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7650" windowHeight="7680" tabRatio="580"/>
  </bookViews>
  <sheets>
    <sheet name="Règles" sheetId="12" r:id="rId1"/>
    <sheet name="OM" sheetId="2" r:id="rId2"/>
    <sheet name="OL" sheetId="3" r:id="rId3"/>
    <sheet name="PSG" sheetId="1" r:id="rId4"/>
    <sheet name="OGCN" sheetId="4" r:id="rId5"/>
    <sheet name="ASSE" sheetId="5" r:id="rId6"/>
    <sheet name="Losc" sheetId="6" r:id="rId7"/>
    <sheet name="FCGB" sheetId="7" r:id="rId8"/>
    <sheet name="FCL" sheetId="8" r:id="rId9"/>
    <sheet name="MHSC" sheetId="9" r:id="rId10"/>
    <sheet name="TFC" sheetId="10" r:id="rId11"/>
    <sheet name="SCB" sheetId="13" r:id="rId12"/>
    <sheet name="SRFC" sheetId="14" r:id="rId13"/>
    <sheet name="FCN" sheetId="19" r:id="rId14"/>
    <sheet name="ASM" sheetId="20" r:id="rId15"/>
    <sheet name="EAG" sheetId="21" r:id="rId16"/>
    <sheet name="SMC" sheetId="23" r:id="rId17"/>
    <sheet name="SCO" sheetId="28" r:id="rId18"/>
    <sheet name="ASNL" sheetId="15" r:id="rId19"/>
    <sheet name="DFCO" sheetId="25" r:id="rId20"/>
    <sheet name="FCM" sheetId="27" r:id="rId21"/>
  </sheets>
  <definedNames>
    <definedName name="_xlnm.Print_Area" localSheetId="2">OL!$A$1:$AG$71</definedName>
  </definedNames>
  <calcPr calcId="125725"/>
</workbook>
</file>

<file path=xl/calcChain.xml><?xml version="1.0" encoding="utf-8"?>
<calcChain xmlns="http://schemas.openxmlformats.org/spreadsheetml/2006/main">
  <c r="F35" i="21"/>
  <c r="F15" i="1"/>
  <c r="F31" i="2"/>
  <c r="F40"/>
  <c r="F34"/>
  <c r="F33"/>
  <c r="F32"/>
  <c r="F30"/>
  <c r="F26"/>
  <c r="F25"/>
  <c r="F19"/>
  <c r="F16"/>
  <c r="F15"/>
  <c r="F7"/>
  <c r="AL41"/>
  <c r="F42" i="10"/>
  <c r="F41"/>
  <c r="F40"/>
  <c r="F28"/>
  <c r="F27"/>
  <c r="F25"/>
  <c r="F23"/>
  <c r="F19"/>
  <c r="F18"/>
  <c r="F17"/>
  <c r="F8"/>
  <c r="AL43"/>
  <c r="F35" i="19"/>
  <c r="F33"/>
  <c r="F30"/>
  <c r="F23"/>
  <c r="F21"/>
  <c r="F20"/>
  <c r="F17"/>
  <c r="F16"/>
  <c r="F12"/>
  <c r="F10"/>
  <c r="F8"/>
  <c r="AL37"/>
  <c r="F35" i="5"/>
  <c r="F32"/>
  <c r="F26"/>
  <c r="F25"/>
  <c r="F24"/>
  <c r="F21"/>
  <c r="F18"/>
  <c r="F16"/>
  <c r="F15"/>
  <c r="F10"/>
  <c r="F7"/>
  <c r="AL42"/>
  <c r="F36" i="21"/>
  <c r="F34"/>
  <c r="F32"/>
  <c r="F31"/>
  <c r="F27"/>
  <c r="F22"/>
  <c r="F20"/>
  <c r="F18"/>
  <c r="F15"/>
  <c r="F14"/>
  <c r="F9"/>
  <c r="AL37"/>
  <c r="F20" i="1"/>
  <c r="F19"/>
  <c r="F33"/>
  <c r="F31"/>
  <c r="F24"/>
  <c r="F22"/>
  <c r="F21"/>
  <c r="F17"/>
  <c r="F16"/>
  <c r="F14"/>
  <c r="F13"/>
  <c r="F9"/>
  <c r="AL38"/>
  <c r="F39" i="9"/>
  <c r="F33"/>
  <c r="F31"/>
  <c r="F29"/>
  <c r="F27"/>
  <c r="F23"/>
  <c r="F22"/>
  <c r="F21"/>
  <c r="F14"/>
  <c r="F11"/>
  <c r="F10"/>
  <c r="AL42"/>
  <c r="F35" i="23"/>
  <c r="F32"/>
  <c r="F31"/>
  <c r="F23"/>
  <c r="F22"/>
  <c r="F21"/>
  <c r="F19"/>
  <c r="F18"/>
  <c r="F16"/>
  <c r="F11"/>
  <c r="F10"/>
  <c r="AL39"/>
  <c r="F13" i="8"/>
  <c r="F43" i="14"/>
  <c r="F34" i="13"/>
  <c r="F41" i="14"/>
  <c r="F39"/>
  <c r="F35"/>
  <c r="F31"/>
  <c r="F24"/>
  <c r="F23"/>
  <c r="F21"/>
  <c r="F19"/>
  <c r="F12"/>
  <c r="F11"/>
  <c r="F8"/>
  <c r="AL44"/>
  <c r="F34" i="15"/>
  <c r="F31"/>
  <c r="F27"/>
  <c r="F22"/>
  <c r="F19"/>
  <c r="F18"/>
  <c r="F17"/>
  <c r="F16"/>
  <c r="F14"/>
  <c r="F11"/>
  <c r="F8"/>
  <c r="AL36"/>
  <c r="F42" i="8"/>
  <c r="F41"/>
  <c r="F39"/>
  <c r="F31"/>
  <c r="F30"/>
  <c r="F21"/>
  <c r="F20"/>
  <c r="F19"/>
  <c r="F18"/>
  <c r="F12"/>
  <c r="F9"/>
  <c r="AL43"/>
  <c r="F35" i="3"/>
  <c r="F34"/>
  <c r="F24"/>
  <c r="F23"/>
  <c r="F22"/>
  <c r="F21"/>
  <c r="F16"/>
  <c r="F13"/>
  <c r="F12"/>
  <c r="F10"/>
  <c r="F7"/>
  <c r="AL36"/>
  <c r="F35" i="13"/>
  <c r="F31"/>
  <c r="F28"/>
  <c r="F27"/>
  <c r="F26"/>
  <c r="F21"/>
  <c r="F17"/>
  <c r="F16"/>
  <c r="F14"/>
  <c r="F12"/>
  <c r="F8"/>
  <c r="AL39"/>
  <c r="AL37" i="25"/>
  <c r="F35"/>
  <c r="F33"/>
  <c r="F30"/>
  <c r="F27"/>
  <c r="F24"/>
  <c r="F21"/>
  <c r="F19"/>
  <c r="F16"/>
  <c r="F14"/>
  <c r="F13"/>
  <c r="F8"/>
  <c r="F36" i="27"/>
  <c r="F33"/>
  <c r="F28"/>
  <c r="F26"/>
  <c r="F24"/>
  <c r="F23"/>
  <c r="F21"/>
  <c r="F17"/>
  <c r="F12"/>
  <c r="F11"/>
  <c r="F8"/>
  <c r="AL40"/>
  <c r="F39" i="7"/>
  <c r="F37"/>
  <c r="F32"/>
  <c r="F30"/>
  <c r="F29"/>
  <c r="F24"/>
  <c r="F15"/>
  <c r="F16"/>
  <c r="F11"/>
  <c r="F10"/>
  <c r="F7"/>
  <c r="AL42"/>
  <c r="F33" i="20"/>
  <c r="F31"/>
  <c r="F23"/>
  <c r="F22"/>
  <c r="F21"/>
  <c r="F18"/>
  <c r="F16"/>
  <c r="F15"/>
  <c r="F14"/>
  <c r="F11"/>
  <c r="F10"/>
  <c r="AL40"/>
  <c r="F38" i="28"/>
  <c r="F34"/>
  <c r="F33"/>
  <c r="F24"/>
  <c r="F21"/>
  <c r="F20"/>
  <c r="F19"/>
  <c r="F14"/>
  <c r="F12"/>
  <c r="F11"/>
  <c r="F10"/>
  <c r="AL40"/>
  <c r="F43" i="4"/>
  <c r="F31"/>
  <c r="F30"/>
  <c r="F23"/>
  <c r="F22"/>
  <c r="F19"/>
  <c r="F18"/>
  <c r="F16"/>
  <c r="F15"/>
  <c r="F13"/>
  <c r="F8"/>
  <c r="AL45"/>
  <c r="AL45" i="6"/>
  <c r="F44"/>
  <c r="F42"/>
  <c r="F41"/>
  <c r="F35"/>
  <c r="F32"/>
  <c r="F25"/>
  <c r="F18"/>
  <c r="F14"/>
  <c r="F13"/>
  <c r="F12"/>
  <c r="F8"/>
  <c r="V36" i="3"/>
  <c r="F29" i="27"/>
  <c r="F25"/>
  <c r="F22"/>
  <c r="F16"/>
  <c r="F13"/>
  <c r="V40"/>
  <c r="F31" i="3"/>
  <c r="F27"/>
  <c r="F26"/>
  <c r="F25"/>
  <c r="F15"/>
  <c r="F11"/>
  <c r="AK36"/>
  <c r="F34" i="14"/>
  <c r="F29"/>
  <c r="F18"/>
  <c r="AK44"/>
  <c r="F17" i="7"/>
  <c r="AK42"/>
  <c r="AK45" i="4"/>
  <c r="F37" i="28"/>
  <c r="F17"/>
  <c r="F9"/>
  <c r="AK40"/>
  <c r="AK37" i="19"/>
  <c r="F30" i="10"/>
  <c r="AK43"/>
  <c r="F30" i="9"/>
  <c r="AK42"/>
  <c r="F13" i="23"/>
  <c r="F12"/>
  <c r="AK39"/>
  <c r="F25" i="8"/>
  <c r="F16"/>
  <c r="F11"/>
  <c r="AK43"/>
  <c r="F13" i="15"/>
  <c r="AK36"/>
  <c r="F31" i="25"/>
  <c r="F28"/>
  <c r="F15"/>
  <c r="AK37"/>
  <c r="F20" i="2"/>
  <c r="AJ41"/>
  <c r="AK41"/>
  <c r="F11" i="6"/>
  <c r="AK45"/>
  <c r="F32" i="13"/>
  <c r="F18"/>
  <c r="AK39"/>
  <c r="F33" i="15"/>
  <c r="F29"/>
  <c r="F28"/>
  <c r="F9"/>
  <c r="F25" i="21"/>
  <c r="F17"/>
  <c r="AK37"/>
  <c r="F32" i="25"/>
  <c r="AJ44" i="14"/>
  <c r="F16"/>
  <c r="AJ36" i="3"/>
  <c r="F23" i="1"/>
  <c r="F11"/>
  <c r="F10"/>
  <c r="AJ38"/>
  <c r="F11" i="5"/>
  <c r="AJ42"/>
  <c r="F23" i="25"/>
  <c r="F18"/>
  <c r="AJ37"/>
  <c r="F39" i="20"/>
  <c r="F26"/>
  <c r="F24"/>
  <c r="AJ40"/>
  <c r="AJ39" i="23"/>
  <c r="F31" i="10"/>
  <c r="F9"/>
  <c r="AJ43"/>
  <c r="F32" i="4"/>
  <c r="AJ45"/>
  <c r="F24" i="19"/>
  <c r="AJ37"/>
  <c r="F34" i="8"/>
  <c r="AJ43"/>
  <c r="F26" i="15"/>
  <c r="F21"/>
  <c r="AJ36"/>
  <c r="F32" i="9"/>
  <c r="F12"/>
  <c r="AJ42"/>
  <c r="F41" i="7"/>
  <c r="AJ42"/>
  <c r="F28" i="21"/>
  <c r="AJ37"/>
  <c r="F16" i="28"/>
  <c r="AJ40"/>
  <c r="AJ40" i="27"/>
  <c r="F27"/>
  <c r="F38" i="13"/>
  <c r="F13"/>
  <c r="AJ39"/>
  <c r="F20" i="27"/>
  <c r="F23" i="2"/>
  <c r="F18"/>
  <c r="AJ45" i="6"/>
  <c r="AI37" i="25"/>
  <c r="AI40" i="27"/>
  <c r="F14" i="5"/>
  <c r="AI42"/>
  <c r="F20" i="10"/>
  <c r="F12"/>
  <c r="AI43"/>
  <c r="AI36" i="3"/>
  <c r="F26" i="1"/>
  <c r="AI38"/>
  <c r="F36" i="8"/>
  <c r="AI43"/>
  <c r="AI44" i="14"/>
  <c r="F20" i="6"/>
  <c r="AI45"/>
  <c r="F32" i="15"/>
  <c r="F25"/>
  <c r="AI36"/>
  <c r="F32" i="19"/>
  <c r="AI37"/>
  <c r="F35" i="9"/>
  <c r="AI42"/>
  <c r="F28" i="7"/>
  <c r="F20"/>
  <c r="AI42"/>
  <c r="F17" i="20"/>
  <c r="AI40"/>
  <c r="F25" i="13"/>
  <c r="F10"/>
  <c r="AI39"/>
  <c r="AI37" i="21"/>
  <c r="AI39" i="23"/>
  <c r="F29" i="4"/>
  <c r="F28"/>
  <c r="F26"/>
  <c r="F14"/>
  <c r="AI45"/>
  <c r="AI40" i="28"/>
  <c r="AI41" i="2"/>
  <c r="F27" i="19"/>
  <c r="F26" i="21"/>
  <c r="AH37"/>
  <c r="F18" i="28"/>
  <c r="F43" i="6"/>
  <c r="F29"/>
  <c r="AH45"/>
  <c r="AH43" i="10"/>
  <c r="F28" i="19"/>
  <c r="AH37"/>
  <c r="AH40" i="20"/>
  <c r="AH41" i="2"/>
  <c r="F33" i="8"/>
  <c r="AH43"/>
  <c r="F30" i="15"/>
  <c r="F20"/>
  <c r="AH36"/>
  <c r="F36" i="1"/>
  <c r="F35"/>
  <c r="F28"/>
  <c r="AG38"/>
  <c r="AH38"/>
  <c r="F21" i="21"/>
  <c r="F24" i="9"/>
  <c r="AH42"/>
  <c r="F26" i="14"/>
  <c r="AH44"/>
  <c r="AH40" i="27"/>
  <c r="AH45" i="4"/>
  <c r="F25" i="25"/>
  <c r="AH37"/>
  <c r="F26" i="28"/>
  <c r="F22"/>
  <c r="AH40"/>
  <c r="F30" i="23"/>
  <c r="AH39"/>
  <c r="F40" i="5"/>
  <c r="F31"/>
  <c r="F30"/>
  <c r="AH42"/>
  <c r="F19" i="13"/>
  <c r="AH39"/>
  <c r="F9" i="19"/>
  <c r="AD37"/>
  <c r="F24" i="13"/>
  <c r="AD39"/>
  <c r="AH36" i="3"/>
  <c r="AH42" i="7"/>
  <c r="AG39" i="23"/>
  <c r="AG42" i="5"/>
  <c r="F29"/>
  <c r="F22"/>
  <c r="F17"/>
  <c r="F13"/>
  <c r="F39" i="2"/>
  <c r="AG41"/>
  <c r="F35" i="27"/>
  <c r="F34"/>
  <c r="AF40"/>
  <c r="AG40"/>
  <c r="AG36" i="3"/>
  <c r="AG39" i="13"/>
  <c r="F26" i="8"/>
  <c r="AG43"/>
  <c r="AE44" i="14"/>
  <c r="AG44"/>
  <c r="F34" i="10"/>
  <c r="AG43"/>
  <c r="F15" i="15"/>
  <c r="AG36"/>
  <c r="AG42" i="7"/>
  <c r="F23" i="6"/>
  <c r="F17"/>
  <c r="AG45"/>
  <c r="AG40" i="20"/>
  <c r="F23" i="21"/>
  <c r="AG37"/>
  <c r="F22" i="13"/>
  <c r="F11"/>
  <c r="AG40" i="28"/>
  <c r="AG37" i="25"/>
  <c r="F20"/>
  <c r="AG42" i="9"/>
  <c r="F42" i="4"/>
  <c r="AG45"/>
  <c r="F12" i="25"/>
  <c r="F18" i="19"/>
  <c r="AG37"/>
  <c r="F24" i="15"/>
  <c r="AA36"/>
  <c r="F27" i="23"/>
  <c r="F25"/>
  <c r="F29"/>
  <c r="F33"/>
  <c r="AA39"/>
  <c r="F26"/>
  <c r="AF39"/>
  <c r="AF43" i="10"/>
  <c r="AE38" i="1"/>
  <c r="AF38"/>
  <c r="F41" i="5"/>
  <c r="AF42"/>
  <c r="AF42" i="9"/>
  <c r="F22" i="25"/>
  <c r="AF37"/>
  <c r="F20" i="3"/>
  <c r="F8"/>
  <c r="AF36"/>
  <c r="F30" i="21"/>
  <c r="F12"/>
  <c r="AF37"/>
  <c r="AF42" i="7"/>
  <c r="F22" i="14"/>
  <c r="F15"/>
  <c r="AF44"/>
  <c r="AF41" i="2"/>
  <c r="F36" i="19"/>
  <c r="AF37"/>
  <c r="AF45" i="4"/>
  <c r="AF43" i="8"/>
  <c r="AF45" i="6"/>
  <c r="AF36" i="15"/>
  <c r="AF40" i="28"/>
  <c r="AF40" i="20"/>
  <c r="AF39" i="13"/>
  <c r="F41" i="4"/>
  <c r="AE45"/>
  <c r="AE41" i="2"/>
  <c r="F29" i="8"/>
  <c r="AE43"/>
  <c r="AE42" i="5"/>
  <c r="AE37" i="19"/>
  <c r="AE37" i="21"/>
  <c r="AE39" i="13"/>
  <c r="AE43" i="10"/>
  <c r="AE42" i="9"/>
  <c r="AE36" i="15"/>
  <c r="F14" i="27"/>
  <c r="AE40"/>
  <c r="F28" i="20"/>
  <c r="F13"/>
  <c r="AE40"/>
  <c r="AE40" i="28"/>
  <c r="F34" i="6"/>
  <c r="AE45"/>
  <c r="AE36" i="3"/>
  <c r="AE39" i="23"/>
  <c r="AE37" i="25"/>
  <c r="F40" i="7"/>
  <c r="AE42"/>
  <c r="AA42" i="9"/>
  <c r="AD37" i="25"/>
  <c r="AD36" i="3"/>
  <c r="F8" i="5"/>
  <c r="AD42"/>
  <c r="AD45" i="4"/>
  <c r="AD40" i="27"/>
  <c r="AD37" i="21"/>
  <c r="F10" i="2"/>
  <c r="AD41"/>
  <c r="AD36" i="15"/>
  <c r="AD43" i="10"/>
  <c r="AD43" i="8"/>
  <c r="F42" i="14"/>
  <c r="AD44"/>
  <c r="AD40" i="28"/>
  <c r="AD42" i="9"/>
  <c r="F33" i="6"/>
  <c r="AD45"/>
  <c r="F27" i="1"/>
  <c r="F8"/>
  <c r="AD38"/>
  <c r="AD40" i="20"/>
  <c r="F8" i="9"/>
  <c r="AD42" i="7"/>
  <c r="AD39" i="23"/>
  <c r="AB39"/>
  <c r="F38"/>
  <c r="AB40" i="27"/>
  <c r="F35" i="28"/>
  <c r="F25"/>
  <c r="F15"/>
  <c r="F8"/>
  <c r="AC40"/>
  <c r="AC43" i="10"/>
  <c r="AC36" i="3"/>
  <c r="F39" i="5"/>
  <c r="F36"/>
  <c r="AC42"/>
  <c r="AC36" i="15"/>
  <c r="AC37" i="19"/>
  <c r="AC39" i="13"/>
  <c r="AC42" i="7"/>
  <c r="F38" i="9"/>
  <c r="F16"/>
  <c r="AC42"/>
  <c r="F17" i="4"/>
  <c r="AC45"/>
  <c r="AC40" i="20"/>
  <c r="F23" i="8"/>
  <c r="AC43"/>
  <c r="F30" i="6"/>
  <c r="F9"/>
  <c r="AC45"/>
  <c r="AC39" i="23"/>
  <c r="AC37" i="21"/>
  <c r="AC38" i="1"/>
  <c r="AC37" i="25"/>
  <c r="AC44" i="14"/>
  <c r="F23" i="7"/>
  <c r="F18"/>
  <c r="F12"/>
  <c r="F9"/>
  <c r="F22" i="2"/>
  <c r="F21"/>
  <c r="AC41"/>
  <c r="AC40" i="27"/>
  <c r="AB42" i="5"/>
  <c r="AB43" i="10"/>
  <c r="AB40" i="20"/>
  <c r="AB38" i="1"/>
  <c r="AB37" i="21"/>
  <c r="AB45" i="4"/>
  <c r="AB37" i="19"/>
  <c r="AB44" i="14"/>
  <c r="AB42" i="7"/>
  <c r="AB36" i="15"/>
  <c r="AB45" i="6"/>
  <c r="AB36" i="3"/>
  <c r="AB37" i="25"/>
  <c r="AB43" i="8"/>
  <c r="AB39" i="13"/>
  <c r="AB40" i="28"/>
  <c r="AB41" i="2"/>
  <c r="AB42" i="9"/>
  <c r="F26" i="6"/>
  <c r="AA45"/>
  <c r="F34" i="9"/>
  <c r="AA43" i="10"/>
  <c r="F31" i="28"/>
  <c r="AA40"/>
  <c r="F9" i="5"/>
  <c r="AA42"/>
  <c r="AA43" i="8"/>
  <c r="AA40" i="20"/>
  <c r="AA41" i="2"/>
  <c r="AA36" i="3"/>
  <c r="AA38" i="1"/>
  <c r="AA37" i="19"/>
  <c r="AA44" i="14"/>
  <c r="F38"/>
  <c r="Z37" i="21"/>
  <c r="AA37"/>
  <c r="F25" i="9"/>
  <c r="AA40" i="27"/>
  <c r="F28" i="6"/>
  <c r="AA37" i="25"/>
  <c r="AA42" i="7"/>
  <c r="F20" i="4"/>
  <c r="F10"/>
  <c r="AA45"/>
  <c r="AA39" i="13"/>
  <c r="Y39" i="23"/>
  <c r="W39"/>
  <c r="W37" i="19"/>
  <c r="F13" i="21"/>
  <c r="Z36" i="3"/>
  <c r="Z39" i="13"/>
  <c r="F26" i="25"/>
  <c r="Z37"/>
  <c r="Z37" i="19"/>
  <c r="F39" i="27"/>
  <c r="Z40"/>
  <c r="F27" i="4"/>
  <c r="Z45"/>
  <c r="Z40" i="20"/>
  <c r="F14" i="2"/>
  <c r="Z41"/>
  <c r="Z39" i="23"/>
  <c r="F19" i="19"/>
  <c r="F26" i="10"/>
  <c r="Z43"/>
  <c r="Z38" i="1"/>
  <c r="Z44" i="14"/>
  <c r="Z36" i="15"/>
  <c r="F36" i="9"/>
  <c r="Z42"/>
  <c r="Z43" i="8"/>
  <c r="F19" i="7"/>
  <c r="Z42"/>
  <c r="Z40" i="28"/>
  <c r="F27" i="5"/>
  <c r="Z42"/>
  <c r="F31" i="6"/>
  <c r="Z45"/>
  <c r="F24" i="21"/>
  <c r="Y39" i="13"/>
  <c r="Y43" i="8"/>
  <c r="F12" i="15"/>
  <c r="Y36"/>
  <c r="Y42" i="5"/>
  <c r="F8" i="8"/>
  <c r="Y38" i="1"/>
  <c r="Y42" i="9"/>
  <c r="Y37" i="19"/>
  <c r="F9" i="23"/>
  <c r="Y40" i="20"/>
  <c r="Y37" i="21"/>
  <c r="F10" i="27"/>
  <c r="Y40"/>
  <c r="Y40" i="28"/>
  <c r="Y36" i="3"/>
  <c r="F37" i="14"/>
  <c r="Y44"/>
  <c r="F15" i="6"/>
  <c r="Y45"/>
  <c r="Y43" i="10"/>
  <c r="F38"/>
  <c r="F37"/>
  <c r="Y37" i="25"/>
  <c r="Y45" i="4"/>
  <c r="Y42" i="7"/>
  <c r="Y41" i="2"/>
  <c r="F36" i="13"/>
  <c r="F15"/>
  <c r="F34" i="25"/>
  <c r="X37"/>
  <c r="W45" i="4"/>
  <c r="X45"/>
  <c r="X36" i="3"/>
  <c r="X40" i="20"/>
  <c r="X45" i="6"/>
  <c r="F17" i="2"/>
  <c r="X41"/>
  <c r="F37" i="27"/>
  <c r="X40"/>
  <c r="X39" i="23"/>
  <c r="X39" i="13"/>
  <c r="X42" i="7"/>
  <c r="X42" i="5"/>
  <c r="X36" i="15"/>
  <c r="F21" i="10"/>
  <c r="X43"/>
  <c r="X44" i="14"/>
  <c r="F19" i="9"/>
  <c r="X42"/>
  <c r="F37" i="5"/>
  <c r="X43" i="8"/>
  <c r="X38" i="1"/>
  <c r="W37" i="21"/>
  <c r="X37"/>
  <c r="X37" i="19"/>
  <c r="F27" i="28"/>
  <c r="X40"/>
  <c r="W39" i="13"/>
  <c r="W42" i="5"/>
  <c r="W38" i="1"/>
  <c r="W44" i="14"/>
  <c r="W36" i="3"/>
  <c r="W43" i="8"/>
  <c r="F22" i="10"/>
  <c r="F16"/>
  <c r="W43"/>
  <c r="F13" i="28"/>
  <c r="W40"/>
  <c r="W36" i="15"/>
  <c r="W42" i="9"/>
  <c r="W45" i="6"/>
  <c r="W41" i="2"/>
  <c r="F11" i="25"/>
  <c r="W37"/>
  <c r="W40" i="20"/>
  <c r="W42" i="7"/>
  <c r="W40" i="27"/>
  <c r="V42" i="5"/>
  <c r="V44" i="14"/>
  <c r="V43" i="10"/>
  <c r="F33"/>
  <c r="V45" i="4"/>
  <c r="F23" i="15"/>
  <c r="V36"/>
  <c r="V41" i="2"/>
  <c r="U45" i="6"/>
  <c r="F36" i="25"/>
  <c r="V37"/>
  <c r="U42" i="9"/>
  <c r="F32" i="1"/>
  <c r="V38"/>
  <c r="V42" i="9"/>
  <c r="V39" i="13"/>
  <c r="V40" i="20"/>
  <c r="F14" i="19"/>
  <c r="V37"/>
  <c r="V37" i="21"/>
  <c r="F24" i="6"/>
  <c r="V45"/>
  <c r="F31" i="7"/>
  <c r="V42"/>
  <c r="V43" i="8"/>
  <c r="F39" i="28"/>
  <c r="V40"/>
  <c r="F8" i="23"/>
  <c r="V39"/>
  <c r="F37" i="9"/>
  <c r="F41"/>
  <c r="U43" i="10"/>
  <c r="U41" i="2"/>
  <c r="U42" i="5"/>
  <c r="U40" i="28"/>
  <c r="U38" i="1"/>
  <c r="F14" i="3"/>
  <c r="U36"/>
  <c r="F26" i="19"/>
  <c r="U37"/>
  <c r="U40" i="27"/>
  <c r="U36" i="15"/>
  <c r="U45" i="4"/>
  <c r="U37" i="21"/>
  <c r="U42" i="7"/>
  <c r="F36"/>
  <c r="U39" i="13"/>
  <c r="U44" i="14"/>
  <c r="U43" i="8"/>
  <c r="U39" i="23"/>
  <c r="F35" i="20"/>
  <c r="F20"/>
  <c r="F9"/>
  <c r="U40"/>
  <c r="U37" i="25"/>
  <c r="T39" i="13"/>
  <c r="T45" i="4"/>
  <c r="T38" i="1"/>
  <c r="T36" i="3"/>
  <c r="F28" i="5"/>
  <c r="T42"/>
  <c r="T40" i="28"/>
  <c r="T41" i="2"/>
  <c r="T45" i="6"/>
  <c r="T37" i="19"/>
  <c r="T36" i="15"/>
  <c r="T42" i="9"/>
  <c r="F24" i="2"/>
  <c r="T40" i="20"/>
  <c r="T43" i="8"/>
  <c r="T40" i="27"/>
  <c r="T37" i="21"/>
  <c r="T39" i="23"/>
  <c r="T37" i="25"/>
  <c r="T42" i="7"/>
  <c r="T43" i="10"/>
  <c r="T44" i="14"/>
  <c r="S45" i="4"/>
  <c r="S42" i="5"/>
  <c r="S39" i="23"/>
  <c r="F29" i="2"/>
  <c r="S41"/>
  <c r="S42" i="7"/>
  <c r="S37" i="21"/>
  <c r="S40" i="27"/>
  <c r="S43" i="10"/>
  <c r="S40" i="28"/>
  <c r="S44" i="14"/>
  <c r="S37" i="19"/>
  <c r="F25" i="1"/>
  <c r="S38"/>
  <c r="S37" i="25"/>
  <c r="S36" i="15"/>
  <c r="S42" i="9"/>
  <c r="S39" i="13"/>
  <c r="S40" i="20"/>
  <c r="S43" i="8"/>
  <c r="S36" i="3"/>
  <c r="S45" i="6"/>
  <c r="R38" i="1"/>
  <c r="F21" i="4"/>
  <c r="R45"/>
  <c r="F29" i="1"/>
  <c r="R42" i="5"/>
  <c r="R40" i="27"/>
  <c r="R39" i="23"/>
  <c r="F27" i="14"/>
  <c r="R44"/>
  <c r="R37" i="19"/>
  <c r="R37" i="21"/>
  <c r="R39" i="13"/>
  <c r="R43" i="10"/>
  <c r="F17" i="3"/>
  <c r="R36"/>
  <c r="Q37" i="21"/>
  <c r="R37" i="25"/>
  <c r="F32" i="8"/>
  <c r="F27"/>
  <c r="Q43"/>
  <c r="R43"/>
  <c r="R42" i="7"/>
  <c r="R45" i="6"/>
  <c r="R40" i="28"/>
  <c r="R36" i="15"/>
  <c r="R40" i="20"/>
  <c r="R41" i="2"/>
  <c r="R42" i="9"/>
  <c r="Q40" i="27"/>
  <c r="F22" i="8"/>
  <c r="Q44" i="14"/>
  <c r="Q37" i="19"/>
  <c r="Q45" i="4"/>
  <c r="Q42" i="7"/>
  <c r="Q41" i="2"/>
  <c r="Q36" i="3"/>
  <c r="Q43" i="10"/>
  <c r="Q40" i="20"/>
  <c r="Q42" i="5"/>
  <c r="Q39" i="23"/>
  <c r="Q36" i="15"/>
  <c r="F17" i="9"/>
  <c r="F15"/>
  <c r="Q42"/>
  <c r="Q40" i="28"/>
  <c r="Q37" i="25"/>
  <c r="F20" i="13"/>
  <c r="Q39"/>
  <c r="Q38" i="1"/>
  <c r="F16" i="6"/>
  <c r="Q45"/>
  <c r="P44" i="14"/>
  <c r="F10"/>
  <c r="P41" i="2"/>
  <c r="P38" i="1"/>
  <c r="P45" i="4"/>
  <c r="P40" i="27"/>
  <c r="P42" i="5"/>
  <c r="P39" i="23"/>
  <c r="P37" i="19"/>
  <c r="P37" i="21"/>
  <c r="F18" i="3"/>
  <c r="P36"/>
  <c r="P39" i="13"/>
  <c r="P45" i="6"/>
  <c r="P43" i="8"/>
  <c r="P37" i="25"/>
  <c r="P36" i="15"/>
  <c r="P42" i="7"/>
  <c r="P43" i="10"/>
  <c r="P40" i="28"/>
  <c r="P42" i="9"/>
  <c r="P40" i="20"/>
  <c r="O37" i="25"/>
  <c r="F19" i="5"/>
  <c r="O42"/>
  <c r="O42" i="7"/>
  <c r="O44" i="14"/>
  <c r="O40" i="27"/>
  <c r="O41" i="2"/>
  <c r="O38" i="1"/>
  <c r="O36" i="15"/>
  <c r="F28" i="23"/>
  <c r="F20"/>
  <c r="O39"/>
  <c r="O42" i="9"/>
  <c r="O37" i="19"/>
  <c r="O43" i="8"/>
  <c r="O45" i="6"/>
  <c r="O37" i="21"/>
  <c r="O40" i="28"/>
  <c r="O39" i="13"/>
  <c r="O36" i="3"/>
  <c r="O40" i="20"/>
  <c r="O43" i="10"/>
  <c r="O45" i="4"/>
  <c r="N42" i="5"/>
  <c r="N43" i="8"/>
  <c r="N45" i="4"/>
  <c r="N36" i="3"/>
  <c r="N41" i="2"/>
  <c r="N40" i="28"/>
  <c r="N42" i="7"/>
  <c r="N38" i="1"/>
  <c r="N39" i="13"/>
  <c r="N37" i="19"/>
  <c r="N40" i="20"/>
  <c r="N40" i="27"/>
  <c r="N36" i="15"/>
  <c r="N45" i="6"/>
  <c r="N42" i="9"/>
  <c r="N37" i="25"/>
  <c r="N43" i="10"/>
  <c r="N39" i="23"/>
  <c r="N37" i="21"/>
  <c r="N44" i="14"/>
  <c r="M45" i="6"/>
  <c r="M42" i="5"/>
  <c r="M36" i="15"/>
  <c r="M37" i="19"/>
  <c r="M42" i="9"/>
  <c r="M37" i="21"/>
  <c r="F28" i="3"/>
  <c r="M36"/>
  <c r="F36" i="6"/>
  <c r="M45" i="4"/>
  <c r="M41" i="2"/>
  <c r="M40" i="27"/>
  <c r="M40" i="28"/>
  <c r="F29" i="20"/>
  <c r="F25"/>
  <c r="M40"/>
  <c r="M43" i="8"/>
  <c r="F40" i="14"/>
  <c r="M44"/>
  <c r="M37" i="25"/>
  <c r="M39" i="23"/>
  <c r="F34" i="7"/>
  <c r="M42"/>
  <c r="M39" i="13"/>
  <c r="M38" i="1"/>
  <c r="M43" i="10"/>
  <c r="L42" i="5"/>
  <c r="L42" i="9"/>
  <c r="L41" i="2"/>
  <c r="L44" i="14"/>
  <c r="L40" i="20"/>
  <c r="L45" i="4"/>
  <c r="F15" i="19"/>
  <c r="L37"/>
  <c r="L42" i="7"/>
  <c r="L40" i="27"/>
  <c r="L36" i="3"/>
  <c r="L43" i="8"/>
  <c r="F10" i="21"/>
  <c r="L37"/>
  <c r="L36" i="15"/>
  <c r="L39" i="13"/>
  <c r="L39" i="23"/>
  <c r="F32" i="28"/>
  <c r="L40"/>
  <c r="L37" i="25"/>
  <c r="L38" i="1"/>
  <c r="L43" i="10"/>
  <c r="L45" i="6"/>
  <c r="F8" i="21"/>
  <c r="K37"/>
  <c r="K36" i="15"/>
  <c r="K37" i="25"/>
  <c r="K45" i="6"/>
  <c r="K43" i="8"/>
  <c r="K39" i="13"/>
  <c r="K42" i="5"/>
  <c r="K45" i="4"/>
  <c r="K42" i="9"/>
  <c r="K36" i="3"/>
  <c r="F38" i="2"/>
  <c r="K41"/>
  <c r="K43" i="10"/>
  <c r="F13" i="19"/>
  <c r="K37"/>
  <c r="F17" i="14"/>
  <c r="K44"/>
  <c r="K40" i="20"/>
  <c r="K40" i="27"/>
  <c r="K40" i="28"/>
  <c r="K42" i="7"/>
  <c r="K38" i="1"/>
  <c r="K39" i="23"/>
  <c r="J38" i="1"/>
  <c r="J39" i="23"/>
  <c r="J44" i="14"/>
  <c r="J40" i="27"/>
  <c r="J37" i="19"/>
  <c r="J41" i="2"/>
  <c r="J45" i="4"/>
  <c r="J36" i="15"/>
  <c r="J43" i="8"/>
  <c r="J43" i="10"/>
  <c r="J39" i="13"/>
  <c r="J37" i="25"/>
  <c r="J40" i="28"/>
  <c r="J42" i="9"/>
  <c r="J37" i="21"/>
  <c r="J40" i="20"/>
  <c r="J45" i="6"/>
  <c r="J42" i="7"/>
  <c r="F32" i="3"/>
  <c r="J36"/>
  <c r="J42" i="5"/>
  <c r="F17" i="23"/>
  <c r="F37" i="20"/>
  <c r="F34"/>
  <c r="F19"/>
  <c r="F34" i="19"/>
  <c r="F13" i="14"/>
  <c r="F24" i="8"/>
  <c r="F15"/>
  <c r="F27" i="7"/>
  <c r="F38" i="5"/>
  <c r="F20"/>
  <c r="F12"/>
  <c r="F12" i="1"/>
  <c r="F28" i="2"/>
  <c r="F27"/>
  <c r="I37" i="19"/>
  <c r="I42" i="7"/>
  <c r="I43" i="10"/>
  <c r="I42" i="5"/>
  <c r="I38" i="1"/>
  <c r="I40" i="20"/>
  <c r="I45" i="6"/>
  <c r="I45" i="4"/>
  <c r="I44" i="14"/>
  <c r="I42" i="9"/>
  <c r="I39" i="13"/>
  <c r="I39" i="23"/>
  <c r="I40" i="28"/>
  <c r="I40" i="27"/>
  <c r="I36" i="15"/>
  <c r="I37" i="21"/>
  <c r="I36" i="3"/>
  <c r="I37" i="25"/>
  <c r="I43" i="8"/>
  <c r="I41" i="2"/>
  <c r="H41"/>
  <c r="H37" i="21"/>
  <c r="H42" i="9"/>
  <c r="H42" i="5"/>
  <c r="G40" i="27"/>
  <c r="H40"/>
  <c r="H38" i="1"/>
  <c r="H45" i="4"/>
  <c r="H40" i="28"/>
  <c r="H39" i="13"/>
  <c r="H43" i="8"/>
  <c r="H37" i="25"/>
  <c r="H45" i="6"/>
  <c r="H36" i="15"/>
  <c r="H44" i="14"/>
  <c r="H40" i="20"/>
  <c r="H37" i="19"/>
  <c r="H42" i="7"/>
  <c r="H43" i="10"/>
  <c r="H39" i="23"/>
  <c r="H36" i="3"/>
  <c r="G36"/>
  <c r="G36" i="15"/>
  <c r="G38" i="1"/>
  <c r="G39" i="13"/>
  <c r="G37" i="21"/>
  <c r="G40" i="20"/>
  <c r="G44" i="14"/>
  <c r="G45" i="4"/>
  <c r="G43" i="10"/>
  <c r="G41" i="2"/>
  <c r="G45" i="6"/>
  <c r="G37" i="19"/>
  <c r="G37" i="25"/>
  <c r="G40" i="28"/>
  <c r="G42" i="9"/>
  <c r="G43" i="8"/>
  <c r="G39" i="23"/>
  <c r="G42" i="5"/>
  <c r="G42" i="7"/>
</calcChain>
</file>

<file path=xl/sharedStrings.xml><?xml version="1.0" encoding="utf-8"?>
<sst xmlns="http://schemas.openxmlformats.org/spreadsheetml/2006/main" count="3858" uniqueCount="1292">
  <si>
    <t>Paris SG</t>
  </si>
  <si>
    <t>Olympique de Marseille</t>
  </si>
  <si>
    <t>Effectif</t>
  </si>
  <si>
    <t>Poste</t>
  </si>
  <si>
    <t>Nom</t>
  </si>
  <si>
    <t>Buts</t>
  </si>
  <si>
    <t>Moyenne</t>
  </si>
  <si>
    <t>Tit.</t>
  </si>
  <si>
    <t>G</t>
  </si>
  <si>
    <t>Sirigu</t>
  </si>
  <si>
    <t>D</t>
  </si>
  <si>
    <t>Thiago Silva</t>
  </si>
  <si>
    <t>Marquinhos</t>
  </si>
  <si>
    <t>Maxwell</t>
  </si>
  <si>
    <t>Jallet</t>
  </si>
  <si>
    <t>T. Motta</t>
  </si>
  <si>
    <t>Bodmer</t>
  </si>
  <si>
    <t>Matuidi</t>
  </si>
  <si>
    <t>Verratti</t>
  </si>
  <si>
    <t>Rabiot</t>
  </si>
  <si>
    <t>Pastore</t>
  </si>
  <si>
    <t>Lucas</t>
  </si>
  <si>
    <t>Cavani</t>
  </si>
  <si>
    <t>M</t>
  </si>
  <si>
    <t>A</t>
  </si>
  <si>
    <t>Samba</t>
  </si>
  <si>
    <t>Nkoulou</t>
  </si>
  <si>
    <t>Morel</t>
  </si>
  <si>
    <t>Olympique lyonnais</t>
  </si>
  <si>
    <t>Lopes</t>
  </si>
  <si>
    <t>Gorgelin</t>
  </si>
  <si>
    <t>Zeffane</t>
  </si>
  <si>
    <t>C. Grenier</t>
  </si>
  <si>
    <t>Ghezzal</t>
  </si>
  <si>
    <t>Ferri</t>
  </si>
  <si>
    <t>Malbranque</t>
  </si>
  <si>
    <t>Danic</t>
  </si>
  <si>
    <t>Gonalons</t>
  </si>
  <si>
    <t>Lacazette</t>
  </si>
  <si>
    <t>Hassen</t>
  </si>
  <si>
    <t>Bauthéac</t>
  </si>
  <si>
    <t>Eysseric</t>
  </si>
  <si>
    <t>Bosetti</t>
  </si>
  <si>
    <t>AS Saint-Etienne</t>
  </si>
  <si>
    <t>Ruffier</t>
  </si>
  <si>
    <t>Moulin</t>
  </si>
  <si>
    <t>Lille OSC</t>
  </si>
  <si>
    <t>Enyeama</t>
  </si>
  <si>
    <t>Soumaoro</t>
  </si>
  <si>
    <t>Sidibé</t>
  </si>
  <si>
    <t>Béria</t>
  </si>
  <si>
    <t>Basa</t>
  </si>
  <si>
    <t>Balmont</t>
  </si>
  <si>
    <t>Delaplace</t>
  </si>
  <si>
    <t>Martin</t>
  </si>
  <si>
    <t>Meïté</t>
  </si>
  <si>
    <t>Mavuba</t>
  </si>
  <si>
    <t>Mendes</t>
  </si>
  <si>
    <t>Rodelin</t>
  </si>
  <si>
    <t>Roux</t>
  </si>
  <si>
    <t>Araujo</t>
  </si>
  <si>
    <t>Perrin</t>
  </si>
  <si>
    <t>F. Pogba</t>
  </si>
  <si>
    <t>Bamba</t>
  </si>
  <si>
    <t>Clément</t>
  </si>
  <si>
    <t>Cohade</t>
  </si>
  <si>
    <t>Corgnet</t>
  </si>
  <si>
    <t>Diomandé</t>
  </si>
  <si>
    <t>Hamouma</t>
  </si>
  <si>
    <t>Lemoine</t>
  </si>
  <si>
    <t>Entrée</t>
  </si>
  <si>
    <t>M. L1</t>
  </si>
  <si>
    <t>L1</t>
  </si>
  <si>
    <t>Carrasso</t>
  </si>
  <si>
    <t>Poundjé</t>
  </si>
  <si>
    <t>Sertic</t>
  </si>
  <si>
    <t>Plasil</t>
  </si>
  <si>
    <t>M. Belay</t>
  </si>
  <si>
    <t>Traoré</t>
  </si>
  <si>
    <t>Rolan</t>
  </si>
  <si>
    <t>FC Lorient</t>
  </si>
  <si>
    <t>Lecomte</t>
  </si>
  <si>
    <t>Lautoa</t>
  </si>
  <si>
    <t>Barthelmé</t>
  </si>
  <si>
    <t>Montpellier Hérault SC</t>
  </si>
  <si>
    <t>Jourdren</t>
  </si>
  <si>
    <t>Ligali</t>
  </si>
  <si>
    <t>Pionnier</t>
  </si>
  <si>
    <t>Congré</t>
  </si>
  <si>
    <t>Hilton</t>
  </si>
  <si>
    <t>Marveaux</t>
  </si>
  <si>
    <t>Saihi</t>
  </si>
  <si>
    <t>Sanson</t>
  </si>
  <si>
    <t>Camara</t>
  </si>
  <si>
    <t>Toulouse FC</t>
  </si>
  <si>
    <t>Akpa-Akpro</t>
  </si>
  <si>
    <t>Spajic</t>
  </si>
  <si>
    <t>Aurier</t>
  </si>
  <si>
    <t>Yago</t>
  </si>
  <si>
    <t>Ninkov</t>
  </si>
  <si>
    <t>Sirieix</t>
  </si>
  <si>
    <t>Trejo</t>
  </si>
  <si>
    <t>Leca</t>
  </si>
  <si>
    <t>Da Silva</t>
  </si>
  <si>
    <t>&lt;</t>
  </si>
  <si>
    <t>entré en cours de match</t>
  </si>
  <si>
    <t>Note &gt; 7</t>
  </si>
  <si>
    <t>Note &lt; 3</t>
  </si>
  <si>
    <t>SC Bastia</t>
  </si>
  <si>
    <t>Vincensini</t>
  </si>
  <si>
    <t>Cioni</t>
  </si>
  <si>
    <t>Djiku</t>
  </si>
  <si>
    <t>Squillaci</t>
  </si>
  <si>
    <t>André</t>
  </si>
  <si>
    <t>Cahuzac</t>
  </si>
  <si>
    <t>Abd. Keita</t>
  </si>
  <si>
    <t>Palmieri</t>
  </si>
  <si>
    <t>Raspentino</t>
  </si>
  <si>
    <t>Stade Rennais FC</t>
  </si>
  <si>
    <t>Costil</t>
  </si>
  <si>
    <t>N'Diaye</t>
  </si>
  <si>
    <t>Armand</t>
  </si>
  <si>
    <t>Danzé</t>
  </si>
  <si>
    <t>Moreira</t>
  </si>
  <si>
    <t>Alessandrini</t>
  </si>
  <si>
    <t>Féret</t>
  </si>
  <si>
    <t>Hunou</t>
  </si>
  <si>
    <t>Ngando</t>
  </si>
  <si>
    <t>Pajot</t>
  </si>
  <si>
    <t>Fofana</t>
  </si>
  <si>
    <t>Corchia</t>
  </si>
  <si>
    <t>Peybernes</t>
  </si>
  <si>
    <t>Boudebouz</t>
  </si>
  <si>
    <t>Privat</t>
  </si>
  <si>
    <t>Lasne</t>
  </si>
  <si>
    <t>FC Nantes</t>
  </si>
  <si>
    <t>Dupé</t>
  </si>
  <si>
    <t>Riou</t>
  </si>
  <si>
    <t>Djidji</t>
  </si>
  <si>
    <t>Vizcarrondo</t>
  </si>
  <si>
    <t>Touré</t>
  </si>
  <si>
    <t>Aristeguieta</t>
  </si>
  <si>
    <t>AS Monaco</t>
  </si>
  <si>
    <t>Subasic</t>
  </si>
  <si>
    <t>Fabinho</t>
  </si>
  <si>
    <t>Kurzawa</t>
  </si>
  <si>
    <t>Raggi</t>
  </si>
  <si>
    <t>Dirar</t>
  </si>
  <si>
    <t>Moutinho</t>
  </si>
  <si>
    <t>Ocampos</t>
  </si>
  <si>
    <t>Falcao</t>
  </si>
  <si>
    <t>Germain</t>
  </si>
  <si>
    <t>Tolisso</t>
  </si>
  <si>
    <t>Entrées</t>
  </si>
  <si>
    <t>Constant</t>
  </si>
  <si>
    <t>A. Touré</t>
  </si>
  <si>
    <t>Bahebeck</t>
  </si>
  <si>
    <t>Lemaître</t>
  </si>
  <si>
    <t>Lévêque</t>
  </si>
  <si>
    <t>Sankoh</t>
  </si>
  <si>
    <t>Sorbon</t>
  </si>
  <si>
    <t>M. Diallo</t>
  </si>
  <si>
    <t>Giresse</t>
  </si>
  <si>
    <t>Kerbrat</t>
  </si>
  <si>
    <t>Sankharé</t>
  </si>
  <si>
    <t>En Avant Guingamp</t>
  </si>
  <si>
    <t>Bakayoko</t>
  </si>
  <si>
    <t>Pelé</t>
  </si>
  <si>
    <t>Buteur ou clean sheet</t>
  </si>
  <si>
    <t>Braithwaite</t>
  </si>
  <si>
    <t>Fekir</t>
  </si>
  <si>
    <t>Moubandjé</t>
  </si>
  <si>
    <t>Benrahma</t>
  </si>
  <si>
    <t>Pléa</t>
  </si>
  <si>
    <t>Honorat</t>
  </si>
  <si>
    <t>Pellenard</t>
  </si>
  <si>
    <t>Toivonen</t>
  </si>
  <si>
    <t>Crivelli</t>
  </si>
  <si>
    <t>Ntep</t>
  </si>
  <si>
    <t>Grosicki</t>
  </si>
  <si>
    <t>Maury</t>
  </si>
  <si>
    <t>Deplagne</t>
  </si>
  <si>
    <t>Veskovac</t>
  </si>
  <si>
    <t>Alhadhur</t>
  </si>
  <si>
    <t>Kaabouni</t>
  </si>
  <si>
    <t>Y. Koné</t>
  </si>
  <si>
    <t>Rafetraniaina</t>
  </si>
  <si>
    <t>Echiejile</t>
  </si>
  <si>
    <t>P. Puel</t>
  </si>
  <si>
    <t>Jeannot</t>
  </si>
  <si>
    <t>Mesloub</t>
  </si>
  <si>
    <t>David Luiz</t>
  </si>
  <si>
    <t>Monnet-Paquet</t>
  </si>
  <si>
    <t>Sala</t>
  </si>
  <si>
    <t>Pallois</t>
  </si>
  <si>
    <t>Pesic</t>
  </si>
  <si>
    <t>Mexer</t>
  </si>
  <si>
    <t>Henrique</t>
  </si>
  <si>
    <t>Bourillon</t>
  </si>
  <si>
    <t>L. Traoré</t>
  </si>
  <si>
    <t>SM Caen</t>
  </si>
  <si>
    <t>Reulet</t>
  </si>
  <si>
    <t>Vercoutre</t>
  </si>
  <si>
    <t>Adéoti</t>
  </si>
  <si>
    <t>Imorou</t>
  </si>
  <si>
    <t>Bazile</t>
  </si>
  <si>
    <t>Seube</t>
  </si>
  <si>
    <t>Nangis</t>
  </si>
  <si>
    <t>Yahia</t>
  </si>
  <si>
    <t>Le Goff</t>
  </si>
  <si>
    <t>Moukandjo</t>
  </si>
  <si>
    <t>Gissi</t>
  </si>
  <si>
    <t>Brüls</t>
  </si>
  <si>
    <t>Prcic</t>
  </si>
  <si>
    <t>Pouplin</t>
  </si>
  <si>
    <t>Rose</t>
  </si>
  <si>
    <t>Matheus</t>
  </si>
  <si>
    <t>Bodiger</t>
  </si>
  <si>
    <t>Bammou</t>
  </si>
  <si>
    <t>Sparagna</t>
  </si>
  <si>
    <t>Berigaud</t>
  </si>
  <si>
    <t>Ribelin</t>
  </si>
  <si>
    <t>Wachter</t>
  </si>
  <si>
    <t>Lavigne</t>
  </si>
  <si>
    <t>G. Fernandes</t>
  </si>
  <si>
    <t>Butez</t>
  </si>
  <si>
    <t>Cardinale</t>
  </si>
  <si>
    <t>Porsan</t>
  </si>
  <si>
    <t>Contento</t>
  </si>
  <si>
    <t>Théophile-Catherine</t>
  </si>
  <si>
    <t>Angoua</t>
  </si>
  <si>
    <t>Diagne</t>
  </si>
  <si>
    <t>Doumbia</t>
  </si>
  <si>
    <t>Bellugou</t>
  </si>
  <si>
    <t>Doria</t>
  </si>
  <si>
    <t>Marange</t>
  </si>
  <si>
    <t>Achahbar</t>
  </si>
  <si>
    <t>N'Dongala</t>
  </si>
  <si>
    <t>Kimpembé</t>
  </si>
  <si>
    <t>Rongier</t>
  </si>
  <si>
    <t>Yambére</t>
  </si>
  <si>
    <t>Iloki</t>
  </si>
  <si>
    <t>Bouanga</t>
  </si>
  <si>
    <t>Koziello</t>
  </si>
  <si>
    <t>Aloé</t>
  </si>
  <si>
    <t>Andonian</t>
  </si>
  <si>
    <t>Romain</t>
  </si>
  <si>
    <t>Dabo</t>
  </si>
  <si>
    <t>Diallo</t>
  </si>
  <si>
    <t>Salibur</t>
  </si>
  <si>
    <t>Gakpa</t>
  </si>
  <si>
    <t>FC Girondins de Bordeaux</t>
  </si>
  <si>
    <t>Blin</t>
  </si>
  <si>
    <t>Thelin</t>
  </si>
  <si>
    <t>Cornet</t>
  </si>
  <si>
    <t>Coco</t>
  </si>
  <si>
    <t>Lenjani</t>
  </si>
  <si>
    <t>Tuiloma</t>
  </si>
  <si>
    <t>Philippoteaux</t>
  </si>
  <si>
    <t>Ndong</t>
  </si>
  <si>
    <t>Karamoko</t>
  </si>
  <si>
    <t>Houri</t>
  </si>
  <si>
    <t>Skhiri</t>
  </si>
  <si>
    <t>OGC Nice</t>
  </si>
  <si>
    <t>Guilbert</t>
  </si>
  <si>
    <t>Boscagli</t>
  </si>
  <si>
    <t>Dubois</t>
  </si>
  <si>
    <t>Wüthrich</t>
  </si>
  <si>
    <t>Machach</t>
  </si>
  <si>
    <t>Rémy</t>
  </si>
  <si>
    <t>Petric</t>
  </si>
  <si>
    <t>Bernardoni</t>
  </si>
  <si>
    <t>Martins-Pereira</t>
  </si>
  <si>
    <t>Sylla</t>
  </si>
  <si>
    <t>Cabot</t>
  </si>
  <si>
    <t>Andreu</t>
  </si>
  <si>
    <t>SCO d'Angers</t>
  </si>
  <si>
    <t>Letellier</t>
  </si>
  <si>
    <t>Thomas</t>
  </si>
  <si>
    <t>Manceau</t>
  </si>
  <si>
    <t>Mangani</t>
  </si>
  <si>
    <t>Ben Arfa</t>
  </si>
  <si>
    <t>Prior</t>
  </si>
  <si>
    <t>Thomasson</t>
  </si>
  <si>
    <t>Moimbé</t>
  </si>
  <si>
    <t>Seri</t>
  </si>
  <si>
    <t>I. Traoré</t>
  </si>
  <si>
    <t>Ketkeophomphone</t>
  </si>
  <si>
    <t>Capelle</t>
  </si>
  <si>
    <t>De Pauw</t>
  </si>
  <si>
    <t>Sunu</t>
  </si>
  <si>
    <t>Le Joncour</t>
  </si>
  <si>
    <t>Rekik</t>
  </si>
  <si>
    <t>Sarr</t>
  </si>
  <si>
    <t>Trapp</t>
  </si>
  <si>
    <t>Sio</t>
  </si>
  <si>
    <t>Règles</t>
  </si>
  <si>
    <t>Pedro Mendes</t>
  </si>
  <si>
    <t>Bahlouli</t>
  </si>
  <si>
    <t>Cavaleiro</t>
  </si>
  <si>
    <t>Carrillo</t>
  </si>
  <si>
    <t>Maulun</t>
  </si>
  <si>
    <t>Augustin</t>
  </si>
  <si>
    <t>Gajic</t>
  </si>
  <si>
    <t>Amadou</t>
  </si>
  <si>
    <t>Civelli</t>
  </si>
  <si>
    <t>Obbadi</t>
  </si>
  <si>
    <t>Tallo</t>
  </si>
  <si>
    <t>Rafael</t>
  </si>
  <si>
    <t>Goicoechea</t>
  </si>
  <si>
    <t>Mounié</t>
  </si>
  <si>
    <t>N'Doye</t>
  </si>
  <si>
    <t>Benezet</t>
  </si>
  <si>
    <t>Nkololo</t>
  </si>
  <si>
    <t>Le Marchand</t>
  </si>
  <si>
    <t>Baysse</t>
  </si>
  <si>
    <t>Coulibaly</t>
  </si>
  <si>
    <t>Maupay</t>
  </si>
  <si>
    <t>Bessat</t>
  </si>
  <si>
    <t>Baal</t>
  </si>
  <si>
    <t>Saïd</t>
  </si>
  <si>
    <t>Briand</t>
  </si>
  <si>
    <t>Valbuena</t>
  </si>
  <si>
    <t>Doré</t>
  </si>
  <si>
    <t>Kwateng</t>
  </si>
  <si>
    <t>Guillaume</t>
  </si>
  <si>
    <t>Waris</t>
  </si>
  <si>
    <t>Roussillon</t>
  </si>
  <si>
    <t>Yanga-Mbiwa</t>
  </si>
  <si>
    <t>Ben Youssef</t>
  </si>
  <si>
    <t>Louis</t>
  </si>
  <si>
    <t>Lemar</t>
  </si>
  <si>
    <t>Karanovic</t>
  </si>
  <si>
    <t>Cabella</t>
  </si>
  <si>
    <t>Diarra</t>
  </si>
  <si>
    <t>Polomat</t>
  </si>
  <si>
    <t>Soni</t>
  </si>
  <si>
    <t>Darder</t>
  </si>
  <si>
    <t>Di Maria</t>
  </si>
  <si>
    <t>Beric</t>
  </si>
  <si>
    <t>Somalia</t>
  </si>
  <si>
    <t>Rolando</t>
  </si>
  <si>
    <t>Tousart</t>
  </si>
  <si>
    <t>Kemen</t>
  </si>
  <si>
    <t>Benzia</t>
  </si>
  <si>
    <t>Pablo</t>
  </si>
  <si>
    <t>Z. Touré</t>
  </si>
  <si>
    <t>Sabaly</t>
  </si>
  <si>
    <t>Mostefa</t>
  </si>
  <si>
    <t>Kalulu</t>
  </si>
  <si>
    <t>Sunzu</t>
  </si>
  <si>
    <t>Leborgne</t>
  </si>
  <si>
    <t>Ricardo Pereira</t>
  </si>
  <si>
    <t>Le Bihan</t>
  </si>
  <si>
    <t>Maignan</t>
  </si>
  <si>
    <t>Serin</t>
  </si>
  <si>
    <t>Boschilia</t>
  </si>
  <si>
    <t>Malcuit</t>
  </si>
  <si>
    <t>Zambo Anguissa</t>
  </si>
  <si>
    <t>Mocio</t>
  </si>
  <si>
    <t>Paye</t>
  </si>
  <si>
    <t>Guivarch</t>
  </si>
  <si>
    <t>Héry</t>
  </si>
  <si>
    <t>Ounas</t>
  </si>
  <si>
    <t>Ninga</t>
  </si>
  <si>
    <t>Pinheiro</t>
  </si>
  <si>
    <t>Alégué</t>
  </si>
  <si>
    <t>Sigthorsson</t>
  </si>
  <si>
    <t>Del Castillo</t>
  </si>
  <si>
    <t>Ongenda</t>
  </si>
  <si>
    <t>M'Laab</t>
  </si>
  <si>
    <t>Lafont</t>
  </si>
  <si>
    <t>Diop</t>
  </si>
  <si>
    <t>Pierre Gabriel</t>
  </si>
  <si>
    <t>Makengo</t>
  </si>
  <si>
    <t>Mbappe-Lottin</t>
  </si>
  <si>
    <t>Blas</t>
  </si>
  <si>
    <t>Livolant</t>
  </si>
  <si>
    <t>Janvier</t>
  </si>
  <si>
    <t>Laborde</t>
  </si>
  <si>
    <t>Vada</t>
  </si>
  <si>
    <t>Söderlund</t>
  </si>
  <si>
    <t>Gourcuff</t>
  </si>
  <si>
    <t>Gillet</t>
  </si>
  <si>
    <t>Ranieri</t>
  </si>
  <si>
    <t>Rabillard</t>
  </si>
  <si>
    <t>Erding</t>
  </si>
  <si>
    <t>Lloris</t>
  </si>
  <si>
    <t>Gnagnon</t>
  </si>
  <si>
    <t>Amalfitano</t>
  </si>
  <si>
    <t>Caddy</t>
  </si>
  <si>
    <t>Walter</t>
  </si>
  <si>
    <t>Chaibi</t>
  </si>
  <si>
    <t>Tannane</t>
  </si>
  <si>
    <t>Thauvin</t>
  </si>
  <si>
    <t>Eder</t>
  </si>
  <si>
    <t>Arambarri</t>
  </si>
  <si>
    <t>Koukaou</t>
  </si>
  <si>
    <t>Malcom</t>
  </si>
  <si>
    <t>Bernardo Silva</t>
  </si>
  <si>
    <t>Salles-Lamonge</t>
  </si>
  <si>
    <t>Selnaes</t>
  </si>
  <si>
    <t>Nkunku</t>
  </si>
  <si>
    <t>Erasmus</t>
  </si>
  <si>
    <t>Diaby</t>
  </si>
  <si>
    <t>Jemerson</t>
  </si>
  <si>
    <t>Laidouni</t>
  </si>
  <si>
    <t>Rimane</t>
  </si>
  <si>
    <t>Walongwa</t>
  </si>
  <si>
    <t>Koffi</t>
  </si>
  <si>
    <t>Ben Khémis</t>
  </si>
  <si>
    <t>AS Nancy-Lorraine</t>
  </si>
  <si>
    <t>Dijon FCO</t>
  </si>
  <si>
    <t>FC Metz</t>
  </si>
  <si>
    <t>Delecroix</t>
  </si>
  <si>
    <t>J01(D): ASSE</t>
  </si>
  <si>
    <t>Ménez</t>
  </si>
  <si>
    <t>M'Bengue</t>
  </si>
  <si>
    <t>Bl.</t>
  </si>
  <si>
    <t>J01(D): FCL</t>
  </si>
  <si>
    <t>Santini</t>
  </si>
  <si>
    <t>Karamoh</t>
  </si>
  <si>
    <t>J01(E ): SMC</t>
  </si>
  <si>
    <t>Exc.</t>
  </si>
  <si>
    <t>&gt;</t>
  </si>
  <si>
    <t>Cafu</t>
  </si>
  <si>
    <t>Selemani</t>
  </si>
  <si>
    <t>J01(D): SCO</t>
  </si>
  <si>
    <t>Vanden Borre</t>
  </si>
  <si>
    <t>J01(E ): MHSC</t>
  </si>
  <si>
    <t>Santamaria</t>
  </si>
  <si>
    <t>Toko Ekambi</t>
  </si>
  <si>
    <t>Diedhiou</t>
  </si>
  <si>
    <t>Pépé</t>
  </si>
  <si>
    <t>Nwakaeme</t>
  </si>
  <si>
    <t>Reynet</t>
  </si>
  <si>
    <t>Bernard</t>
  </si>
  <si>
    <t>Abdelhamid</t>
  </si>
  <si>
    <t>Varrault</t>
  </si>
  <si>
    <t>Chafik</t>
  </si>
  <si>
    <t>Sammaritano</t>
  </si>
  <si>
    <t>Marié</t>
  </si>
  <si>
    <t>Tavares</t>
  </si>
  <si>
    <t>Bahamboula</t>
  </si>
  <si>
    <t>J01(D): FCN</t>
  </si>
  <si>
    <t>Diony</t>
  </si>
  <si>
    <t>Bela</t>
  </si>
  <si>
    <t>Rivière</t>
  </si>
  <si>
    <t>Diego Carlos</t>
  </si>
  <si>
    <t>Lima</t>
  </si>
  <si>
    <t>Thomsen</t>
  </si>
  <si>
    <t>Harit</t>
  </si>
  <si>
    <t>Didillon</t>
  </si>
  <si>
    <t>J01(D): LOSC</t>
  </si>
  <si>
    <t>Balliu</t>
  </si>
  <si>
    <t>Falette</t>
  </si>
  <si>
    <t>Milan</t>
  </si>
  <si>
    <t>Rivierez</t>
  </si>
  <si>
    <t>Nguette</t>
  </si>
  <si>
    <t>Mollet</t>
  </si>
  <si>
    <t>Doukouré</t>
  </si>
  <si>
    <t>Jouffre</t>
  </si>
  <si>
    <t>Basin</t>
  </si>
  <si>
    <t>J01(E ): FCM</t>
  </si>
  <si>
    <t>J01(D): TFC</t>
  </si>
  <si>
    <t>Bédimo</t>
  </si>
  <si>
    <t>Hubocan</t>
  </si>
  <si>
    <t>Sakai</t>
  </si>
  <si>
    <t>Gomis</t>
  </si>
  <si>
    <t>Khaoui</t>
  </si>
  <si>
    <t>Amian</t>
  </si>
  <si>
    <t>Jullien</t>
  </si>
  <si>
    <t>Edouard</t>
  </si>
  <si>
    <t>Pi</t>
  </si>
  <si>
    <t>J01(D): SRFC</t>
  </si>
  <si>
    <t>Dalbert</t>
  </si>
  <si>
    <t>Souquet</t>
  </si>
  <si>
    <t>Lusamba</t>
  </si>
  <si>
    <t>Marcel</t>
  </si>
  <si>
    <t>Donis</t>
  </si>
  <si>
    <t>Cyprien</t>
  </si>
  <si>
    <t>J01(E ): OGCN</t>
  </si>
  <si>
    <t>Bensebaini</t>
  </si>
  <si>
    <t>Chantôme</t>
  </si>
  <si>
    <t>Diakhaby</t>
  </si>
  <si>
    <t>J01(D): OL</t>
  </si>
  <si>
    <t>Ndy Assembé</t>
  </si>
  <si>
    <t>Muratori</t>
  </si>
  <si>
    <t>Lenglet</t>
  </si>
  <si>
    <t>Cuffaut</t>
  </si>
  <si>
    <t>Koura</t>
  </si>
  <si>
    <t>Aït-Bennasser</t>
  </si>
  <si>
    <t>Pedretti</t>
  </si>
  <si>
    <t>N'Guessan</t>
  </si>
  <si>
    <t>Robic</t>
  </si>
  <si>
    <t>Dalé</t>
  </si>
  <si>
    <t>Badila</t>
  </si>
  <si>
    <t>Chernik</t>
  </si>
  <si>
    <t>Menay</t>
  </si>
  <si>
    <t>Maouassa</t>
  </si>
  <si>
    <t>Chrétien</t>
  </si>
  <si>
    <t>Cétout</t>
  </si>
  <si>
    <t>Marchetti</t>
  </si>
  <si>
    <t>Guidileye</t>
  </si>
  <si>
    <t>Puyo</t>
  </si>
  <si>
    <t>Mandanne</t>
  </si>
  <si>
    <t>Hadji</t>
  </si>
  <si>
    <t>Mabella</t>
  </si>
  <si>
    <t>Figueiredo</t>
  </si>
  <si>
    <t>Benitez</t>
  </si>
  <si>
    <t>J01(D): EAG</t>
  </si>
  <si>
    <t>Badiashile</t>
  </si>
  <si>
    <t>Mendy</t>
  </si>
  <si>
    <t>Glik</t>
  </si>
  <si>
    <t>Johnsson</t>
  </si>
  <si>
    <t>Ikoko</t>
  </si>
  <si>
    <t>Deaux</t>
  </si>
  <si>
    <t>Mané</t>
  </si>
  <si>
    <t>J01(D): PSG</t>
  </si>
  <si>
    <t>Charruau</t>
  </si>
  <si>
    <t>Saint-Maximin</t>
  </si>
  <si>
    <t>Cabral</t>
  </si>
  <si>
    <t>Bifouma</t>
  </si>
  <si>
    <t>J01(E ): SCB</t>
  </si>
  <si>
    <t>Areola</t>
  </si>
  <si>
    <t>Jesé</t>
  </si>
  <si>
    <t>J01(E ): ASNL</t>
  </si>
  <si>
    <t>J02(D): SMC</t>
  </si>
  <si>
    <t>Rybus</t>
  </si>
  <si>
    <t>J02(E ): OL</t>
  </si>
  <si>
    <t>Genevois</t>
  </si>
  <si>
    <t>J02(D): FCGB</t>
  </si>
  <si>
    <t>J02(E ): TFC</t>
  </si>
  <si>
    <t>Toulalan</t>
  </si>
  <si>
    <t>Kamano</t>
  </si>
  <si>
    <t>J02(D): ASM</t>
  </si>
  <si>
    <t>Kacaniklic</t>
  </si>
  <si>
    <t>J02(E ): FCN</t>
  </si>
  <si>
    <t>Tisserand</t>
  </si>
  <si>
    <t>Jean</t>
  </si>
  <si>
    <t>N'Doram</t>
  </si>
  <si>
    <t>J02(D): ASNL</t>
  </si>
  <si>
    <t>J02(E ): SRFC</t>
  </si>
  <si>
    <t>J02(D): DFCO</t>
  </si>
  <si>
    <t>De Préville</t>
  </si>
  <si>
    <t>J02(E ): LOSC</t>
  </si>
  <si>
    <t>Rüfli</t>
  </si>
  <si>
    <t>J02(D): SCB</t>
  </si>
  <si>
    <t>J02(E ): FCL</t>
  </si>
  <si>
    <t>J02(D): OGC Nice</t>
  </si>
  <si>
    <t>J02(E ): SCO</t>
  </si>
  <si>
    <t>J02(D): FCM</t>
  </si>
  <si>
    <t>J02(E ): PSG</t>
  </si>
  <si>
    <t>Signorino</t>
  </si>
  <si>
    <t>Mandjeck</t>
  </si>
  <si>
    <t>J02(D): MHSC</t>
  </si>
  <si>
    <t>Saint-Louis</t>
  </si>
  <si>
    <t>J02(E ): ASSE</t>
  </si>
  <si>
    <t>J02(D): OM</t>
  </si>
  <si>
    <t>Marçal</t>
  </si>
  <si>
    <t>J02(E ): EAG</t>
  </si>
  <si>
    <t>Lopez</t>
  </si>
  <si>
    <t>Leya Iseka</t>
  </si>
  <si>
    <t>J03(D): FCL</t>
  </si>
  <si>
    <t>J03(E ): OM</t>
  </si>
  <si>
    <t>J03(D): OL</t>
  </si>
  <si>
    <t>Gastien</t>
  </si>
  <si>
    <t>Lees-Melou</t>
  </si>
  <si>
    <t>J03(E ): DFCO</t>
  </si>
  <si>
    <t>J03(E ): ASNL</t>
  </si>
  <si>
    <t>Salin</t>
  </si>
  <si>
    <t>J03(D): EAG</t>
  </si>
  <si>
    <t>J03(D): SCO</t>
  </si>
  <si>
    <t>Assou-Ekotto</t>
  </si>
  <si>
    <t>J03(E ): FCM</t>
  </si>
  <si>
    <t>Michel</t>
  </si>
  <si>
    <t>Martinez</t>
  </si>
  <si>
    <t>J03(D): SCB</t>
  </si>
  <si>
    <t>Sané</t>
  </si>
  <si>
    <t>J03(E ): SMC</t>
  </si>
  <si>
    <t>J03(D): SRFC</t>
  </si>
  <si>
    <t>J03(E ): MHSC</t>
  </si>
  <si>
    <t>J03(D): LOSC</t>
  </si>
  <si>
    <t>J03(E ): OGCN</t>
  </si>
  <si>
    <t>J03(D): PSG</t>
  </si>
  <si>
    <t>(-1)</t>
  </si>
  <si>
    <t>Meunier</t>
  </si>
  <si>
    <t>J03(D): TFC</t>
  </si>
  <si>
    <t>Saivet</t>
  </si>
  <si>
    <t>Veretout</t>
  </si>
  <si>
    <t>J03(E ): ASSE</t>
  </si>
  <si>
    <t>Durmaz</t>
  </si>
  <si>
    <t>J03(D): FCN</t>
  </si>
  <si>
    <t>J03(E ): FCGB</t>
  </si>
  <si>
    <t>Leroy</t>
  </si>
  <si>
    <t>Allain</t>
  </si>
  <si>
    <t>Lotiès</t>
  </si>
  <si>
    <t>Rosier</t>
  </si>
  <si>
    <t>Bouka Moutou</t>
  </si>
  <si>
    <t>Belmonte</t>
  </si>
  <si>
    <t>Sarrabayrouse</t>
  </si>
  <si>
    <t>Kawashima</t>
  </si>
  <si>
    <t>Oberhauser</t>
  </si>
  <si>
    <t>Philipps</t>
  </si>
  <si>
    <t>Udol</t>
  </si>
  <si>
    <t>Selimovic</t>
  </si>
  <si>
    <t>Lejeune</t>
  </si>
  <si>
    <t>J04(D): ASSE</t>
  </si>
  <si>
    <t>Krychowiak</t>
  </si>
  <si>
    <t>J04(E ): PSG</t>
  </si>
  <si>
    <t>Lacroix</t>
  </si>
  <si>
    <t>J04(D): FCGB</t>
  </si>
  <si>
    <t>J04(E ): OL</t>
  </si>
  <si>
    <t>J04(D): ASM</t>
  </si>
  <si>
    <t>J04(E ): LOSC</t>
  </si>
  <si>
    <t>De Sanctis</t>
  </si>
  <si>
    <t>J04(D): MHSC</t>
  </si>
  <si>
    <t>J04(E ): EAG</t>
  </si>
  <si>
    <t>J04(D): DFCO</t>
  </si>
  <si>
    <t>J04(E ): SCO</t>
  </si>
  <si>
    <t>Abeid</t>
  </si>
  <si>
    <t>J04(D): TFC</t>
  </si>
  <si>
    <t>Bengtsson</t>
  </si>
  <si>
    <t>J04(E ): SCB</t>
  </si>
  <si>
    <t>Cafaro</t>
  </si>
  <si>
    <t>J04(D): ASNL</t>
  </si>
  <si>
    <t>Ciani</t>
  </si>
  <si>
    <t>Mvuemba</t>
  </si>
  <si>
    <t>J04(E ): FCL</t>
  </si>
  <si>
    <t>J04(D): OM</t>
  </si>
  <si>
    <t>Dante</t>
  </si>
  <si>
    <t>Balotelli</t>
  </si>
  <si>
    <t>*</t>
  </si>
  <si>
    <t>Belhanda</t>
  </si>
  <si>
    <t>J04(E ): OGCN</t>
  </si>
  <si>
    <t>Vainqueur</t>
  </si>
  <si>
    <t>Njie</t>
  </si>
  <si>
    <t>J04(D): FCM</t>
  </si>
  <si>
    <t>Stepinski</t>
  </si>
  <si>
    <t>J04(E ): FCN</t>
  </si>
  <si>
    <t>J04(D): SMC</t>
  </si>
  <si>
    <t>J04(E ): SRFC</t>
  </si>
  <si>
    <t>Notes L1 = MonPetitGazon</t>
  </si>
  <si>
    <t>J01(E ): FCGB</t>
  </si>
  <si>
    <t>J01(E ): OM</t>
  </si>
  <si>
    <t>J01(E ): DFCO</t>
  </si>
  <si>
    <t>J01(E ): ASM</t>
  </si>
  <si>
    <t>J05(D): PSG</t>
  </si>
  <si>
    <t>J05(E ): SMC</t>
  </si>
  <si>
    <t>J05(D): SCO</t>
  </si>
  <si>
    <t>Lewczuk</t>
  </si>
  <si>
    <t>J05(E ): FCGB</t>
  </si>
  <si>
    <t>Pavlovic</t>
  </si>
  <si>
    <t>Tahrat</t>
  </si>
  <si>
    <t>J05(D): FCM</t>
  </si>
  <si>
    <t>J05(E ): DFCO</t>
  </si>
  <si>
    <t>J05(D): LOSC</t>
  </si>
  <si>
    <t>Mara</t>
  </si>
  <si>
    <t>J05(E ): FCL</t>
  </si>
  <si>
    <t>J05(D): SRFC</t>
  </si>
  <si>
    <t>J05(E ): ASM</t>
  </si>
  <si>
    <t>J05(D): FCN</t>
  </si>
  <si>
    <t>J05(E ): ASNL</t>
  </si>
  <si>
    <t>J05(D): EAG</t>
  </si>
  <si>
    <t>J05(E ): TFC</t>
  </si>
  <si>
    <t>J05(D): OL</t>
  </si>
  <si>
    <t>J05(E ): OM</t>
  </si>
  <si>
    <t>J05(D): OGCN</t>
  </si>
  <si>
    <t>J05(E ): MHSC</t>
  </si>
  <si>
    <t>J05(D): SCB</t>
  </si>
  <si>
    <t>J05(E ): ASSE</t>
  </si>
  <si>
    <t>El Kaoutari</t>
  </si>
  <si>
    <t>Acheampog</t>
  </si>
  <si>
    <t>J06(D): TFC</t>
  </si>
  <si>
    <t>Bissouma</t>
  </si>
  <si>
    <t>Sliti</t>
  </si>
  <si>
    <t>J06(E ): LOSC</t>
  </si>
  <si>
    <t>Michelin</t>
  </si>
  <si>
    <t>J06(D): DFCO</t>
  </si>
  <si>
    <t>J06(E ): PSG</t>
  </si>
  <si>
    <t>Lang</t>
  </si>
  <si>
    <t>J06(D): SMC</t>
  </si>
  <si>
    <t>J06(E ): SCO</t>
  </si>
  <si>
    <t>J06(D): ASNL</t>
  </si>
  <si>
    <t>J06(E ): SCB</t>
  </si>
  <si>
    <t>Cabaco</t>
  </si>
  <si>
    <t>Dia</t>
  </si>
  <si>
    <t>J06(D): FCL</t>
  </si>
  <si>
    <t>J06(E ): EAG</t>
  </si>
  <si>
    <t>J06(D): MHSC</t>
  </si>
  <si>
    <t>Mammana</t>
  </si>
  <si>
    <t>Mateta</t>
  </si>
  <si>
    <t>J06(E ): OL</t>
  </si>
  <si>
    <t>Poaty</t>
  </si>
  <si>
    <t>J06(D): FCGB</t>
  </si>
  <si>
    <t>Hein</t>
  </si>
  <si>
    <t>Thill</t>
  </si>
  <si>
    <t>Seydi</t>
  </si>
  <si>
    <t>J06(E ): FCM</t>
  </si>
  <si>
    <t>J06(D): ASSE</t>
  </si>
  <si>
    <t>J06(E ): FCN</t>
  </si>
  <si>
    <t>J06(D): ASM</t>
  </si>
  <si>
    <t>J06(E ): OGCN</t>
  </si>
  <si>
    <t>J06(D): OM</t>
  </si>
  <si>
    <t>J06(E ): SRFC</t>
  </si>
  <si>
    <t>J07(D): PSG</t>
  </si>
  <si>
    <t>J07(E ): TFC</t>
  </si>
  <si>
    <t>J07(D): EAG</t>
  </si>
  <si>
    <t>J07(E ): SCB</t>
  </si>
  <si>
    <t>J07(D): SMC</t>
  </si>
  <si>
    <t>J07(E ): FCGB</t>
  </si>
  <si>
    <t>J07(D): SRFC</t>
  </si>
  <si>
    <t>J07(E ): DFCO</t>
  </si>
  <si>
    <t>J07(D): OL</t>
  </si>
  <si>
    <t>J07(E ): FCL</t>
  </si>
  <si>
    <t>J07(D): SCO</t>
  </si>
  <si>
    <t>J07(E ): ASM</t>
  </si>
  <si>
    <t>J07(D): FCM</t>
  </si>
  <si>
    <t>J07(E ): MHSC</t>
  </si>
  <si>
    <t>Bisevac</t>
  </si>
  <si>
    <t>J07(D): FCN</t>
  </si>
  <si>
    <t>Fanni</t>
  </si>
  <si>
    <t>J07(E ): OM</t>
  </si>
  <si>
    <t>J07(D): OGCN</t>
  </si>
  <si>
    <t>J07(E ): ASNL</t>
  </si>
  <si>
    <t>J07(D): LOSC</t>
  </si>
  <si>
    <t>Nordin</t>
  </si>
  <si>
    <t>J07(E ): ASSE</t>
  </si>
  <si>
    <t>J08(D): EAG</t>
  </si>
  <si>
    <t>J08(E ): SRFC</t>
  </si>
  <si>
    <t>J08(D): TFC</t>
  </si>
  <si>
    <t>J08(E ): SMC</t>
  </si>
  <si>
    <t>J08(D): MHSC</t>
  </si>
  <si>
    <t>J08(E ): DFCO</t>
  </si>
  <si>
    <t>Sessegnon</t>
  </si>
  <si>
    <t>J08(D): ASNL</t>
  </si>
  <si>
    <t>J08(D): ASM</t>
  </si>
  <si>
    <t>J08(E ): FCM</t>
  </si>
  <si>
    <t>J08(D): SCB</t>
  </si>
  <si>
    <t>J08(E ): FCN</t>
  </si>
  <si>
    <t>J08(D): FCGB</t>
  </si>
  <si>
    <t>Ikoné</t>
  </si>
  <si>
    <t>J08(E ): PSG</t>
  </si>
  <si>
    <t>J08(D): OM</t>
  </si>
  <si>
    <t>J08(D): ASSE</t>
  </si>
  <si>
    <t>J08(E ): OL</t>
  </si>
  <si>
    <t>J08(D): FCL</t>
  </si>
  <si>
    <t>J08(E ): OGCN</t>
  </si>
  <si>
    <t>J09(D): OL</t>
  </si>
  <si>
    <t>J09(E ): OGCN</t>
  </si>
  <si>
    <t>Gaspar</t>
  </si>
  <si>
    <t>J09(D): ASM</t>
  </si>
  <si>
    <t>J09(E ): ASM</t>
  </si>
  <si>
    <t>J09(D): SCO</t>
  </si>
  <si>
    <t>J09(E ): SCB</t>
  </si>
  <si>
    <t>J09(D): LOSC</t>
  </si>
  <si>
    <t>Didot</t>
  </si>
  <si>
    <t>J09(E ): EAG</t>
  </si>
  <si>
    <t>J09(D): FCN</t>
  </si>
  <si>
    <t>Hamel</t>
  </si>
  <si>
    <t>Guendouzi</t>
  </si>
  <si>
    <t>J09(E ): FCL</t>
  </si>
  <si>
    <t>J09(D): SMC</t>
  </si>
  <si>
    <t>Saint-Ruf</t>
  </si>
  <si>
    <t>Mongongu</t>
  </si>
  <si>
    <t>J09(E ): MHSC</t>
  </si>
  <si>
    <t>J09(D): PSG</t>
  </si>
  <si>
    <t>J09(E ): ASNL</t>
  </si>
  <si>
    <t>J09(D): FCM</t>
  </si>
  <si>
    <t>J09(E ): OM</t>
  </si>
  <si>
    <t>J09(D): FCGB</t>
  </si>
  <si>
    <t>J09(E ): SRFC</t>
  </si>
  <si>
    <t>J09(D): DFCO</t>
  </si>
  <si>
    <t>J09(E ): ASSE</t>
  </si>
  <si>
    <t>J10(D): MHSC</t>
  </si>
  <si>
    <t>J10(E ): ASM</t>
  </si>
  <si>
    <t>J10(D): TFC</t>
  </si>
  <si>
    <t>J10(E ): SCO</t>
  </si>
  <si>
    <t>Sangaré</t>
  </si>
  <si>
    <t>J10(D): ASNL</t>
  </si>
  <si>
    <t>J10(E ): FCGB</t>
  </si>
  <si>
    <t>J10(D): FCL</t>
  </si>
  <si>
    <t>J10(E ): DFCO</t>
  </si>
  <si>
    <t>J10(D): SCB</t>
  </si>
  <si>
    <t>Terrier</t>
  </si>
  <si>
    <t>J10(E ): LOSC</t>
  </si>
  <si>
    <t>J10(D): EAG</t>
  </si>
  <si>
    <t>J10(E ): OL</t>
  </si>
  <si>
    <t>J10(D): SRFC</t>
  </si>
  <si>
    <t>J10(E ): FCN</t>
  </si>
  <si>
    <t>J10(D): ASSE</t>
  </si>
  <si>
    <t>J10(E ): SMC</t>
  </si>
  <si>
    <t>J10(D): OGCN</t>
  </si>
  <si>
    <t>J10(E ): FCM</t>
  </si>
  <si>
    <t>J10(D): OM</t>
  </si>
  <si>
    <t>J10(E ): PSG</t>
  </si>
  <si>
    <t>J11(D): PSG</t>
  </si>
  <si>
    <t>J11(E ): LOSC</t>
  </si>
  <si>
    <t>J11(D): DFCO</t>
  </si>
  <si>
    <t>J11(E ): SCB</t>
  </si>
  <si>
    <t>J11(D): SCO</t>
  </si>
  <si>
    <t>J11(E ): DFCO</t>
  </si>
  <si>
    <t>Tait</t>
  </si>
  <si>
    <t>J11(D): MHSC</t>
  </si>
  <si>
    <t>Aliadière</t>
  </si>
  <si>
    <t>J11(E ): FCL</t>
  </si>
  <si>
    <t>J11(D): SMC</t>
  </si>
  <si>
    <t>J11(E ): ASNL</t>
  </si>
  <si>
    <t>J11(D): ASM</t>
  </si>
  <si>
    <t>J11(E ): ASSE</t>
  </si>
  <si>
    <t>J11(D): OL</t>
  </si>
  <si>
    <t>J11(E ): TFC</t>
  </si>
  <si>
    <t>J11(D): FCGB</t>
  </si>
  <si>
    <t>J11(E ): OM</t>
  </si>
  <si>
    <t>J11(D): FCN</t>
  </si>
  <si>
    <t>J11(E ): OGCN</t>
  </si>
  <si>
    <t>J11(D): FCM</t>
  </si>
  <si>
    <t>J11(E ): SRFC</t>
  </si>
  <si>
    <t>J12(D): OM</t>
  </si>
  <si>
    <t>J12(E ): MHSC</t>
  </si>
  <si>
    <t>J12(D): ASNL</t>
  </si>
  <si>
    <t>J12(E ): ASM</t>
  </si>
  <si>
    <t>J12(D): LOSC</t>
  </si>
  <si>
    <t>J12(E ): SCO</t>
  </si>
  <si>
    <t>J12(D): FCL</t>
  </si>
  <si>
    <t>J12(E ): FCGB</t>
  </si>
  <si>
    <t>J12(D): EAG</t>
  </si>
  <si>
    <t>J12(E ): DFCO</t>
  </si>
  <si>
    <t>J12(D): SCB</t>
  </si>
  <si>
    <t>J12(E ): OL</t>
  </si>
  <si>
    <t>1 / (-1)</t>
  </si>
  <si>
    <t>J12(D): TFC</t>
  </si>
  <si>
    <t>J12(E ): FCN</t>
  </si>
  <si>
    <t>J12(D): SRFC</t>
  </si>
  <si>
    <t>J12(E ): PSG</t>
  </si>
  <si>
    <t>J12(D): OGCN</t>
  </si>
  <si>
    <t>J12(D): ASSE</t>
  </si>
  <si>
    <t>J12(E ): FCM</t>
  </si>
  <si>
    <t>J12(E ): SMC</t>
  </si>
  <si>
    <t>J13(D): OL</t>
  </si>
  <si>
    <t>J13(E ): LOSC</t>
  </si>
  <si>
    <t>J13(D): ASM</t>
  </si>
  <si>
    <t>J13(E ): FCL</t>
  </si>
  <si>
    <t>J13(D): MHSC</t>
  </si>
  <si>
    <t>J13(E ): SCB</t>
  </si>
  <si>
    <t>J13(D): DFCO</t>
  </si>
  <si>
    <t>J13(E ): ASNL</t>
  </si>
  <si>
    <t>J13(D): FCN</t>
  </si>
  <si>
    <t>J13(E ): PSG</t>
  </si>
  <si>
    <t>J13(D): SCO</t>
  </si>
  <si>
    <t>J13(E ): SRFC</t>
  </si>
  <si>
    <t>Wissa</t>
  </si>
  <si>
    <t>J13(D): FCM</t>
  </si>
  <si>
    <t>Depehi</t>
  </si>
  <si>
    <t>J13(E ): TFC</t>
  </si>
  <si>
    <t>Vion</t>
  </si>
  <si>
    <t>J13(D): FCGB</t>
  </si>
  <si>
    <t>J13(E ): EAG</t>
  </si>
  <si>
    <t>J13(D): SMC</t>
  </si>
  <si>
    <t>J13(E ): OM</t>
  </si>
  <si>
    <t>J13(D): OGCN</t>
  </si>
  <si>
    <t>J13(E ): ASSE</t>
  </si>
  <si>
    <t>J14(D): TFC</t>
  </si>
  <si>
    <t>J14(E ): SRFC</t>
  </si>
  <si>
    <t>J14(D): DFCO</t>
  </si>
  <si>
    <t>J14(D): EAG</t>
  </si>
  <si>
    <t>J14(E ): SMC</t>
  </si>
  <si>
    <t>J14(D): FCL</t>
  </si>
  <si>
    <t>J14(E ): FCM</t>
  </si>
  <si>
    <t>J14(D): OM</t>
  </si>
  <si>
    <t>J14(E ): ASM</t>
  </si>
  <si>
    <t>J14(D): ASNL</t>
  </si>
  <si>
    <t>J14(E ): MHSC</t>
  </si>
  <si>
    <t>J14(D): LOSC</t>
  </si>
  <si>
    <t>J14(E ): FCN</t>
  </si>
  <si>
    <t>J14(D): ASSE</t>
  </si>
  <si>
    <t>J14(E ): SCO</t>
  </si>
  <si>
    <t>J14(D): PSG</t>
  </si>
  <si>
    <t>J14(E ): OL</t>
  </si>
  <si>
    <t>J14(D): SCB</t>
  </si>
  <si>
    <t>J14(E ): OGCN</t>
  </si>
  <si>
    <t>J14(E ): FCGB</t>
  </si>
  <si>
    <t>J15(D): ASM</t>
  </si>
  <si>
    <t>J15(E ): DFCO</t>
  </si>
  <si>
    <t>J15(D): SMC</t>
  </si>
  <si>
    <t>J15(E ): LOSC</t>
  </si>
  <si>
    <t>J15(D): SRFC</t>
  </si>
  <si>
    <t>J15(E ): FCL</t>
  </si>
  <si>
    <t>J15(D): FCGB</t>
  </si>
  <si>
    <t>J15(E ): SCB</t>
  </si>
  <si>
    <t>Youssouf</t>
  </si>
  <si>
    <t>J15(D): OGCN</t>
  </si>
  <si>
    <t>J15(E ): EAG</t>
  </si>
  <si>
    <t>J15(D): FCM</t>
  </si>
  <si>
    <t>J15(E ): ASNL</t>
  </si>
  <si>
    <t>J15(D): OL</t>
  </si>
  <si>
    <t>J15(E ): FCN</t>
  </si>
  <si>
    <t>J15(D): SCO</t>
  </si>
  <si>
    <t>Callegari</t>
  </si>
  <si>
    <t>J15(E ): PSG</t>
  </si>
  <si>
    <t>J15(D): OM</t>
  </si>
  <si>
    <t>J15(E ): ASSE</t>
  </si>
  <si>
    <t>J15(D): MHSC</t>
  </si>
  <si>
    <t>Musavu-King</t>
  </si>
  <si>
    <t>J15(E ): TFC</t>
  </si>
  <si>
    <t>Llovet</t>
  </si>
  <si>
    <t>J16(D): DFCO</t>
  </si>
  <si>
    <t>J16(E ): SMC</t>
  </si>
  <si>
    <t>J16(D): FCL</t>
  </si>
  <si>
    <t>J16(E ): SCO</t>
  </si>
  <si>
    <t>J16(D): LOSC</t>
  </si>
  <si>
    <t>J16(E ): FCGB</t>
  </si>
  <si>
    <t>J16(D): FCN</t>
  </si>
  <si>
    <t>J16(E ): EAG</t>
  </si>
  <si>
    <t>J16(D): SCB</t>
  </si>
  <si>
    <t>J16(E ): ASM</t>
  </si>
  <si>
    <t>J16(D): PSG</t>
  </si>
  <si>
    <t>J16(E ): MHSC</t>
  </si>
  <si>
    <t>J16(D): ASNL</t>
  </si>
  <si>
    <t>J16(E ): OM</t>
  </si>
  <si>
    <t>J16(D): TFC</t>
  </si>
  <si>
    <t>J16(E ): OGCN</t>
  </si>
  <si>
    <t>J16(D): ASSE</t>
  </si>
  <si>
    <t>J16(E ): SRFC</t>
  </si>
  <si>
    <t>J17(D): FCM</t>
  </si>
  <si>
    <t>J16(D): OL</t>
  </si>
  <si>
    <t>J17(E ): SCB</t>
  </si>
  <si>
    <t>J17(D): ASM</t>
  </si>
  <si>
    <t>J17(E ): FCGB</t>
  </si>
  <si>
    <t>J17(D): OM</t>
  </si>
  <si>
    <t>J17(E ): DFCO</t>
  </si>
  <si>
    <t>J17(D): MHSC</t>
  </si>
  <si>
    <t>J17(E ): LOSC</t>
  </si>
  <si>
    <t>J17(D): SCO</t>
  </si>
  <si>
    <t>J17(E ): ASNL</t>
  </si>
  <si>
    <t>J17(D): FCL</t>
  </si>
  <si>
    <t>J17(E ): TFC</t>
  </si>
  <si>
    <t>J17(D): SRFC</t>
  </si>
  <si>
    <t>J16(E ): FCM</t>
  </si>
  <si>
    <t>J17(E ): OL</t>
  </si>
  <si>
    <t>J17(D): OGCN</t>
  </si>
  <si>
    <t>J17(E ): PSG</t>
  </si>
  <si>
    <t>J17(D): EAG</t>
  </si>
  <si>
    <t>J17(E ): ASSE</t>
  </si>
  <si>
    <t>J17(E ): FCN</t>
  </si>
  <si>
    <t>J17(D): SMC</t>
  </si>
  <si>
    <t>J18(D): FCN</t>
  </si>
  <si>
    <t>J18(E ): SCO</t>
  </si>
  <si>
    <t>J18(D): PSG</t>
  </si>
  <si>
    <t>J18(E ): EAG</t>
  </si>
  <si>
    <t>J18(D): ASSE</t>
  </si>
  <si>
    <t>J18(E ): FCL</t>
  </si>
  <si>
    <t>Maisonnial</t>
  </si>
  <si>
    <t>J18(D): FCGB</t>
  </si>
  <si>
    <t>J18(E ): MHSC</t>
  </si>
  <si>
    <t>J18(D): SCB</t>
  </si>
  <si>
    <t>J18(E ): SRFC</t>
  </si>
  <si>
    <t>J18(D): ASNL</t>
  </si>
  <si>
    <t>J18(E ): TFC</t>
  </si>
  <si>
    <t>J18(D): FCM</t>
  </si>
  <si>
    <t>Dreyer</t>
  </si>
  <si>
    <t>J18(E ): SMC</t>
  </si>
  <si>
    <t>J18(D): LOSC</t>
  </si>
  <si>
    <t>J18(E ): OM</t>
  </si>
  <si>
    <t>J18(D): OL</t>
  </si>
  <si>
    <t>J18(E ): ASM</t>
  </si>
  <si>
    <t>J18(D): DFCO</t>
  </si>
  <si>
    <t>J18(E ): OGCN</t>
  </si>
  <si>
    <t>J19(D): OM</t>
  </si>
  <si>
    <t>J19(E ): SCB</t>
  </si>
  <si>
    <t>J19(D): OGCN</t>
  </si>
  <si>
    <t>Burner</t>
  </si>
  <si>
    <t>J19(D): TFC</t>
  </si>
  <si>
    <t>J19(E ): DFCO</t>
  </si>
  <si>
    <t>J19(D): SRFC</t>
  </si>
  <si>
    <t>J19(E ): LOSC</t>
  </si>
  <si>
    <t>J19(D): SCO</t>
  </si>
  <si>
    <t>J19(E ): OL</t>
  </si>
  <si>
    <t>J19(D): EAG</t>
  </si>
  <si>
    <t>J19(E ): FCM</t>
  </si>
  <si>
    <t>J19(D): SMC</t>
  </si>
  <si>
    <t>J19(E ): ASM</t>
  </si>
  <si>
    <t>J19(D): MHSC</t>
  </si>
  <si>
    <t>J19(E ): FCN</t>
  </si>
  <si>
    <t>J19(D): FCL</t>
  </si>
  <si>
    <t>J19(E ): PSG</t>
  </si>
  <si>
    <t>J19(D): ASNL</t>
  </si>
  <si>
    <t>J19(E ): ASSE</t>
  </si>
  <si>
    <t>J20(D): ASSE</t>
  </si>
  <si>
    <t>J20(E ): LOSC</t>
  </si>
  <si>
    <t>Keyta</t>
  </si>
  <si>
    <t>J20(D): FCGB</t>
  </si>
  <si>
    <t>Bérigaud</t>
  </si>
  <si>
    <t>J20(E ): SCO</t>
  </si>
  <si>
    <t>J20(D): EAG</t>
  </si>
  <si>
    <t>J20(D): DFCO</t>
  </si>
  <si>
    <t>J20(D): SCB</t>
  </si>
  <si>
    <t>J20(E ): ASNL</t>
  </si>
  <si>
    <t>J20(D): PSG</t>
  </si>
  <si>
    <t>Gertmonas</t>
  </si>
  <si>
    <t>J20(E ): SRFC</t>
  </si>
  <si>
    <t>Draxler</t>
  </si>
  <si>
    <t>J20(D): FCN</t>
  </si>
  <si>
    <t>Lukebakio</t>
  </si>
  <si>
    <t>J20(E ): TFC</t>
  </si>
  <si>
    <t>Pardo</t>
  </si>
  <si>
    <t>J20(D): OL</t>
  </si>
  <si>
    <t>J20(E ): SMC</t>
  </si>
  <si>
    <t>J20(D): ASM</t>
  </si>
  <si>
    <t>J20(E ): OM</t>
  </si>
  <si>
    <t>J19(E ): FCGB</t>
  </si>
  <si>
    <t>J20(D): FCM</t>
  </si>
  <si>
    <t>J20(E ): OGCN</t>
  </si>
  <si>
    <t>J20(E ): MHSC</t>
  </si>
  <si>
    <t>J20(E ): FCL</t>
  </si>
  <si>
    <t>J21(D): OGCN</t>
  </si>
  <si>
    <t>Oniangué</t>
  </si>
  <si>
    <t>J21(E ): SCB</t>
  </si>
  <si>
    <t>J21(D): TFC</t>
  </si>
  <si>
    <t>J21(E ): FCGB</t>
  </si>
  <si>
    <t>J21(D): LOSC</t>
  </si>
  <si>
    <t>J21(E ): DFCO</t>
  </si>
  <si>
    <t>J21(D): MHSC</t>
  </si>
  <si>
    <t>Diabaté</t>
  </si>
  <si>
    <t>J21(E ): FCM</t>
  </si>
  <si>
    <t>Mukiele</t>
  </si>
  <si>
    <t>Passi</t>
  </si>
  <si>
    <t>J21(D): SRFC</t>
  </si>
  <si>
    <t>J21(E ): EAG</t>
  </si>
  <si>
    <t>J21(D): PSG</t>
  </si>
  <si>
    <t>J21(E ): FCN</t>
  </si>
  <si>
    <t>J21(D): OM</t>
  </si>
  <si>
    <t>Depay</t>
  </si>
  <si>
    <t>J21(E ): OL</t>
  </si>
  <si>
    <t>J21(D): FCL</t>
  </si>
  <si>
    <t>J21(E ): ASM</t>
  </si>
  <si>
    <t>Wakaso</t>
  </si>
  <si>
    <t>J21(D): SCO</t>
  </si>
  <si>
    <t>J21(E ): ASSE</t>
  </si>
  <si>
    <t>J22(D): MHSC</t>
  </si>
  <si>
    <t>Evra</t>
  </si>
  <si>
    <t>J22(E ): OM</t>
  </si>
  <si>
    <t>Pokorny</t>
  </si>
  <si>
    <t>J22(D): FCM</t>
  </si>
  <si>
    <t>J22(E ): SCO</t>
  </si>
  <si>
    <t>J22(D): SMC</t>
  </si>
  <si>
    <t>J22(E ): SCB</t>
  </si>
  <si>
    <t>J22(D): DFCO</t>
  </si>
  <si>
    <t>J22(E ): FCL</t>
  </si>
  <si>
    <t>J22(D): LOSC</t>
  </si>
  <si>
    <t>J22(E ): OL</t>
  </si>
  <si>
    <t>J22(D): FCGB</t>
  </si>
  <si>
    <t>J22(E ): ASNL</t>
  </si>
  <si>
    <t>J22(D): FCN</t>
  </si>
  <si>
    <t>Léa-Siliki</t>
  </si>
  <si>
    <t>J22(E ): SRFC</t>
  </si>
  <si>
    <t>J22(D): EAG</t>
  </si>
  <si>
    <t>J22(E ): OGCN</t>
  </si>
  <si>
    <t>J22(D): ASM</t>
  </si>
  <si>
    <t>Guedes</t>
  </si>
  <si>
    <t>J22(E ): PSG</t>
  </si>
  <si>
    <t>J22(D): ASSE</t>
  </si>
  <si>
    <t>J22(E ): TFC</t>
  </si>
  <si>
    <t>J23(D): OM</t>
  </si>
  <si>
    <t>J23(E ): FCM</t>
  </si>
  <si>
    <t>Payet</t>
  </si>
  <si>
    <t>J23(D): SRFC</t>
  </si>
  <si>
    <t>J23(E ): FCGB</t>
  </si>
  <si>
    <t>J23(D): PSG</t>
  </si>
  <si>
    <t>J23(E ): DFCO</t>
  </si>
  <si>
    <t>J23(D): SMC</t>
  </si>
  <si>
    <t>J23(E ): EAG</t>
  </si>
  <si>
    <t>J23(D): FCL</t>
  </si>
  <si>
    <t>El Ghazi</t>
  </si>
  <si>
    <t>Xeka</t>
  </si>
  <si>
    <t>J23(E ): LOSC</t>
  </si>
  <si>
    <t>J23(D): OGCN</t>
  </si>
  <si>
    <t>J23(E ): ASM</t>
  </si>
  <si>
    <t>J23(D): SCB</t>
  </si>
  <si>
    <t>Mbenza</t>
  </si>
  <si>
    <t>J23(E ): MHSC</t>
  </si>
  <si>
    <t>J23(D): ASNL</t>
  </si>
  <si>
    <t>J23(E ): FCN</t>
  </si>
  <si>
    <t>J23(D): OL</t>
  </si>
  <si>
    <t>J23(E ): ASSE</t>
  </si>
  <si>
    <t>J23(D): SCO</t>
  </si>
  <si>
    <t>Delort</t>
  </si>
  <si>
    <t>J23(E ): TFC</t>
  </si>
  <si>
    <t>Cissokho</t>
  </si>
  <si>
    <t>Kishna</t>
  </si>
  <si>
    <t>J24(D): FCGB</t>
  </si>
  <si>
    <t>J24(E ): SMC</t>
  </si>
  <si>
    <t>Jovanovic</t>
  </si>
  <si>
    <t>J24(D): ASM</t>
  </si>
  <si>
    <t>Dolly</t>
  </si>
  <si>
    <t>J24(E ): MHSC</t>
  </si>
  <si>
    <t>J24(D): LOSC</t>
  </si>
  <si>
    <t>J24(E ): PSG</t>
  </si>
  <si>
    <t>J24(D): SRFC</t>
  </si>
  <si>
    <t>J24(E ): SCO</t>
  </si>
  <si>
    <t>Mubele</t>
  </si>
  <si>
    <t>J24(D): FCN</t>
  </si>
  <si>
    <t>J24(E ): SCB</t>
  </si>
  <si>
    <t>J24(D): TFC</t>
  </si>
  <si>
    <t>J24(E ): FCL</t>
  </si>
  <si>
    <t>J24(D): ASNL</t>
  </si>
  <si>
    <t>J24(E ): OL</t>
  </si>
  <si>
    <t>J24(D): EAG</t>
  </si>
  <si>
    <t>J24(E ): OM</t>
  </si>
  <si>
    <t>J24(D): DFCO</t>
  </si>
  <si>
    <t>J24(E ): FCM</t>
  </si>
  <si>
    <t>J24(D): ASSE</t>
  </si>
  <si>
    <t>J24(E ): OGCN</t>
  </si>
  <si>
    <t>Jorginho</t>
  </si>
  <si>
    <t>J25(D): PSG</t>
  </si>
  <si>
    <t>J25(E ): FCGB</t>
  </si>
  <si>
    <t>J25(D): SMC</t>
  </si>
  <si>
    <t>Haddadi</t>
  </si>
  <si>
    <t>J25(E ): DFCO</t>
  </si>
  <si>
    <t>J25(D): OL</t>
  </si>
  <si>
    <t>J25(E ): EAG</t>
  </si>
  <si>
    <t>J25(D): SCO</t>
  </si>
  <si>
    <t>J25(E ): LOSC</t>
  </si>
  <si>
    <t>J25(D): FCM</t>
  </si>
  <si>
    <t>Cardona</t>
  </si>
  <si>
    <t>J25(E ): ASM</t>
  </si>
  <si>
    <t>J25(D): MHSC</t>
  </si>
  <si>
    <t>J25(E ): ASNL</t>
  </si>
  <si>
    <t>J25(D): SCB</t>
  </si>
  <si>
    <t>J25(E ): TFC</t>
  </si>
  <si>
    <t>J25(D): OM</t>
  </si>
  <si>
    <t>Oliveira</t>
  </si>
  <si>
    <t>J25(E ): FCN</t>
  </si>
  <si>
    <t>J25(D): OGCN</t>
  </si>
  <si>
    <t>Cavaré</t>
  </si>
  <si>
    <t>J25(E ): SRFC</t>
  </si>
  <si>
    <t>J25(D): FCL</t>
  </si>
  <si>
    <t>J25(E ): ASSE</t>
  </si>
  <si>
    <t>J26(D): ASM</t>
  </si>
  <si>
    <t>J26(E ): SCB</t>
  </si>
  <si>
    <t>J26(D): ASNL</t>
  </si>
  <si>
    <t>J26(D): LOSC</t>
  </si>
  <si>
    <t>J26(E ): SMC</t>
  </si>
  <si>
    <t>Alonso</t>
  </si>
  <si>
    <t>Mendyl</t>
  </si>
  <si>
    <t>J26(D): OGCN</t>
  </si>
  <si>
    <t>J26(E ): FCL</t>
  </si>
  <si>
    <t>J26(D): FCN</t>
  </si>
  <si>
    <t>J26(E ): FCM</t>
  </si>
  <si>
    <t>J26(D): SRFC</t>
  </si>
  <si>
    <t>J26(E ): OM</t>
  </si>
  <si>
    <t>J26(D): EAG</t>
  </si>
  <si>
    <t>J26(E ): FCGB</t>
  </si>
  <si>
    <t>J26(D): DFCO</t>
  </si>
  <si>
    <t>J26(E ): OL</t>
  </si>
  <si>
    <t>Chang-Hoon</t>
  </si>
  <si>
    <t>J26(D): ASSE</t>
  </si>
  <si>
    <t>J26(E ): MHSC</t>
  </si>
  <si>
    <t>J26(D): TFC</t>
  </si>
  <si>
    <t>J26(E ): PSG</t>
  </si>
  <si>
    <t>J21(D): ASNL</t>
  </si>
  <si>
    <t>J21(E ): SMC</t>
  </si>
  <si>
    <t>J27(D): DFCO</t>
  </si>
  <si>
    <t>Nakoulma</t>
  </si>
  <si>
    <t>J27(E ): FCN</t>
  </si>
  <si>
    <t>J27(D): MHSC</t>
  </si>
  <si>
    <t>Srarfi</t>
  </si>
  <si>
    <t>J27(E ): OGCN</t>
  </si>
  <si>
    <t>J27(D): SCB</t>
  </si>
  <si>
    <t>J27(E ): SCO</t>
  </si>
  <si>
    <t>J27(D): ASM</t>
  </si>
  <si>
    <t>J27(E ): EAG</t>
  </si>
  <si>
    <t>J27(D): FCGB</t>
  </si>
  <si>
    <t>J27(E ): LOSC</t>
  </si>
  <si>
    <t>J26(E ): SCO</t>
  </si>
  <si>
    <t>J27(D): TFC</t>
  </si>
  <si>
    <t>Busin</t>
  </si>
  <si>
    <t>J27(E ): ASNL</t>
  </si>
  <si>
    <t>J27(D): FCL</t>
  </si>
  <si>
    <t>J27(E ): SRFC</t>
  </si>
  <si>
    <t>J27(D): FCM</t>
  </si>
  <si>
    <t>J27(E ): OL</t>
  </si>
  <si>
    <t>Maziz</t>
  </si>
  <si>
    <t>J27(D): PSG</t>
  </si>
  <si>
    <t>J27(E ): OM</t>
  </si>
  <si>
    <t>J27(D): SMC</t>
  </si>
  <si>
    <t>Rocha Santos</t>
  </si>
  <si>
    <t>J27(E ): ASSE</t>
  </si>
  <si>
    <t>J03(E ): ASM</t>
  </si>
  <si>
    <t>J28(D): OL</t>
  </si>
  <si>
    <t>J28(E ): FCGB</t>
  </si>
  <si>
    <t>J28(D): ASSE</t>
  </si>
  <si>
    <t>Boulaya</t>
  </si>
  <si>
    <t>J28(E ): SCB</t>
  </si>
  <si>
    <t>Maïga</t>
  </si>
  <si>
    <t>J28(D): SCO</t>
  </si>
  <si>
    <t>Ngassaki</t>
  </si>
  <si>
    <t>J28(E ): SMC</t>
  </si>
  <si>
    <t>J28(D): OGCN</t>
  </si>
  <si>
    <t>J28(E ): DFCO</t>
  </si>
  <si>
    <t>J28(D): SRFC</t>
  </si>
  <si>
    <t>J28(E ): FCM</t>
  </si>
  <si>
    <t>J28(D): EAG</t>
  </si>
  <si>
    <t>J28(E ): MHSC</t>
  </si>
  <si>
    <t>J28(D): ASNL</t>
  </si>
  <si>
    <t>J28(E ): PSG</t>
  </si>
  <si>
    <t>J28(D): OM</t>
  </si>
  <si>
    <t>J28(E ): FCL</t>
  </si>
  <si>
    <t>J28(D): FCN</t>
  </si>
  <si>
    <t>J28(E ): ASM</t>
  </si>
  <si>
    <t>J28(D): LOSC</t>
  </si>
  <si>
    <t>J28(E ): TFC</t>
  </si>
  <si>
    <t>J29(D): SCO</t>
  </si>
  <si>
    <t>J29(E ): OM</t>
  </si>
  <si>
    <t>J29(D): SMC</t>
  </si>
  <si>
    <t>J29(E ): OGCN</t>
  </si>
  <si>
    <t>J29(D): SCB</t>
  </si>
  <si>
    <t>J29(E ): EAG</t>
  </si>
  <si>
    <t>Thébaux</t>
  </si>
  <si>
    <t>J29(D): FCGB</t>
  </si>
  <si>
    <t>J29(E ): ASM</t>
  </si>
  <si>
    <t>J29(D): FCN</t>
  </si>
  <si>
    <t>J29(E ): MHSC</t>
  </si>
  <si>
    <t>J29(D): LOSC</t>
  </si>
  <si>
    <t>J29(E ): ASNL</t>
  </si>
  <si>
    <t>J29(D): DFCO</t>
  </si>
  <si>
    <t>J29(E ): SRFC</t>
  </si>
  <si>
    <t>J29(D): PSG</t>
  </si>
  <si>
    <t>J29(E ): FCL</t>
  </si>
  <si>
    <t>J29(D): TFC</t>
  </si>
  <si>
    <t>J29(E ): OL</t>
  </si>
  <si>
    <t>J29(D): FCM</t>
  </si>
  <si>
    <t>J29(E ): ASSE</t>
  </si>
  <si>
    <t>J30(D): OM</t>
  </si>
  <si>
    <t>J30(E ): LOSC</t>
  </si>
  <si>
    <t>J30(D): SCB</t>
  </si>
  <si>
    <t>J30(E ): FCM</t>
  </si>
  <si>
    <t>J30(D): EAG</t>
  </si>
  <si>
    <t>J30(E ): SCO</t>
  </si>
  <si>
    <t>J30(D): MHSC</t>
  </si>
  <si>
    <t>J30(E ): FCGB</t>
  </si>
  <si>
    <t>J30(D): FCL</t>
  </si>
  <si>
    <t>J30(E ): ASNL</t>
  </si>
  <si>
    <t>J30(D): OGCN</t>
  </si>
  <si>
    <t>J30(E ): FCN</t>
  </si>
  <si>
    <t>J30(D): SRFC</t>
  </si>
  <si>
    <t>J30(E ): TFC</t>
  </si>
  <si>
    <t>J30(D): ASM</t>
  </si>
  <si>
    <t>J30(E ): ASM</t>
  </si>
  <si>
    <t>J30(D): ASSE</t>
  </si>
  <si>
    <t>J30(E ): DFCO</t>
  </si>
  <si>
    <t>J30(D): OL</t>
  </si>
  <si>
    <t>J30(E ): PSG</t>
  </si>
  <si>
    <t>J31(D): ASNL</t>
  </si>
  <si>
    <t>J31(E ): EAG</t>
  </si>
  <si>
    <t>J31(D): LOSC</t>
  </si>
  <si>
    <t>J31(E ): SCB</t>
  </si>
  <si>
    <t>J31(D): DFCO</t>
  </si>
  <si>
    <t>J31(E ): OM</t>
  </si>
  <si>
    <t>J31(D): SMC</t>
  </si>
  <si>
    <t>J31(E ): FCL</t>
  </si>
  <si>
    <t>Tell</t>
  </si>
  <si>
    <t>J31(D): TFC</t>
  </si>
  <si>
    <t>J31(E ): MHSC</t>
  </si>
  <si>
    <t>J31(D): SCO</t>
  </si>
  <si>
    <t>J31(E ): FCN</t>
  </si>
  <si>
    <t>J31(D): FCGB</t>
  </si>
  <si>
    <t>J31(E ): OGCN</t>
  </si>
  <si>
    <t>J31(D): OL</t>
  </si>
  <si>
    <t>J31(E ): SRFC</t>
  </si>
  <si>
    <t>4 / (-1)</t>
  </si>
  <si>
    <t>Mathis</t>
  </si>
  <si>
    <t>J32(D): OGCN</t>
  </si>
  <si>
    <t>J32(E ): LOSC</t>
  </si>
  <si>
    <t>J32(D): ASM</t>
  </si>
  <si>
    <t>J32(E ): SCO</t>
  </si>
  <si>
    <t>J32(D): FCM</t>
  </si>
  <si>
    <t>J32(D): MHSC</t>
  </si>
  <si>
    <t>J32(D): SCB</t>
  </si>
  <si>
    <t>J32(E ): DFCO</t>
  </si>
  <si>
    <t>J32(D): FCL</t>
  </si>
  <si>
    <t>J32(E ): OL</t>
  </si>
  <si>
    <t>J32(D): SRFC</t>
  </si>
  <si>
    <t>J32(E ): ASNL</t>
  </si>
  <si>
    <t>J32(E ): FCGB</t>
  </si>
  <si>
    <t>J32(E ): SMC</t>
  </si>
  <si>
    <t>J32(D): EAG</t>
  </si>
  <si>
    <t>J32(E ): PSG</t>
  </si>
  <si>
    <t>J32(D): FCN</t>
  </si>
  <si>
    <t>J32(E ): ASSE</t>
  </si>
  <si>
    <t>J32(D): OM</t>
  </si>
  <si>
    <t>J32(E ): TFC</t>
  </si>
</sst>
</file>

<file path=xl/styles.xml><?xml version="1.0" encoding="utf-8"?>
<styleSheet xmlns="http://schemas.openxmlformats.org/spreadsheetml/2006/main">
  <numFmts count="2">
    <numFmt numFmtId="8" formatCode="#,##0.00\ &quot;€&quot;;[Red]\-#,##0.00\ &quot;€&quot;"/>
    <numFmt numFmtId="164" formatCode="0.0"/>
  </numFmts>
  <fonts count="6">
    <font>
      <sz val="11"/>
      <color theme="1"/>
      <name val="Calibri"/>
      <family val="2"/>
      <scheme val="minor"/>
    </font>
    <font>
      <b/>
      <i/>
      <sz val="11"/>
      <color theme="1" tint="0.34998626667073579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BB6A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97DC7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theme="3" tint="0.39997558519241921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1">
    <xf numFmtId="0" fontId="0" fillId="0" borderId="0" xfId="0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5" xfId="0" applyBorder="1"/>
    <xf numFmtId="0" fontId="0" fillId="0" borderId="18" xfId="0" applyBorder="1"/>
    <xf numFmtId="0" fontId="0" fillId="0" borderId="22" xfId="0" applyBorder="1"/>
    <xf numFmtId="0" fontId="0" fillId="0" borderId="23" xfId="0" applyBorder="1"/>
    <xf numFmtId="0" fontId="0" fillId="0" borderId="0" xfId="0" applyAlignment="1">
      <alignment textRotation="66"/>
    </xf>
    <xf numFmtId="0" fontId="0" fillId="3" borderId="27" xfId="0" applyFill="1" applyBorder="1"/>
    <xf numFmtId="0" fontId="0" fillId="0" borderId="0" xfId="0" applyFill="1" applyBorder="1" applyAlignment="1">
      <alignment textRotation="66"/>
    </xf>
    <xf numFmtId="0" fontId="0" fillId="3" borderId="21" xfId="0" applyFill="1" applyBorder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2" fillId="0" borderId="0" xfId="0" applyFont="1"/>
    <xf numFmtId="0" fontId="0" fillId="0" borderId="5" xfId="0" applyBorder="1" applyAlignment="1">
      <alignment textRotation="66"/>
    </xf>
    <xf numFmtId="0" fontId="0" fillId="0" borderId="35" xfId="0" applyBorder="1"/>
    <xf numFmtId="0" fontId="0" fillId="0" borderId="0" xfId="0" applyFont="1" applyBorder="1"/>
    <xf numFmtId="164" fontId="0" fillId="3" borderId="13" xfId="0" applyNumberFormat="1" applyFill="1" applyBorder="1"/>
    <xf numFmtId="0" fontId="4" fillId="6" borderId="0" xfId="0" applyFont="1" applyFill="1"/>
    <xf numFmtId="0" fontId="4" fillId="6" borderId="0" xfId="0" applyFont="1" applyFill="1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2" fontId="0" fillId="3" borderId="27" xfId="0" applyNumberFormat="1" applyFill="1" applyBorder="1"/>
    <xf numFmtId="164" fontId="4" fillId="6" borderId="0" xfId="0" applyNumberFormat="1" applyFont="1" applyFill="1"/>
    <xf numFmtId="164" fontId="4" fillId="6" borderId="0" xfId="0" applyNumberFormat="1" applyFont="1" applyFill="1" applyBorder="1"/>
    <xf numFmtId="0" fontId="0" fillId="0" borderId="19" xfId="0" applyFill="1" applyBorder="1"/>
    <xf numFmtId="0" fontId="0" fillId="0" borderId="23" xfId="0" applyFill="1" applyBorder="1"/>
    <xf numFmtId="0" fontId="0" fillId="0" borderId="0" xfId="0" applyFont="1" applyFill="1" applyBorder="1"/>
    <xf numFmtId="0" fontId="0" fillId="0" borderId="3" xfId="0" applyBorder="1"/>
    <xf numFmtId="2" fontId="0" fillId="3" borderId="6" xfId="0" applyNumberFormat="1" applyFill="1" applyBorder="1"/>
    <xf numFmtId="0" fontId="0" fillId="0" borderId="0" xfId="0" applyFont="1"/>
    <xf numFmtId="0" fontId="0" fillId="0" borderId="23" xfId="0" applyFont="1" applyFill="1" applyBorder="1"/>
    <xf numFmtId="2" fontId="0" fillId="3" borderId="38" xfId="0" applyNumberFormat="1" applyFill="1" applyBorder="1"/>
    <xf numFmtId="2" fontId="0" fillId="3" borderId="38" xfId="0" applyNumberFormat="1" applyFont="1" applyFill="1" applyBorder="1"/>
    <xf numFmtId="0" fontId="5" fillId="7" borderId="5" xfId="0" applyFont="1" applyFill="1" applyBorder="1"/>
    <xf numFmtId="0" fontId="0" fillId="0" borderId="0" xfId="0" applyFill="1" applyAlignment="1">
      <alignment horizontal="right"/>
    </xf>
    <xf numFmtId="0" fontId="2" fillId="0" borderId="35" xfId="0" applyFont="1" applyFill="1" applyBorder="1" applyAlignment="1">
      <alignment horizontal="right"/>
    </xf>
    <xf numFmtId="0" fontId="0" fillId="0" borderId="0" xfId="0" applyFill="1"/>
    <xf numFmtId="164" fontId="0" fillId="0" borderId="19" xfId="0" applyNumberFormat="1" applyFill="1" applyBorder="1"/>
    <xf numFmtId="164" fontId="0" fillId="0" borderId="0" xfId="0" applyNumberFormat="1" applyFill="1" applyAlignment="1">
      <alignment horizontal="right"/>
    </xf>
    <xf numFmtId="0" fontId="0" fillId="0" borderId="19" xfId="0" applyFont="1" applyFill="1" applyBorder="1" applyAlignment="1">
      <alignment horizontal="right"/>
    </xf>
    <xf numFmtId="0" fontId="0" fillId="0" borderId="19" xfId="0" applyFill="1" applyBorder="1" applyAlignment="1">
      <alignment horizontal="right"/>
    </xf>
    <xf numFmtId="0" fontId="0" fillId="0" borderId="19" xfId="0" applyFont="1" applyFill="1" applyBorder="1"/>
    <xf numFmtId="0" fontId="2" fillId="0" borderId="19" xfId="0" applyFont="1" applyFill="1" applyBorder="1"/>
    <xf numFmtId="0" fontId="2" fillId="0" borderId="19" xfId="0" applyFont="1" applyFill="1" applyBorder="1" applyAlignment="1">
      <alignment horizontal="right"/>
    </xf>
    <xf numFmtId="164" fontId="0" fillId="0" borderId="35" xfId="0" applyNumberFormat="1" applyFill="1" applyBorder="1" applyAlignment="1">
      <alignment horizontal="right"/>
    </xf>
    <xf numFmtId="0" fontId="2" fillId="0" borderId="35" xfId="0" applyFont="1" applyFill="1" applyBorder="1"/>
    <xf numFmtId="0" fontId="0" fillId="0" borderId="35" xfId="0" applyFont="1" applyFill="1" applyBorder="1"/>
    <xf numFmtId="164" fontId="0" fillId="0" borderId="35" xfId="0" applyNumberFormat="1" applyFill="1" applyBorder="1"/>
    <xf numFmtId="0" fontId="0" fillId="0" borderId="23" xfId="0" applyFont="1" applyBorder="1"/>
    <xf numFmtId="0" fontId="0" fillId="0" borderId="0" xfId="0"/>
    <xf numFmtId="0" fontId="0" fillId="0" borderId="35" xfId="0" applyBorder="1"/>
    <xf numFmtId="0" fontId="3" fillId="0" borderId="0" xfId="0" applyFont="1" applyFill="1" applyBorder="1"/>
    <xf numFmtId="0" fontId="0" fillId="0" borderId="0" xfId="0"/>
    <xf numFmtId="0" fontId="0" fillId="0" borderId="35" xfId="0" applyBorder="1"/>
    <xf numFmtId="2" fontId="0" fillId="3" borderId="13" xfId="0" applyNumberFormat="1" applyFont="1" applyFill="1" applyBorder="1"/>
    <xf numFmtId="0" fontId="0" fillId="0" borderId="0" xfId="0"/>
    <xf numFmtId="0" fontId="0" fillId="0" borderId="5" xfId="0" applyBorder="1"/>
    <xf numFmtId="0" fontId="0" fillId="0" borderId="35" xfId="0" applyBorder="1"/>
    <xf numFmtId="2" fontId="0" fillId="3" borderId="13" xfId="0" applyNumberFormat="1" applyFill="1" applyBorder="1"/>
    <xf numFmtId="0" fontId="3" fillId="0" borderId="0" xfId="0" applyFont="1" applyBorder="1"/>
    <xf numFmtId="0" fontId="0" fillId="0" borderId="0" xfId="0"/>
    <xf numFmtId="0" fontId="0" fillId="0" borderId="35" xfId="0" applyBorder="1"/>
    <xf numFmtId="20" fontId="0" fillId="3" borderId="13" xfId="0" applyNumberFormat="1" applyFill="1" applyBorder="1"/>
    <xf numFmtId="0" fontId="0" fillId="0" borderId="35" xfId="0" applyFill="1" applyBorder="1" applyAlignment="1">
      <alignment horizontal="right"/>
    </xf>
    <xf numFmtId="0" fontId="0" fillId="0" borderId="0" xfId="0"/>
    <xf numFmtId="0" fontId="0" fillId="0" borderId="0" xfId="0"/>
    <xf numFmtId="0" fontId="0" fillId="3" borderId="13" xfId="0" applyFill="1" applyBorder="1"/>
    <xf numFmtId="0" fontId="0" fillId="0" borderId="35" xfId="0" applyBorder="1"/>
    <xf numFmtId="0" fontId="0" fillId="0" borderId="0" xfId="0"/>
    <xf numFmtId="0" fontId="0" fillId="0" borderId="35" xfId="0" applyBorder="1"/>
    <xf numFmtId="20" fontId="0" fillId="0" borderId="0" xfId="0" applyNumberFormat="1"/>
    <xf numFmtId="0" fontId="5" fillId="7" borderId="0" xfId="0" applyFont="1" applyFill="1" applyBorder="1"/>
    <xf numFmtId="0" fontId="0" fillId="0" borderId="0" xfId="0"/>
    <xf numFmtId="0" fontId="0" fillId="0" borderId="35" xfId="0" applyBorder="1"/>
    <xf numFmtId="0" fontId="0" fillId="0" borderId="35" xfId="0" applyFill="1" applyBorder="1"/>
    <xf numFmtId="2" fontId="0" fillId="3" borderId="13" xfId="0" applyNumberFormat="1" applyFill="1" applyBorder="1"/>
    <xf numFmtId="0" fontId="0" fillId="0" borderId="4" xfId="0" applyBorder="1" applyAlignment="1">
      <alignment horizontal="right"/>
    </xf>
    <xf numFmtId="0" fontId="0" fillId="0" borderId="0" xfId="0" applyFill="1" applyBorder="1"/>
    <xf numFmtId="0" fontId="0" fillId="0" borderId="31" xfId="0" applyBorder="1"/>
    <xf numFmtId="0" fontId="0" fillId="0" borderId="33" xfId="0" applyBorder="1"/>
    <xf numFmtId="0" fontId="0" fillId="0" borderId="34" xfId="0" applyBorder="1"/>
    <xf numFmtId="0" fontId="0" fillId="0" borderId="36" xfId="0" applyBorder="1"/>
    <xf numFmtId="0" fontId="0" fillId="0" borderId="37" xfId="0" applyBorder="1"/>
    <xf numFmtId="0" fontId="0" fillId="0" borderId="0" xfId="0"/>
    <xf numFmtId="0" fontId="4" fillId="6" borderId="0" xfId="0" applyFont="1" applyFill="1"/>
    <xf numFmtId="0" fontId="0" fillId="0" borderId="4" xfId="0" applyBorder="1"/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right"/>
    </xf>
    <xf numFmtId="0" fontId="0" fillId="0" borderId="26" xfId="0" applyBorder="1" applyAlignment="1">
      <alignment horizontal="right"/>
    </xf>
    <xf numFmtId="164" fontId="4" fillId="6" borderId="0" xfId="0" applyNumberFormat="1" applyFont="1" applyFill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0" xfId="0" applyBorder="1"/>
    <xf numFmtId="0" fontId="0" fillId="0" borderId="16" xfId="0" applyFont="1" applyBorder="1"/>
    <xf numFmtId="0" fontId="0" fillId="0" borderId="19" xfId="0" applyFont="1" applyBorder="1"/>
    <xf numFmtId="0" fontId="0" fillId="0" borderId="6" xfId="0" applyFont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5" xfId="0" applyFill="1" applyBorder="1" applyAlignment="1">
      <alignment textRotation="66"/>
    </xf>
    <xf numFmtId="0" fontId="0" fillId="0" borderId="35" xfId="0" applyBorder="1"/>
    <xf numFmtId="0" fontId="0" fillId="0" borderId="19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2" xfId="0" applyBorder="1"/>
    <xf numFmtId="0" fontId="0" fillId="0" borderId="0" xfId="0" applyFont="1" applyFill="1"/>
    <xf numFmtId="0" fontId="5" fillId="0" borderId="35" xfId="0" applyFont="1" applyFill="1" applyBorder="1"/>
    <xf numFmtId="0" fontId="5" fillId="0" borderId="19" xfId="0" applyFont="1" applyFill="1" applyBorder="1" applyAlignment="1">
      <alignment horizontal="right"/>
    </xf>
    <xf numFmtId="0" fontId="5" fillId="0" borderId="19" xfId="0" applyFont="1" applyFill="1" applyBorder="1"/>
    <xf numFmtId="0" fontId="5" fillId="0" borderId="0" xfId="0" applyFont="1" applyFill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32" xfId="0" applyFont="1" applyFill="1" applyBorder="1"/>
    <xf numFmtId="0" fontId="0" fillId="0" borderId="6" xfId="0" applyFont="1" applyFill="1" applyBorder="1"/>
    <xf numFmtId="0" fontId="5" fillId="0" borderId="26" xfId="0" applyFont="1" applyFill="1" applyBorder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35" xfId="0" applyFont="1" applyFill="1" applyBorder="1" applyAlignment="1">
      <alignment horizontal="right"/>
    </xf>
    <xf numFmtId="164" fontId="0" fillId="0" borderId="35" xfId="0" applyNumberFormat="1" applyFont="1" applyFill="1" applyBorder="1"/>
    <xf numFmtId="0" fontId="0" fillId="0" borderId="26" xfId="0" applyFont="1" applyBorder="1"/>
    <xf numFmtId="0" fontId="0" fillId="0" borderId="8" xfId="0" applyFont="1" applyBorder="1"/>
    <xf numFmtId="0" fontId="2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8" xfId="0" applyFont="1" applyFill="1" applyBorder="1"/>
    <xf numFmtId="0" fontId="0" fillId="0" borderId="17" xfId="0" applyFont="1" applyFill="1" applyBorder="1"/>
    <xf numFmtId="0" fontId="0" fillId="0" borderId="20" xfId="0" applyFont="1" applyFill="1" applyBorder="1"/>
    <xf numFmtId="0" fontId="0" fillId="0" borderId="9" xfId="0" applyFont="1" applyFill="1" applyBorder="1"/>
    <xf numFmtId="0" fontId="0" fillId="0" borderId="35" xfId="0" applyFont="1" applyFill="1" applyBorder="1" applyAlignment="1">
      <alignment horizontal="right"/>
    </xf>
    <xf numFmtId="0" fontId="0" fillId="0" borderId="26" xfId="0" applyFont="1" applyFill="1" applyBorder="1"/>
    <xf numFmtId="0" fontId="0" fillId="0" borderId="22" xfId="0" applyFont="1" applyFill="1" applyBorder="1"/>
    <xf numFmtId="0" fontId="0" fillId="0" borderId="7" xfId="0" applyFont="1" applyFill="1" applyBorder="1"/>
    <xf numFmtId="1" fontId="0" fillId="0" borderId="35" xfId="0" applyNumberFormat="1" applyFill="1" applyBorder="1" applyAlignment="1">
      <alignment horizontal="right"/>
    </xf>
    <xf numFmtId="1" fontId="2" fillId="0" borderId="19" xfId="0" applyNumberFormat="1" applyFont="1" applyFill="1" applyBorder="1"/>
    <xf numFmtId="1" fontId="2" fillId="0" borderId="35" xfId="0" applyNumberFormat="1" applyFont="1" applyFill="1" applyBorder="1"/>
    <xf numFmtId="0" fontId="0" fillId="0" borderId="0" xfId="0" applyFont="1" applyFill="1" applyAlignment="1">
      <alignment horizontal="right"/>
    </xf>
    <xf numFmtId="0" fontId="0" fillId="0" borderId="5" xfId="0" applyFont="1" applyBorder="1"/>
    <xf numFmtId="0" fontId="0" fillId="0" borderId="22" xfId="0" applyFill="1" applyBorder="1"/>
    <xf numFmtId="0" fontId="0" fillId="0" borderId="8" xfId="0" applyFill="1" applyBorder="1"/>
    <xf numFmtId="0" fontId="0" fillId="0" borderId="9" xfId="0" applyFill="1" applyBorder="1"/>
    <xf numFmtId="0" fontId="0" fillId="3" borderId="4" xfId="0" applyFill="1" applyBorder="1"/>
    <xf numFmtId="2" fontId="0" fillId="3" borderId="26" xfId="0" applyNumberFormat="1" applyFill="1" applyBorder="1"/>
    <xf numFmtId="2" fontId="0" fillId="3" borderId="9" xfId="0" applyNumberFormat="1" applyFill="1" applyBorder="1"/>
    <xf numFmtId="0" fontId="5" fillId="7" borderId="35" xfId="0" applyFont="1" applyFill="1" applyBorder="1"/>
    <xf numFmtId="0" fontId="5" fillId="7" borderId="35" xfId="0" applyFont="1" applyFill="1" applyBorder="1" applyAlignment="1">
      <alignment horizontal="right"/>
    </xf>
    <xf numFmtId="0" fontId="5" fillId="7" borderId="0" xfId="0" applyFont="1" applyFill="1"/>
    <xf numFmtId="1" fontId="0" fillId="0" borderId="19" xfId="0" applyNumberFormat="1" applyFill="1" applyBorder="1"/>
    <xf numFmtId="1" fontId="0" fillId="0" borderId="35" xfId="0" applyNumberFormat="1" applyFill="1" applyBorder="1"/>
    <xf numFmtId="164" fontId="4" fillId="8" borderId="0" xfId="0" applyNumberFormat="1" applyFont="1" applyFill="1" applyBorder="1"/>
    <xf numFmtId="164" fontId="4" fillId="8" borderId="0" xfId="0" applyNumberFormat="1" applyFont="1" applyFill="1" applyBorder="1" applyAlignment="1">
      <alignment horizontal="right"/>
    </xf>
    <xf numFmtId="0" fontId="4" fillId="8" borderId="0" xfId="0" applyFont="1" applyFill="1" applyBorder="1"/>
    <xf numFmtId="1" fontId="0" fillId="0" borderId="19" xfId="0" applyNumberFormat="1" applyFont="1" applyFill="1" applyBorder="1"/>
    <xf numFmtId="1" fontId="0" fillId="0" borderId="19" xfId="0" applyNumberFormat="1" applyFont="1" applyFill="1" applyBorder="1" applyAlignment="1">
      <alignment horizontal="right"/>
    </xf>
    <xf numFmtId="0" fontId="0" fillId="0" borderId="32" xfId="0" applyBorder="1" applyAlignment="1">
      <alignment horizontal="right"/>
    </xf>
    <xf numFmtId="2" fontId="5" fillId="3" borderId="13" xfId="0" applyNumberFormat="1" applyFont="1" applyFill="1" applyBorder="1"/>
    <xf numFmtId="0" fontId="0" fillId="0" borderId="0" xfId="0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27" xfId="0" applyBorder="1"/>
    <xf numFmtId="0" fontId="0" fillId="0" borderId="9" xfId="0" applyFont="1" applyBorder="1"/>
    <xf numFmtId="0" fontId="0" fillId="0" borderId="24" xfId="0" applyFont="1" applyFill="1" applyBorder="1"/>
    <xf numFmtId="0" fontId="0" fillId="0" borderId="25" xfId="0" applyFont="1" applyFill="1" applyBorder="1"/>
    <xf numFmtId="2" fontId="0" fillId="3" borderId="21" xfId="0" applyNumberFormat="1" applyFont="1" applyFill="1" applyBorder="1"/>
    <xf numFmtId="1" fontId="0" fillId="0" borderId="0" xfId="0" applyNumberFormat="1" applyFont="1" applyFill="1"/>
    <xf numFmtId="1" fontId="0" fillId="0" borderId="0" xfId="0" applyNumberFormat="1" applyFill="1" applyAlignment="1">
      <alignment horizontal="right"/>
    </xf>
    <xf numFmtId="0" fontId="0" fillId="0" borderId="0" xfId="0" applyFont="1" applyFill="1" applyBorder="1" applyAlignment="1">
      <alignment horizontal="right"/>
    </xf>
    <xf numFmtId="0" fontId="3" fillId="0" borderId="3" xfId="0" applyFont="1" applyBorder="1"/>
    <xf numFmtId="0" fontId="0" fillId="0" borderId="28" xfId="0" applyFont="1" applyFill="1" applyBorder="1" applyAlignment="1">
      <alignment horizontal="right"/>
    </xf>
    <xf numFmtId="0" fontId="0" fillId="0" borderId="5" xfId="0" applyFill="1" applyBorder="1"/>
    <xf numFmtId="0" fontId="0" fillId="0" borderId="6" xfId="0" applyFill="1" applyBorder="1" applyAlignment="1">
      <alignment horizontal="right"/>
    </xf>
    <xf numFmtId="0" fontId="0" fillId="0" borderId="37" xfId="0" applyFont="1" applyFill="1" applyBorder="1"/>
    <xf numFmtId="0" fontId="0" fillId="0" borderId="33" xfId="0" applyFont="1" applyFill="1" applyBorder="1"/>
    <xf numFmtId="1" fontId="0" fillId="0" borderId="0" xfId="0" applyNumberFormat="1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5" fillId="0" borderId="6" xfId="0" applyFont="1" applyFill="1" applyBorder="1"/>
    <xf numFmtId="0" fontId="0" fillId="0" borderId="17" xfId="0" applyFill="1" applyBorder="1"/>
    <xf numFmtId="0" fontId="0" fillId="0" borderId="20" xfId="0" applyFill="1" applyBorder="1"/>
    <xf numFmtId="1" fontId="0" fillId="0" borderId="35" xfId="0" applyNumberFormat="1" applyFont="1" applyFill="1" applyBorder="1"/>
    <xf numFmtId="1" fontId="0" fillId="0" borderId="35" xfId="0" applyNumberFormat="1" applyFont="1" applyFill="1" applyBorder="1" applyAlignment="1">
      <alignment horizontal="right"/>
    </xf>
    <xf numFmtId="164" fontId="0" fillId="0" borderId="35" xfId="0" applyNumberFormat="1" applyFont="1" applyFill="1" applyBorder="1" applyAlignment="1">
      <alignment horizontal="right"/>
    </xf>
    <xf numFmtId="0" fontId="0" fillId="0" borderId="29" xfId="0" applyFont="1" applyFill="1" applyBorder="1"/>
    <xf numFmtId="0" fontId="0" fillId="0" borderId="30" xfId="0" applyFont="1" applyFill="1" applyBorder="1"/>
    <xf numFmtId="0" fontId="0" fillId="0" borderId="4" xfId="0" applyFont="1" applyFill="1" applyBorder="1"/>
    <xf numFmtId="0" fontId="0" fillId="0" borderId="6" xfId="0" applyFont="1" applyFill="1" applyBorder="1" applyAlignment="1">
      <alignment horizontal="right"/>
    </xf>
    <xf numFmtId="0" fontId="0" fillId="0" borderId="3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4" xfId="0" applyFont="1" applyBorder="1"/>
    <xf numFmtId="2" fontId="0" fillId="3" borderId="27" xfId="0" applyNumberFormat="1" applyFont="1" applyFill="1" applyBorder="1"/>
    <xf numFmtId="0" fontId="0" fillId="0" borderId="24" xfId="0" applyFont="1" applyBorder="1"/>
    <xf numFmtId="0" fontId="0" fillId="0" borderId="25" xfId="0" applyFont="1" applyBorder="1"/>
    <xf numFmtId="0" fontId="0" fillId="0" borderId="6" xfId="0" applyFont="1" applyBorder="1" applyAlignment="1">
      <alignment horizontal="right"/>
    </xf>
    <xf numFmtId="0" fontId="0" fillId="0" borderId="26" xfId="0" applyFont="1" applyBorder="1" applyAlignment="1">
      <alignment horizontal="right"/>
    </xf>
    <xf numFmtId="0" fontId="2" fillId="0" borderId="0" xfId="0" applyFont="1" applyFill="1"/>
    <xf numFmtId="0" fontId="0" fillId="0" borderId="4" xfId="0" applyFont="1" applyBorder="1" applyAlignment="1">
      <alignment horizontal="right"/>
    </xf>
    <xf numFmtId="164" fontId="0" fillId="0" borderId="19" xfId="0" applyNumberFormat="1" applyFont="1" applyFill="1" applyBorder="1" applyAlignment="1">
      <alignment horizontal="right"/>
    </xf>
    <xf numFmtId="164" fontId="0" fillId="0" borderId="0" xfId="0" applyNumberFormat="1" applyFont="1" applyFill="1"/>
    <xf numFmtId="164" fontId="0" fillId="0" borderId="0" xfId="0" applyNumberFormat="1" applyFont="1" applyFill="1" applyAlignment="1">
      <alignment horizontal="right"/>
    </xf>
    <xf numFmtId="1" fontId="0" fillId="0" borderId="0" xfId="0" applyNumberFormat="1" applyFont="1" applyFill="1" applyAlignment="1">
      <alignment horizontal="right"/>
    </xf>
    <xf numFmtId="0" fontId="0" fillId="0" borderId="28" xfId="0" applyFont="1" applyFill="1" applyBorder="1"/>
    <xf numFmtId="1" fontId="5" fillId="0" borderId="35" xfId="0" applyNumberFormat="1" applyFont="1" applyFill="1" applyBorder="1" applyAlignment="1">
      <alignment horizontal="right"/>
    </xf>
    <xf numFmtId="0" fontId="0" fillId="0" borderId="22" xfId="0" applyFont="1" applyBorder="1"/>
    <xf numFmtId="8" fontId="0" fillId="0" borderId="5" xfId="0" applyNumberFormat="1" applyBorder="1"/>
    <xf numFmtId="0" fontId="0" fillId="0" borderId="9" xfId="0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0" fontId="2" fillId="4" borderId="35" xfId="0" applyFont="1" applyFill="1" applyBorder="1"/>
    <xf numFmtId="0" fontId="2" fillId="4" borderId="0" xfId="0" applyFont="1" applyFill="1" applyAlignment="1">
      <alignment horizontal="right"/>
    </xf>
    <xf numFmtId="0" fontId="3" fillId="0" borderId="6" xfId="0" applyFont="1" applyFill="1" applyBorder="1"/>
    <xf numFmtId="1" fontId="0" fillId="0" borderId="28" xfId="0" applyNumberFormat="1" applyFont="1" applyFill="1" applyBorder="1"/>
    <xf numFmtId="1" fontId="0" fillId="4" borderId="0" xfId="0" applyNumberFormat="1" applyFill="1" applyAlignment="1">
      <alignment horizontal="right"/>
    </xf>
    <xf numFmtId="0" fontId="3" fillId="0" borderId="6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0" fillId="5" borderId="0" xfId="0" applyFont="1" applyFill="1"/>
    <xf numFmtId="0" fontId="0" fillId="7" borderId="0" xfId="0" applyFont="1" applyFill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 applyAlignment="1">
      <alignment horizontal="right"/>
    </xf>
    <xf numFmtId="0" fontId="0" fillId="7" borderId="19" xfId="0" applyFont="1" applyFill="1" applyBorder="1"/>
    <xf numFmtId="0" fontId="0" fillId="0" borderId="7" xfId="0" applyFill="1" applyBorder="1"/>
    <xf numFmtId="1" fontId="0" fillId="0" borderId="0" xfId="0" applyNumberFormat="1" applyFill="1" applyBorder="1"/>
    <xf numFmtId="1" fontId="2" fillId="0" borderId="0" xfId="0" applyNumberFormat="1" applyFont="1" applyFill="1" applyBorder="1"/>
    <xf numFmtId="0" fontId="0" fillId="5" borderId="35" xfId="0" applyFill="1" applyBorder="1" applyAlignment="1">
      <alignment horizontal="right"/>
    </xf>
    <xf numFmtId="0" fontId="0" fillId="5" borderId="0" xfId="0" applyFont="1" applyFill="1" applyAlignment="1">
      <alignment horizontal="right"/>
    </xf>
    <xf numFmtId="0" fontId="0" fillId="7" borderId="19" xfId="0" applyFill="1" applyBorder="1"/>
    <xf numFmtId="8" fontId="5" fillId="7" borderId="5" xfId="0" applyNumberFormat="1" applyFont="1" applyFill="1" applyBorder="1"/>
    <xf numFmtId="0" fontId="0" fillId="7" borderId="0" xfId="0" applyFont="1" applyFill="1" applyAlignment="1">
      <alignment horizontal="right"/>
    </xf>
    <xf numFmtId="164" fontId="0" fillId="7" borderId="35" xfId="0" applyNumberFormat="1" applyFont="1" applyFill="1" applyBorder="1" applyAlignment="1">
      <alignment horizontal="right"/>
    </xf>
    <xf numFmtId="0" fontId="0" fillId="7" borderId="28" xfId="0" applyFont="1" applyFill="1" applyBorder="1"/>
    <xf numFmtId="0" fontId="2" fillId="4" borderId="0" xfId="0" applyFont="1" applyFill="1" applyBorder="1"/>
    <xf numFmtId="0" fontId="3" fillId="0" borderId="8" xfId="0" applyFont="1" applyFill="1" applyBorder="1"/>
    <xf numFmtId="0" fontId="3" fillId="0" borderId="26" xfId="0" applyFont="1" applyBorder="1"/>
    <xf numFmtId="0" fontId="3" fillId="0" borderId="23" xfId="0" applyFont="1" applyFill="1" applyBorder="1"/>
    <xf numFmtId="0" fontId="0" fillId="7" borderId="35" xfId="0" applyFill="1" applyBorder="1"/>
    <xf numFmtId="0" fontId="5" fillId="7" borderId="32" xfId="0" applyFont="1" applyFill="1" applyBorder="1"/>
    <xf numFmtId="1" fontId="0" fillId="7" borderId="35" xfId="0" applyNumberFormat="1" applyFill="1" applyBorder="1"/>
    <xf numFmtId="0" fontId="0" fillId="7" borderId="35" xfId="0" applyFill="1" applyBorder="1" applyAlignment="1">
      <alignment horizontal="right"/>
    </xf>
    <xf numFmtId="0" fontId="2" fillId="7" borderId="35" xfId="0" applyFont="1" applyFill="1" applyBorder="1"/>
    <xf numFmtId="0" fontId="0" fillId="7" borderId="19" xfId="0" applyFill="1" applyBorder="1" applyAlignment="1">
      <alignment horizontal="right"/>
    </xf>
    <xf numFmtId="0" fontId="0" fillId="7" borderId="0" xfId="0" applyFill="1" applyAlignment="1">
      <alignment horizontal="right"/>
    </xf>
    <xf numFmtId="164" fontId="0" fillId="7" borderId="35" xfId="0" applyNumberFormat="1" applyFill="1" applyBorder="1"/>
    <xf numFmtId="0" fontId="0" fillId="5" borderId="0" xfId="0" applyFill="1" applyAlignment="1">
      <alignment horizontal="right"/>
    </xf>
    <xf numFmtId="0" fontId="5" fillId="7" borderId="0" xfId="0" applyFont="1" applyFill="1" applyAlignment="1">
      <alignment horizontal="right"/>
    </xf>
    <xf numFmtId="164" fontId="5" fillId="7" borderId="19" xfId="0" applyNumberFormat="1" applyFont="1" applyFill="1" applyBorder="1" applyAlignment="1">
      <alignment horizontal="right"/>
    </xf>
    <xf numFmtId="0" fontId="5" fillId="7" borderId="19" xfId="0" applyFont="1" applyFill="1" applyBorder="1" applyAlignment="1">
      <alignment horizontal="right"/>
    </xf>
    <xf numFmtId="0" fontId="0" fillId="7" borderId="0" xfId="0" applyFill="1"/>
    <xf numFmtId="0" fontId="2" fillId="7" borderId="35" xfId="0" applyFont="1" applyFill="1" applyBorder="1" applyAlignment="1">
      <alignment horizontal="right"/>
    </xf>
    <xf numFmtId="0" fontId="5" fillId="7" borderId="6" xfId="0" applyFont="1" applyFill="1" applyBorder="1" applyAlignment="1">
      <alignment horizontal="right"/>
    </xf>
    <xf numFmtId="164" fontId="0" fillId="7" borderId="35" xfId="0" applyNumberFormat="1" applyFont="1" applyFill="1" applyBorder="1"/>
    <xf numFmtId="1" fontId="0" fillId="7" borderId="35" xfId="0" applyNumberFormat="1" applyFont="1" applyFill="1" applyBorder="1" applyAlignment="1">
      <alignment horizontal="right"/>
    </xf>
    <xf numFmtId="0" fontId="0" fillId="5" borderId="35" xfId="0" applyFont="1" applyFill="1" applyBorder="1" applyAlignment="1">
      <alignment horizontal="right"/>
    </xf>
    <xf numFmtId="0" fontId="2" fillId="4" borderId="0" xfId="0" applyFont="1" applyFill="1" applyBorder="1" applyAlignment="1">
      <alignment horizontal="right"/>
    </xf>
    <xf numFmtId="0" fontId="3" fillId="0" borderId="6" xfId="0" applyFont="1" applyBorder="1"/>
    <xf numFmtId="1" fontId="0" fillId="4" borderId="35" xfId="0" applyNumberFormat="1" applyFill="1" applyBorder="1" applyAlignment="1">
      <alignment horizontal="right"/>
    </xf>
    <xf numFmtId="0" fontId="5" fillId="7" borderId="22" xfId="0" applyFont="1" applyFill="1" applyBorder="1"/>
    <xf numFmtId="0" fontId="5" fillId="7" borderId="26" xfId="0" applyFont="1" applyFill="1" applyBorder="1"/>
    <xf numFmtId="0" fontId="5" fillId="7" borderId="24" xfId="0" applyFont="1" applyFill="1" applyBorder="1"/>
    <xf numFmtId="0" fontId="5" fillId="7" borderId="25" xfId="0" applyFont="1" applyFill="1" applyBorder="1"/>
    <xf numFmtId="164" fontId="0" fillId="7" borderId="0" xfId="0" applyNumberFormat="1" applyFill="1" applyBorder="1" applyAlignment="1">
      <alignment horizontal="right"/>
    </xf>
    <xf numFmtId="0" fontId="2" fillId="7" borderId="19" xfId="0" applyFont="1" applyFill="1" applyBorder="1"/>
    <xf numFmtId="0" fontId="2" fillId="4" borderId="35" xfId="0" applyFont="1" applyFill="1" applyBorder="1" applyAlignment="1">
      <alignment horizontal="right"/>
    </xf>
    <xf numFmtId="0" fontId="0" fillId="4" borderId="35" xfId="0" applyFont="1" applyFill="1" applyBorder="1"/>
    <xf numFmtId="0" fontId="0" fillId="4" borderId="35" xfId="0" applyFont="1" applyFill="1" applyBorder="1" applyAlignment="1">
      <alignment horizontal="right"/>
    </xf>
    <xf numFmtId="0" fontId="0" fillId="5" borderId="35" xfId="0" applyFont="1" applyFill="1" applyBorder="1"/>
    <xf numFmtId="164" fontId="0" fillId="0" borderId="19" xfId="0" applyNumberFormat="1" applyFill="1" applyBorder="1" applyAlignment="1">
      <alignment horizontal="right"/>
    </xf>
    <xf numFmtId="1" fontId="0" fillId="4" borderId="19" xfId="0" applyNumberFormat="1" applyFont="1" applyFill="1" applyBorder="1"/>
    <xf numFmtId="1" fontId="2" fillId="4" borderId="35" xfId="0" applyNumberFormat="1" applyFont="1" applyFill="1" applyBorder="1" applyAlignment="1">
      <alignment horizontal="right"/>
    </xf>
    <xf numFmtId="0" fontId="2" fillId="4" borderId="19" xfId="0" applyFont="1" applyFill="1" applyBorder="1" applyAlignment="1">
      <alignment horizontal="right"/>
    </xf>
    <xf numFmtId="0" fontId="0" fillId="4" borderId="35" xfId="0" applyFill="1" applyBorder="1"/>
    <xf numFmtId="0" fontId="0" fillId="4" borderId="35" xfId="0" applyFill="1" applyBorder="1" applyAlignment="1">
      <alignment horizontal="right"/>
    </xf>
    <xf numFmtId="0" fontId="0" fillId="5" borderId="19" xfId="0" applyFill="1" applyBorder="1" applyAlignment="1">
      <alignment horizontal="right"/>
    </xf>
    <xf numFmtId="1" fontId="0" fillId="4" borderId="35" xfId="0" applyNumberFormat="1" applyFont="1" applyFill="1" applyBorder="1"/>
    <xf numFmtId="1" fontId="2" fillId="4" borderId="35" xfId="0" applyNumberFormat="1" applyFont="1" applyFill="1" applyBorder="1"/>
    <xf numFmtId="164" fontId="0" fillId="7" borderId="0" xfId="0" applyNumberFormat="1" applyFont="1" applyFill="1" applyAlignment="1">
      <alignment horizontal="right"/>
    </xf>
    <xf numFmtId="0" fontId="5" fillId="7" borderId="23" xfId="0" applyFont="1" applyFill="1" applyBorder="1"/>
    <xf numFmtId="0" fontId="5" fillId="7" borderId="33" xfId="0" applyFont="1" applyFill="1" applyBorder="1"/>
    <xf numFmtId="0" fontId="0" fillId="5" borderId="35" xfId="0" applyFill="1" applyBorder="1"/>
    <xf numFmtId="1" fontId="0" fillId="4" borderId="35" xfId="0" applyNumberFormat="1" applyFont="1" applyFill="1" applyBorder="1" applyAlignment="1">
      <alignment horizontal="right"/>
    </xf>
    <xf numFmtId="1" fontId="2" fillId="0" borderId="35" xfId="0" applyNumberFormat="1" applyFont="1" applyFill="1" applyBorder="1" applyAlignment="1">
      <alignment horizontal="right"/>
    </xf>
    <xf numFmtId="0" fontId="3" fillId="0" borderId="23" xfId="0" applyFont="1" applyBorder="1"/>
    <xf numFmtId="1" fontId="4" fillId="6" borderId="0" xfId="0" applyNumberFormat="1" applyFont="1" applyFill="1"/>
    <xf numFmtId="0" fontId="3" fillId="0" borderId="0" xfId="0" applyFont="1"/>
    <xf numFmtId="0" fontId="5" fillId="7" borderId="2" xfId="0" applyFont="1" applyFill="1" applyBorder="1"/>
    <xf numFmtId="0" fontId="5" fillId="7" borderId="3" xfId="0" applyFont="1" applyFill="1" applyBorder="1"/>
    <xf numFmtId="0" fontId="5" fillId="7" borderId="29" xfId="0" applyFont="1" applyFill="1" applyBorder="1"/>
    <xf numFmtId="0" fontId="5" fillId="7" borderId="30" xfId="0" applyFont="1" applyFill="1" applyBorder="1"/>
    <xf numFmtId="0" fontId="5" fillId="7" borderId="4" xfId="0" applyFont="1" applyFill="1" applyBorder="1" applyAlignment="1">
      <alignment horizontal="right"/>
    </xf>
    <xf numFmtId="1" fontId="5" fillId="7" borderId="0" xfId="0" applyNumberFormat="1" applyFont="1" applyFill="1" applyAlignment="1">
      <alignment horizontal="right"/>
    </xf>
    <xf numFmtId="1" fontId="0" fillId="7" borderId="35" xfId="0" applyNumberFormat="1" applyFont="1" applyFill="1" applyBorder="1"/>
    <xf numFmtId="8" fontId="5" fillId="7" borderId="22" xfId="0" applyNumberFormat="1" applyFont="1" applyFill="1" applyBorder="1"/>
    <xf numFmtId="0" fontId="0" fillId="7" borderId="28" xfId="0" applyFont="1" applyFill="1" applyBorder="1" applyAlignment="1">
      <alignment horizontal="right"/>
    </xf>
    <xf numFmtId="164" fontId="0" fillId="7" borderId="19" xfId="0" applyNumberFormat="1" applyFill="1" applyBorder="1"/>
    <xf numFmtId="1" fontId="5" fillId="7" borderId="19" xfId="0" applyNumberFormat="1" applyFont="1" applyFill="1" applyBorder="1"/>
    <xf numFmtId="1" fontId="5" fillId="7" borderId="35" xfId="0" applyNumberFormat="1" applyFont="1" applyFill="1" applyBorder="1"/>
    <xf numFmtId="2" fontId="5" fillId="3" borderId="21" xfId="0" applyNumberFormat="1" applyFont="1" applyFill="1" applyBorder="1"/>
    <xf numFmtId="0" fontId="0" fillId="5" borderId="19" xfId="0" applyFont="1" applyFill="1" applyBorder="1" applyAlignment="1">
      <alignment horizontal="right"/>
    </xf>
    <xf numFmtId="0" fontId="0" fillId="0" borderId="3" xfId="0" applyFill="1" applyBorder="1"/>
    <xf numFmtId="0" fontId="0" fillId="0" borderId="2" xfId="0" applyFont="1" applyFill="1" applyBorder="1"/>
    <xf numFmtId="0" fontId="0" fillId="4" borderId="0" xfId="0" applyFill="1" applyAlignment="1">
      <alignment horizontal="right"/>
    </xf>
    <xf numFmtId="0" fontId="2" fillId="4" borderId="0" xfId="0" applyFont="1" applyFill="1"/>
    <xf numFmtId="1" fontId="0" fillId="4" borderId="0" xfId="0" applyNumberFormat="1" applyFont="1" applyFill="1" applyAlignment="1">
      <alignment horizontal="right"/>
    </xf>
    <xf numFmtId="0" fontId="0" fillId="4" borderId="19" xfId="0" applyFont="1" applyFill="1" applyBorder="1" applyAlignment="1">
      <alignment horizontal="right"/>
    </xf>
    <xf numFmtId="1" fontId="2" fillId="0" borderId="19" xfId="0" applyNumberFormat="1" applyFont="1" applyFill="1" applyBorder="1" applyAlignment="1">
      <alignment horizontal="right"/>
    </xf>
    <xf numFmtId="0" fontId="2" fillId="4" borderId="19" xfId="0" applyFont="1" applyFill="1" applyBorder="1"/>
    <xf numFmtId="0" fontId="0" fillId="0" borderId="26" xfId="0" applyBorder="1" applyAlignment="1">
      <alignment horizontal="right"/>
    </xf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6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6" xfId="0" applyBorder="1" applyAlignment="1">
      <alignment horizontal="right"/>
    </xf>
    <xf numFmtId="0" fontId="0" fillId="0" borderId="28" xfId="0" applyBorder="1"/>
    <xf numFmtId="0" fontId="0" fillId="0" borderId="39" xfId="0" applyBorder="1"/>
    <xf numFmtId="0" fontId="0" fillId="0" borderId="5" xfId="0" applyBorder="1"/>
    <xf numFmtId="0" fontId="0" fillId="0" borderId="7" xfId="0" applyBorder="1"/>
    <xf numFmtId="0" fontId="0" fillId="0" borderId="22" xfId="0" applyBorder="1"/>
    <xf numFmtId="0" fontId="0" fillId="0" borderId="2" xfId="0" applyBorder="1"/>
    <xf numFmtId="2" fontId="0" fillId="3" borderId="13" xfId="0" applyNumberFormat="1" applyFill="1" applyBorder="1"/>
    <xf numFmtId="2" fontId="0" fillId="3" borderId="14" xfId="0" applyNumberFormat="1" applyFill="1" applyBorder="1"/>
    <xf numFmtId="2" fontId="0" fillId="3" borderId="21" xfId="0" applyNumberFormat="1" applyFill="1" applyBorder="1"/>
    <xf numFmtId="0" fontId="0" fillId="0" borderId="19" xfId="0" applyFill="1" applyBorder="1"/>
    <xf numFmtId="0" fontId="0" fillId="0" borderId="0" xfId="0" applyFont="1" applyFill="1" applyBorder="1"/>
    <xf numFmtId="0" fontId="0" fillId="0" borderId="23" xfId="0" applyFont="1" applyFill="1" applyBorder="1"/>
    <xf numFmtId="2" fontId="0" fillId="3" borderId="38" xfId="0" applyNumberFormat="1" applyFill="1" applyBorder="1"/>
    <xf numFmtId="0" fontId="5" fillId="7" borderId="5" xfId="0" applyFont="1" applyFill="1" applyBorder="1"/>
    <xf numFmtId="0" fontId="0" fillId="0" borderId="19" xfId="0" applyFont="1" applyFill="1" applyBorder="1"/>
    <xf numFmtId="0" fontId="0" fillId="0" borderId="23" xfId="0" applyFont="1" applyBorder="1"/>
    <xf numFmtId="0" fontId="3" fillId="0" borderId="0" xfId="0" applyFont="1" applyFill="1" applyBorder="1"/>
    <xf numFmtId="2" fontId="0" fillId="3" borderId="13" xfId="0" applyNumberFormat="1" applyFont="1" applyFill="1" applyBorder="1"/>
    <xf numFmtId="0" fontId="5" fillId="7" borderId="0" xfId="0" applyFont="1" applyFill="1" applyBorder="1"/>
    <xf numFmtId="0" fontId="5" fillId="7" borderId="16" xfId="0" applyFont="1" applyFill="1" applyBorder="1"/>
    <xf numFmtId="0" fontId="5" fillId="7" borderId="19" xfId="0" applyFont="1" applyFill="1" applyBorder="1"/>
    <xf numFmtId="0" fontId="5" fillId="7" borderId="6" xfId="0" applyFont="1" applyFill="1" applyBorder="1"/>
    <xf numFmtId="0" fontId="0" fillId="0" borderId="5" xfId="0" applyFont="1" applyFill="1" applyBorder="1"/>
    <xf numFmtId="0" fontId="0" fillId="0" borderId="16" xfId="0" applyFont="1" applyFill="1" applyBorder="1"/>
    <xf numFmtId="0" fontId="0" fillId="0" borderId="6" xfId="0" applyFont="1" applyFill="1" applyBorder="1"/>
    <xf numFmtId="0" fontId="0" fillId="0" borderId="9" xfId="0" applyFill="1" applyBorder="1"/>
    <xf numFmtId="0" fontId="0" fillId="0" borderId="6" xfId="0" applyFill="1" applyBorder="1" applyAlignment="1">
      <alignment horizontal="right"/>
    </xf>
    <xf numFmtId="0" fontId="0" fillId="0" borderId="16" xfId="0" applyFill="1" applyBorder="1"/>
    <xf numFmtId="0" fontId="0" fillId="0" borderId="6" xfId="0" applyFill="1" applyBorder="1"/>
    <xf numFmtId="0" fontId="0" fillId="0" borderId="26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 applyAlignment="1">
      <alignment horizontal="right"/>
    </xf>
    <xf numFmtId="0" fontId="0" fillId="0" borderId="17" xfId="0" applyFill="1" applyBorder="1"/>
    <xf numFmtId="0" fontId="0" fillId="0" borderId="20" xfId="0" applyFill="1" applyBorder="1"/>
    <xf numFmtId="0" fontId="0" fillId="0" borderId="3" xfId="0" applyFont="1" applyBorder="1"/>
    <xf numFmtId="0" fontId="3" fillId="0" borderId="6" xfId="0" applyFont="1" applyFill="1" applyBorder="1"/>
    <xf numFmtId="0" fontId="0" fillId="7" borderId="35" xfId="0" applyFont="1" applyFill="1" applyBorder="1"/>
    <xf numFmtId="0" fontId="0" fillId="7" borderId="35" xfId="0" applyFont="1" applyFill="1" applyBorder="1" applyAlignment="1">
      <alignment horizontal="right"/>
    </xf>
    <xf numFmtId="0" fontId="0" fillId="7" borderId="19" xfId="0" applyFont="1" applyFill="1" applyBorder="1"/>
    <xf numFmtId="0" fontId="3" fillId="0" borderId="8" xfId="0" applyFont="1" applyFill="1" applyBorder="1"/>
    <xf numFmtId="0" fontId="0" fillId="0" borderId="29" xfId="0" applyFill="1" applyBorder="1"/>
    <xf numFmtId="0" fontId="0" fillId="0" borderId="30" xfId="0" applyFill="1" applyBorder="1"/>
    <xf numFmtId="0" fontId="0" fillId="0" borderId="4" xfId="0" applyFill="1" applyBorder="1"/>
    <xf numFmtId="0" fontId="0" fillId="7" borderId="0" xfId="0" applyFont="1" applyFill="1" applyBorder="1"/>
    <xf numFmtId="0" fontId="0" fillId="5" borderId="19" xfId="0" applyFont="1" applyFill="1" applyBorder="1"/>
    <xf numFmtId="0" fontId="0" fillId="4" borderId="19" xfId="0" applyFont="1" applyFill="1" applyBorder="1"/>
    <xf numFmtId="0" fontId="0" fillId="0" borderId="35" xfId="0" applyFill="1" applyBorder="1" applyAlignment="1">
      <alignment horizontal="right" vertical="center"/>
    </xf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7" borderId="0" xfId="0" applyFont="1" applyFill="1" applyBorder="1"/>
    <xf numFmtId="1" fontId="5" fillId="7" borderId="19" xfId="0" applyNumberFormat="1" applyFont="1" applyFill="1" applyBorder="1" applyAlignment="1">
      <alignment horizontal="right"/>
    </xf>
    <xf numFmtId="0" fontId="5" fillId="7" borderId="7" xfId="0" applyFont="1" applyFill="1" applyBorder="1"/>
    <xf numFmtId="0" fontId="5" fillId="7" borderId="8" xfId="0" applyFont="1" applyFill="1" applyBorder="1"/>
    <xf numFmtId="0" fontId="5" fillId="7" borderId="17" xfId="0" applyFont="1" applyFill="1" applyBorder="1"/>
    <xf numFmtId="0" fontId="5" fillId="7" borderId="20" xfId="0" applyFont="1" applyFill="1" applyBorder="1"/>
    <xf numFmtId="0" fontId="5" fillId="7" borderId="9" xfId="0" applyFont="1" applyFill="1" applyBorder="1"/>
    <xf numFmtId="0" fontId="2" fillId="7" borderId="19" xfId="0" applyFont="1" applyFill="1" applyBorder="1" applyAlignment="1">
      <alignment horizontal="right"/>
    </xf>
    <xf numFmtId="0" fontId="2" fillId="7" borderId="23" xfId="0" applyFont="1" applyFill="1" applyBorder="1"/>
    <xf numFmtId="0" fontId="5" fillId="7" borderId="0" xfId="0" applyFont="1" applyFill="1" applyBorder="1" applyAlignment="1">
      <alignment horizontal="right"/>
    </xf>
    <xf numFmtId="0" fontId="0" fillId="4" borderId="19" xfId="0" applyFill="1" applyBorder="1"/>
    <xf numFmtId="164" fontId="5" fillId="7" borderId="0" xfId="0" applyNumberFormat="1" applyFont="1" applyFill="1" applyAlignment="1">
      <alignment horizontal="right"/>
    </xf>
    <xf numFmtId="1" fontId="5" fillId="7" borderId="35" xfId="0" applyNumberFormat="1" applyFont="1" applyFill="1" applyBorder="1" applyAlignment="1">
      <alignment horizontal="right"/>
    </xf>
    <xf numFmtId="0" fontId="2" fillId="7" borderId="9" xfId="0" applyFont="1" applyFill="1" applyBorder="1"/>
    <xf numFmtId="2" fontId="5" fillId="3" borderId="14" xfId="0" applyNumberFormat="1" applyFont="1" applyFill="1" applyBorder="1"/>
    <xf numFmtId="1" fontId="5" fillId="7" borderId="0" xfId="0" applyNumberFormat="1" applyFont="1" applyFill="1"/>
    <xf numFmtId="0" fontId="2" fillId="4" borderId="28" xfId="0" applyFont="1" applyFill="1" applyBorder="1"/>
    <xf numFmtId="0" fontId="0" fillId="4" borderId="28" xfId="0" applyFont="1" applyFill="1" applyBorder="1" applyAlignment="1">
      <alignment horizontal="right"/>
    </xf>
    <xf numFmtId="0" fontId="2" fillId="4" borderId="28" xfId="0" applyFont="1" applyFill="1" applyBorder="1" applyAlignment="1">
      <alignment horizontal="right"/>
    </xf>
    <xf numFmtId="0" fontId="0" fillId="0" borderId="28" xfId="0" applyFill="1" applyBorder="1" applyAlignment="1">
      <alignment horizontal="right"/>
    </xf>
    <xf numFmtId="0" fontId="2" fillId="0" borderId="28" xfId="0" applyFont="1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28" xfId="0" applyFont="1" applyFill="1" applyBorder="1"/>
    <xf numFmtId="2" fontId="5" fillId="3" borderId="6" xfId="0" applyNumberFormat="1" applyFont="1" applyFill="1" applyBorder="1"/>
    <xf numFmtId="164" fontId="5" fillId="7" borderId="35" xfId="0" applyNumberFormat="1" applyFont="1" applyFill="1" applyBorder="1"/>
    <xf numFmtId="0" fontId="0" fillId="5" borderId="19" xfId="0" applyFill="1" applyBorder="1"/>
    <xf numFmtId="164" fontId="5" fillId="7" borderId="0" xfId="0" applyNumberFormat="1" applyFont="1" applyFill="1" applyBorder="1" applyAlignment="1">
      <alignment horizontal="right"/>
    </xf>
    <xf numFmtId="0" fontId="2" fillId="5" borderId="35" xfId="0" applyFont="1" applyFill="1" applyBorder="1"/>
    <xf numFmtId="1" fontId="0" fillId="5" borderId="35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BCBCB"/>
      <color rgb="FFFBB6A3"/>
      <color rgb="FFB0B0B0"/>
      <color rgb="FFC9C9C9"/>
      <color rgb="FF397DC7"/>
      <color rgb="FFEC3314"/>
      <color rgb="FFF8876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="80" zoomScaleNormal="80" workbookViewId="0"/>
  </sheetViews>
  <sheetFormatPr baseColWidth="10" defaultRowHeight="15"/>
  <sheetData>
    <row r="1" spans="1:2">
      <c r="A1" t="s">
        <v>296</v>
      </c>
    </row>
    <row r="5" spans="1:2">
      <c r="A5" s="19" t="s">
        <v>168</v>
      </c>
    </row>
    <row r="6" spans="1:2">
      <c r="A6" t="s">
        <v>104</v>
      </c>
      <c r="B6" t="s">
        <v>105</v>
      </c>
    </row>
    <row r="7" spans="1:2">
      <c r="A7" s="16" t="s">
        <v>106</v>
      </c>
    </row>
    <row r="8" spans="1:2">
      <c r="A8" s="17" t="s">
        <v>107</v>
      </c>
    </row>
    <row r="12" spans="1:2">
      <c r="A12" s="91" t="s">
        <v>642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S4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1.7109375" customWidth="1"/>
    <col min="7" max="7" width="4.5703125" customWidth="1"/>
    <col min="8" max="35" width="4.7109375" customWidth="1"/>
    <col min="36" max="36" width="4.5703125" customWidth="1"/>
    <col min="37" max="44" width="4.7109375" customWidth="1"/>
  </cols>
  <sheetData>
    <row r="1" spans="1:45">
      <c r="A1" t="s">
        <v>84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20" t="s">
        <v>427</v>
      </c>
      <c r="H7" s="20" t="s">
        <v>557</v>
      </c>
      <c r="I7" s="20" t="s">
        <v>580</v>
      </c>
      <c r="J7" s="115" t="s">
        <v>617</v>
      </c>
      <c r="K7" s="115" t="s">
        <v>667</v>
      </c>
      <c r="L7" s="115" t="s">
        <v>692</v>
      </c>
      <c r="M7" s="115" t="s">
        <v>717</v>
      </c>
      <c r="N7" s="115" t="s">
        <v>733</v>
      </c>
      <c r="O7" s="115" t="s">
        <v>762</v>
      </c>
      <c r="P7" s="115" t="s">
        <v>775</v>
      </c>
      <c r="Q7" s="115" t="s">
        <v>805</v>
      </c>
      <c r="R7" s="115" t="s">
        <v>818</v>
      </c>
      <c r="S7" s="115" t="s">
        <v>844</v>
      </c>
      <c r="T7" s="115" t="s">
        <v>871</v>
      </c>
      <c r="U7" s="115" t="s">
        <v>904</v>
      </c>
      <c r="V7" s="115" t="s">
        <v>916</v>
      </c>
      <c r="W7" s="115" t="s">
        <v>932</v>
      </c>
      <c r="X7" s="115" t="s">
        <v>953</v>
      </c>
      <c r="Y7" s="115" t="s">
        <v>983</v>
      </c>
      <c r="Z7" s="115" t="s">
        <v>995</v>
      </c>
      <c r="AA7" s="115" t="s">
        <v>1024</v>
      </c>
      <c r="AB7" s="115" t="s">
        <v>1041</v>
      </c>
      <c r="AC7" s="115" t="s">
        <v>1078</v>
      </c>
      <c r="AD7" s="115" t="s">
        <v>1093</v>
      </c>
      <c r="AE7" s="115" t="s">
        <v>1127</v>
      </c>
      <c r="AF7" s="115" t="s">
        <v>1156</v>
      </c>
      <c r="AG7" s="115" t="s">
        <v>1167</v>
      </c>
      <c r="AH7" s="115" t="s">
        <v>1202</v>
      </c>
      <c r="AI7" s="115" t="s">
        <v>1221</v>
      </c>
      <c r="AJ7" s="115" t="s">
        <v>1240</v>
      </c>
      <c r="AK7" s="115" t="s">
        <v>1262</v>
      </c>
      <c r="AL7" s="115" t="s">
        <v>1285</v>
      </c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203" t="s">
        <v>85</v>
      </c>
      <c r="C8" s="94">
        <v>12</v>
      </c>
      <c r="D8" s="95"/>
      <c r="E8" s="93"/>
      <c r="F8" s="29">
        <f>AVERAGE(G8,H8,I8,J8,K8,L8,M8,N8,O8,P8,AC8,AD8)</f>
        <v>4.583333333333333</v>
      </c>
      <c r="G8" s="136">
        <v>6</v>
      </c>
      <c r="H8" s="47">
        <v>4</v>
      </c>
      <c r="I8" s="47">
        <v>5</v>
      </c>
      <c r="J8" s="82">
        <v>5</v>
      </c>
      <c r="K8" s="54">
        <v>5</v>
      </c>
      <c r="L8" s="54">
        <v>4</v>
      </c>
      <c r="M8" s="82">
        <v>6</v>
      </c>
      <c r="N8" s="82">
        <v>5</v>
      </c>
      <c r="O8" s="82">
        <v>5</v>
      </c>
      <c r="P8" s="294">
        <v>2</v>
      </c>
      <c r="Q8" s="82"/>
      <c r="R8" s="54"/>
      <c r="S8" s="82"/>
      <c r="T8" s="53"/>
      <c r="U8" s="82"/>
      <c r="V8" s="82"/>
      <c r="W8" s="82"/>
      <c r="X8" s="82"/>
      <c r="Y8" s="82"/>
      <c r="Z8" s="82"/>
      <c r="AA8" s="82"/>
      <c r="AB8" s="53"/>
      <c r="AC8" s="54">
        <v>4</v>
      </c>
      <c r="AD8" s="82">
        <v>4</v>
      </c>
      <c r="AE8" s="53"/>
      <c r="AF8" s="50"/>
      <c r="AG8" s="82"/>
      <c r="AH8" s="82"/>
      <c r="AI8" s="82"/>
      <c r="AJ8" s="32"/>
      <c r="AK8" s="32"/>
      <c r="AL8" s="82"/>
      <c r="AM8" s="49"/>
      <c r="AN8" s="53"/>
      <c r="AO8" s="54"/>
      <c r="AP8" s="32"/>
      <c r="AQ8" s="53"/>
      <c r="AR8" s="32"/>
      <c r="AS8" s="21"/>
    </row>
    <row r="9" spans="1:45">
      <c r="A9" s="64" t="s">
        <v>8</v>
      </c>
      <c r="B9" s="22" t="s">
        <v>86</v>
      </c>
      <c r="C9" s="108"/>
      <c r="D9" s="110"/>
      <c r="E9" s="106"/>
      <c r="F9" s="83"/>
      <c r="G9" s="42"/>
      <c r="H9" s="82"/>
      <c r="I9" s="82"/>
      <c r="J9" s="53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53"/>
      <c r="X9" s="82"/>
      <c r="Y9" s="53"/>
      <c r="Z9" s="82"/>
      <c r="AA9" s="82"/>
      <c r="AB9" s="82"/>
      <c r="AC9" s="82"/>
      <c r="AD9" s="82"/>
      <c r="AE9" s="82"/>
      <c r="AF9" s="32"/>
      <c r="AG9" s="82"/>
      <c r="AH9" s="82"/>
      <c r="AI9" s="82"/>
      <c r="AJ9" s="32"/>
      <c r="AK9" s="32"/>
      <c r="AL9" s="82"/>
      <c r="AM9" s="32"/>
      <c r="AN9" s="82"/>
      <c r="AO9" s="82"/>
      <c r="AP9" s="50"/>
      <c r="AQ9" s="82"/>
      <c r="AR9" s="32"/>
      <c r="AS9" s="21"/>
    </row>
    <row r="10" spans="1:45">
      <c r="A10" s="10" t="s">
        <v>8</v>
      </c>
      <c r="B10" s="56" t="s">
        <v>87</v>
      </c>
      <c r="C10" s="112">
        <v>20</v>
      </c>
      <c r="D10" s="113"/>
      <c r="E10" s="322" t="s">
        <v>585</v>
      </c>
      <c r="F10" s="28">
        <f>AVERAGE(Q10,R10,S10,T10,U10,V10,W10,X10,Y10,Z10,AA10,AB10,AE10,AF10,AG10,AH10,AI10,AJ10,AK10,AL10)</f>
        <v>5</v>
      </c>
      <c r="G10" s="42"/>
      <c r="H10" s="82"/>
      <c r="I10" s="82"/>
      <c r="J10" s="82"/>
      <c r="K10" s="82"/>
      <c r="L10" s="82"/>
      <c r="M10" s="82"/>
      <c r="N10" s="82"/>
      <c r="O10" s="82"/>
      <c r="P10" s="53"/>
      <c r="Q10" s="54">
        <v>4</v>
      </c>
      <c r="R10" s="82">
        <v>4</v>
      </c>
      <c r="S10" s="82">
        <v>5</v>
      </c>
      <c r="T10" s="53">
        <v>6</v>
      </c>
      <c r="U10" s="82">
        <v>5</v>
      </c>
      <c r="V10" s="53">
        <v>6</v>
      </c>
      <c r="W10" s="82">
        <v>6</v>
      </c>
      <c r="X10" s="53">
        <v>6</v>
      </c>
      <c r="Y10" s="82">
        <v>5</v>
      </c>
      <c r="Z10" s="82">
        <v>4</v>
      </c>
      <c r="AA10" s="294">
        <v>3</v>
      </c>
      <c r="AB10" s="82">
        <v>4</v>
      </c>
      <c r="AC10" s="53"/>
      <c r="AD10" s="82"/>
      <c r="AE10" s="53">
        <v>6</v>
      </c>
      <c r="AF10" s="350">
        <v>5</v>
      </c>
      <c r="AG10" s="82">
        <v>4</v>
      </c>
      <c r="AH10" s="54">
        <v>5</v>
      </c>
      <c r="AI10" s="54">
        <v>5</v>
      </c>
      <c r="AJ10" s="32">
        <v>4</v>
      </c>
      <c r="AK10" s="32">
        <v>6</v>
      </c>
      <c r="AL10" s="224">
        <v>7</v>
      </c>
      <c r="AM10" s="32"/>
      <c r="AN10" s="82"/>
      <c r="AO10" s="82"/>
      <c r="AP10" s="32"/>
      <c r="AQ10" s="82"/>
      <c r="AR10" s="32"/>
      <c r="AS10" s="21"/>
    </row>
    <row r="11" spans="1:45">
      <c r="A11" s="64" t="s">
        <v>10</v>
      </c>
      <c r="B11" s="22" t="s">
        <v>88</v>
      </c>
      <c r="C11" s="108">
        <v>18</v>
      </c>
      <c r="D11" s="110">
        <v>2</v>
      </c>
      <c r="E11" s="106">
        <v>1</v>
      </c>
      <c r="F11" s="83">
        <f>AVERAGE(G11,H11,I11,J11,K11,L11,T11,U11,V11,W11,X11,Y11,AG11,AH11,AI11,AJ11,AL11)</f>
        <v>5</v>
      </c>
      <c r="G11" s="178">
        <v>6</v>
      </c>
      <c r="H11" s="71">
        <v>4</v>
      </c>
      <c r="I11" s="224">
        <v>7</v>
      </c>
      <c r="J11" s="71">
        <v>5</v>
      </c>
      <c r="K11" s="82">
        <v>6</v>
      </c>
      <c r="L11" s="294">
        <v>3</v>
      </c>
      <c r="M11" s="82" t="s">
        <v>418</v>
      </c>
      <c r="N11" s="82"/>
      <c r="O11" s="71"/>
      <c r="P11" s="82"/>
      <c r="Q11" s="82"/>
      <c r="R11" s="82"/>
      <c r="S11" s="71" t="s">
        <v>104</v>
      </c>
      <c r="T11" s="82">
        <v>6</v>
      </c>
      <c r="U11" s="82">
        <v>5</v>
      </c>
      <c r="V11" s="82">
        <v>6</v>
      </c>
      <c r="W11" s="82">
        <v>6</v>
      </c>
      <c r="X11" s="82">
        <v>5</v>
      </c>
      <c r="Y11" s="82">
        <v>4</v>
      </c>
      <c r="Z11" s="82"/>
      <c r="AA11" s="82"/>
      <c r="AB11" s="82"/>
      <c r="AC11" s="82"/>
      <c r="AD11" s="82"/>
      <c r="AE11" s="82"/>
      <c r="AF11" s="48" t="s">
        <v>104</v>
      </c>
      <c r="AG11" s="82">
        <v>4</v>
      </c>
      <c r="AH11" s="82">
        <v>5</v>
      </c>
      <c r="AI11" s="82">
        <v>5</v>
      </c>
      <c r="AJ11" s="411">
        <v>3</v>
      </c>
      <c r="AK11" s="32"/>
      <c r="AL11" s="82">
        <v>5</v>
      </c>
      <c r="AM11" s="32"/>
      <c r="AN11" s="82"/>
      <c r="AO11" s="82"/>
      <c r="AP11" s="50"/>
      <c r="AQ11" s="82"/>
      <c r="AR11" s="32"/>
      <c r="AS11" s="21"/>
    </row>
    <row r="12" spans="1:45">
      <c r="A12" s="64" t="s">
        <v>10</v>
      </c>
      <c r="B12" s="22" t="s">
        <v>181</v>
      </c>
      <c r="C12" s="108">
        <v>13</v>
      </c>
      <c r="D12" s="110">
        <v>5</v>
      </c>
      <c r="E12" s="106"/>
      <c r="F12" s="83">
        <f>AVERAGE(L12,P12,R12,S12,T12,W12,X12,Y12,Z12,AA12,AC12,AJ12)</f>
        <v>4.5</v>
      </c>
      <c r="G12" s="178" t="s">
        <v>104</v>
      </c>
      <c r="H12" s="71"/>
      <c r="I12" s="71"/>
      <c r="J12" s="71"/>
      <c r="K12" s="82"/>
      <c r="L12" s="294">
        <v>2</v>
      </c>
      <c r="M12" s="82"/>
      <c r="N12" s="71" t="s">
        <v>104</v>
      </c>
      <c r="O12" s="71" t="s">
        <v>104</v>
      </c>
      <c r="P12" s="294">
        <v>3</v>
      </c>
      <c r="Q12" s="82"/>
      <c r="R12" s="82">
        <v>6</v>
      </c>
      <c r="S12" s="82">
        <v>4</v>
      </c>
      <c r="T12" s="71">
        <v>5</v>
      </c>
      <c r="U12" s="82" t="s">
        <v>418</v>
      </c>
      <c r="V12" s="82"/>
      <c r="W12" s="82">
        <v>5</v>
      </c>
      <c r="X12" s="71">
        <v>6</v>
      </c>
      <c r="Y12" s="71">
        <v>5</v>
      </c>
      <c r="Z12" s="71">
        <v>5</v>
      </c>
      <c r="AA12" s="71">
        <v>4</v>
      </c>
      <c r="AB12" s="71"/>
      <c r="AC12" s="71">
        <v>5</v>
      </c>
      <c r="AD12" s="82"/>
      <c r="AE12" s="71" t="s">
        <v>104</v>
      </c>
      <c r="AF12" s="32"/>
      <c r="AG12" s="71" t="s">
        <v>104</v>
      </c>
      <c r="AH12" s="82"/>
      <c r="AI12" s="71"/>
      <c r="AJ12" s="32">
        <v>4</v>
      </c>
      <c r="AK12" s="48"/>
      <c r="AL12" s="82"/>
      <c r="AM12" s="32"/>
      <c r="AN12" s="82"/>
      <c r="AO12" s="82"/>
      <c r="AP12" s="32"/>
      <c r="AQ12" s="82"/>
      <c r="AR12" s="32"/>
      <c r="AS12" s="21"/>
    </row>
    <row r="13" spans="1:45">
      <c r="A13" s="64" t="s">
        <v>10</v>
      </c>
      <c r="B13" s="22" t="s">
        <v>211</v>
      </c>
      <c r="C13" s="108"/>
      <c r="D13" s="110"/>
      <c r="E13" s="118"/>
      <c r="F13" s="83"/>
      <c r="G13" s="42"/>
      <c r="H13" s="71"/>
      <c r="I13" s="71"/>
      <c r="J13" s="71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32"/>
      <c r="AG13" s="82"/>
      <c r="AH13" s="82"/>
      <c r="AI13" s="82"/>
      <c r="AJ13" s="32"/>
      <c r="AK13" s="32"/>
      <c r="AL13" s="82"/>
      <c r="AM13" s="32"/>
      <c r="AN13" s="82"/>
      <c r="AO13" s="82"/>
      <c r="AP13" s="32"/>
      <c r="AQ13" s="82"/>
      <c r="AR13" s="32"/>
      <c r="AS13" s="21"/>
    </row>
    <row r="14" spans="1:45">
      <c r="A14" s="64" t="s">
        <v>10</v>
      </c>
      <c r="B14" s="22" t="s">
        <v>89</v>
      </c>
      <c r="C14" s="108">
        <v>29</v>
      </c>
      <c r="D14" s="110"/>
      <c r="E14" s="106">
        <v>1</v>
      </c>
      <c r="F14" s="83">
        <f>AVERAGE(X14,V14,G14,H14,I14,K14,L14,M14,N14,P14,Q14,R14,S14,T14,U14,Y14,Z14,AA14,AB14,AC14,AD14,AE14,AF14,AG14,AH14,AI14,AJ14,AK14,AL14)</f>
        <v>5.1034482758620694</v>
      </c>
      <c r="G14" s="228">
        <v>7</v>
      </c>
      <c r="H14" s="288">
        <v>3</v>
      </c>
      <c r="I14" s="71">
        <v>5</v>
      </c>
      <c r="J14" s="71"/>
      <c r="K14" s="82">
        <v>6</v>
      </c>
      <c r="L14" s="82">
        <v>4</v>
      </c>
      <c r="M14" s="82">
        <v>4</v>
      </c>
      <c r="N14" s="82">
        <v>4</v>
      </c>
      <c r="O14" s="54"/>
      <c r="P14" s="294">
        <v>2</v>
      </c>
      <c r="Q14" s="82">
        <v>5</v>
      </c>
      <c r="R14" s="82">
        <v>6</v>
      </c>
      <c r="S14" s="54">
        <v>5</v>
      </c>
      <c r="T14" s="82">
        <v>6</v>
      </c>
      <c r="U14" s="54">
        <v>5</v>
      </c>
      <c r="V14" s="82">
        <v>6</v>
      </c>
      <c r="W14" s="82"/>
      <c r="X14" s="286">
        <v>7</v>
      </c>
      <c r="Y14" s="82">
        <v>6</v>
      </c>
      <c r="Z14" s="82">
        <v>6</v>
      </c>
      <c r="AA14" s="82">
        <v>5</v>
      </c>
      <c r="AB14" s="294">
        <v>3</v>
      </c>
      <c r="AC14" s="82">
        <v>6</v>
      </c>
      <c r="AD14" s="53">
        <v>5</v>
      </c>
      <c r="AE14" s="82">
        <v>6</v>
      </c>
      <c r="AF14" s="32">
        <v>6</v>
      </c>
      <c r="AG14" s="82">
        <v>5</v>
      </c>
      <c r="AH14" s="82">
        <v>6</v>
      </c>
      <c r="AI14" s="71">
        <v>4</v>
      </c>
      <c r="AJ14" s="411">
        <v>3</v>
      </c>
      <c r="AK14" s="32">
        <v>5</v>
      </c>
      <c r="AL14" s="286">
        <v>7</v>
      </c>
      <c r="AM14" s="49"/>
      <c r="AN14" s="82"/>
      <c r="AO14" s="82"/>
      <c r="AP14" s="32"/>
      <c r="AQ14" s="82"/>
      <c r="AR14" s="32"/>
      <c r="AS14" s="21"/>
    </row>
    <row r="15" spans="1:45" s="91" customFormat="1">
      <c r="A15" s="64" t="s">
        <v>10</v>
      </c>
      <c r="B15" s="22" t="s">
        <v>120</v>
      </c>
      <c r="C15" s="108">
        <v>1</v>
      </c>
      <c r="D15" s="110">
        <v>1</v>
      </c>
      <c r="E15" s="106"/>
      <c r="F15" s="83">
        <f>AVERAGE(Q15)</f>
        <v>5</v>
      </c>
      <c r="G15" s="42"/>
      <c r="H15" s="71"/>
      <c r="I15" s="71"/>
      <c r="J15" s="71"/>
      <c r="K15" s="82"/>
      <c r="L15" s="82"/>
      <c r="M15" s="82"/>
      <c r="N15" s="82"/>
      <c r="O15" s="82"/>
      <c r="P15" s="71"/>
      <c r="Q15" s="82">
        <v>5</v>
      </c>
      <c r="R15" s="71"/>
      <c r="S15" s="82"/>
      <c r="T15" s="82"/>
      <c r="U15" s="71" t="s">
        <v>104</v>
      </c>
      <c r="V15" s="82"/>
      <c r="W15" s="142"/>
      <c r="X15" s="82"/>
      <c r="Y15" s="82"/>
      <c r="Z15" s="82"/>
      <c r="AA15" s="71"/>
      <c r="AB15" s="82"/>
      <c r="AC15" s="82"/>
      <c r="AD15" s="142"/>
      <c r="AE15" s="82"/>
      <c r="AF15" s="32"/>
      <c r="AG15" s="53"/>
      <c r="AH15" s="82"/>
      <c r="AI15" s="82"/>
      <c r="AJ15" s="32"/>
      <c r="AK15" s="32"/>
      <c r="AL15" s="82"/>
      <c r="AM15" s="32"/>
      <c r="AN15" s="82"/>
      <c r="AO15" s="71"/>
      <c r="AP15" s="32"/>
      <c r="AQ15" s="82"/>
      <c r="AR15" s="32"/>
      <c r="AS15" s="116"/>
    </row>
    <row r="16" spans="1:45" s="91" customFormat="1">
      <c r="A16" s="64" t="s">
        <v>10</v>
      </c>
      <c r="B16" s="22" t="s">
        <v>269</v>
      </c>
      <c r="C16" s="108">
        <v>8</v>
      </c>
      <c r="D16" s="110">
        <v>7</v>
      </c>
      <c r="E16" s="106"/>
      <c r="F16" s="83">
        <f>AVERAGE(H16,I16,J16,M16,N16,V16,U16,W16,Z16,AA16,AB16)</f>
        <v>5.0909090909090908</v>
      </c>
      <c r="G16" s="42" t="s">
        <v>104</v>
      </c>
      <c r="H16" s="71">
        <v>5</v>
      </c>
      <c r="I16" s="71">
        <v>5</v>
      </c>
      <c r="J16" s="71">
        <v>6</v>
      </c>
      <c r="K16" s="82"/>
      <c r="L16" s="71" t="s">
        <v>104</v>
      </c>
      <c r="M16" s="71">
        <v>6</v>
      </c>
      <c r="N16" s="82">
        <v>5</v>
      </c>
      <c r="O16" s="82"/>
      <c r="P16" s="82"/>
      <c r="Q16" s="82"/>
      <c r="R16" s="82"/>
      <c r="S16" s="82"/>
      <c r="T16" s="82"/>
      <c r="U16" s="71">
        <v>5</v>
      </c>
      <c r="V16" s="82">
        <v>6</v>
      </c>
      <c r="W16" s="82">
        <v>5</v>
      </c>
      <c r="X16" s="71" t="s">
        <v>104</v>
      </c>
      <c r="Y16" s="71" t="s">
        <v>104</v>
      </c>
      <c r="Z16" s="82">
        <v>6</v>
      </c>
      <c r="AA16" s="82">
        <v>4</v>
      </c>
      <c r="AB16" s="294">
        <v>3</v>
      </c>
      <c r="AC16" s="82"/>
      <c r="AD16" s="54"/>
      <c r="AE16" s="82"/>
      <c r="AF16" s="32"/>
      <c r="AG16" s="54"/>
      <c r="AH16" s="82"/>
      <c r="AI16" s="82"/>
      <c r="AJ16" s="32"/>
      <c r="AK16" s="32"/>
      <c r="AL16" s="82"/>
      <c r="AM16" s="32"/>
      <c r="AN16" s="82"/>
      <c r="AO16" s="82"/>
      <c r="AP16" s="32"/>
      <c r="AQ16" s="82"/>
      <c r="AR16" s="48"/>
      <c r="AS16" s="116"/>
    </row>
    <row r="17" spans="1:45" s="91" customFormat="1">
      <c r="A17" s="349" t="s">
        <v>10</v>
      </c>
      <c r="B17" s="386" t="s">
        <v>428</v>
      </c>
      <c r="C17" s="355">
        <v>9</v>
      </c>
      <c r="D17" s="356">
        <v>1</v>
      </c>
      <c r="E17" s="265" t="s">
        <v>585</v>
      </c>
      <c r="F17" s="168">
        <f>AVERAGE(G17,H17,I17,J17,K17,M17,N17,O17,Q17)</f>
        <v>4.1111111111111107</v>
      </c>
      <c r="G17" s="260">
        <v>5</v>
      </c>
      <c r="H17" s="158">
        <v>4</v>
      </c>
      <c r="I17" s="158">
        <v>4</v>
      </c>
      <c r="J17" s="158">
        <v>4</v>
      </c>
      <c r="K17" s="157">
        <v>3</v>
      </c>
      <c r="L17" s="157"/>
      <c r="M17" s="157">
        <v>5</v>
      </c>
      <c r="N17" s="157">
        <v>3</v>
      </c>
      <c r="O17" s="157">
        <v>4</v>
      </c>
      <c r="P17" s="157"/>
      <c r="Q17" s="157">
        <v>5</v>
      </c>
      <c r="R17" s="157" t="s">
        <v>104</v>
      </c>
      <c r="S17" s="157"/>
      <c r="T17" s="157"/>
      <c r="U17" s="157"/>
      <c r="V17" s="157"/>
      <c r="W17" s="157"/>
      <c r="X17" s="158"/>
      <c r="Y17" s="157"/>
      <c r="Z17" s="158"/>
      <c r="AA17" s="157"/>
      <c r="AB17" s="157"/>
      <c r="AC17" s="157"/>
      <c r="AD17" s="158"/>
      <c r="AE17" s="157"/>
      <c r="AF17" s="356"/>
      <c r="AG17" s="157"/>
      <c r="AH17" s="157"/>
      <c r="AI17" s="158"/>
      <c r="AJ17" s="356"/>
      <c r="AK17" s="356"/>
      <c r="AL17" s="158"/>
      <c r="AM17" s="356"/>
      <c r="AN17" s="157"/>
      <c r="AO17" s="157"/>
      <c r="AP17" s="356"/>
      <c r="AQ17" s="157"/>
      <c r="AR17" s="356"/>
      <c r="AS17" s="116"/>
    </row>
    <row r="18" spans="1:45" s="91" customFormat="1">
      <c r="A18" s="338" t="s">
        <v>10</v>
      </c>
      <c r="B18" s="352" t="s">
        <v>693</v>
      </c>
      <c r="C18" s="328">
        <v>1</v>
      </c>
      <c r="D18" s="330">
        <v>2</v>
      </c>
      <c r="E18" s="326"/>
      <c r="F18" s="342"/>
      <c r="G18" s="42"/>
      <c r="H18" s="71"/>
      <c r="I18" s="71"/>
      <c r="J18" s="71"/>
      <c r="K18" s="71"/>
      <c r="L18" s="71" t="s">
        <v>423</v>
      </c>
      <c r="M18" s="82"/>
      <c r="N18" s="82"/>
      <c r="O18" s="82"/>
      <c r="P18" s="71" t="s">
        <v>104</v>
      </c>
      <c r="Q18" s="71" t="s">
        <v>104</v>
      </c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54"/>
      <c r="AE18" s="82"/>
      <c r="AF18" s="345"/>
      <c r="AG18" s="54"/>
      <c r="AH18" s="82"/>
      <c r="AI18" s="82"/>
      <c r="AJ18" s="345"/>
      <c r="AK18" s="345"/>
      <c r="AL18" s="82"/>
      <c r="AM18" s="345"/>
      <c r="AN18" s="82"/>
      <c r="AO18" s="82"/>
      <c r="AP18" s="345"/>
      <c r="AQ18" s="82"/>
      <c r="AR18" s="48"/>
      <c r="AS18" s="116"/>
    </row>
    <row r="19" spans="1:45" s="91" customFormat="1">
      <c r="A19" s="349" t="s">
        <v>10</v>
      </c>
      <c r="B19" s="386" t="s">
        <v>763</v>
      </c>
      <c r="C19" s="355">
        <v>7</v>
      </c>
      <c r="D19" s="356"/>
      <c r="E19" s="357"/>
      <c r="F19" s="168">
        <f>AVERAGE(O19,Q19,R19,S19,V19,W19,X19)</f>
        <v>5.4285714285714288</v>
      </c>
      <c r="G19" s="260"/>
      <c r="H19" s="158"/>
      <c r="I19" s="158"/>
      <c r="J19" s="158"/>
      <c r="K19" s="158"/>
      <c r="L19" s="158"/>
      <c r="M19" s="157"/>
      <c r="N19" s="157"/>
      <c r="O19" s="157">
        <v>5</v>
      </c>
      <c r="P19" s="157"/>
      <c r="Q19" s="157">
        <v>5</v>
      </c>
      <c r="R19" s="157">
        <v>5</v>
      </c>
      <c r="S19" s="157">
        <v>5</v>
      </c>
      <c r="T19" s="157"/>
      <c r="U19" s="157"/>
      <c r="V19" s="157">
        <v>6</v>
      </c>
      <c r="W19" s="157">
        <v>5</v>
      </c>
      <c r="X19" s="157">
        <v>7</v>
      </c>
      <c r="Y19" s="157"/>
      <c r="Z19" s="157"/>
      <c r="AA19" s="157"/>
      <c r="AB19" s="157"/>
      <c r="AC19" s="157"/>
      <c r="AD19" s="157"/>
      <c r="AE19" s="157"/>
      <c r="AF19" s="356"/>
      <c r="AG19" s="157"/>
      <c r="AH19" s="157"/>
      <c r="AI19" s="157"/>
      <c r="AJ19" s="356"/>
      <c r="AK19" s="356"/>
      <c r="AL19" s="157"/>
      <c r="AM19" s="356"/>
      <c r="AN19" s="157"/>
      <c r="AO19" s="157"/>
      <c r="AP19" s="356"/>
      <c r="AQ19" s="157"/>
      <c r="AR19" s="262"/>
      <c r="AS19" s="116"/>
    </row>
    <row r="20" spans="1:45" s="91" customFormat="1">
      <c r="A20" s="338" t="s">
        <v>10</v>
      </c>
      <c r="B20" s="346" t="s">
        <v>764</v>
      </c>
      <c r="C20" s="328"/>
      <c r="D20" s="330">
        <v>3</v>
      </c>
      <c r="E20" s="326"/>
      <c r="F20" s="342"/>
      <c r="G20" s="42"/>
      <c r="H20" s="71"/>
      <c r="I20" s="71"/>
      <c r="J20" s="71"/>
      <c r="K20" s="71"/>
      <c r="L20" s="71"/>
      <c r="M20" s="82"/>
      <c r="N20" s="82"/>
      <c r="O20" s="71" t="s">
        <v>104</v>
      </c>
      <c r="P20" s="71" t="s">
        <v>104</v>
      </c>
      <c r="Q20" s="82"/>
      <c r="R20" s="82"/>
      <c r="S20" s="82"/>
      <c r="T20" s="82"/>
      <c r="U20" s="82"/>
      <c r="V20" s="71" t="s">
        <v>104</v>
      </c>
      <c r="W20" s="82"/>
      <c r="X20" s="82"/>
      <c r="Y20" s="82"/>
      <c r="Z20" s="82"/>
      <c r="AA20" s="82"/>
      <c r="AB20" s="82"/>
      <c r="AC20" s="82"/>
      <c r="AD20" s="54"/>
      <c r="AE20" s="82"/>
      <c r="AF20" s="345"/>
      <c r="AG20" s="54"/>
      <c r="AH20" s="82"/>
      <c r="AI20" s="82"/>
      <c r="AJ20" s="345"/>
      <c r="AK20" s="345"/>
      <c r="AL20" s="82"/>
      <c r="AM20" s="345"/>
      <c r="AN20" s="82"/>
      <c r="AO20" s="82"/>
      <c r="AP20" s="345"/>
      <c r="AQ20" s="82"/>
      <c r="AR20" s="48"/>
      <c r="AS20" s="116"/>
    </row>
    <row r="21" spans="1:45" s="91" customFormat="1">
      <c r="A21" s="338" t="s">
        <v>10</v>
      </c>
      <c r="B21" s="352" t="s">
        <v>1025</v>
      </c>
      <c r="C21" s="328">
        <v>10</v>
      </c>
      <c r="D21" s="330">
        <v>1</v>
      </c>
      <c r="E21" s="326"/>
      <c r="F21" s="342">
        <f>AVERAGE(AA21,AB21,AD21,AE21,AF21,AG21,AH21,AI21,AJ21,AK21,AL21)</f>
        <v>4.9090909090909092</v>
      </c>
      <c r="G21" s="42"/>
      <c r="H21" s="71"/>
      <c r="I21" s="71"/>
      <c r="J21" s="71"/>
      <c r="K21" s="71"/>
      <c r="L21" s="71"/>
      <c r="M21" s="82"/>
      <c r="N21" s="82"/>
      <c r="O21" s="71"/>
      <c r="P21" s="71"/>
      <c r="Q21" s="82"/>
      <c r="R21" s="82"/>
      <c r="S21" s="71"/>
      <c r="T21" s="82"/>
      <c r="U21" s="82"/>
      <c r="V21" s="71"/>
      <c r="W21" s="82"/>
      <c r="X21" s="82"/>
      <c r="Y21" s="82"/>
      <c r="Z21" s="82"/>
      <c r="AA21" s="71">
        <v>6</v>
      </c>
      <c r="AB21" s="294">
        <v>3</v>
      </c>
      <c r="AC21" s="82"/>
      <c r="AD21" s="54">
        <v>4</v>
      </c>
      <c r="AE21" s="82">
        <v>5</v>
      </c>
      <c r="AF21" s="345">
        <v>6</v>
      </c>
      <c r="AG21" s="54">
        <v>5</v>
      </c>
      <c r="AH21" s="82">
        <v>6</v>
      </c>
      <c r="AI21" s="82">
        <v>4</v>
      </c>
      <c r="AJ21" s="345">
        <v>4</v>
      </c>
      <c r="AK21" s="345">
        <v>5</v>
      </c>
      <c r="AL21" s="82">
        <v>6</v>
      </c>
      <c r="AM21" s="345"/>
      <c r="AN21" s="82"/>
      <c r="AO21" s="82"/>
      <c r="AP21" s="345"/>
      <c r="AQ21" s="82"/>
      <c r="AR21" s="48"/>
      <c r="AS21" s="116"/>
    </row>
    <row r="22" spans="1:45" s="91" customFormat="1">
      <c r="A22" s="338" t="s">
        <v>10</v>
      </c>
      <c r="B22" s="352" t="s">
        <v>1042</v>
      </c>
      <c r="C22" s="328">
        <v>6</v>
      </c>
      <c r="D22" s="330">
        <v>1</v>
      </c>
      <c r="E22" s="326"/>
      <c r="F22" s="342">
        <f>AVERAGE(AC22,AD22,AE22,AF22,AK22,AL22)</f>
        <v>5.5</v>
      </c>
      <c r="G22" s="42"/>
      <c r="H22" s="71"/>
      <c r="I22" s="71"/>
      <c r="J22" s="71"/>
      <c r="K22" s="71"/>
      <c r="L22" s="71"/>
      <c r="M22" s="82"/>
      <c r="N22" s="82"/>
      <c r="O22" s="71"/>
      <c r="P22" s="71"/>
      <c r="Q22" s="82"/>
      <c r="R22" s="82"/>
      <c r="S22" s="48"/>
      <c r="T22" s="82"/>
      <c r="U22" s="82"/>
      <c r="V22" s="71"/>
      <c r="W22" s="82"/>
      <c r="X22" s="82"/>
      <c r="Y22" s="82"/>
      <c r="Z22" s="82"/>
      <c r="AA22" s="71"/>
      <c r="AB22" s="71" t="s">
        <v>104</v>
      </c>
      <c r="AC22" s="82">
        <v>6</v>
      </c>
      <c r="AD22" s="54">
        <v>5</v>
      </c>
      <c r="AE22" s="82">
        <v>6</v>
      </c>
      <c r="AF22" s="345">
        <v>6</v>
      </c>
      <c r="AG22" s="54"/>
      <c r="AH22" s="82"/>
      <c r="AI22" s="82"/>
      <c r="AJ22" s="345"/>
      <c r="AK22" s="345">
        <v>4</v>
      </c>
      <c r="AL22" s="82">
        <v>6</v>
      </c>
      <c r="AM22" s="345"/>
      <c r="AN22" s="82"/>
      <c r="AO22" s="82"/>
      <c r="AP22" s="345"/>
      <c r="AQ22" s="82"/>
      <c r="AR22" s="48"/>
      <c r="AS22" s="116"/>
    </row>
    <row r="23" spans="1:45" s="91" customFormat="1">
      <c r="A23" s="10" t="s">
        <v>10</v>
      </c>
      <c r="B23" s="56" t="s">
        <v>327</v>
      </c>
      <c r="C23" s="112">
        <v>28</v>
      </c>
      <c r="D23" s="113">
        <v>1</v>
      </c>
      <c r="E23" s="114">
        <v>1</v>
      </c>
      <c r="F23" s="28">
        <f>AVERAGE(T23,S23,G23,H23,I23,J23,K23,L23,M23,N23,O23,P23,Q23,R23,U23,Y23,Z23,AA23,AB23,AC23,AD23,AE23,AF23,AG23,AH23,AI23,AJ23,AK23,AL23)</f>
        <v>4.9655172413793105</v>
      </c>
      <c r="G23" s="42">
        <v>6</v>
      </c>
      <c r="H23" s="71">
        <v>4</v>
      </c>
      <c r="I23" s="71">
        <v>5</v>
      </c>
      <c r="J23" s="71">
        <v>5</v>
      </c>
      <c r="K23" s="71">
        <v>5</v>
      </c>
      <c r="L23" s="240">
        <v>3</v>
      </c>
      <c r="M23" s="82">
        <v>5</v>
      </c>
      <c r="N23" s="82">
        <v>6</v>
      </c>
      <c r="O23" s="82">
        <v>5</v>
      </c>
      <c r="P23" s="294">
        <v>3</v>
      </c>
      <c r="Q23" s="82">
        <v>4</v>
      </c>
      <c r="R23" s="350">
        <v>6</v>
      </c>
      <c r="S23" s="346">
        <v>5</v>
      </c>
      <c r="T23" s="82">
        <v>6</v>
      </c>
      <c r="U23" s="82">
        <v>5</v>
      </c>
      <c r="V23" s="82"/>
      <c r="W23" s="82"/>
      <c r="X23" s="82"/>
      <c r="Y23" s="71">
        <v>6</v>
      </c>
      <c r="Z23" s="224">
        <v>8</v>
      </c>
      <c r="AA23" s="294">
        <v>3</v>
      </c>
      <c r="AB23" s="82">
        <v>4</v>
      </c>
      <c r="AC23" s="82">
        <v>5</v>
      </c>
      <c r="AD23" s="54">
        <v>5</v>
      </c>
      <c r="AE23" s="286">
        <v>7</v>
      </c>
      <c r="AF23" s="32">
        <v>5</v>
      </c>
      <c r="AG23" s="54">
        <v>5</v>
      </c>
      <c r="AH23" s="82">
        <v>5</v>
      </c>
      <c r="AI23" s="82">
        <v>5</v>
      </c>
      <c r="AJ23" s="411">
        <v>3</v>
      </c>
      <c r="AK23" s="32">
        <v>5</v>
      </c>
      <c r="AL23" s="82">
        <v>5</v>
      </c>
      <c r="AM23" s="32"/>
      <c r="AN23" s="82"/>
      <c r="AO23" s="53"/>
      <c r="AP23" s="32"/>
      <c r="AQ23" s="82"/>
      <c r="AR23" s="32"/>
      <c r="AS23" s="116"/>
    </row>
    <row r="24" spans="1:45">
      <c r="A24" s="64" t="s">
        <v>23</v>
      </c>
      <c r="B24" s="22" t="s">
        <v>134</v>
      </c>
      <c r="C24" s="108">
        <v>13</v>
      </c>
      <c r="D24" s="110">
        <v>6</v>
      </c>
      <c r="E24" s="106">
        <v>3</v>
      </c>
      <c r="F24" s="83">
        <f>AVERAGE(P24,T24,U24,V24,W24,X24,Y24,Z24,AA24,AB24,AC24,AF24,AG24,AH24)</f>
        <v>5.2857142857142856</v>
      </c>
      <c r="G24" s="42"/>
      <c r="H24" s="71"/>
      <c r="I24" s="71"/>
      <c r="J24" s="71"/>
      <c r="K24" s="71"/>
      <c r="L24" s="82"/>
      <c r="M24" s="82"/>
      <c r="N24" s="71"/>
      <c r="O24" s="142"/>
      <c r="P24" s="294">
        <v>3</v>
      </c>
      <c r="Q24" s="82"/>
      <c r="R24" s="71" t="s">
        <v>104</v>
      </c>
      <c r="S24" s="82"/>
      <c r="T24" s="71">
        <v>5</v>
      </c>
      <c r="U24" s="71">
        <v>4</v>
      </c>
      <c r="V24" s="224">
        <v>7</v>
      </c>
      <c r="W24" s="82">
        <v>5</v>
      </c>
      <c r="X24" s="278">
        <v>8</v>
      </c>
      <c r="Y24" s="82">
        <v>5</v>
      </c>
      <c r="Z24" s="54">
        <v>6</v>
      </c>
      <c r="AA24" s="82">
        <v>5</v>
      </c>
      <c r="AB24" s="281">
        <v>3</v>
      </c>
      <c r="AC24" s="82">
        <v>5</v>
      </c>
      <c r="AD24" s="71" t="s">
        <v>104</v>
      </c>
      <c r="AE24" s="71" t="s">
        <v>104</v>
      </c>
      <c r="AF24" s="285">
        <v>7</v>
      </c>
      <c r="AG24" s="71">
        <v>6</v>
      </c>
      <c r="AH24" s="82">
        <v>5</v>
      </c>
      <c r="AI24" s="82"/>
      <c r="AJ24" s="32"/>
      <c r="AK24" s="48" t="s">
        <v>104</v>
      </c>
      <c r="AL24" s="71" t="s">
        <v>104</v>
      </c>
      <c r="AM24" s="48"/>
      <c r="AN24" s="82"/>
      <c r="AO24" s="82"/>
      <c r="AP24" s="32"/>
      <c r="AQ24" s="82"/>
      <c r="AR24" s="32"/>
      <c r="AS24" s="21"/>
    </row>
    <row r="25" spans="1:45">
      <c r="A25" s="64" t="s">
        <v>23</v>
      </c>
      <c r="B25" s="22" t="s">
        <v>90</v>
      </c>
      <c r="C25" s="108">
        <v>4</v>
      </c>
      <c r="D25" s="110">
        <v>4</v>
      </c>
      <c r="E25" s="106"/>
      <c r="F25" s="83">
        <f>AVERAGE(Q25,V25,W25,AA25)</f>
        <v>5</v>
      </c>
      <c r="G25" s="42"/>
      <c r="H25" s="71"/>
      <c r="I25" s="71"/>
      <c r="J25" s="71"/>
      <c r="K25" s="53"/>
      <c r="L25" s="71" t="s">
        <v>104</v>
      </c>
      <c r="M25" s="71"/>
      <c r="N25" s="71"/>
      <c r="O25" s="71"/>
      <c r="P25" s="82"/>
      <c r="Q25" s="82">
        <v>5</v>
      </c>
      <c r="R25" s="71" t="s">
        <v>104</v>
      </c>
      <c r="S25" s="82"/>
      <c r="T25" s="82"/>
      <c r="U25" s="82"/>
      <c r="V25" s="82">
        <v>6</v>
      </c>
      <c r="W25" s="82">
        <v>5</v>
      </c>
      <c r="X25" s="71" t="s">
        <v>104</v>
      </c>
      <c r="Y25" s="82"/>
      <c r="Z25" s="82"/>
      <c r="AA25" s="82">
        <v>4</v>
      </c>
      <c r="AB25" s="71"/>
      <c r="AC25" s="82"/>
      <c r="AD25" s="82"/>
      <c r="AE25" s="71"/>
      <c r="AF25" s="32"/>
      <c r="AG25" s="82"/>
      <c r="AH25" s="82"/>
      <c r="AI25" s="71" t="s">
        <v>104</v>
      </c>
      <c r="AJ25" s="32"/>
      <c r="AK25" s="32"/>
      <c r="AL25" s="82"/>
      <c r="AM25" s="48"/>
      <c r="AN25" s="82"/>
      <c r="AO25" s="71"/>
      <c r="AP25" s="32"/>
      <c r="AQ25" s="82"/>
      <c r="AR25" s="48"/>
      <c r="AS25" s="21"/>
    </row>
    <row r="26" spans="1:45">
      <c r="A26" s="41" t="s">
        <v>23</v>
      </c>
      <c r="B26" s="79" t="s">
        <v>91</v>
      </c>
      <c r="C26" s="99"/>
      <c r="D26" s="100">
        <v>2</v>
      </c>
      <c r="E26" s="101"/>
      <c r="F26" s="83"/>
      <c r="G26" s="260"/>
      <c r="H26" s="158" t="s">
        <v>104</v>
      </c>
      <c r="I26" s="158" t="s">
        <v>104</v>
      </c>
      <c r="J26" s="158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8"/>
      <c r="Y26" s="157"/>
      <c r="Z26" s="158"/>
      <c r="AA26" s="157"/>
      <c r="AB26" s="157"/>
      <c r="AC26" s="157"/>
      <c r="AD26" s="158"/>
      <c r="AE26" s="157"/>
      <c r="AF26" s="100"/>
      <c r="AG26" s="157"/>
      <c r="AH26" s="157"/>
      <c r="AI26" s="158"/>
      <c r="AJ26" s="100"/>
      <c r="AK26" s="100"/>
      <c r="AL26" s="158"/>
      <c r="AM26" s="100"/>
      <c r="AN26" s="157"/>
      <c r="AO26" s="157"/>
      <c r="AP26" s="100"/>
      <c r="AQ26" s="157"/>
      <c r="AR26" s="100"/>
      <c r="AS26" s="21"/>
    </row>
    <row r="27" spans="1:45" s="80" customFormat="1">
      <c r="A27" s="64" t="s">
        <v>23</v>
      </c>
      <c r="B27" s="22" t="s">
        <v>262</v>
      </c>
      <c r="C27" s="108">
        <v>31</v>
      </c>
      <c r="D27" s="110"/>
      <c r="E27" s="335" t="s">
        <v>830</v>
      </c>
      <c r="F27" s="83">
        <f>AVERAGE(X27,V27,T27,G27,H27,I27,J27,K27,L27,M27,N27,O27,P27,R27,S27,U27,W27,Y27,Z27,AA27,AB27,AC27,AD27,AE27,AF27,AG27,AH27,AI27,AJ27,AK27,AL27)</f>
        <v>5.129032258064516</v>
      </c>
      <c r="G27" s="42">
        <v>6</v>
      </c>
      <c r="H27" s="240">
        <v>3</v>
      </c>
      <c r="I27" s="71">
        <v>5</v>
      </c>
      <c r="J27" s="71">
        <v>5</v>
      </c>
      <c r="K27" s="82">
        <v>5</v>
      </c>
      <c r="L27" s="294">
        <v>3</v>
      </c>
      <c r="M27" s="82">
        <v>4</v>
      </c>
      <c r="N27" s="82">
        <v>4</v>
      </c>
      <c r="O27" s="82">
        <v>5</v>
      </c>
      <c r="P27" s="294">
        <v>2</v>
      </c>
      <c r="Q27" s="82"/>
      <c r="R27" s="286">
        <v>7</v>
      </c>
      <c r="S27" s="82">
        <v>5</v>
      </c>
      <c r="T27" s="82">
        <v>6</v>
      </c>
      <c r="U27" s="82">
        <v>6</v>
      </c>
      <c r="V27" s="224">
        <v>8</v>
      </c>
      <c r="W27" s="82">
        <v>5</v>
      </c>
      <c r="X27" s="286">
        <v>7</v>
      </c>
      <c r="Y27" s="82">
        <v>6</v>
      </c>
      <c r="Z27" s="82">
        <v>5</v>
      </c>
      <c r="AA27" s="82">
        <v>5</v>
      </c>
      <c r="AB27" s="71">
        <v>4</v>
      </c>
      <c r="AC27" s="82">
        <v>6</v>
      </c>
      <c r="AD27" s="82">
        <v>4</v>
      </c>
      <c r="AE27" s="82">
        <v>6</v>
      </c>
      <c r="AF27" s="396">
        <v>7</v>
      </c>
      <c r="AG27" s="71">
        <v>4</v>
      </c>
      <c r="AH27" s="142">
        <v>6</v>
      </c>
      <c r="AI27" s="82">
        <v>6</v>
      </c>
      <c r="AJ27" s="48">
        <v>4</v>
      </c>
      <c r="AK27" s="32">
        <v>4</v>
      </c>
      <c r="AL27" s="82">
        <v>6</v>
      </c>
      <c r="AM27" s="32"/>
      <c r="AN27" s="53"/>
      <c r="AO27" s="82"/>
      <c r="AP27" s="32"/>
      <c r="AQ27" s="82"/>
      <c r="AR27" s="32"/>
      <c r="AS27" s="81"/>
    </row>
    <row r="28" spans="1:45" s="91" customFormat="1">
      <c r="A28" s="64" t="s">
        <v>23</v>
      </c>
      <c r="B28" s="22" t="s">
        <v>267</v>
      </c>
      <c r="C28" s="108"/>
      <c r="D28" s="110"/>
      <c r="E28" s="326"/>
      <c r="F28" s="83"/>
      <c r="G28" s="42"/>
      <c r="H28" s="71"/>
      <c r="I28" s="71"/>
      <c r="J28" s="71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32"/>
      <c r="AG28" s="82"/>
      <c r="AH28" s="82"/>
      <c r="AI28" s="82"/>
      <c r="AJ28" s="48"/>
      <c r="AK28" s="32"/>
      <c r="AL28" s="82"/>
      <c r="AM28" s="32"/>
      <c r="AN28" s="82"/>
      <c r="AO28" s="82"/>
      <c r="AP28" s="71"/>
      <c r="AQ28" s="82"/>
      <c r="AR28" s="32"/>
      <c r="AS28" s="116"/>
    </row>
    <row r="29" spans="1:45" s="91" customFormat="1">
      <c r="A29" s="64" t="s">
        <v>23</v>
      </c>
      <c r="B29" s="34" t="s">
        <v>132</v>
      </c>
      <c r="C29" s="108">
        <v>27</v>
      </c>
      <c r="D29" s="110"/>
      <c r="E29" s="326">
        <v>10</v>
      </c>
      <c r="F29" s="83">
        <f>AVERAGE(V29,T29,G29,H29,I29,J29,K29,L29,M29,N29,O29,P29,R29,S29,U29,W29,AB29,AC29,AD29,AE29,AF29,AG29,AH29,AI29,AJ29,AK29,AL29)</f>
        <v>5.5555555555555554</v>
      </c>
      <c r="G29" s="225">
        <v>7</v>
      </c>
      <c r="H29" s="71">
        <v>6</v>
      </c>
      <c r="I29" s="71">
        <v>6</v>
      </c>
      <c r="J29" s="71">
        <v>4</v>
      </c>
      <c r="K29" s="53">
        <v>6</v>
      </c>
      <c r="L29" s="82">
        <v>5</v>
      </c>
      <c r="M29" s="82">
        <v>6</v>
      </c>
      <c r="N29" s="294">
        <v>3</v>
      </c>
      <c r="O29" s="82">
        <v>5</v>
      </c>
      <c r="P29" s="53">
        <v>6</v>
      </c>
      <c r="Q29" s="53"/>
      <c r="R29" s="224">
        <v>8</v>
      </c>
      <c r="S29" s="82">
        <v>4</v>
      </c>
      <c r="T29" s="82">
        <v>4</v>
      </c>
      <c r="U29" s="82">
        <v>4</v>
      </c>
      <c r="V29" s="224">
        <v>7</v>
      </c>
      <c r="W29" s="82">
        <v>6</v>
      </c>
      <c r="X29" s="82"/>
      <c r="Y29" s="82"/>
      <c r="Z29" s="82"/>
      <c r="AA29" s="82"/>
      <c r="AB29" s="53">
        <v>6</v>
      </c>
      <c r="AC29" s="286">
        <v>7</v>
      </c>
      <c r="AD29" s="82">
        <v>6</v>
      </c>
      <c r="AE29" s="286">
        <v>8</v>
      </c>
      <c r="AF29" s="32">
        <v>5</v>
      </c>
      <c r="AG29" s="82">
        <v>5</v>
      </c>
      <c r="AH29" s="82">
        <v>4</v>
      </c>
      <c r="AI29" s="224">
        <v>7</v>
      </c>
      <c r="AJ29" s="51">
        <v>5</v>
      </c>
      <c r="AK29" s="32">
        <v>4</v>
      </c>
      <c r="AL29" s="82">
        <v>6</v>
      </c>
      <c r="AM29" s="32"/>
      <c r="AN29" s="82"/>
      <c r="AO29" s="82"/>
      <c r="AP29" s="82"/>
      <c r="AQ29" s="53"/>
      <c r="AR29" s="32"/>
      <c r="AS29" s="116"/>
    </row>
    <row r="30" spans="1:45" s="91" customFormat="1">
      <c r="A30" s="64" t="s">
        <v>23</v>
      </c>
      <c r="B30" s="34" t="s">
        <v>273</v>
      </c>
      <c r="C30" s="108">
        <v>11</v>
      </c>
      <c r="D30" s="110">
        <v>5</v>
      </c>
      <c r="E30" s="106">
        <v>1</v>
      </c>
      <c r="F30" s="83">
        <f>AVERAGE(J30,K30,M30,N30,O30,P30,Y30,AD30,AG30,AK30)</f>
        <v>4.8</v>
      </c>
      <c r="G30" s="42"/>
      <c r="H30" s="71"/>
      <c r="I30" s="71"/>
      <c r="J30" s="71">
        <v>5</v>
      </c>
      <c r="K30" s="82">
        <v>6</v>
      </c>
      <c r="L30" s="71" t="s">
        <v>424</v>
      </c>
      <c r="M30" s="82">
        <v>5</v>
      </c>
      <c r="N30" s="82">
        <v>4</v>
      </c>
      <c r="O30" s="82">
        <v>4</v>
      </c>
      <c r="P30" s="294">
        <v>3</v>
      </c>
      <c r="Q30" s="53"/>
      <c r="R30" s="82"/>
      <c r="S30" s="82"/>
      <c r="T30" s="82"/>
      <c r="U30" s="82"/>
      <c r="V30" s="82"/>
      <c r="W30" s="82"/>
      <c r="X30" s="43" t="s">
        <v>104</v>
      </c>
      <c r="Y30" s="82">
        <v>5</v>
      </c>
      <c r="Z30" s="82"/>
      <c r="AA30" s="82"/>
      <c r="AB30" s="82"/>
      <c r="AC30" s="71" t="s">
        <v>104</v>
      </c>
      <c r="AD30" s="82">
        <v>5</v>
      </c>
      <c r="AE30" s="71" t="s">
        <v>104</v>
      </c>
      <c r="AF30" s="32"/>
      <c r="AG30" s="82">
        <v>5</v>
      </c>
      <c r="AH30" s="71" t="s">
        <v>104</v>
      </c>
      <c r="AI30" s="82"/>
      <c r="AJ30" s="48"/>
      <c r="AK30" s="32">
        <v>6</v>
      </c>
      <c r="AL30" s="71" t="s">
        <v>104</v>
      </c>
      <c r="AM30" s="32"/>
      <c r="AN30" s="82"/>
      <c r="AO30" s="82"/>
      <c r="AP30" s="82"/>
      <c r="AQ30" s="53"/>
      <c r="AR30" s="32"/>
      <c r="AS30" s="116"/>
    </row>
    <row r="31" spans="1:45" s="91" customFormat="1">
      <c r="A31" s="338" t="s">
        <v>23</v>
      </c>
      <c r="B31" s="346" t="s">
        <v>734</v>
      </c>
      <c r="C31" s="328">
        <v>20</v>
      </c>
      <c r="D31" s="330">
        <v>1</v>
      </c>
      <c r="E31" s="326">
        <v>2</v>
      </c>
      <c r="F31" s="342">
        <f>AVERAGE(O31,P31,Q31,R31,S31,T31,X31,Y31,Z31,AA31,AB31,AC31,AE31,AF31,AG31,AH31,AI31,AJ31,AK31,AL31)</f>
        <v>5.25</v>
      </c>
      <c r="G31" s="42"/>
      <c r="H31" s="71"/>
      <c r="I31" s="71"/>
      <c r="J31" s="71"/>
      <c r="K31" s="82"/>
      <c r="L31" s="71"/>
      <c r="M31" s="82"/>
      <c r="N31" s="71" t="s">
        <v>104</v>
      </c>
      <c r="O31" s="82">
        <v>5</v>
      </c>
      <c r="P31" s="294">
        <v>3</v>
      </c>
      <c r="Q31" s="54">
        <v>6</v>
      </c>
      <c r="R31" s="82">
        <v>5</v>
      </c>
      <c r="S31" s="82">
        <v>5</v>
      </c>
      <c r="T31" s="82">
        <v>5</v>
      </c>
      <c r="U31" s="82"/>
      <c r="V31" s="82"/>
      <c r="W31" s="82"/>
      <c r="X31" s="224">
        <v>7</v>
      </c>
      <c r="Y31" s="82">
        <v>4</v>
      </c>
      <c r="Z31" s="82">
        <v>5</v>
      </c>
      <c r="AA31" s="82">
        <v>5</v>
      </c>
      <c r="AB31" s="82">
        <v>4</v>
      </c>
      <c r="AC31" s="82">
        <v>6</v>
      </c>
      <c r="AD31" s="82"/>
      <c r="AE31" s="82">
        <v>6</v>
      </c>
      <c r="AF31" s="345">
        <v>6</v>
      </c>
      <c r="AG31" s="82">
        <v>5</v>
      </c>
      <c r="AH31" s="82">
        <v>5</v>
      </c>
      <c r="AI31" s="82">
        <v>5</v>
      </c>
      <c r="AJ31" s="288">
        <v>3</v>
      </c>
      <c r="AK31" s="396">
        <v>7</v>
      </c>
      <c r="AL31" s="224">
        <v>8</v>
      </c>
      <c r="AM31" s="345"/>
      <c r="AN31" s="82"/>
      <c r="AO31" s="82"/>
      <c r="AP31" s="82"/>
      <c r="AQ31" s="53"/>
      <c r="AR31" s="345"/>
      <c r="AS31" s="116"/>
    </row>
    <row r="32" spans="1:45" s="91" customFormat="1">
      <c r="A32" s="338" t="s">
        <v>23</v>
      </c>
      <c r="B32" s="352" t="s">
        <v>741</v>
      </c>
      <c r="C32" s="328">
        <v>4</v>
      </c>
      <c r="D32" s="330">
        <v>4</v>
      </c>
      <c r="E32" s="326"/>
      <c r="F32" s="342">
        <f>AVERAGE(AA32,AB32,AD32,AJ32)</f>
        <v>3.75</v>
      </c>
      <c r="G32" s="42"/>
      <c r="H32" s="71"/>
      <c r="I32" s="71"/>
      <c r="J32" s="71"/>
      <c r="K32" s="82"/>
      <c r="L32" s="71"/>
      <c r="M32" s="82"/>
      <c r="N32" s="71"/>
      <c r="O32" s="82"/>
      <c r="P32" s="82"/>
      <c r="Q32" s="54"/>
      <c r="R32" s="82"/>
      <c r="S32" s="82"/>
      <c r="T32" s="82"/>
      <c r="U32" s="82"/>
      <c r="V32" s="82"/>
      <c r="W32" s="82"/>
      <c r="X32" s="82"/>
      <c r="Y32" s="82"/>
      <c r="Z32" s="82"/>
      <c r="AA32" s="82">
        <v>4</v>
      </c>
      <c r="AB32" s="82">
        <v>4</v>
      </c>
      <c r="AC32" s="71" t="s">
        <v>104</v>
      </c>
      <c r="AD32" s="294">
        <v>3</v>
      </c>
      <c r="AE32" s="82"/>
      <c r="AF32" s="345"/>
      <c r="AG32" s="82"/>
      <c r="AH32" s="82"/>
      <c r="AI32" s="71" t="s">
        <v>104</v>
      </c>
      <c r="AJ32" s="48">
        <v>4</v>
      </c>
      <c r="AK32" s="48" t="s">
        <v>104</v>
      </c>
      <c r="AL32" s="71" t="s">
        <v>104</v>
      </c>
      <c r="AM32" s="345"/>
      <c r="AN32" s="82"/>
      <c r="AO32" s="82"/>
      <c r="AP32" s="82"/>
      <c r="AQ32" s="53"/>
      <c r="AR32" s="345"/>
      <c r="AS32" s="116"/>
    </row>
    <row r="33" spans="1:45" s="91" customFormat="1">
      <c r="A33" s="338" t="s">
        <v>23</v>
      </c>
      <c r="B33" s="352" t="s">
        <v>1079</v>
      </c>
      <c r="C33" s="328">
        <v>7</v>
      </c>
      <c r="D33" s="330">
        <v>3</v>
      </c>
      <c r="E33" s="326">
        <v>2</v>
      </c>
      <c r="F33" s="342">
        <f>AVERAGE(AE33,AF33,AH33,AI33,AK33,AL33)</f>
        <v>5.5</v>
      </c>
      <c r="G33" s="42"/>
      <c r="H33" s="71"/>
      <c r="I33" s="71"/>
      <c r="J33" s="71"/>
      <c r="K33" s="82"/>
      <c r="L33" s="71"/>
      <c r="M33" s="82"/>
      <c r="N33" s="71"/>
      <c r="O33" s="82"/>
      <c r="P33" s="82"/>
      <c r="Q33" s="54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71" t="s">
        <v>104</v>
      </c>
      <c r="AD33" s="71" t="s">
        <v>424</v>
      </c>
      <c r="AE33" s="224">
        <v>8</v>
      </c>
      <c r="AF33" s="345">
        <v>6</v>
      </c>
      <c r="AG33" s="71" t="s">
        <v>104</v>
      </c>
      <c r="AH33" s="82">
        <v>5</v>
      </c>
      <c r="AI33" s="82">
        <v>4</v>
      </c>
      <c r="AJ33" s="48" t="s">
        <v>104</v>
      </c>
      <c r="AK33" s="345">
        <v>5</v>
      </c>
      <c r="AL33" s="82">
        <v>5</v>
      </c>
      <c r="AM33" s="345"/>
      <c r="AN33" s="82"/>
      <c r="AO33" s="82"/>
      <c r="AP33" s="82"/>
      <c r="AQ33" s="53"/>
      <c r="AR33" s="345"/>
      <c r="AS33" s="116"/>
    </row>
    <row r="34" spans="1:45" s="91" customFormat="1">
      <c r="A34" s="338" t="s">
        <v>23</v>
      </c>
      <c r="B34" s="352" t="s">
        <v>1026</v>
      </c>
      <c r="C34" s="328"/>
      <c r="D34" s="330">
        <v>2</v>
      </c>
      <c r="E34" s="326"/>
      <c r="F34" s="342">
        <f>AVERAGE(AA34)</f>
        <v>5</v>
      </c>
      <c r="G34" s="42"/>
      <c r="H34" s="71"/>
      <c r="I34" s="71"/>
      <c r="J34" s="71"/>
      <c r="K34" s="71"/>
      <c r="L34" s="71"/>
      <c r="M34" s="82"/>
      <c r="N34" s="82"/>
      <c r="O34" s="71"/>
      <c r="P34" s="71"/>
      <c r="Q34" s="82"/>
      <c r="R34" s="82"/>
      <c r="S34" s="48"/>
      <c r="T34" s="82"/>
      <c r="U34" s="82"/>
      <c r="V34" s="71"/>
      <c r="W34" s="82"/>
      <c r="X34" s="82"/>
      <c r="Y34" s="82"/>
      <c r="Z34" s="82"/>
      <c r="AA34" s="71">
        <v>5</v>
      </c>
      <c r="AB34" s="71" t="s">
        <v>104</v>
      </c>
      <c r="AC34" s="82"/>
      <c r="AD34" s="54"/>
      <c r="AE34" s="82"/>
      <c r="AF34" s="345"/>
      <c r="AG34" s="54"/>
      <c r="AH34" s="82"/>
      <c r="AI34" s="82"/>
      <c r="AJ34" s="345"/>
      <c r="AK34" s="345"/>
      <c r="AL34" s="82"/>
      <c r="AM34" s="345"/>
      <c r="AN34" s="82"/>
      <c r="AO34" s="82"/>
      <c r="AP34" s="345"/>
      <c r="AQ34" s="82"/>
      <c r="AR34" s="48"/>
      <c r="AS34" s="116"/>
    </row>
    <row r="35" spans="1:45" s="91" customFormat="1">
      <c r="A35" s="338" t="s">
        <v>23</v>
      </c>
      <c r="B35" s="352" t="s">
        <v>1094</v>
      </c>
      <c r="C35" s="328">
        <v>4</v>
      </c>
      <c r="D35" s="330">
        <v>3</v>
      </c>
      <c r="E35" s="326"/>
      <c r="F35" s="342">
        <f>AVERAGE(AD35,AE35,AF35,AI35)</f>
        <v>4.5</v>
      </c>
      <c r="G35" s="42"/>
      <c r="H35" s="71"/>
      <c r="I35" s="71"/>
      <c r="J35" s="71"/>
      <c r="K35" s="71"/>
      <c r="L35" s="71"/>
      <c r="M35" s="82"/>
      <c r="N35" s="82"/>
      <c r="O35" s="71"/>
      <c r="P35" s="71"/>
      <c r="Q35" s="82"/>
      <c r="R35" s="82"/>
      <c r="S35" s="48"/>
      <c r="T35" s="82"/>
      <c r="U35" s="82"/>
      <c r="V35" s="71"/>
      <c r="W35" s="82"/>
      <c r="X35" s="82"/>
      <c r="Y35" s="82"/>
      <c r="Z35" s="82"/>
      <c r="AA35" s="71"/>
      <c r="AB35" s="71"/>
      <c r="AC35" s="82"/>
      <c r="AD35" s="54">
        <v>4</v>
      </c>
      <c r="AE35" s="82">
        <v>6</v>
      </c>
      <c r="AF35" s="345">
        <v>4</v>
      </c>
      <c r="AG35" s="71" t="s">
        <v>104</v>
      </c>
      <c r="AH35" s="71" t="s">
        <v>104</v>
      </c>
      <c r="AI35" s="82">
        <v>4</v>
      </c>
      <c r="AJ35" s="48" t="s">
        <v>104</v>
      </c>
      <c r="AK35" s="345"/>
      <c r="AL35" s="82"/>
      <c r="AM35" s="345"/>
      <c r="AN35" s="82"/>
      <c r="AO35" s="82"/>
      <c r="AP35" s="345"/>
      <c r="AQ35" s="82"/>
      <c r="AR35" s="48"/>
      <c r="AS35" s="116"/>
    </row>
    <row r="36" spans="1:45">
      <c r="A36" s="272" t="s">
        <v>23</v>
      </c>
      <c r="B36" s="292" t="s">
        <v>92</v>
      </c>
      <c r="C36" s="274">
        <v>20</v>
      </c>
      <c r="D36" s="275"/>
      <c r="E36" s="273">
        <v>3</v>
      </c>
      <c r="F36" s="312">
        <f>AVERAGE(X36,V36,T36,S36,G36,H36,I36,J36,K36,L36,M36,N36,O36,P36,Q36,R36,U36,W36,Y36,Z36)</f>
        <v>5.0999999999999996</v>
      </c>
      <c r="G36" s="305">
        <v>6</v>
      </c>
      <c r="H36" s="158">
        <v>3</v>
      </c>
      <c r="I36" s="158">
        <v>5</v>
      </c>
      <c r="J36" s="264">
        <v>6</v>
      </c>
      <c r="K36" s="157">
        <v>4</v>
      </c>
      <c r="L36" s="255">
        <v>6</v>
      </c>
      <c r="M36" s="157">
        <v>3</v>
      </c>
      <c r="N36" s="157">
        <v>6</v>
      </c>
      <c r="O36" s="157">
        <v>5</v>
      </c>
      <c r="P36" s="157">
        <v>4</v>
      </c>
      <c r="Q36" s="255">
        <v>7</v>
      </c>
      <c r="R36" s="157">
        <v>7</v>
      </c>
      <c r="S36" s="356">
        <v>4</v>
      </c>
      <c r="T36" s="158">
        <v>5</v>
      </c>
      <c r="U36" s="158">
        <v>5</v>
      </c>
      <c r="V36" s="157">
        <v>7</v>
      </c>
      <c r="W36" s="158">
        <v>3</v>
      </c>
      <c r="X36" s="157">
        <v>7</v>
      </c>
      <c r="Y36" s="157">
        <v>4</v>
      </c>
      <c r="Z36" s="157">
        <v>5</v>
      </c>
      <c r="AA36" s="157"/>
      <c r="AB36" s="157"/>
      <c r="AC36" s="157"/>
      <c r="AD36" s="157"/>
      <c r="AE36" s="157"/>
      <c r="AF36" s="277"/>
      <c r="AG36" s="157"/>
      <c r="AH36" s="157"/>
      <c r="AI36" s="255"/>
      <c r="AJ36" s="262"/>
      <c r="AK36" s="262"/>
      <c r="AL36" s="255"/>
      <c r="AM36" s="356"/>
      <c r="AN36" s="157"/>
      <c r="AO36" s="158"/>
      <c r="AP36" s="393"/>
      <c r="AQ36" s="158"/>
      <c r="AR36" s="356"/>
      <c r="AS36" s="21"/>
    </row>
    <row r="37" spans="1:45">
      <c r="A37" s="349" t="s">
        <v>24</v>
      </c>
      <c r="B37" s="354" t="s">
        <v>220</v>
      </c>
      <c r="C37" s="355">
        <v>6</v>
      </c>
      <c r="D37" s="356">
        <v>7</v>
      </c>
      <c r="E37" s="357"/>
      <c r="F37" s="168">
        <f>AVERAGE(I37,J37,K37,M37,Q37,U37)</f>
        <v>4.5</v>
      </c>
      <c r="G37" s="260" t="s">
        <v>104</v>
      </c>
      <c r="H37" s="158" t="s">
        <v>104</v>
      </c>
      <c r="I37" s="158">
        <v>6</v>
      </c>
      <c r="J37" s="158">
        <v>5</v>
      </c>
      <c r="K37" s="157">
        <v>5</v>
      </c>
      <c r="L37" s="158"/>
      <c r="M37" s="157">
        <v>4</v>
      </c>
      <c r="N37" s="157"/>
      <c r="O37" s="157"/>
      <c r="P37" s="158" t="s">
        <v>104</v>
      </c>
      <c r="Q37" s="157">
        <v>4</v>
      </c>
      <c r="R37" s="255"/>
      <c r="S37" s="158" t="s">
        <v>104</v>
      </c>
      <c r="T37" s="158" t="s">
        <v>104</v>
      </c>
      <c r="U37" s="157">
        <v>3</v>
      </c>
      <c r="V37" s="157"/>
      <c r="W37" s="158" t="s">
        <v>104</v>
      </c>
      <c r="X37" s="157"/>
      <c r="Y37" s="158" t="s">
        <v>104</v>
      </c>
      <c r="Z37" s="158"/>
      <c r="AA37" s="158"/>
      <c r="AB37" s="255"/>
      <c r="AC37" s="158"/>
      <c r="AD37" s="157"/>
      <c r="AE37" s="264"/>
      <c r="AF37" s="262"/>
      <c r="AG37" s="255"/>
      <c r="AH37" s="255"/>
      <c r="AI37" s="157"/>
      <c r="AJ37" s="356"/>
      <c r="AK37" s="356"/>
      <c r="AL37" s="157"/>
      <c r="AM37" s="356"/>
      <c r="AN37" s="158"/>
      <c r="AO37" s="157"/>
      <c r="AP37" s="262"/>
      <c r="AQ37" s="158"/>
      <c r="AR37" s="262"/>
      <c r="AS37" s="21"/>
    </row>
    <row r="38" spans="1:45">
      <c r="A38" s="125" t="s">
        <v>24</v>
      </c>
      <c r="B38" s="34" t="s">
        <v>93</v>
      </c>
      <c r="C38" s="126">
        <v>10</v>
      </c>
      <c r="D38" s="49">
        <v>15</v>
      </c>
      <c r="E38" s="128">
        <v>1</v>
      </c>
      <c r="F38" s="83">
        <f>AVERAGE(G38,H38,L38,P38,Q38,R38,S38,W38,X38,Z38,AC38)</f>
        <v>5</v>
      </c>
      <c r="G38" s="178">
        <v>5</v>
      </c>
      <c r="H38" s="71">
        <v>6</v>
      </c>
      <c r="I38" s="71" t="s">
        <v>104</v>
      </c>
      <c r="J38" s="71" t="s">
        <v>104</v>
      </c>
      <c r="K38" s="71" t="s">
        <v>104</v>
      </c>
      <c r="L38" s="240">
        <v>3</v>
      </c>
      <c r="M38" s="71" t="s">
        <v>104</v>
      </c>
      <c r="N38" s="54"/>
      <c r="O38" s="82"/>
      <c r="P38" s="82">
        <v>4</v>
      </c>
      <c r="Q38" s="278">
        <v>7</v>
      </c>
      <c r="R38" s="71">
        <v>5</v>
      </c>
      <c r="S38" s="71">
        <v>6</v>
      </c>
      <c r="T38" s="43"/>
      <c r="U38" s="43"/>
      <c r="V38" s="71" t="s">
        <v>104</v>
      </c>
      <c r="W38" s="71">
        <v>4</v>
      </c>
      <c r="X38" s="142">
        <v>5</v>
      </c>
      <c r="Y38" s="71" t="s">
        <v>104</v>
      </c>
      <c r="Z38" s="71">
        <v>5</v>
      </c>
      <c r="AA38" s="71" t="s">
        <v>104</v>
      </c>
      <c r="AB38" s="71" t="s">
        <v>104</v>
      </c>
      <c r="AC38" s="82">
        <v>5</v>
      </c>
      <c r="AD38" s="71" t="s">
        <v>104</v>
      </c>
      <c r="AE38" s="71"/>
      <c r="AF38" s="47" t="s">
        <v>104</v>
      </c>
      <c r="AG38" s="43"/>
      <c r="AH38" s="71" t="s">
        <v>104</v>
      </c>
      <c r="AI38" s="71" t="s">
        <v>104</v>
      </c>
      <c r="AJ38" s="48" t="s">
        <v>104</v>
      </c>
      <c r="AK38" s="48" t="s">
        <v>104</v>
      </c>
      <c r="AL38" s="71"/>
      <c r="AM38" s="48"/>
      <c r="AN38" s="71"/>
      <c r="AO38" s="43"/>
      <c r="AP38" s="51"/>
      <c r="AQ38" s="71"/>
      <c r="AR38" s="48"/>
      <c r="AS38" s="21"/>
    </row>
    <row r="39" spans="1:45" s="91" customFormat="1">
      <c r="A39" s="125" t="s">
        <v>24</v>
      </c>
      <c r="B39" s="34" t="s">
        <v>310</v>
      </c>
      <c r="C39" s="126">
        <v>27</v>
      </c>
      <c r="D39" s="49">
        <v>2</v>
      </c>
      <c r="E39" s="128">
        <v>13</v>
      </c>
      <c r="F39" s="83">
        <f>AVERAGE(X39,G39,H39,I39,K39,M39,N39,O39,R39,S39,T39,U39,V39,W39,Y39,Z39,AA39,AB39,AC39,AD39,AE39,AF39,AG39,AH39,AI39,AJ39,AK39,AL39)</f>
        <v>5.1428571428571432</v>
      </c>
      <c r="G39" s="217">
        <v>4</v>
      </c>
      <c r="H39" s="43">
        <v>6</v>
      </c>
      <c r="I39" s="142">
        <v>4</v>
      </c>
      <c r="J39" s="142" t="s">
        <v>104</v>
      </c>
      <c r="K39" s="142">
        <v>5</v>
      </c>
      <c r="L39" s="132"/>
      <c r="M39" s="142">
        <v>4</v>
      </c>
      <c r="N39" s="54">
        <v>5</v>
      </c>
      <c r="O39" s="53">
        <v>5</v>
      </c>
      <c r="P39" s="121"/>
      <c r="Q39" s="132"/>
      <c r="R39" s="278">
        <v>7</v>
      </c>
      <c r="S39" s="43">
        <v>6</v>
      </c>
      <c r="T39" s="54">
        <v>4</v>
      </c>
      <c r="U39" s="54">
        <v>4</v>
      </c>
      <c r="V39" s="54">
        <v>6</v>
      </c>
      <c r="W39" s="43">
        <v>6</v>
      </c>
      <c r="X39" s="224">
        <v>8</v>
      </c>
      <c r="Y39" s="142">
        <v>5</v>
      </c>
      <c r="Z39" s="142">
        <v>4</v>
      </c>
      <c r="AA39" s="142">
        <v>4</v>
      </c>
      <c r="AB39" s="142">
        <v>4</v>
      </c>
      <c r="AC39" s="224">
        <v>8</v>
      </c>
      <c r="AD39" s="268">
        <v>3</v>
      </c>
      <c r="AE39" s="278">
        <v>7</v>
      </c>
      <c r="AF39" s="50">
        <v>6</v>
      </c>
      <c r="AG39" s="43">
        <v>6</v>
      </c>
      <c r="AH39" s="43">
        <v>6</v>
      </c>
      <c r="AI39" s="43">
        <v>6</v>
      </c>
      <c r="AJ39" s="313">
        <v>3</v>
      </c>
      <c r="AK39" s="381">
        <v>3</v>
      </c>
      <c r="AL39" s="142">
        <v>5</v>
      </c>
      <c r="AM39" s="122"/>
      <c r="AN39" s="132"/>
      <c r="AO39" s="132"/>
      <c r="AP39" s="122"/>
      <c r="AQ39" s="132"/>
      <c r="AR39" s="122"/>
      <c r="AS39" s="116"/>
    </row>
    <row r="40" spans="1:45" s="91" customFormat="1">
      <c r="A40" s="182" t="s">
        <v>24</v>
      </c>
      <c r="B40" s="352" t="s">
        <v>905</v>
      </c>
      <c r="C40" s="359"/>
      <c r="D40" s="350">
        <v>2</v>
      </c>
      <c r="E40" s="360"/>
      <c r="F40" s="342"/>
      <c r="G40" s="217"/>
      <c r="H40" s="43"/>
      <c r="I40" s="142"/>
      <c r="J40" s="142"/>
      <c r="K40" s="142"/>
      <c r="L40" s="132"/>
      <c r="M40" s="142"/>
      <c r="N40" s="54"/>
      <c r="O40" s="53"/>
      <c r="P40" s="121"/>
      <c r="Q40" s="132"/>
      <c r="R40" s="121"/>
      <c r="S40" s="43"/>
      <c r="T40" s="54"/>
      <c r="U40" s="71" t="s">
        <v>104</v>
      </c>
      <c r="V40" s="121"/>
      <c r="W40" s="132"/>
      <c r="X40" s="121"/>
      <c r="Y40" s="132"/>
      <c r="Z40" s="142" t="s">
        <v>104</v>
      </c>
      <c r="AA40" s="132"/>
      <c r="AB40" s="132"/>
      <c r="AC40" s="121"/>
      <c r="AD40" s="132"/>
      <c r="AE40" s="132"/>
      <c r="AF40" s="123"/>
      <c r="AG40" s="132"/>
      <c r="AH40" s="132"/>
      <c r="AI40" s="132"/>
      <c r="AJ40" s="122"/>
      <c r="AK40" s="123"/>
      <c r="AL40" s="132"/>
      <c r="AM40" s="122"/>
      <c r="AN40" s="132"/>
      <c r="AO40" s="132"/>
      <c r="AP40" s="122"/>
      <c r="AQ40" s="132"/>
      <c r="AR40" s="122"/>
      <c r="AS40" s="116"/>
    </row>
    <row r="41" spans="1:45" s="91" customFormat="1" ht="15.75" thickBot="1">
      <c r="A41" s="145" t="s">
        <v>24</v>
      </c>
      <c r="B41" s="138" t="s">
        <v>364</v>
      </c>
      <c r="C41" s="139">
        <v>6</v>
      </c>
      <c r="D41" s="140">
        <v>3</v>
      </c>
      <c r="E41" s="141">
        <v>5</v>
      </c>
      <c r="F41" s="27">
        <f>AVERAGE(G41,I41,J41,L41,N41,O41)</f>
        <v>5.166666666666667</v>
      </c>
      <c r="G41" s="178">
        <v>5</v>
      </c>
      <c r="H41" s="71" t="s">
        <v>104</v>
      </c>
      <c r="I41" s="142">
        <v>4</v>
      </c>
      <c r="J41" s="240">
        <v>3</v>
      </c>
      <c r="K41" s="71" t="s">
        <v>104</v>
      </c>
      <c r="L41" s="240">
        <v>3</v>
      </c>
      <c r="M41" s="71" t="s">
        <v>104</v>
      </c>
      <c r="N41" s="224">
        <v>8</v>
      </c>
      <c r="O41" s="224">
        <v>8</v>
      </c>
      <c r="P41" s="82"/>
      <c r="Q41" s="43"/>
      <c r="R41" s="71"/>
      <c r="S41" s="71"/>
      <c r="T41" s="54"/>
      <c r="U41" s="53"/>
      <c r="V41" s="82"/>
      <c r="W41" s="43"/>
      <c r="X41" s="53"/>
      <c r="Y41" s="71"/>
      <c r="Z41" s="71"/>
      <c r="AA41" s="71"/>
      <c r="AB41" s="71"/>
      <c r="AC41" s="71"/>
      <c r="AD41" s="71"/>
      <c r="AE41" s="71"/>
      <c r="AF41" s="47"/>
      <c r="AG41" s="71"/>
      <c r="AH41" s="71"/>
      <c r="AI41" s="71"/>
      <c r="AJ41" s="48"/>
      <c r="AK41" s="32"/>
      <c r="AL41" s="71"/>
      <c r="AM41" s="48"/>
      <c r="AN41" s="71"/>
      <c r="AO41" s="71"/>
      <c r="AP41" s="48"/>
      <c r="AQ41" s="43"/>
      <c r="AR41" s="48"/>
      <c r="AS41" s="116"/>
    </row>
    <row r="42" spans="1:45">
      <c r="G42" s="30">
        <f>AVERAGE(G8,G11,G14,G17,G23,G27,G29,G36,G38,G41,G39)</f>
        <v>5.7272727272727275</v>
      </c>
      <c r="H42" s="24">
        <f>AVERAGE(H8,H11,H14,H16,H17,H23,H27,H29,H36,H38,H39)</f>
        <v>4.3636363636363633</v>
      </c>
      <c r="I42" s="24">
        <f>AVERAGE(I8,I11,I14,I17,I23,I27,I29,I36,I37,I39,I41)</f>
        <v>5.0909090909090908</v>
      </c>
      <c r="J42" s="24">
        <f>AVERAGE(J8,J11,J16,J17,J23,J27,J29,J30,J36,J37,J41)</f>
        <v>4.8181818181818183</v>
      </c>
      <c r="K42" s="24">
        <f>AVERAGE(K8,K11,K14,K17,K23,K27,K30,K29,K36,K37,K39)</f>
        <v>5.0909090909090908</v>
      </c>
      <c r="L42" s="24">
        <f>AVERAGE(L8,L11,L12,L14,L27,L29,L36,L38,L41,L23)</f>
        <v>3.6</v>
      </c>
      <c r="M42" s="24">
        <f>AVERAGE(M8,M16,M14,M17,M23,M27,M29,M30,M36,M37,M39)</f>
        <v>4.7272727272727275</v>
      </c>
      <c r="N42" s="24">
        <f>AVERAGE(N8,N14,N16,N17,N23,N27,N29,N30,N36,N39,N41)</f>
        <v>4.8181818181818183</v>
      </c>
      <c r="O42" s="24">
        <f>AVERAGE(O8,O17,O19,O23,O27,O30,O29,O31,O36,O39,O41)</f>
        <v>5.0909090909090908</v>
      </c>
      <c r="P42" s="24">
        <f>AVERAGE(P8,P12,P14,P23,P24,P27,P29,P30,P31,P36,P38)</f>
        <v>3.1818181818181817</v>
      </c>
      <c r="Q42" s="24">
        <f>AVERAGE(Q10,Q14,Q15,Q17,Q19,Q23,Q25,Q31,Q36,Q37,Q38)</f>
        <v>5.1818181818181817</v>
      </c>
      <c r="R42" s="24">
        <f>AVERAGE(R10,R12,R14,R19,R23,R27,R29,R36,R31,R38,R39)</f>
        <v>6</v>
      </c>
      <c r="S42" s="24">
        <f>AVERAGE(S10,S12,S14,S19,S23,S27,S29,S31,S36,S38,S39)</f>
        <v>4.9090909090909092</v>
      </c>
      <c r="T42" s="24">
        <f>AVERAGE(T10,T11,T12,T14,T23,T24,T27,T29,T31,T36,T39)</f>
        <v>5.2727272727272725</v>
      </c>
      <c r="U42" s="24">
        <f>AVERAGE(U10,U11,U16,U14,U23,U24,U27,U29,U36,U37,U39)</f>
        <v>4.6363636363636367</v>
      </c>
      <c r="V42" s="24">
        <f>AVERAGE(V11,V10,V14,V16,V19,V24,V25,V27,V29,V36,V39)</f>
        <v>6.4545454545454541</v>
      </c>
      <c r="W42" s="24">
        <f>AVERAGE(W10,W12,W11,W16,W19,W24,W25,W27,W29,W36,W39)</f>
        <v>5.1818181818181817</v>
      </c>
      <c r="X42" s="24">
        <f>AVERAGE(X10,X11,X12,X14,X19,X24,X27,X31,X36,X38,X39)</f>
        <v>6.6363636363636367</v>
      </c>
      <c r="Y42" s="24">
        <f>AVERAGE(Y10,Y11,Y12,Y14,Y23,Y24,Y27,Y30,Y31,Y36,Y39)</f>
        <v>5</v>
      </c>
      <c r="Z42" s="24">
        <f>AVERAGE(Z10,Z12,Z14,Z16,Z23,Z24,Z27,Z31,Z36,Z38,Z39)</f>
        <v>5.3636363636363633</v>
      </c>
      <c r="AA42" s="24">
        <f>AVERAGE(AA10,AA14,AA16,AA12,AA23,AA24,AA25,AA32,AA31,AA27,AA39)</f>
        <v>4.1818181818181817</v>
      </c>
      <c r="AB42" s="24">
        <f>AVERAGE(AB10,AB14,AB16,AB21,AB23,AB24,AB27,AB29,AB31,AB32,AB39)</f>
        <v>3.8181818181818183</v>
      </c>
      <c r="AC42" s="24">
        <f>AVERAGE(AC8,AC12,AC14,AC22,AC23,AC24,AC27,AC29,AC31,AC38,AC39)</f>
        <v>5.7272727272727275</v>
      </c>
      <c r="AD42" s="24">
        <f>AVERAGE(AD8,AD14,AD21,AD22,AD23,AD27,AD29,AD30,AD32,AD39,AD35)</f>
        <v>4.3636363636363633</v>
      </c>
      <c r="AE42" s="24">
        <f>AVERAGE(AE10,AE14,AE22,AE21,AE23,AE27,AE29,AE31,AE33,AE35,AE39)</f>
        <v>6.4545454545454541</v>
      </c>
      <c r="AF42" s="24">
        <f>AVERAGE(AF10,AF14,AF21,AF22,AF23,AF27,AF29,AF31,AF33,AF35,AF39)</f>
        <v>5.6363636363636367</v>
      </c>
      <c r="AG42" s="24">
        <f>AVERAGE(AG10,AG11,AG14,AG21,AG23,AG24,,AG27,AG29,AG30,AG31,AG39)</f>
        <v>4.5</v>
      </c>
      <c r="AH42" s="24">
        <f>AVERAGE(AH10,AH11,AH14,AH21,AH23,AH24,AH27,AH29,AH31,AH33,AH39)</f>
        <v>5.2727272727272725</v>
      </c>
      <c r="AI42" s="24">
        <f>AVERAGE(AI10,AI11,AI14,AI21,AI23,AI27,AI29,AI31,AI33,AI35,AI39)</f>
        <v>5</v>
      </c>
      <c r="AJ42" s="24">
        <f>AVERAGE(AJ10,AJ14,AJ12,AJ11,AJ21,AJ23,AJ27,AJ29,AJ31,AJ32,AJ39)</f>
        <v>3.6363636363636362</v>
      </c>
      <c r="AK42" s="24">
        <f>AVERAGE(AK10,AK14,AK21,AK22,AK23,AK27,AK29,AK30,AK31,AK33,AK39)</f>
        <v>4.9090909090909092</v>
      </c>
      <c r="AL42" s="24">
        <f>AVERAGE(AL10,AL11,AL14,AL22,AL21,AL23,AL27,AL29,AL31,AL33,AL39)</f>
        <v>6</v>
      </c>
      <c r="AM42" s="24"/>
      <c r="AN42" s="24"/>
      <c r="AO42" s="24"/>
      <c r="AP42" s="24"/>
      <c r="AQ42" s="24"/>
      <c r="AR42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S4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s="78" t="s">
        <v>94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644</v>
      </c>
      <c r="H7" s="115" t="s">
        <v>531</v>
      </c>
      <c r="I7" s="115" t="s">
        <v>590</v>
      </c>
      <c r="J7" s="115" t="s">
        <v>623</v>
      </c>
      <c r="K7" s="115" t="s">
        <v>663</v>
      </c>
      <c r="L7" s="115" t="s">
        <v>676</v>
      </c>
      <c r="M7" s="115" t="s">
        <v>705</v>
      </c>
      <c r="N7" s="115" t="s">
        <v>731</v>
      </c>
      <c r="O7" s="115" t="s">
        <v>751</v>
      </c>
      <c r="P7" s="115" t="s">
        <v>777</v>
      </c>
      <c r="Q7" s="115" t="s">
        <v>810</v>
      </c>
      <c r="R7" s="115" t="s">
        <v>832</v>
      </c>
      <c r="S7" s="115" t="s">
        <v>852</v>
      </c>
      <c r="T7" s="115" t="s">
        <v>863</v>
      </c>
      <c r="U7" s="115" t="s">
        <v>902</v>
      </c>
      <c r="V7" s="115" t="s">
        <v>921</v>
      </c>
      <c r="W7" s="115" t="s">
        <v>935</v>
      </c>
      <c r="X7" s="115" t="s">
        <v>957</v>
      </c>
      <c r="Y7" s="115" t="s">
        <v>973</v>
      </c>
      <c r="Z7" s="115" t="s">
        <v>1002</v>
      </c>
      <c r="AA7" s="115" t="s">
        <v>1019</v>
      </c>
      <c r="AB7" s="115" t="s">
        <v>1061</v>
      </c>
      <c r="AC7" s="115" t="s">
        <v>1085</v>
      </c>
      <c r="AD7" s="115" t="s">
        <v>1104</v>
      </c>
      <c r="AE7" s="115" t="s">
        <v>1128</v>
      </c>
      <c r="AF7" s="115" t="s">
        <v>1159</v>
      </c>
      <c r="AG7" s="115" t="s">
        <v>1177</v>
      </c>
      <c r="AH7" s="115" t="s">
        <v>1210</v>
      </c>
      <c r="AI7" s="115" t="s">
        <v>1230</v>
      </c>
      <c r="AJ7" s="115" t="s">
        <v>1245</v>
      </c>
      <c r="AK7" s="115" t="s">
        <v>1263</v>
      </c>
      <c r="AL7" s="115" t="s">
        <v>1290</v>
      </c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203" t="s">
        <v>371</v>
      </c>
      <c r="C8" s="94">
        <v>31</v>
      </c>
      <c r="D8" s="95"/>
      <c r="E8" s="93"/>
      <c r="F8" s="29">
        <f>AVERAGE(X8,W8,G8,H8,I8,J8,K8,L8,M8,N8,O8,P8,Q8,R8,S8,T8,U8,V8,Y8,Z8,AA8,AB8,AC8,AD8,AE8,AF8,AG8,AH8,AI8,AK8,AL8)</f>
        <v>5.5483870967741939</v>
      </c>
      <c r="G8" s="136">
        <v>6</v>
      </c>
      <c r="H8" s="54">
        <v>5</v>
      </c>
      <c r="I8" s="53">
        <v>6</v>
      </c>
      <c r="J8" s="54">
        <v>4</v>
      </c>
      <c r="K8" s="142">
        <v>5</v>
      </c>
      <c r="L8" s="54">
        <v>6</v>
      </c>
      <c r="M8" s="224">
        <v>7</v>
      </c>
      <c r="N8" s="54">
        <v>5</v>
      </c>
      <c r="O8" s="54">
        <v>5</v>
      </c>
      <c r="P8" s="224">
        <v>7</v>
      </c>
      <c r="Q8" s="54">
        <v>4</v>
      </c>
      <c r="R8" s="142">
        <v>5</v>
      </c>
      <c r="S8" s="54">
        <v>4</v>
      </c>
      <c r="T8" s="54">
        <v>5</v>
      </c>
      <c r="U8" s="53">
        <v>6</v>
      </c>
      <c r="V8" s="54">
        <v>4</v>
      </c>
      <c r="W8" s="54">
        <v>6</v>
      </c>
      <c r="X8" s="54">
        <v>6</v>
      </c>
      <c r="Y8" s="54">
        <v>5</v>
      </c>
      <c r="Z8" s="54">
        <v>4</v>
      </c>
      <c r="AA8" s="279">
        <v>8</v>
      </c>
      <c r="AB8" s="49">
        <v>5</v>
      </c>
      <c r="AC8" s="402">
        <v>7</v>
      </c>
      <c r="AD8" s="218">
        <v>6</v>
      </c>
      <c r="AE8" s="54">
        <v>6</v>
      </c>
      <c r="AF8" s="53">
        <v>6</v>
      </c>
      <c r="AG8" s="53">
        <v>6</v>
      </c>
      <c r="AH8" s="54">
        <v>6</v>
      </c>
      <c r="AI8" s="54">
        <v>4</v>
      </c>
      <c r="AJ8" s="123"/>
      <c r="AK8" s="50">
        <v>6</v>
      </c>
      <c r="AL8" s="321">
        <v>7</v>
      </c>
      <c r="AM8" s="123"/>
      <c r="AN8" s="54"/>
      <c r="AO8" s="49"/>
      <c r="AP8" s="123"/>
      <c r="AQ8" s="123"/>
      <c r="AR8" s="54"/>
      <c r="AS8" s="21"/>
    </row>
    <row r="9" spans="1:45" s="91" customFormat="1">
      <c r="A9" s="220" t="s">
        <v>8</v>
      </c>
      <c r="B9" s="56" t="s">
        <v>309</v>
      </c>
      <c r="C9" s="112">
        <v>1</v>
      </c>
      <c r="D9" s="113"/>
      <c r="E9" s="114"/>
      <c r="F9" s="28">
        <f>AVERAGE(AJ9)</f>
        <v>6</v>
      </c>
      <c r="G9" s="149"/>
      <c r="H9" s="54"/>
      <c r="I9" s="54"/>
      <c r="J9" s="54"/>
      <c r="K9" s="142"/>
      <c r="L9" s="54"/>
      <c r="M9" s="54"/>
      <c r="N9" s="54"/>
      <c r="O9" s="54"/>
      <c r="P9" s="54"/>
      <c r="Q9" s="54"/>
      <c r="R9" s="142"/>
      <c r="S9" s="54"/>
      <c r="T9" s="54"/>
      <c r="U9" s="54"/>
      <c r="V9" s="54"/>
      <c r="W9" s="54"/>
      <c r="X9" s="54"/>
      <c r="Y9" s="54"/>
      <c r="Z9" s="54"/>
      <c r="AA9" s="54"/>
      <c r="AB9" s="49"/>
      <c r="AC9" s="218"/>
      <c r="AD9" s="120"/>
      <c r="AE9" s="132"/>
      <c r="AF9" s="54"/>
      <c r="AG9" s="54"/>
      <c r="AH9" s="54"/>
      <c r="AI9" s="54"/>
      <c r="AJ9" s="50">
        <v>6</v>
      </c>
      <c r="AK9" s="49"/>
      <c r="AL9" s="122"/>
      <c r="AM9" s="49"/>
      <c r="AN9" s="54"/>
      <c r="AO9" s="49"/>
      <c r="AP9" s="49"/>
      <c r="AQ9" s="49"/>
      <c r="AR9" s="54"/>
      <c r="AS9" s="116"/>
    </row>
    <row r="10" spans="1:45">
      <c r="A10" s="64" t="s">
        <v>10</v>
      </c>
      <c r="B10" s="22" t="s">
        <v>95</v>
      </c>
      <c r="C10" s="108"/>
      <c r="D10" s="110">
        <v>2</v>
      </c>
      <c r="E10" s="106"/>
      <c r="F10" s="83"/>
      <c r="G10" s="149"/>
      <c r="H10" s="122"/>
      <c r="I10" s="196"/>
      <c r="J10" s="142"/>
      <c r="K10" s="142"/>
      <c r="L10" s="142"/>
      <c r="M10" s="54"/>
      <c r="N10" s="54"/>
      <c r="O10" s="54"/>
      <c r="P10" s="54"/>
      <c r="Q10" s="54"/>
      <c r="R10" s="142"/>
      <c r="S10" s="54"/>
      <c r="T10" s="54"/>
      <c r="U10" s="54"/>
      <c r="V10" s="121"/>
      <c r="W10" s="142"/>
      <c r="X10" s="71" t="s">
        <v>104</v>
      </c>
      <c r="Y10" s="71" t="s">
        <v>104</v>
      </c>
      <c r="Z10" s="54"/>
      <c r="AA10" s="54"/>
      <c r="AB10" s="49"/>
      <c r="AC10" s="218"/>
      <c r="AD10" s="120"/>
      <c r="AE10" s="54"/>
      <c r="AF10" s="54"/>
      <c r="AG10" s="54"/>
      <c r="AH10" s="54"/>
      <c r="AI10" s="54"/>
      <c r="AJ10" s="49"/>
      <c r="AK10" s="49"/>
      <c r="AL10" s="49"/>
      <c r="AM10" s="47"/>
      <c r="AN10" s="54"/>
      <c r="AO10" s="47"/>
      <c r="AP10" s="49"/>
      <c r="AQ10" s="47"/>
      <c r="AR10" s="54"/>
      <c r="AS10" s="21"/>
    </row>
    <row r="11" spans="1:45">
      <c r="A11" s="41" t="s">
        <v>10</v>
      </c>
      <c r="B11" s="79" t="s">
        <v>96</v>
      </c>
      <c r="C11" s="99"/>
      <c r="D11" s="100"/>
      <c r="E11" s="101"/>
      <c r="F11" s="83"/>
      <c r="G11" s="244"/>
      <c r="H11" s="306"/>
      <c r="I11" s="266"/>
      <c r="J11" s="233"/>
      <c r="K11" s="245"/>
      <c r="L11" s="233"/>
      <c r="M11" s="234"/>
      <c r="N11" s="233"/>
      <c r="O11" s="233"/>
      <c r="P11" s="233"/>
      <c r="Q11" s="233"/>
      <c r="R11" s="234"/>
      <c r="S11" s="233"/>
      <c r="T11" s="233"/>
      <c r="U11" s="233"/>
      <c r="V11" s="234"/>
      <c r="W11" s="233"/>
      <c r="X11" s="233"/>
      <c r="Y11" s="233"/>
      <c r="Z11" s="233"/>
      <c r="AA11" s="233"/>
      <c r="AB11" s="236"/>
      <c r="AC11" s="246"/>
      <c r="AD11" s="232"/>
      <c r="AE11" s="233"/>
      <c r="AF11" s="233"/>
      <c r="AG11" s="233"/>
      <c r="AH11" s="233"/>
      <c r="AI11" s="233"/>
      <c r="AJ11" s="236"/>
      <c r="AK11" s="236"/>
      <c r="AL11" s="236"/>
      <c r="AM11" s="236"/>
      <c r="AN11" s="233"/>
      <c r="AO11" s="236"/>
      <c r="AP11" s="236"/>
      <c r="AQ11" s="236"/>
      <c r="AR11" s="233"/>
      <c r="AS11" s="21"/>
    </row>
    <row r="12" spans="1:45">
      <c r="A12" s="64" t="s">
        <v>10</v>
      </c>
      <c r="B12" s="22" t="s">
        <v>98</v>
      </c>
      <c r="C12" s="108">
        <v>19</v>
      </c>
      <c r="D12" s="110">
        <v>1</v>
      </c>
      <c r="E12" s="118"/>
      <c r="F12" s="83">
        <f>AVERAGE(X12,H12,I12,J12,K12,L12,M12,O12,P12,Q12,R12,S12,T12,U12,V12,Y12,AG12,AH12,AI12)</f>
        <v>4.6842105263157894</v>
      </c>
      <c r="G12" s="149"/>
      <c r="H12" s="54">
        <v>5</v>
      </c>
      <c r="I12" s="54">
        <v>5</v>
      </c>
      <c r="J12" s="54">
        <v>4</v>
      </c>
      <c r="K12" s="197">
        <v>6</v>
      </c>
      <c r="L12" s="54">
        <v>4</v>
      </c>
      <c r="M12" s="54">
        <v>5</v>
      </c>
      <c r="N12" s="54"/>
      <c r="O12" s="54">
        <v>5</v>
      </c>
      <c r="P12" s="54">
        <v>5</v>
      </c>
      <c r="Q12" s="54">
        <v>4</v>
      </c>
      <c r="R12" s="142">
        <v>5</v>
      </c>
      <c r="S12" s="54">
        <v>5</v>
      </c>
      <c r="T12" s="142">
        <v>4</v>
      </c>
      <c r="U12" s="54">
        <v>6</v>
      </c>
      <c r="V12" s="142">
        <v>4</v>
      </c>
      <c r="W12" s="54"/>
      <c r="X12" s="142">
        <v>4</v>
      </c>
      <c r="Y12" s="142">
        <v>4</v>
      </c>
      <c r="Z12" s="54"/>
      <c r="AA12" s="54"/>
      <c r="AB12" s="49"/>
      <c r="AC12" s="218"/>
      <c r="AD12" s="120"/>
      <c r="AE12" s="54"/>
      <c r="AF12" s="71" t="s">
        <v>104</v>
      </c>
      <c r="AG12" s="54">
        <v>5</v>
      </c>
      <c r="AH12" s="54">
        <v>5</v>
      </c>
      <c r="AI12" s="54">
        <v>4</v>
      </c>
      <c r="AJ12" s="49"/>
      <c r="AK12" s="49"/>
      <c r="AL12" s="49"/>
      <c r="AM12" s="49"/>
      <c r="AN12" s="54"/>
      <c r="AO12" s="49"/>
      <c r="AP12" s="49"/>
      <c r="AQ12" s="49"/>
      <c r="AR12" s="54"/>
      <c r="AS12" s="21"/>
    </row>
    <row r="13" spans="1:45">
      <c r="A13" s="64" t="s">
        <v>10</v>
      </c>
      <c r="B13" s="22" t="s">
        <v>99</v>
      </c>
      <c r="C13" s="108"/>
      <c r="D13" s="110">
        <v>9</v>
      </c>
      <c r="E13" s="106"/>
      <c r="F13" s="83"/>
      <c r="G13" s="149"/>
      <c r="H13" s="54"/>
      <c r="I13" s="142"/>
      <c r="J13" s="196"/>
      <c r="K13" s="198"/>
      <c r="L13" s="121"/>
      <c r="M13" s="142"/>
      <c r="N13" s="54"/>
      <c r="O13" s="54"/>
      <c r="P13" s="54"/>
      <c r="Q13" s="54"/>
      <c r="R13" s="71" t="s">
        <v>104</v>
      </c>
      <c r="S13" s="71" t="s">
        <v>104</v>
      </c>
      <c r="T13" s="383" t="s">
        <v>104</v>
      </c>
      <c r="U13" s="71" t="s">
        <v>104</v>
      </c>
      <c r="V13" s="142"/>
      <c r="W13" s="71" t="s">
        <v>104</v>
      </c>
      <c r="X13" s="54"/>
      <c r="Y13" s="71" t="s">
        <v>104</v>
      </c>
      <c r="Z13" s="71" t="s">
        <v>104</v>
      </c>
      <c r="AA13" s="54"/>
      <c r="AB13" s="48" t="s">
        <v>104</v>
      </c>
      <c r="AC13" s="218"/>
      <c r="AD13" s="120"/>
      <c r="AE13" s="54"/>
      <c r="AF13" s="54"/>
      <c r="AG13" s="54"/>
      <c r="AH13" s="71" t="s">
        <v>104</v>
      </c>
      <c r="AI13" s="54"/>
      <c r="AJ13" s="47"/>
      <c r="AK13" s="49"/>
      <c r="AL13" s="47"/>
      <c r="AM13" s="49"/>
      <c r="AN13" s="142"/>
      <c r="AO13" s="49"/>
      <c r="AP13" s="49"/>
      <c r="AQ13" s="47"/>
      <c r="AR13" s="142"/>
      <c r="AS13" s="21"/>
    </row>
    <row r="14" spans="1:45">
      <c r="A14" s="41" t="s">
        <v>10</v>
      </c>
      <c r="B14" s="79" t="s">
        <v>216</v>
      </c>
      <c r="C14" s="99"/>
      <c r="D14" s="100"/>
      <c r="E14" s="101"/>
      <c r="F14" s="83"/>
      <c r="G14" s="233"/>
      <c r="H14" s="266"/>
      <c r="I14" s="233"/>
      <c r="J14" s="233"/>
      <c r="K14" s="245"/>
      <c r="L14" s="233"/>
      <c r="M14" s="233"/>
      <c r="N14" s="233"/>
      <c r="O14" s="233"/>
      <c r="P14" s="233"/>
      <c r="Q14" s="233"/>
      <c r="R14" s="234"/>
      <c r="S14" s="233"/>
      <c r="T14" s="233"/>
      <c r="U14" s="233"/>
      <c r="V14" s="234"/>
      <c r="W14" s="233"/>
      <c r="X14" s="233"/>
      <c r="Y14" s="233"/>
      <c r="Z14" s="233"/>
      <c r="AA14" s="233"/>
      <c r="AB14" s="236"/>
      <c r="AC14" s="246"/>
      <c r="AD14" s="246"/>
      <c r="AE14" s="233"/>
      <c r="AF14" s="234"/>
      <c r="AG14" s="234"/>
      <c r="AH14" s="233"/>
      <c r="AI14" s="234"/>
      <c r="AJ14" s="236"/>
      <c r="AK14" s="236"/>
      <c r="AL14" s="236"/>
      <c r="AM14" s="236"/>
      <c r="AN14" s="233"/>
      <c r="AO14" s="236"/>
      <c r="AP14" s="236"/>
      <c r="AQ14" s="236"/>
      <c r="AR14" s="233"/>
      <c r="AS14" s="21"/>
    </row>
    <row r="15" spans="1:45">
      <c r="A15" s="64" t="s">
        <v>10</v>
      </c>
      <c r="B15" s="22" t="s">
        <v>180</v>
      </c>
      <c r="C15" s="108"/>
      <c r="D15" s="110"/>
      <c r="E15" s="106"/>
      <c r="F15" s="83"/>
      <c r="G15" s="149"/>
      <c r="H15" s="54"/>
      <c r="I15" s="54"/>
      <c r="J15" s="54"/>
      <c r="K15" s="198"/>
      <c r="L15" s="54"/>
      <c r="M15" s="54"/>
      <c r="N15" s="54"/>
      <c r="O15" s="54"/>
      <c r="P15" s="54"/>
      <c r="Q15" s="54"/>
      <c r="R15" s="142"/>
      <c r="S15" s="54"/>
      <c r="T15" s="54"/>
      <c r="U15" s="54"/>
      <c r="V15" s="54"/>
      <c r="W15" s="54"/>
      <c r="X15" s="54"/>
      <c r="Y15" s="54"/>
      <c r="Z15" s="54"/>
      <c r="AA15" s="54"/>
      <c r="AB15" s="49"/>
      <c r="AC15" s="218"/>
      <c r="AD15" s="120"/>
      <c r="AE15" s="54"/>
      <c r="AF15" s="54"/>
      <c r="AG15" s="54"/>
      <c r="AH15" s="54"/>
      <c r="AI15" s="54"/>
      <c r="AJ15" s="49"/>
      <c r="AK15" s="49"/>
      <c r="AL15" s="49"/>
      <c r="AM15" s="49"/>
      <c r="AN15" s="54"/>
      <c r="AO15" s="49"/>
      <c r="AP15" s="49"/>
      <c r="AQ15" s="49"/>
      <c r="AR15" s="54"/>
      <c r="AS15" s="21"/>
    </row>
    <row r="16" spans="1:45">
      <c r="A16" s="125" t="s">
        <v>10</v>
      </c>
      <c r="B16" s="34" t="s">
        <v>182</v>
      </c>
      <c r="C16" s="126">
        <v>1</v>
      </c>
      <c r="D16" s="49"/>
      <c r="E16" s="128"/>
      <c r="F16" s="83">
        <f>AVERAGE(W16)</f>
        <v>5</v>
      </c>
      <c r="G16" s="149"/>
      <c r="H16" s="133"/>
      <c r="I16" s="54"/>
      <c r="J16" s="54"/>
      <c r="K16" s="198"/>
      <c r="L16" s="54"/>
      <c r="M16" s="54"/>
      <c r="N16" s="54"/>
      <c r="O16" s="54"/>
      <c r="P16" s="54"/>
      <c r="Q16" s="54"/>
      <c r="R16" s="142"/>
      <c r="S16" s="54"/>
      <c r="T16" s="54"/>
      <c r="U16" s="54"/>
      <c r="V16" s="54"/>
      <c r="W16" s="54">
        <v>5</v>
      </c>
      <c r="X16" s="54"/>
      <c r="Y16" s="54"/>
      <c r="Z16" s="54"/>
      <c r="AA16" s="54"/>
      <c r="AB16" s="49"/>
      <c r="AC16" s="218"/>
      <c r="AD16" s="120"/>
      <c r="AE16" s="54"/>
      <c r="AF16" s="54"/>
      <c r="AG16" s="54"/>
      <c r="AH16" s="54"/>
      <c r="AI16" s="54"/>
      <c r="AJ16" s="49"/>
      <c r="AK16" s="49"/>
      <c r="AL16" s="49"/>
      <c r="AM16" s="49"/>
      <c r="AN16" s="54"/>
      <c r="AO16" s="49"/>
      <c r="AP16" s="49"/>
      <c r="AQ16" s="49"/>
      <c r="AR16" s="54"/>
      <c r="AS16" s="21"/>
    </row>
    <row r="17" spans="1:45" s="76" customFormat="1">
      <c r="A17" s="64" t="s">
        <v>10</v>
      </c>
      <c r="B17" s="22" t="s">
        <v>372</v>
      </c>
      <c r="C17" s="108">
        <v>25</v>
      </c>
      <c r="D17" s="110"/>
      <c r="E17" s="106">
        <v>2</v>
      </c>
      <c r="F17" s="83">
        <f>AVERAGE(X17,G17,H17,I17,J17,K17,L17,M17,N17,O17,P17,Q17,R17,Z17,AA17,AB17,AC17,AD17,AE17,AF17,AH17,AI17,AJ17,AK17,AL17)</f>
        <v>5.24</v>
      </c>
      <c r="G17" s="149">
        <v>6</v>
      </c>
      <c r="H17" s="53">
        <v>6</v>
      </c>
      <c r="I17" s="54">
        <v>5</v>
      </c>
      <c r="J17" s="54">
        <v>4</v>
      </c>
      <c r="K17" s="197">
        <v>6</v>
      </c>
      <c r="L17" s="54">
        <v>6</v>
      </c>
      <c r="M17" s="54">
        <v>6</v>
      </c>
      <c r="N17" s="54">
        <v>5</v>
      </c>
      <c r="O17" s="54">
        <v>5</v>
      </c>
      <c r="P17" s="54">
        <v>6</v>
      </c>
      <c r="Q17" s="281">
        <v>3</v>
      </c>
      <c r="R17" s="142">
        <v>5</v>
      </c>
      <c r="S17" s="54"/>
      <c r="T17" s="54"/>
      <c r="U17" s="54"/>
      <c r="V17" s="121"/>
      <c r="W17" s="54"/>
      <c r="X17" s="54">
        <v>6</v>
      </c>
      <c r="Y17" s="54"/>
      <c r="Z17" s="54">
        <v>5</v>
      </c>
      <c r="AA17" s="142">
        <v>5</v>
      </c>
      <c r="AB17" s="49">
        <v>5</v>
      </c>
      <c r="AC17" s="218">
        <v>6</v>
      </c>
      <c r="AD17" s="218">
        <v>5</v>
      </c>
      <c r="AE17" s="224">
        <v>7</v>
      </c>
      <c r="AF17" s="54">
        <v>5</v>
      </c>
      <c r="AG17" s="54"/>
      <c r="AH17" s="54">
        <v>5</v>
      </c>
      <c r="AI17" s="281">
        <v>3</v>
      </c>
      <c r="AJ17" s="49">
        <v>5</v>
      </c>
      <c r="AK17" s="49">
        <v>6</v>
      </c>
      <c r="AL17" s="49">
        <v>5</v>
      </c>
      <c r="AM17" s="49"/>
      <c r="AN17" s="54"/>
      <c r="AO17" s="49"/>
      <c r="AP17" s="49"/>
      <c r="AQ17" s="49"/>
      <c r="AR17" s="54"/>
      <c r="AS17" s="77"/>
    </row>
    <row r="18" spans="1:45" s="91" customFormat="1">
      <c r="A18" s="64" t="s">
        <v>10</v>
      </c>
      <c r="B18" s="59" t="s">
        <v>470</v>
      </c>
      <c r="C18" s="108">
        <v>15</v>
      </c>
      <c r="D18" s="110">
        <v>2</v>
      </c>
      <c r="E18" s="106"/>
      <c r="F18" s="83">
        <f>AVERAGE(G18,S18,V18,Y18,Z18,AA18,AB18,AC18,AD18,AE18,AF18,AG18,AJ18,AK18,AL18)</f>
        <v>4.8</v>
      </c>
      <c r="G18" s="149">
        <v>5</v>
      </c>
      <c r="H18" s="54"/>
      <c r="I18" s="54"/>
      <c r="J18" s="54"/>
      <c r="K18" s="198"/>
      <c r="L18" s="54"/>
      <c r="M18" s="54"/>
      <c r="N18" s="71" t="s">
        <v>104</v>
      </c>
      <c r="O18" s="54"/>
      <c r="P18" s="54"/>
      <c r="Q18" s="54"/>
      <c r="R18" s="142"/>
      <c r="S18" s="54">
        <v>4</v>
      </c>
      <c r="T18" s="54"/>
      <c r="U18" s="71" t="s">
        <v>104</v>
      </c>
      <c r="V18" s="54">
        <v>4</v>
      </c>
      <c r="W18" s="54"/>
      <c r="X18" s="54"/>
      <c r="Y18" s="54">
        <v>4</v>
      </c>
      <c r="Z18" s="54">
        <v>5</v>
      </c>
      <c r="AA18" s="142">
        <v>5</v>
      </c>
      <c r="AB18" s="381">
        <v>3</v>
      </c>
      <c r="AC18" s="218">
        <v>6</v>
      </c>
      <c r="AD18" s="218">
        <v>5</v>
      </c>
      <c r="AE18" s="54">
        <v>5</v>
      </c>
      <c r="AF18" s="54">
        <v>5</v>
      </c>
      <c r="AG18" s="54">
        <v>5</v>
      </c>
      <c r="AH18" s="54"/>
      <c r="AI18" s="54"/>
      <c r="AJ18" s="49">
        <v>5</v>
      </c>
      <c r="AK18" s="49">
        <v>5</v>
      </c>
      <c r="AL18" s="49">
        <v>6</v>
      </c>
      <c r="AM18" s="49"/>
      <c r="AN18" s="54"/>
      <c r="AO18" s="49"/>
      <c r="AP18" s="49"/>
      <c r="AQ18" s="49"/>
      <c r="AR18" s="54"/>
      <c r="AS18" s="116"/>
    </row>
    <row r="19" spans="1:45" s="91" customFormat="1">
      <c r="A19" s="64" t="s">
        <v>10</v>
      </c>
      <c r="B19" s="59" t="s">
        <v>471</v>
      </c>
      <c r="C19" s="108">
        <v>29</v>
      </c>
      <c r="D19" s="110"/>
      <c r="E19" s="106">
        <v>4</v>
      </c>
      <c r="F19" s="83">
        <f>AVERAGE(X19,T19,S19,G19,H19,I19,J19,K19,L19,M19,N19,O19,P19,Q19,R19,Y19,Z19,AA19,AB19,AC19,AD19,AE19,AF19,AG19,AH19,AI19,AJ19,AK19,AL19)</f>
        <v>5.4827586206896548</v>
      </c>
      <c r="G19" s="149">
        <v>5</v>
      </c>
      <c r="H19" s="224">
        <v>7</v>
      </c>
      <c r="I19" s="54">
        <v>5</v>
      </c>
      <c r="J19" s="54">
        <v>4</v>
      </c>
      <c r="K19" s="197">
        <v>5</v>
      </c>
      <c r="L19" s="54">
        <v>5</v>
      </c>
      <c r="M19" s="279">
        <v>7</v>
      </c>
      <c r="N19" s="54">
        <v>5</v>
      </c>
      <c r="O19" s="54">
        <v>6</v>
      </c>
      <c r="P19" s="54">
        <v>5</v>
      </c>
      <c r="Q19" s="53">
        <v>6</v>
      </c>
      <c r="R19" s="142">
        <v>5</v>
      </c>
      <c r="S19" s="54">
        <v>5</v>
      </c>
      <c r="T19" s="54">
        <v>5</v>
      </c>
      <c r="U19" s="54"/>
      <c r="V19" s="121"/>
      <c r="W19" s="54"/>
      <c r="X19" s="224">
        <v>7</v>
      </c>
      <c r="Y19" s="54">
        <v>5</v>
      </c>
      <c r="Z19" s="54">
        <v>5</v>
      </c>
      <c r="AA19" s="142">
        <v>5</v>
      </c>
      <c r="AB19" s="49">
        <v>5</v>
      </c>
      <c r="AC19" s="218">
        <v>6</v>
      </c>
      <c r="AD19" s="218">
        <v>6</v>
      </c>
      <c r="AE19" s="54">
        <v>6</v>
      </c>
      <c r="AF19" s="54">
        <v>6</v>
      </c>
      <c r="AG19" s="54">
        <v>6</v>
      </c>
      <c r="AH19" s="224">
        <v>7</v>
      </c>
      <c r="AI19" s="281">
        <v>3</v>
      </c>
      <c r="AJ19" s="49">
        <v>5</v>
      </c>
      <c r="AK19" s="382">
        <v>7</v>
      </c>
      <c r="AL19" s="49">
        <v>5</v>
      </c>
      <c r="AM19" s="49"/>
      <c r="AN19" s="54"/>
      <c r="AO19" s="49"/>
      <c r="AP19" s="49"/>
      <c r="AQ19" s="49"/>
      <c r="AR19" s="54"/>
      <c r="AS19" s="116"/>
    </row>
    <row r="20" spans="1:45" s="91" customFormat="1">
      <c r="A20" s="64" t="s">
        <v>10</v>
      </c>
      <c r="B20" s="34" t="s">
        <v>273</v>
      </c>
      <c r="C20" s="108">
        <v>21</v>
      </c>
      <c r="D20" s="110">
        <v>4</v>
      </c>
      <c r="E20" s="106">
        <v>1</v>
      </c>
      <c r="F20" s="83">
        <f>AVERAGE(X20,W20,T20,G20,H20,I20,J20,K20,L20,M20,N20,O20,P20,Q20,S20,U20,V20,Y20,Z20,AA20,AI20)</f>
        <v>4.7142857142857144</v>
      </c>
      <c r="G20" s="42">
        <v>6</v>
      </c>
      <c r="H20" s="54">
        <v>4</v>
      </c>
      <c r="I20" s="54">
        <v>4</v>
      </c>
      <c r="J20" s="54">
        <v>5</v>
      </c>
      <c r="K20" s="197">
        <v>6</v>
      </c>
      <c r="L20" s="54">
        <v>4</v>
      </c>
      <c r="M20" s="54">
        <v>6</v>
      </c>
      <c r="N20" s="54">
        <v>5</v>
      </c>
      <c r="O20" s="54">
        <v>6</v>
      </c>
      <c r="P20" s="54">
        <v>5</v>
      </c>
      <c r="Q20" s="281">
        <v>3</v>
      </c>
      <c r="R20" s="142"/>
      <c r="S20" s="54">
        <v>4</v>
      </c>
      <c r="T20" s="54">
        <v>4</v>
      </c>
      <c r="U20" s="53">
        <v>6</v>
      </c>
      <c r="V20" s="281">
        <v>3</v>
      </c>
      <c r="W20" s="54">
        <v>5</v>
      </c>
      <c r="X20" s="54">
        <v>6</v>
      </c>
      <c r="Y20" s="54">
        <v>5</v>
      </c>
      <c r="Z20" s="54">
        <v>4</v>
      </c>
      <c r="AA20" s="142">
        <v>5</v>
      </c>
      <c r="AB20" s="49"/>
      <c r="AC20" s="218"/>
      <c r="AD20" s="120"/>
      <c r="AE20" s="71" t="s">
        <v>104</v>
      </c>
      <c r="AF20" s="54"/>
      <c r="AG20" s="54"/>
      <c r="AH20" s="71" t="s">
        <v>104</v>
      </c>
      <c r="AI20" s="281">
        <v>3</v>
      </c>
      <c r="AJ20" s="48" t="s">
        <v>104</v>
      </c>
      <c r="AK20" s="48" t="s">
        <v>104</v>
      </c>
      <c r="AL20" s="49"/>
      <c r="AM20" s="49"/>
      <c r="AN20" s="54"/>
      <c r="AO20" s="49"/>
      <c r="AP20" s="49"/>
      <c r="AQ20" s="49"/>
      <c r="AR20" s="54"/>
      <c r="AS20" s="116"/>
    </row>
    <row r="21" spans="1:45" s="91" customFormat="1">
      <c r="A21" s="338" t="s">
        <v>10</v>
      </c>
      <c r="B21" s="352" t="s">
        <v>677</v>
      </c>
      <c r="C21" s="328">
        <v>6</v>
      </c>
      <c r="D21" s="330">
        <v>2</v>
      </c>
      <c r="E21" s="326"/>
      <c r="F21" s="342">
        <f>AVERAGE(M21,N21,U21,V21,W21,X21)</f>
        <v>5</v>
      </c>
      <c r="G21" s="42"/>
      <c r="H21" s="54"/>
      <c r="I21" s="54"/>
      <c r="J21" s="54"/>
      <c r="K21" s="197"/>
      <c r="L21" s="71" t="s">
        <v>104</v>
      </c>
      <c r="M21" s="54">
        <v>6</v>
      </c>
      <c r="N21" s="54">
        <v>5</v>
      </c>
      <c r="O21" s="71" t="s">
        <v>104</v>
      </c>
      <c r="P21" s="54"/>
      <c r="Q21" s="54"/>
      <c r="R21" s="142"/>
      <c r="S21" s="54"/>
      <c r="T21" s="54"/>
      <c r="U21" s="54">
        <v>6</v>
      </c>
      <c r="V21" s="54">
        <v>4</v>
      </c>
      <c r="W21" s="54">
        <v>5</v>
      </c>
      <c r="X21" s="54">
        <v>4</v>
      </c>
      <c r="Y21" s="54"/>
      <c r="Z21" s="54"/>
      <c r="AA21" s="142"/>
      <c r="AB21" s="350"/>
      <c r="AC21" s="218"/>
      <c r="AD21" s="120"/>
      <c r="AE21" s="54"/>
      <c r="AF21" s="54"/>
      <c r="AG21" s="54"/>
      <c r="AH21" s="54"/>
      <c r="AI21" s="54"/>
      <c r="AJ21" s="350"/>
      <c r="AK21" s="350"/>
      <c r="AL21" s="350"/>
      <c r="AM21" s="350"/>
      <c r="AN21" s="54"/>
      <c r="AO21" s="350"/>
      <c r="AP21" s="350"/>
      <c r="AQ21" s="350"/>
      <c r="AR21" s="54"/>
      <c r="AS21" s="116"/>
    </row>
    <row r="22" spans="1:45" s="91" customFormat="1">
      <c r="A22" s="338" t="s">
        <v>10</v>
      </c>
      <c r="B22" s="346" t="s">
        <v>903</v>
      </c>
      <c r="C22" s="328">
        <v>3</v>
      </c>
      <c r="D22" s="330"/>
      <c r="E22" s="326"/>
      <c r="F22" s="342">
        <f>AVERAGE(U22,V22,W22)</f>
        <v>5</v>
      </c>
      <c r="G22" s="42"/>
      <c r="H22" s="54"/>
      <c r="I22" s="54"/>
      <c r="J22" s="54"/>
      <c r="K22" s="197"/>
      <c r="L22" s="71"/>
      <c r="M22" s="54"/>
      <c r="N22" s="54"/>
      <c r="O22" s="71"/>
      <c r="P22" s="54"/>
      <c r="Q22" s="54"/>
      <c r="R22" s="142"/>
      <c r="S22" s="54"/>
      <c r="T22" s="54"/>
      <c r="U22" s="54">
        <v>6</v>
      </c>
      <c r="V22" s="54">
        <v>4</v>
      </c>
      <c r="W22" s="54">
        <v>5</v>
      </c>
      <c r="X22" s="54"/>
      <c r="Y22" s="54"/>
      <c r="Z22" s="54"/>
      <c r="AA22" s="142"/>
      <c r="AB22" s="350"/>
      <c r="AC22" s="218"/>
      <c r="AD22" s="120"/>
      <c r="AE22" s="54"/>
      <c r="AF22" s="54"/>
      <c r="AG22" s="54"/>
      <c r="AH22" s="54"/>
      <c r="AI22" s="54"/>
      <c r="AJ22" s="350"/>
      <c r="AK22" s="350"/>
      <c r="AL22" s="350"/>
      <c r="AM22" s="350"/>
      <c r="AN22" s="54"/>
      <c r="AO22" s="350"/>
      <c r="AP22" s="350"/>
      <c r="AQ22" s="350"/>
      <c r="AR22" s="54"/>
      <c r="AS22" s="116"/>
    </row>
    <row r="23" spans="1:45">
      <c r="A23" s="10" t="s">
        <v>10</v>
      </c>
      <c r="B23" s="56" t="s">
        <v>171</v>
      </c>
      <c r="C23" s="112">
        <v>27</v>
      </c>
      <c r="D23" s="113"/>
      <c r="E23" s="114"/>
      <c r="F23" s="28">
        <f>AVERAGE(T23,S23,G23,H23,I23,J23,K23,L23,M23,N23,O23,P23,Q23,R23,U23,Z23,AA23,AB23,AC23,AD23,AE23,AF23,AG23,AH23,AI23,AJ23,AK23,AL23)</f>
        <v>4.9285714285714288</v>
      </c>
      <c r="G23" s="149">
        <v>6</v>
      </c>
      <c r="H23" s="142">
        <v>5</v>
      </c>
      <c r="I23" s="197">
        <v>5</v>
      </c>
      <c r="J23" s="142">
        <v>4</v>
      </c>
      <c r="K23" s="295">
        <v>7</v>
      </c>
      <c r="L23" s="54">
        <v>5</v>
      </c>
      <c r="M23" s="54">
        <v>6</v>
      </c>
      <c r="N23" s="54">
        <v>4</v>
      </c>
      <c r="O23" s="54">
        <v>5</v>
      </c>
      <c r="P23" s="54">
        <v>5</v>
      </c>
      <c r="Q23" s="54">
        <v>4</v>
      </c>
      <c r="R23" s="142">
        <v>5</v>
      </c>
      <c r="S23" s="281">
        <v>2</v>
      </c>
      <c r="T23" s="54">
        <v>5</v>
      </c>
      <c r="U23" s="54">
        <v>5</v>
      </c>
      <c r="V23" s="54"/>
      <c r="W23" s="54"/>
      <c r="X23" s="54"/>
      <c r="Y23" s="54"/>
      <c r="Z23" s="54">
        <v>5</v>
      </c>
      <c r="AA23" s="268">
        <v>3</v>
      </c>
      <c r="AB23" s="49">
        <v>4</v>
      </c>
      <c r="AC23" s="403">
        <v>7</v>
      </c>
      <c r="AD23" s="350">
        <v>4</v>
      </c>
      <c r="AE23" s="54">
        <v>6</v>
      </c>
      <c r="AF23" s="54">
        <v>5</v>
      </c>
      <c r="AG23" s="54">
        <v>6</v>
      </c>
      <c r="AH23" s="54">
        <v>5</v>
      </c>
      <c r="AI23" s="281">
        <v>3</v>
      </c>
      <c r="AJ23" s="49">
        <v>5</v>
      </c>
      <c r="AK23" s="49">
        <v>6</v>
      </c>
      <c r="AL23" s="49">
        <v>6</v>
      </c>
      <c r="AM23" s="49"/>
      <c r="AN23" s="54"/>
      <c r="AO23" s="49"/>
      <c r="AP23" s="49"/>
      <c r="AQ23" s="49"/>
      <c r="AR23" s="54"/>
      <c r="AS23" s="21"/>
    </row>
    <row r="24" spans="1:45">
      <c r="A24" s="64" t="s">
        <v>23</v>
      </c>
      <c r="B24" s="22" t="s">
        <v>100</v>
      </c>
      <c r="C24" s="108"/>
      <c r="D24" s="110">
        <v>3</v>
      </c>
      <c r="E24" s="106"/>
      <c r="F24" s="83"/>
      <c r="G24" s="149"/>
      <c r="H24" s="71" t="s">
        <v>104</v>
      </c>
      <c r="I24" s="142"/>
      <c r="J24" s="142"/>
      <c r="K24" s="142"/>
      <c r="L24" s="54"/>
      <c r="M24" s="54"/>
      <c r="N24" s="54"/>
      <c r="O24" s="142"/>
      <c r="P24" s="54"/>
      <c r="Q24" s="54"/>
      <c r="R24" s="71" t="s">
        <v>104</v>
      </c>
      <c r="S24" s="121"/>
      <c r="T24" s="54"/>
      <c r="U24" s="54"/>
      <c r="V24" s="71" t="s">
        <v>104</v>
      </c>
      <c r="W24" s="54"/>
      <c r="X24" s="142"/>
      <c r="Y24" s="54"/>
      <c r="Z24" s="54"/>
      <c r="AA24" s="54"/>
      <c r="AB24" s="49"/>
      <c r="AC24" s="218"/>
      <c r="AD24" s="149"/>
      <c r="AE24" s="54"/>
      <c r="AF24" s="142"/>
      <c r="AG24" s="54"/>
      <c r="AH24" s="54"/>
      <c r="AI24" s="142"/>
      <c r="AJ24" s="47"/>
      <c r="AK24" s="47"/>
      <c r="AL24" s="47"/>
      <c r="AM24" s="47"/>
      <c r="AN24" s="54"/>
      <c r="AO24" s="47"/>
      <c r="AP24" s="49"/>
      <c r="AQ24" s="49"/>
      <c r="AR24" s="54"/>
      <c r="AS24" s="21"/>
    </row>
    <row r="25" spans="1:45">
      <c r="A25" s="64" t="s">
        <v>23</v>
      </c>
      <c r="B25" s="22" t="s">
        <v>217</v>
      </c>
      <c r="C25" s="108">
        <v>21</v>
      </c>
      <c r="D25" s="110">
        <v>5</v>
      </c>
      <c r="E25" s="106">
        <v>1</v>
      </c>
      <c r="F25" s="83">
        <f>AVERAGE(G25,K25,L25,M25,N25,O25,Q25,R25,S25,T25,U25,W25,Y25,AC25,AD25,AE25,AG25,AH25,AK25,AL25)</f>
        <v>5.25</v>
      </c>
      <c r="G25" s="149">
        <v>4</v>
      </c>
      <c r="H25" s="142"/>
      <c r="I25" s="71" t="s">
        <v>104</v>
      </c>
      <c r="J25" s="71" t="s">
        <v>104</v>
      </c>
      <c r="K25" s="142">
        <v>5</v>
      </c>
      <c r="L25" s="54">
        <v>5</v>
      </c>
      <c r="M25" s="278">
        <v>7</v>
      </c>
      <c r="N25" s="54">
        <v>5</v>
      </c>
      <c r="O25" s="142">
        <v>5</v>
      </c>
      <c r="P25" s="71" t="s">
        <v>104</v>
      </c>
      <c r="Q25" s="54">
        <v>5</v>
      </c>
      <c r="R25" s="142">
        <v>5</v>
      </c>
      <c r="S25" s="54">
        <v>5</v>
      </c>
      <c r="T25" s="54">
        <v>5</v>
      </c>
      <c r="U25" s="54">
        <v>5</v>
      </c>
      <c r="V25" s="71" t="s">
        <v>104</v>
      </c>
      <c r="W25" s="54">
        <v>6</v>
      </c>
      <c r="X25" s="54"/>
      <c r="Y25" s="54">
        <v>5</v>
      </c>
      <c r="Z25" s="142"/>
      <c r="AA25" s="82" t="s">
        <v>423</v>
      </c>
      <c r="AB25" s="49"/>
      <c r="AC25" s="218">
        <v>6</v>
      </c>
      <c r="AD25" s="120">
        <v>5</v>
      </c>
      <c r="AE25" s="54">
        <v>5</v>
      </c>
      <c r="AF25" s="54"/>
      <c r="AG25" s="54">
        <v>5</v>
      </c>
      <c r="AH25" s="54">
        <v>6</v>
      </c>
      <c r="AI25" s="142"/>
      <c r="AJ25" s="48" t="s">
        <v>104</v>
      </c>
      <c r="AK25" s="49">
        <v>5</v>
      </c>
      <c r="AL25" s="49">
        <v>6</v>
      </c>
      <c r="AM25" s="49"/>
      <c r="AN25" s="142"/>
      <c r="AO25" s="49"/>
      <c r="AP25" s="49"/>
      <c r="AQ25" s="49"/>
      <c r="AR25" s="132"/>
      <c r="AS25" s="21"/>
    </row>
    <row r="26" spans="1:45">
      <c r="A26" s="64" t="s">
        <v>23</v>
      </c>
      <c r="B26" s="22" t="s">
        <v>232</v>
      </c>
      <c r="C26" s="108">
        <v>3</v>
      </c>
      <c r="D26" s="110">
        <v>4</v>
      </c>
      <c r="E26" s="106"/>
      <c r="F26" s="83">
        <f>AVERAGE(X26,Y26,Z26)</f>
        <v>4.333333333333333</v>
      </c>
      <c r="G26" s="149"/>
      <c r="H26" s="142"/>
      <c r="I26" s="132"/>
      <c r="J26" s="142"/>
      <c r="K26" s="142"/>
      <c r="L26" s="54"/>
      <c r="M26" s="54"/>
      <c r="N26" s="54"/>
      <c r="O26" s="54"/>
      <c r="P26" s="54"/>
      <c r="Q26" s="54"/>
      <c r="R26" s="142"/>
      <c r="S26" s="54"/>
      <c r="T26" s="54"/>
      <c r="U26" s="121"/>
      <c r="V26" s="54"/>
      <c r="W26" s="142"/>
      <c r="X26" s="54">
        <v>4</v>
      </c>
      <c r="Y26" s="268">
        <v>3</v>
      </c>
      <c r="Z26" s="54">
        <v>6</v>
      </c>
      <c r="AA26" s="54"/>
      <c r="AB26" s="49"/>
      <c r="AC26" s="405" t="s">
        <v>104</v>
      </c>
      <c r="AD26" s="405" t="s">
        <v>104</v>
      </c>
      <c r="AE26" s="54"/>
      <c r="AF26" s="54"/>
      <c r="AG26" s="142"/>
      <c r="AH26" s="54"/>
      <c r="AI26" s="71" t="s">
        <v>104</v>
      </c>
      <c r="AJ26" s="49"/>
      <c r="AK26" s="48" t="s">
        <v>104</v>
      </c>
      <c r="AL26" s="49"/>
      <c r="AM26" s="49"/>
      <c r="AN26" s="54"/>
      <c r="AO26" s="49"/>
      <c r="AP26" s="49"/>
      <c r="AQ26" s="49"/>
      <c r="AR26" s="54"/>
      <c r="AS26" s="21"/>
    </row>
    <row r="27" spans="1:45">
      <c r="A27" s="64" t="s">
        <v>23</v>
      </c>
      <c r="B27" s="22" t="s">
        <v>101</v>
      </c>
      <c r="C27" s="108">
        <v>22</v>
      </c>
      <c r="D27" s="110">
        <v>1</v>
      </c>
      <c r="E27" s="106">
        <v>2</v>
      </c>
      <c r="F27" s="83">
        <f>AVERAGE(G27,H27,I27,J27,N27,O27,P27,Q27,R27,Z27,AA27,AB27,AC27,AD27,AE27,AF27,AG27,AH27,AI27,AJ27,AK27,AL27)</f>
        <v>5.1363636363636367</v>
      </c>
      <c r="G27" s="149">
        <v>5</v>
      </c>
      <c r="H27" s="280">
        <v>8</v>
      </c>
      <c r="I27" s="197">
        <v>4</v>
      </c>
      <c r="J27" s="197">
        <v>4</v>
      </c>
      <c r="K27" s="142"/>
      <c r="L27" s="142"/>
      <c r="M27" s="71" t="s">
        <v>104</v>
      </c>
      <c r="N27" s="142">
        <v>5</v>
      </c>
      <c r="O27" s="53">
        <v>6</v>
      </c>
      <c r="P27" s="142">
        <v>5</v>
      </c>
      <c r="Q27" s="279">
        <v>7</v>
      </c>
      <c r="R27" s="142">
        <v>5</v>
      </c>
      <c r="S27" s="142"/>
      <c r="T27" s="54"/>
      <c r="U27" s="54"/>
      <c r="V27" s="54"/>
      <c r="W27" s="54"/>
      <c r="X27" s="54"/>
      <c r="Y27" s="54"/>
      <c r="Z27" s="281">
        <v>3</v>
      </c>
      <c r="AA27" s="54">
        <v>4</v>
      </c>
      <c r="AB27" s="381">
        <v>3</v>
      </c>
      <c r="AC27" s="404">
        <v>7</v>
      </c>
      <c r="AD27" s="408">
        <v>7</v>
      </c>
      <c r="AE27" s="54">
        <v>6</v>
      </c>
      <c r="AF27" s="54">
        <v>5</v>
      </c>
      <c r="AG27" s="54">
        <v>5</v>
      </c>
      <c r="AH27" s="54">
        <v>5</v>
      </c>
      <c r="AI27" s="268">
        <v>3</v>
      </c>
      <c r="AJ27" s="47">
        <v>5</v>
      </c>
      <c r="AK27" s="49">
        <v>6</v>
      </c>
      <c r="AL27" s="47">
        <v>5</v>
      </c>
      <c r="AM27" s="122"/>
      <c r="AN27" s="142"/>
      <c r="AO27" s="47"/>
      <c r="AP27" s="123"/>
      <c r="AQ27" s="47"/>
      <c r="AR27" s="142"/>
      <c r="AS27" s="21"/>
    </row>
    <row r="28" spans="1:45" s="76" customFormat="1">
      <c r="A28" s="64" t="s">
        <v>23</v>
      </c>
      <c r="B28" s="22" t="s">
        <v>252</v>
      </c>
      <c r="C28" s="108">
        <v>24</v>
      </c>
      <c r="D28" s="110"/>
      <c r="E28" s="106"/>
      <c r="F28" s="83">
        <f>AVERAGE(W28,T28,G28,H28,I28,J28,K28,L28,M28,N28,O28,P28,Q28,S28,Z28,AA28,AB28,AC28,AD28,AE28,AF28,AI28,AJ28,AL28)</f>
        <v>4.958333333333333</v>
      </c>
      <c r="G28" s="149">
        <v>5</v>
      </c>
      <c r="H28" s="142">
        <v>5</v>
      </c>
      <c r="I28" s="197">
        <v>5</v>
      </c>
      <c r="J28" s="197">
        <v>5</v>
      </c>
      <c r="K28" s="142">
        <v>5</v>
      </c>
      <c r="L28" s="142">
        <v>6</v>
      </c>
      <c r="M28" s="142">
        <v>6</v>
      </c>
      <c r="N28" s="142">
        <v>4</v>
      </c>
      <c r="O28" s="142">
        <v>5</v>
      </c>
      <c r="P28" s="54">
        <v>6</v>
      </c>
      <c r="Q28" s="54">
        <v>4</v>
      </c>
      <c r="R28" s="142"/>
      <c r="S28" s="142">
        <v>5</v>
      </c>
      <c r="T28" s="54">
        <v>4</v>
      </c>
      <c r="U28" s="142"/>
      <c r="V28" s="142"/>
      <c r="W28" s="54">
        <v>6</v>
      </c>
      <c r="X28" s="142"/>
      <c r="Y28" s="142"/>
      <c r="Z28" s="54">
        <v>5</v>
      </c>
      <c r="AA28" s="54">
        <v>5</v>
      </c>
      <c r="AB28" s="381">
        <v>3</v>
      </c>
      <c r="AC28" s="218">
        <v>6</v>
      </c>
      <c r="AD28" s="218">
        <v>6</v>
      </c>
      <c r="AE28" s="142">
        <v>6</v>
      </c>
      <c r="AF28" s="54">
        <v>5</v>
      </c>
      <c r="AG28" s="54"/>
      <c r="AH28" s="54"/>
      <c r="AI28" s="281">
        <v>3</v>
      </c>
      <c r="AJ28" s="49">
        <v>4</v>
      </c>
      <c r="AK28" s="49"/>
      <c r="AL28" s="49">
        <v>5</v>
      </c>
      <c r="AM28" s="49"/>
      <c r="AN28" s="142"/>
      <c r="AO28" s="49"/>
      <c r="AP28" s="49"/>
      <c r="AQ28" s="49"/>
      <c r="AR28" s="54"/>
      <c r="AS28" s="77"/>
    </row>
    <row r="29" spans="1:45" s="91" customFormat="1">
      <c r="A29" s="243" t="s">
        <v>23</v>
      </c>
      <c r="B29" s="79" t="s">
        <v>268</v>
      </c>
      <c r="C29" s="99"/>
      <c r="D29" s="100"/>
      <c r="E29" s="101"/>
      <c r="F29" s="83"/>
      <c r="G29" s="244"/>
      <c r="H29" s="234"/>
      <c r="I29" s="245"/>
      <c r="J29" s="245"/>
      <c r="K29" s="234"/>
      <c r="L29" s="234"/>
      <c r="M29" s="234"/>
      <c r="N29" s="234"/>
      <c r="O29" s="233"/>
      <c r="P29" s="234"/>
      <c r="Q29" s="233"/>
      <c r="R29" s="158"/>
      <c r="S29" s="234"/>
      <c r="T29" s="233"/>
      <c r="U29" s="233"/>
      <c r="V29" s="233"/>
      <c r="W29" s="233"/>
      <c r="X29" s="233"/>
      <c r="Y29" s="233"/>
      <c r="Z29" s="233"/>
      <c r="AA29" s="233"/>
      <c r="AB29" s="235"/>
      <c r="AC29" s="246"/>
      <c r="AD29" s="244"/>
      <c r="AE29" s="234"/>
      <c r="AF29" s="234"/>
      <c r="AG29" s="233"/>
      <c r="AH29" s="234"/>
      <c r="AI29" s="233"/>
      <c r="AJ29" s="236"/>
      <c r="AK29" s="236"/>
      <c r="AL29" s="236"/>
      <c r="AM29" s="236"/>
      <c r="AN29" s="234"/>
      <c r="AO29" s="236"/>
      <c r="AP29" s="236"/>
      <c r="AQ29" s="236"/>
      <c r="AR29" s="234"/>
      <c r="AS29" s="116"/>
    </row>
    <row r="30" spans="1:45" s="91" customFormat="1">
      <c r="A30" s="221" t="s">
        <v>23</v>
      </c>
      <c r="B30" s="22" t="s">
        <v>340</v>
      </c>
      <c r="C30" s="108">
        <v>16</v>
      </c>
      <c r="D30" s="110">
        <v>7</v>
      </c>
      <c r="E30" s="118"/>
      <c r="F30" s="83">
        <f>AVERAGE(G30,H30,I30,R30,S30,T30,U30,V30,W30,X30,Y30,Z30,AB30,AH30,AI30,AK30)</f>
        <v>4.4375</v>
      </c>
      <c r="G30" s="149">
        <v>5</v>
      </c>
      <c r="H30" s="142">
        <v>5</v>
      </c>
      <c r="I30" s="197">
        <v>5</v>
      </c>
      <c r="J30" s="197"/>
      <c r="K30" s="142"/>
      <c r="L30" s="142"/>
      <c r="M30" s="142"/>
      <c r="N30" s="142"/>
      <c r="O30" s="71" t="s">
        <v>104</v>
      </c>
      <c r="P30" s="71" t="s">
        <v>104</v>
      </c>
      <c r="Q30" s="71" t="s">
        <v>104</v>
      </c>
      <c r="R30" s="142">
        <v>5</v>
      </c>
      <c r="S30" s="142">
        <v>4</v>
      </c>
      <c r="T30" s="54">
        <v>5</v>
      </c>
      <c r="U30" s="54">
        <v>5</v>
      </c>
      <c r="V30" s="281">
        <v>3</v>
      </c>
      <c r="W30" s="54">
        <v>4</v>
      </c>
      <c r="X30" s="54">
        <v>4</v>
      </c>
      <c r="Y30" s="54">
        <v>4</v>
      </c>
      <c r="Z30" s="54">
        <v>4</v>
      </c>
      <c r="AA30" s="54"/>
      <c r="AB30" s="381">
        <v>3</v>
      </c>
      <c r="AC30" s="218"/>
      <c r="AD30" s="218"/>
      <c r="AE30" s="142"/>
      <c r="AF30" s="71" t="s">
        <v>104</v>
      </c>
      <c r="AG30" s="71" t="s">
        <v>104</v>
      </c>
      <c r="AH30" s="54">
        <v>6</v>
      </c>
      <c r="AI30" s="54">
        <v>4</v>
      </c>
      <c r="AJ30" s="48" t="s">
        <v>104</v>
      </c>
      <c r="AK30" s="49">
        <v>5</v>
      </c>
      <c r="AL30" s="48" t="s">
        <v>104</v>
      </c>
      <c r="AM30" s="49"/>
      <c r="AN30" s="142"/>
      <c r="AO30" s="49"/>
      <c r="AP30" s="49"/>
      <c r="AQ30" s="49"/>
      <c r="AR30" s="142"/>
      <c r="AS30" s="116"/>
    </row>
    <row r="31" spans="1:45" s="91" customFormat="1">
      <c r="A31" s="221" t="s">
        <v>23</v>
      </c>
      <c r="B31" s="34" t="s">
        <v>473</v>
      </c>
      <c r="C31" s="108">
        <v>3</v>
      </c>
      <c r="D31" s="110">
        <v>12</v>
      </c>
      <c r="E31" s="118"/>
      <c r="F31" s="83">
        <f>AVERAGE(J31,AF31,AJ31)</f>
        <v>4.666666666666667</v>
      </c>
      <c r="G31" s="42" t="s">
        <v>104</v>
      </c>
      <c r="H31" s="71" t="s">
        <v>104</v>
      </c>
      <c r="I31" s="52" t="s">
        <v>104</v>
      </c>
      <c r="J31" s="197">
        <v>4</v>
      </c>
      <c r="K31" s="71" t="s">
        <v>104</v>
      </c>
      <c r="L31" s="71" t="s">
        <v>104</v>
      </c>
      <c r="M31" s="71" t="s">
        <v>104</v>
      </c>
      <c r="N31" s="142"/>
      <c r="O31" s="54"/>
      <c r="P31" s="54"/>
      <c r="Q31" s="54"/>
      <c r="R31" s="142"/>
      <c r="S31" s="142"/>
      <c r="T31" s="54"/>
      <c r="U31" s="54"/>
      <c r="V31" s="54"/>
      <c r="W31" s="71" t="s">
        <v>104</v>
      </c>
      <c r="X31" s="71" t="s">
        <v>104</v>
      </c>
      <c r="Y31" s="71" t="s">
        <v>104</v>
      </c>
      <c r="Z31" s="54"/>
      <c r="AA31" s="71" t="s">
        <v>104</v>
      </c>
      <c r="AB31" s="48" t="s">
        <v>104</v>
      </c>
      <c r="AC31" s="218"/>
      <c r="AD31" s="34"/>
      <c r="AE31" s="71" t="s">
        <v>104</v>
      </c>
      <c r="AF31" s="142">
        <v>5</v>
      </c>
      <c r="AG31" s="54"/>
      <c r="AH31" s="54"/>
      <c r="AI31" s="54"/>
      <c r="AJ31" s="47">
        <v>5</v>
      </c>
      <c r="AK31" s="49"/>
      <c r="AL31" s="49"/>
      <c r="AM31" s="49"/>
      <c r="AN31" s="142"/>
      <c r="AO31" s="49"/>
      <c r="AP31" s="49"/>
      <c r="AQ31" s="49"/>
      <c r="AR31" s="142"/>
      <c r="AS31" s="116"/>
    </row>
    <row r="32" spans="1:45" s="91" customFormat="1">
      <c r="A32" s="221" t="s">
        <v>23</v>
      </c>
      <c r="B32" s="59" t="s">
        <v>624</v>
      </c>
      <c r="C32" s="108"/>
      <c r="D32" s="110">
        <v>4</v>
      </c>
      <c r="E32" s="118"/>
      <c r="F32" s="83"/>
      <c r="G32" s="42"/>
      <c r="H32" s="71"/>
      <c r="I32" s="52"/>
      <c r="J32" s="146" t="s">
        <v>104</v>
      </c>
      <c r="K32" s="71" t="s">
        <v>104</v>
      </c>
      <c r="L32" s="71" t="s">
        <v>104</v>
      </c>
      <c r="M32" s="142"/>
      <c r="N32" s="142"/>
      <c r="O32" s="54"/>
      <c r="P32" s="54"/>
      <c r="Q32" s="54"/>
      <c r="R32" s="71" t="s">
        <v>104</v>
      </c>
      <c r="S32" s="142"/>
      <c r="T32" s="54"/>
      <c r="U32" s="54"/>
      <c r="V32" s="54"/>
      <c r="W32" s="54"/>
      <c r="X32" s="54"/>
      <c r="Y32" s="54"/>
      <c r="Z32" s="54"/>
      <c r="AA32" s="54"/>
      <c r="AB32" s="49"/>
      <c r="AC32" s="218"/>
      <c r="AD32" s="34"/>
      <c r="AE32" s="142"/>
      <c r="AF32" s="142"/>
      <c r="AG32" s="54"/>
      <c r="AH32" s="54"/>
      <c r="AI32" s="54"/>
      <c r="AJ32" s="47"/>
      <c r="AK32" s="49"/>
      <c r="AL32" s="49"/>
      <c r="AM32" s="49"/>
      <c r="AN32" s="142"/>
      <c r="AO32" s="49"/>
      <c r="AP32" s="49"/>
      <c r="AQ32" s="49"/>
      <c r="AR32" s="142"/>
      <c r="AS32" s="116"/>
    </row>
    <row r="33" spans="1:45" s="91" customFormat="1">
      <c r="A33" s="221" t="s">
        <v>23</v>
      </c>
      <c r="B33" s="352" t="s">
        <v>778</v>
      </c>
      <c r="C33" s="328">
        <v>2</v>
      </c>
      <c r="D33" s="330">
        <v>2</v>
      </c>
      <c r="E33" s="335"/>
      <c r="F33" s="342">
        <f>AVERAGE(U33,V33)</f>
        <v>5</v>
      </c>
      <c r="G33" s="42"/>
      <c r="H33" s="71"/>
      <c r="I33" s="52"/>
      <c r="J33" s="146"/>
      <c r="K33" s="71"/>
      <c r="L33" s="71"/>
      <c r="M33" s="142"/>
      <c r="N33" s="142"/>
      <c r="O33" s="54"/>
      <c r="P33" s="71" t="s">
        <v>104</v>
      </c>
      <c r="Q33" s="54"/>
      <c r="R33" s="142"/>
      <c r="S33" s="142"/>
      <c r="T33" s="71" t="s">
        <v>104</v>
      </c>
      <c r="U33" s="54">
        <v>5</v>
      </c>
      <c r="V33" s="54">
        <v>5</v>
      </c>
      <c r="W33" s="54"/>
      <c r="X33" s="54"/>
      <c r="Y33" s="54"/>
      <c r="Z33" s="54"/>
      <c r="AA33" s="54"/>
      <c r="AB33" s="350"/>
      <c r="AC33" s="218"/>
      <c r="AD33" s="346"/>
      <c r="AE33" s="142"/>
      <c r="AF33" s="142"/>
      <c r="AG33" s="54"/>
      <c r="AH33" s="54"/>
      <c r="AI33" s="54"/>
      <c r="AJ33" s="47"/>
      <c r="AK33" s="350"/>
      <c r="AL33" s="350"/>
      <c r="AM33" s="350"/>
      <c r="AN33" s="142"/>
      <c r="AO33" s="350"/>
      <c r="AP33" s="350"/>
      <c r="AQ33" s="350"/>
      <c r="AR33" s="142"/>
      <c r="AS33" s="116"/>
    </row>
    <row r="34" spans="1:45" s="91" customFormat="1">
      <c r="A34" s="221" t="s">
        <v>23</v>
      </c>
      <c r="B34" s="59" t="s">
        <v>591</v>
      </c>
      <c r="C34" s="108">
        <v>15</v>
      </c>
      <c r="D34" s="110">
        <v>7</v>
      </c>
      <c r="E34" s="118">
        <v>2</v>
      </c>
      <c r="F34" s="83">
        <f>AVERAGE(X34,J34,K34,L34,N34,O34,P34,Q34,R34,T34,U34,V34,W34,AA34,AB34,AG34)</f>
        <v>4.9375</v>
      </c>
      <c r="G34" s="42"/>
      <c r="H34" s="71"/>
      <c r="I34" s="52" t="s">
        <v>104</v>
      </c>
      <c r="J34" s="197">
        <v>4</v>
      </c>
      <c r="K34" s="278">
        <v>7</v>
      </c>
      <c r="L34" s="142">
        <v>5</v>
      </c>
      <c r="M34" s="43" t="s">
        <v>104</v>
      </c>
      <c r="N34" s="142">
        <v>4</v>
      </c>
      <c r="O34" s="54">
        <v>5</v>
      </c>
      <c r="P34" s="54">
        <v>6</v>
      </c>
      <c r="Q34" s="54">
        <v>5</v>
      </c>
      <c r="R34" s="142">
        <v>5</v>
      </c>
      <c r="S34" s="142"/>
      <c r="T34" s="54">
        <v>6</v>
      </c>
      <c r="U34" s="54">
        <v>5</v>
      </c>
      <c r="V34" s="54">
        <v>4</v>
      </c>
      <c r="W34" s="54">
        <v>5</v>
      </c>
      <c r="X34" s="54">
        <v>4</v>
      </c>
      <c r="Y34" s="54"/>
      <c r="Z34" s="54"/>
      <c r="AA34" s="54">
        <v>5</v>
      </c>
      <c r="AB34" s="49">
        <v>4</v>
      </c>
      <c r="AC34" s="405" t="s">
        <v>104</v>
      </c>
      <c r="AD34" s="169" t="s">
        <v>104</v>
      </c>
      <c r="AE34" s="142"/>
      <c r="AF34" s="142"/>
      <c r="AG34" s="54">
        <v>5</v>
      </c>
      <c r="AH34" s="54"/>
      <c r="AI34" s="71" t="s">
        <v>104</v>
      </c>
      <c r="AJ34" s="47"/>
      <c r="AK34" s="49"/>
      <c r="AL34" s="48" t="s">
        <v>104</v>
      </c>
      <c r="AM34" s="49"/>
      <c r="AN34" s="142"/>
      <c r="AO34" s="49"/>
      <c r="AP34" s="49"/>
      <c r="AQ34" s="49"/>
      <c r="AR34" s="142"/>
      <c r="AS34" s="116"/>
    </row>
    <row r="35" spans="1:45" s="91" customFormat="1">
      <c r="A35" s="221" t="s">
        <v>23</v>
      </c>
      <c r="B35" s="352" t="s">
        <v>1003</v>
      </c>
      <c r="C35" s="328"/>
      <c r="D35" s="330">
        <v>2</v>
      </c>
      <c r="E35" s="335"/>
      <c r="F35" s="342"/>
      <c r="G35" s="42"/>
      <c r="H35" s="71"/>
      <c r="I35" s="52"/>
      <c r="J35" s="197"/>
      <c r="K35" s="142"/>
      <c r="L35" s="142"/>
      <c r="M35" s="43"/>
      <c r="N35" s="142"/>
      <c r="O35" s="54"/>
      <c r="P35" s="54"/>
      <c r="Q35" s="54"/>
      <c r="R35" s="142"/>
      <c r="S35" s="142"/>
      <c r="T35" s="54"/>
      <c r="U35" s="54"/>
      <c r="V35" s="54"/>
      <c r="W35" s="54"/>
      <c r="X35" s="54"/>
      <c r="Y35" s="54"/>
      <c r="Z35" s="71" t="s">
        <v>104</v>
      </c>
      <c r="AA35" s="71" t="s">
        <v>104</v>
      </c>
      <c r="AB35" s="350"/>
      <c r="AC35" s="218"/>
      <c r="AD35" s="346"/>
      <c r="AE35" s="142"/>
      <c r="AF35" s="142"/>
      <c r="AG35" s="54"/>
      <c r="AH35" s="54"/>
      <c r="AI35" s="54"/>
      <c r="AJ35" s="47"/>
      <c r="AK35" s="350"/>
      <c r="AL35" s="350"/>
      <c r="AM35" s="350"/>
      <c r="AN35" s="142"/>
      <c r="AO35" s="350"/>
      <c r="AP35" s="350"/>
      <c r="AQ35" s="350"/>
      <c r="AR35" s="142"/>
      <c r="AS35" s="116"/>
    </row>
    <row r="36" spans="1:45" s="91" customFormat="1">
      <c r="A36" s="307" t="s">
        <v>23</v>
      </c>
      <c r="B36" s="292" t="s">
        <v>195</v>
      </c>
      <c r="C36" s="274"/>
      <c r="D36" s="275"/>
      <c r="E36" s="273"/>
      <c r="F36" s="28"/>
      <c r="G36" s="244"/>
      <c r="H36" s="234"/>
      <c r="I36" s="234"/>
      <c r="J36" s="234"/>
      <c r="K36" s="234"/>
      <c r="L36" s="234"/>
      <c r="M36" s="157"/>
      <c r="N36" s="234"/>
      <c r="O36" s="233"/>
      <c r="P36" s="234"/>
      <c r="Q36" s="234"/>
      <c r="R36" s="234"/>
      <c r="S36" s="234"/>
      <c r="T36" s="234"/>
      <c r="U36" s="234"/>
      <c r="V36" s="158"/>
      <c r="W36" s="233"/>
      <c r="X36" s="157"/>
      <c r="Y36" s="234"/>
      <c r="Z36" s="234"/>
      <c r="AA36" s="234"/>
      <c r="AB36" s="235"/>
      <c r="AC36" s="308"/>
      <c r="AD36" s="232"/>
      <c r="AE36" s="233"/>
      <c r="AF36" s="233"/>
      <c r="AG36" s="234"/>
      <c r="AH36" s="233"/>
      <c r="AI36" s="233"/>
      <c r="AJ36" s="236"/>
      <c r="AK36" s="235"/>
      <c r="AL36" s="236"/>
      <c r="AM36" s="236"/>
      <c r="AN36" s="233"/>
      <c r="AO36" s="235"/>
      <c r="AP36" s="235"/>
      <c r="AQ36" s="235"/>
      <c r="AR36" s="233"/>
      <c r="AS36" s="116"/>
    </row>
    <row r="37" spans="1:45" s="91" customFormat="1">
      <c r="A37" s="221" t="s">
        <v>24</v>
      </c>
      <c r="B37" s="34" t="s">
        <v>176</v>
      </c>
      <c r="C37" s="108">
        <v>14</v>
      </c>
      <c r="D37" s="110">
        <v>15</v>
      </c>
      <c r="E37" s="106">
        <v>6</v>
      </c>
      <c r="F37" s="83">
        <f>AVERAGE(X37,H37,I37,J37,K37,L37,M37,P37,R37,S37,T37,V37,W37,Y37)</f>
        <v>4.7142857142857144</v>
      </c>
      <c r="G37" s="42" t="s">
        <v>104</v>
      </c>
      <c r="H37" s="142">
        <v>5</v>
      </c>
      <c r="I37" s="142">
        <v>4</v>
      </c>
      <c r="J37" s="142">
        <v>6</v>
      </c>
      <c r="K37" s="142">
        <v>4</v>
      </c>
      <c r="L37" s="278">
        <v>8</v>
      </c>
      <c r="M37" s="54">
        <v>5</v>
      </c>
      <c r="N37" s="71" t="s">
        <v>104</v>
      </c>
      <c r="O37" s="54"/>
      <c r="P37" s="142">
        <v>4</v>
      </c>
      <c r="Q37" s="71" t="s">
        <v>104</v>
      </c>
      <c r="R37" s="142">
        <v>4</v>
      </c>
      <c r="S37" s="142">
        <v>4</v>
      </c>
      <c r="T37" s="142">
        <v>4</v>
      </c>
      <c r="U37" s="71" t="s">
        <v>104</v>
      </c>
      <c r="V37" s="268">
        <v>3</v>
      </c>
      <c r="W37" s="224">
        <v>8</v>
      </c>
      <c r="X37" s="54">
        <v>4</v>
      </c>
      <c r="Y37" s="268">
        <v>3</v>
      </c>
      <c r="Z37" s="142"/>
      <c r="AA37" s="71" t="s">
        <v>104</v>
      </c>
      <c r="AB37" s="48" t="s">
        <v>104</v>
      </c>
      <c r="AC37" s="406" t="s">
        <v>104</v>
      </c>
      <c r="AD37" s="48" t="s">
        <v>104</v>
      </c>
      <c r="AE37" s="71" t="s">
        <v>104</v>
      </c>
      <c r="AF37" s="71" t="s">
        <v>104</v>
      </c>
      <c r="AG37" s="71" t="s">
        <v>104</v>
      </c>
      <c r="AH37" s="71" t="s">
        <v>104</v>
      </c>
      <c r="AI37" s="71" t="s">
        <v>104</v>
      </c>
      <c r="AJ37" s="49"/>
      <c r="AK37" s="48" t="s">
        <v>104</v>
      </c>
      <c r="AL37" s="48" t="s">
        <v>104</v>
      </c>
      <c r="AM37" s="49"/>
      <c r="AN37" s="54"/>
      <c r="AO37" s="47"/>
      <c r="AP37" s="47"/>
      <c r="AQ37" s="47"/>
      <c r="AR37" s="54"/>
      <c r="AS37" s="116"/>
    </row>
    <row r="38" spans="1:45" s="91" customFormat="1">
      <c r="A38" s="221" t="s">
        <v>24</v>
      </c>
      <c r="B38" s="59" t="s">
        <v>472</v>
      </c>
      <c r="C38" s="108">
        <v>4</v>
      </c>
      <c r="D38" s="110">
        <v>12</v>
      </c>
      <c r="E38" s="106">
        <v>1</v>
      </c>
      <c r="F38" s="83">
        <f>AVERAGE(I38,L38,M38,V38,Y38)</f>
        <v>3.6</v>
      </c>
      <c r="G38" s="42" t="s">
        <v>104</v>
      </c>
      <c r="H38" s="71" t="s">
        <v>104</v>
      </c>
      <c r="I38" s="142">
        <v>4</v>
      </c>
      <c r="J38" s="142"/>
      <c r="K38" s="71" t="s">
        <v>104</v>
      </c>
      <c r="L38" s="240">
        <v>3</v>
      </c>
      <c r="M38" s="54">
        <v>4</v>
      </c>
      <c r="N38" s="71" t="s">
        <v>104</v>
      </c>
      <c r="O38" s="71" t="s">
        <v>104</v>
      </c>
      <c r="P38" s="142"/>
      <c r="Q38" s="71" t="s">
        <v>104</v>
      </c>
      <c r="R38" s="142"/>
      <c r="S38" s="43" t="s">
        <v>104</v>
      </c>
      <c r="T38" s="71" t="s">
        <v>104</v>
      </c>
      <c r="U38" s="142"/>
      <c r="V38" s="142">
        <v>4</v>
      </c>
      <c r="W38" s="71" t="s">
        <v>104</v>
      </c>
      <c r="X38" s="142" t="s">
        <v>104</v>
      </c>
      <c r="Y38" s="268">
        <v>3</v>
      </c>
      <c r="Z38" s="71" t="s">
        <v>104</v>
      </c>
      <c r="AA38" s="142"/>
      <c r="AB38" s="47"/>
      <c r="AC38" s="181"/>
      <c r="AD38" s="120"/>
      <c r="AE38" s="54"/>
      <c r="AF38" s="54"/>
      <c r="AG38" s="142"/>
      <c r="AH38" s="54"/>
      <c r="AI38" s="54"/>
      <c r="AJ38" s="49"/>
      <c r="AK38" s="47"/>
      <c r="AL38" s="49"/>
      <c r="AM38" s="49"/>
      <c r="AN38" s="54"/>
      <c r="AO38" s="47"/>
      <c r="AP38" s="47"/>
      <c r="AQ38" s="47"/>
      <c r="AR38" s="54"/>
      <c r="AS38" s="116"/>
    </row>
    <row r="39" spans="1:45" s="91" customFormat="1">
      <c r="A39" s="221" t="s">
        <v>24</v>
      </c>
      <c r="B39" s="352" t="s">
        <v>853</v>
      </c>
      <c r="C39" s="328"/>
      <c r="D39" s="330">
        <v>1</v>
      </c>
      <c r="E39" s="326"/>
      <c r="F39" s="342"/>
      <c r="G39" s="42"/>
      <c r="H39" s="71"/>
      <c r="I39" s="142"/>
      <c r="J39" s="142"/>
      <c r="K39" s="71"/>
      <c r="L39" s="54"/>
      <c r="M39" s="54"/>
      <c r="N39" s="71"/>
      <c r="O39" s="71"/>
      <c r="P39" s="142"/>
      <c r="Q39" s="71"/>
      <c r="R39" s="142"/>
      <c r="S39" s="142" t="s">
        <v>104</v>
      </c>
      <c r="T39" s="142"/>
      <c r="U39" s="142"/>
      <c r="V39" s="132"/>
      <c r="W39" s="54"/>
      <c r="X39" s="121"/>
      <c r="Y39" s="142"/>
      <c r="Z39" s="142"/>
      <c r="AA39" s="142"/>
      <c r="AB39" s="47"/>
      <c r="AC39" s="181"/>
      <c r="AD39" s="120"/>
      <c r="AE39" s="54"/>
      <c r="AF39" s="54"/>
      <c r="AG39" s="142"/>
      <c r="AH39" s="54"/>
      <c r="AI39" s="54"/>
      <c r="AJ39" s="350"/>
      <c r="AK39" s="47"/>
      <c r="AL39" s="350"/>
      <c r="AM39" s="350"/>
      <c r="AN39" s="54"/>
      <c r="AO39" s="47"/>
      <c r="AP39" s="47"/>
      <c r="AQ39" s="47"/>
      <c r="AR39" s="54"/>
      <c r="AS39" s="116"/>
    </row>
    <row r="40" spans="1:45" s="91" customFormat="1">
      <c r="A40" s="221" t="s">
        <v>24</v>
      </c>
      <c r="B40" s="346" t="s">
        <v>539</v>
      </c>
      <c r="C40" s="328">
        <v>11</v>
      </c>
      <c r="D40" s="330"/>
      <c r="E40" s="326"/>
      <c r="F40" s="342">
        <f>AVERAGE(AB40,AC40,AD40,AE40,AF40,AG40,AH40,AI40,AJ40,AK40,AL40)</f>
        <v>5.0909090909090908</v>
      </c>
      <c r="G40" s="42"/>
      <c r="H40" s="71"/>
      <c r="I40" s="142"/>
      <c r="J40" s="142"/>
      <c r="K40" s="71"/>
      <c r="L40" s="54"/>
      <c r="M40" s="54"/>
      <c r="N40" s="71"/>
      <c r="O40" s="71"/>
      <c r="P40" s="142"/>
      <c r="Q40" s="71"/>
      <c r="R40" s="142"/>
      <c r="S40" s="142"/>
      <c r="T40" s="142"/>
      <c r="U40" s="142"/>
      <c r="V40" s="132"/>
      <c r="W40" s="54"/>
      <c r="X40" s="121"/>
      <c r="Y40" s="142"/>
      <c r="Z40" s="142"/>
      <c r="AA40" s="142"/>
      <c r="AB40" s="47">
        <v>5</v>
      </c>
      <c r="AC40" s="403">
        <v>7</v>
      </c>
      <c r="AD40" s="120">
        <v>6</v>
      </c>
      <c r="AE40" s="54">
        <v>6</v>
      </c>
      <c r="AF40" s="54">
        <v>5</v>
      </c>
      <c r="AG40" s="142">
        <v>5</v>
      </c>
      <c r="AH40" s="54">
        <v>4</v>
      </c>
      <c r="AI40" s="281">
        <v>3</v>
      </c>
      <c r="AJ40" s="350">
        <v>5</v>
      </c>
      <c r="AK40" s="47">
        <v>5</v>
      </c>
      <c r="AL40" s="350">
        <v>5</v>
      </c>
      <c r="AM40" s="350"/>
      <c r="AN40" s="54"/>
      <c r="AO40" s="47"/>
      <c r="AP40" s="47"/>
      <c r="AQ40" s="47"/>
      <c r="AR40" s="54"/>
      <c r="AS40" s="116"/>
    </row>
    <row r="41" spans="1:45" s="91" customFormat="1">
      <c r="A41" s="221" t="s">
        <v>24</v>
      </c>
      <c r="B41" s="85" t="s">
        <v>1086</v>
      </c>
      <c r="C41" s="328">
        <v>10</v>
      </c>
      <c r="D41" s="330"/>
      <c r="E41" s="326">
        <v>4</v>
      </c>
      <c r="F41" s="342">
        <f>AVERAGE(AC41,AD41,AE41,AF41,AG41,AH41,AI41,AJ41,AK41,AL41)</f>
        <v>5.0999999999999996</v>
      </c>
      <c r="G41" s="42"/>
      <c r="H41" s="71"/>
      <c r="I41" s="142"/>
      <c r="J41" s="142"/>
      <c r="K41" s="71"/>
      <c r="L41" s="54"/>
      <c r="M41" s="54"/>
      <c r="N41" s="71"/>
      <c r="O41" s="71"/>
      <c r="P41" s="142"/>
      <c r="Q41" s="71"/>
      <c r="R41" s="142"/>
      <c r="S41" s="142"/>
      <c r="T41" s="142"/>
      <c r="U41" s="142"/>
      <c r="V41" s="132"/>
      <c r="W41" s="54"/>
      <c r="X41" s="121"/>
      <c r="Y41" s="142"/>
      <c r="Z41" s="142"/>
      <c r="AA41" s="142"/>
      <c r="AB41" s="47"/>
      <c r="AC41" s="404">
        <v>7</v>
      </c>
      <c r="AD41" s="212">
        <v>6</v>
      </c>
      <c r="AE41" s="224">
        <v>7</v>
      </c>
      <c r="AF41" s="54">
        <v>4</v>
      </c>
      <c r="AG41" s="142">
        <v>5</v>
      </c>
      <c r="AH41" s="281">
        <v>3</v>
      </c>
      <c r="AI41" s="54">
        <v>4</v>
      </c>
      <c r="AJ41" s="350">
        <v>4</v>
      </c>
      <c r="AK41" s="285">
        <v>7</v>
      </c>
      <c r="AL41" s="350">
        <v>4</v>
      </c>
      <c r="AM41" s="350"/>
      <c r="AN41" s="54"/>
      <c r="AO41" s="47"/>
      <c r="AP41" s="47"/>
      <c r="AQ41" s="47"/>
      <c r="AR41" s="54"/>
      <c r="AS41" s="116"/>
    </row>
    <row r="42" spans="1:45" ht="15.75" thickBot="1">
      <c r="A42" s="2" t="s">
        <v>24</v>
      </c>
      <c r="B42" s="135" t="s">
        <v>169</v>
      </c>
      <c r="C42" s="109">
        <v>28</v>
      </c>
      <c r="D42" s="111"/>
      <c r="E42" s="107">
        <v>10</v>
      </c>
      <c r="F42" s="27">
        <f>AVERAGE(X42,W42,T42,G42,H42,J42,K42,N42,O42,P42,Q42,R42,S42,U42,V42,Y42,Z42,AA42,AB42,AC42,AD42,AE42,AF42,AG42,AH42,AJ42,AK42,AL42)</f>
        <v>5.1428571428571432</v>
      </c>
      <c r="G42" s="54">
        <v>4</v>
      </c>
      <c r="H42" s="278">
        <v>8</v>
      </c>
      <c r="I42" s="142"/>
      <c r="J42" s="296">
        <v>6</v>
      </c>
      <c r="K42" s="43">
        <v>5</v>
      </c>
      <c r="L42" s="54"/>
      <c r="M42" s="121"/>
      <c r="N42" s="268">
        <v>3</v>
      </c>
      <c r="O42" s="278">
        <v>8</v>
      </c>
      <c r="P42" s="281">
        <v>3</v>
      </c>
      <c r="Q42" s="142">
        <v>4</v>
      </c>
      <c r="R42" s="43">
        <v>6</v>
      </c>
      <c r="S42" s="142">
        <v>6</v>
      </c>
      <c r="T42" s="281">
        <v>3</v>
      </c>
      <c r="U42" s="142">
        <v>6</v>
      </c>
      <c r="V42" s="54">
        <v>4</v>
      </c>
      <c r="W42" s="280">
        <v>7</v>
      </c>
      <c r="X42" s="142">
        <v>4</v>
      </c>
      <c r="Y42" s="54">
        <v>4</v>
      </c>
      <c r="Z42" s="54">
        <v>5</v>
      </c>
      <c r="AA42" s="142">
        <v>5</v>
      </c>
      <c r="AB42" s="49">
        <v>4</v>
      </c>
      <c r="AC42" s="402">
        <v>7</v>
      </c>
      <c r="AD42" s="218">
        <v>5</v>
      </c>
      <c r="AE42" s="224">
        <v>8</v>
      </c>
      <c r="AF42" s="142">
        <v>5</v>
      </c>
      <c r="AG42" s="54">
        <v>4</v>
      </c>
      <c r="AH42" s="142">
        <v>4</v>
      </c>
      <c r="AI42" s="142"/>
      <c r="AJ42" s="47">
        <v>5</v>
      </c>
      <c r="AK42" s="47">
        <v>6</v>
      </c>
      <c r="AL42" s="350">
        <v>5</v>
      </c>
      <c r="AM42" s="123"/>
      <c r="AN42" s="54"/>
      <c r="AO42" s="49"/>
      <c r="AP42" s="49"/>
      <c r="AQ42" s="49"/>
      <c r="AR42" s="121"/>
      <c r="AS42" s="21"/>
    </row>
    <row r="43" spans="1:45">
      <c r="G43" s="30">
        <f>AVERAGE(G8,G17,G18,G19,G23,G25,G27,G28,G30,G42,G20)</f>
        <v>5.1818181818181817</v>
      </c>
      <c r="H43" s="30">
        <f>AVERAGE(H8,H12,H17,H19,H23,H20,H27,H28,H30,H37,H42)</f>
        <v>5.7272727272727275</v>
      </c>
      <c r="I43" s="30">
        <f>AVERAGE(I8,I12,I17,I19,I20,I23,I27,I28,I30,I37,I38)</f>
        <v>4.7272727272727275</v>
      </c>
      <c r="J43" s="30">
        <f>AVERAGE(J8,J12,J17,J19,J20,J23,J27,J28,J31,J37,J42)</f>
        <v>4.5454545454545459</v>
      </c>
      <c r="K43" s="30">
        <f>AVERAGE(K8,K12,K17,K19,K20,K23,K25,K28,K34,K37,K42)</f>
        <v>5.5454545454545459</v>
      </c>
      <c r="L43" s="30">
        <f>AVERAGE(L8,L12,L17,L19,L20,L23,L25,L28,L34,L37,L38)</f>
        <v>5.1818181818181817</v>
      </c>
      <c r="M43" s="30">
        <f>AVERAGE(M8,M12,M17,M19,M20,M21,M23,M25,M28,M37,M38)</f>
        <v>5.9090909090909092</v>
      </c>
      <c r="N43" s="30">
        <f>AVERAGE(N8,N17,N19,N20,N21,N23,N25,N27,N28,N34,N42)</f>
        <v>4.5454545454545459</v>
      </c>
      <c r="O43" s="30">
        <f>AVERAGE(O8,O12,O17,O19,O20,O23,O25,O27,O28,O34,O42)</f>
        <v>5.5454545454545459</v>
      </c>
      <c r="P43" s="30">
        <f>AVERAGE(P8,P12,P17,P19,P20,P23,P27,P28,P34,P37,P42)</f>
        <v>5.1818181818181817</v>
      </c>
      <c r="Q43" s="30">
        <f>AVERAGE(Q8,Q12,Q17,Q19,Q20,Q23,Q25,Q27,Q28,Q34,Q42)</f>
        <v>4.4545454545454541</v>
      </c>
      <c r="R43" s="30">
        <f>AVERAGE(R8,R12,R17,R19,R23,R25,R27,R30,R34,R37,R42)</f>
        <v>5</v>
      </c>
      <c r="S43" s="30">
        <f>AVERAGE(S8,S12,S18,S19,S20,S23,S25,S28,S30,S37,S42)</f>
        <v>4.3636363636363633</v>
      </c>
      <c r="T43" s="30">
        <f>AVERAGE(T8,T12,T19,T20,T23,T25,T28,T30,T34,T37,T42)</f>
        <v>4.5454545454545459</v>
      </c>
      <c r="U43" s="30">
        <f>AVERAGE(U8,U12,U20,U21,U22,U23,U25,U30,U33,U34,U42)</f>
        <v>5.5454545454545459</v>
      </c>
      <c r="V43" s="30">
        <f>AVERAGE(V8,V12,V18,V20,V21,V22,V30,V33,V34,V37,V42)</f>
        <v>3.8181818181818183</v>
      </c>
      <c r="W43" s="30">
        <f>AVERAGE(W8,W16,W20,W21,W22,W25,W28,W30,W34,W37,W42)</f>
        <v>5.6363636363636367</v>
      </c>
      <c r="X43" s="30">
        <f>AVERAGE(X8,X12,X17,X19,X20,X21,X26,X30,X34,X37,X42)</f>
        <v>4.8181818181818183</v>
      </c>
      <c r="Y43" s="30">
        <f>AVERAGE(Y8,Y12,Y18,Y19,Y20,Y25,Y26,Y30,Y37,Y38,Y42)</f>
        <v>4.0909090909090908</v>
      </c>
      <c r="Z43" s="30">
        <f>AVERAGE(Z8,Z17,Z18,Z19,Z20,Z23,Z27,Z26,Z28,Z30,Z42)</f>
        <v>4.6363636363636367</v>
      </c>
      <c r="AA43" s="30">
        <f>AVERAGE(AA8,AA17,AA18,AA19,AA20,AA23,AA28,AA27,AA34,AA42)</f>
        <v>5</v>
      </c>
      <c r="AB43" s="30">
        <f>AVERAGE(AB8,AB17,AB18,AB19,AB23,AB27,AB28,AB30,AB34,AB40,AB42)</f>
        <v>4</v>
      </c>
      <c r="AC43" s="30">
        <f>AVERAGE(AC8,AC17,AC18,AC19,AC23,AC25,AC27,AC28,AC40,AC41,AC42)</f>
        <v>6.5454545454545459</v>
      </c>
      <c r="AD43" s="30">
        <f>AVERAGE(AD8,AD17,AD18,AD19,AD23,AD25,AD27,AD28,AD40,AD41,AD42)</f>
        <v>5.5454545454545459</v>
      </c>
      <c r="AE43" s="30">
        <f>AVERAGE(AE8,AE17,AE18,AE19,AE23,AE25,AE27,AE28,AE40,AE41,AE42)</f>
        <v>6.1818181818181817</v>
      </c>
      <c r="AF43" s="30">
        <f>AVERAGE(AF8,AF17,AF18,AF19,AF23,AF27,AF28,AF31,AF40,AF42,AF41)</f>
        <v>5.0909090909090908</v>
      </c>
      <c r="AG43" s="30">
        <f>AVERAGE(AG12,AG8,AG18,AG19,AG23,AG25,AG27,AG34,AG40,AG41,AG42)</f>
        <v>5.1818181818181817</v>
      </c>
      <c r="AH43" s="30">
        <f>AVERAGE(AH8,AH12,AH17,AH19,AH23,AH25,AH27,AH30,AH40,AH42,AH41)</f>
        <v>5.0909090909090908</v>
      </c>
      <c r="AI43" s="30">
        <f>AVERAGE(AI12,AI8,AI17,AI19,AI20,AI23,AI27,AI28,AI30,AI40,AI41)</f>
        <v>3.3636363636363638</v>
      </c>
      <c r="AJ43" s="30">
        <f>AVERAGE(AJ9,AJ17,AJ18,AJ19,AJ23,AJ27,AJ28,AJ31,AJ40,AJ41,AJ42)</f>
        <v>4.9090909090909092</v>
      </c>
      <c r="AK43" s="30">
        <f>AVERAGE(AK8,AK17,AK18,AK19,AK23,AK25,AK27,AK30,AK40,AK41,AK42)</f>
        <v>5.8181818181818183</v>
      </c>
      <c r="AL43" s="30">
        <f>AVERAGE(AL8,AL17,AL18,AL19,AL23,AL25,AL27,AL28,AL40,AL41,AL42)</f>
        <v>5.3636363636363633</v>
      </c>
      <c r="AM43" s="30"/>
      <c r="AN43" s="30"/>
      <c r="AO43" s="30"/>
      <c r="AP43" s="30"/>
      <c r="AQ43" s="30"/>
      <c r="AR43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S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8" width="4.85546875" customWidth="1"/>
    <col min="29" max="44" width="4.7109375" customWidth="1"/>
  </cols>
  <sheetData>
    <row r="1" spans="1:45">
      <c r="A1" t="s">
        <v>108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518</v>
      </c>
      <c r="H7" s="115" t="s">
        <v>548</v>
      </c>
      <c r="I7" s="115" t="s">
        <v>579</v>
      </c>
      <c r="J7" s="115" t="s">
        <v>621</v>
      </c>
      <c r="K7" s="115" t="s">
        <v>670</v>
      </c>
      <c r="L7" s="115" t="s">
        <v>683</v>
      </c>
      <c r="M7" s="115" t="s">
        <v>707</v>
      </c>
      <c r="N7" s="115" t="s">
        <v>739</v>
      </c>
      <c r="O7" s="115" t="s">
        <v>753</v>
      </c>
      <c r="P7" s="115" t="s">
        <v>785</v>
      </c>
      <c r="Q7" s="115" t="s">
        <v>798</v>
      </c>
      <c r="R7" s="115" t="s">
        <v>829</v>
      </c>
      <c r="S7" s="115" t="s">
        <v>843</v>
      </c>
      <c r="T7" s="115" t="s">
        <v>880</v>
      </c>
      <c r="U7" s="115" t="s">
        <v>888</v>
      </c>
      <c r="V7" s="115" t="s">
        <v>915</v>
      </c>
      <c r="W7" s="115" t="s">
        <v>924</v>
      </c>
      <c r="X7" s="115" t="s">
        <v>956</v>
      </c>
      <c r="Y7" s="115" t="s">
        <v>968</v>
      </c>
      <c r="Z7" s="115" t="s">
        <v>997</v>
      </c>
      <c r="AA7" s="115" t="s">
        <v>1015</v>
      </c>
      <c r="AB7" s="115" t="s">
        <v>1045</v>
      </c>
      <c r="AC7" s="115" t="s">
        <v>1080</v>
      </c>
      <c r="AD7" s="115" t="s">
        <v>1101</v>
      </c>
      <c r="AE7" s="115" t="s">
        <v>1129</v>
      </c>
      <c r="AF7" s="115" t="s">
        <v>1138</v>
      </c>
      <c r="AG7" s="115" t="s">
        <v>1169</v>
      </c>
      <c r="AH7" s="115" t="s">
        <v>1191</v>
      </c>
      <c r="AI7" s="115" t="s">
        <v>1217</v>
      </c>
      <c r="AJ7" s="115" t="s">
        <v>1236</v>
      </c>
      <c r="AK7" s="115" t="s">
        <v>1255</v>
      </c>
      <c r="AL7" s="115" t="s">
        <v>1279</v>
      </c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35" t="s">
        <v>102</v>
      </c>
      <c r="C8" s="94">
        <v>28</v>
      </c>
      <c r="D8" s="95"/>
      <c r="E8" s="93"/>
      <c r="F8" s="29">
        <f>AVERAGE(G8,H8,I8,J8,K8,L8,M8,O8,P8,Q8,R8,T8,U8,V8,W8,X8,Y8,Z8,AA8,AB8,AC8,AE8,AF8,AD8,AH8,AJ8,AK8,AL8)</f>
        <v>5.1785714285714288</v>
      </c>
      <c r="G8" s="149">
        <v>4</v>
      </c>
      <c r="H8" s="53">
        <v>6</v>
      </c>
      <c r="I8" s="54">
        <v>6</v>
      </c>
      <c r="J8" s="54">
        <v>4</v>
      </c>
      <c r="K8" s="54">
        <v>6</v>
      </c>
      <c r="L8" s="53">
        <v>5</v>
      </c>
      <c r="M8" s="53">
        <v>6</v>
      </c>
      <c r="N8" s="121"/>
      <c r="O8" s="54">
        <v>5</v>
      </c>
      <c r="P8" s="54">
        <v>6</v>
      </c>
      <c r="Q8" s="53">
        <v>6</v>
      </c>
      <c r="R8" s="54">
        <v>4</v>
      </c>
      <c r="S8" s="54"/>
      <c r="T8" s="54">
        <v>6</v>
      </c>
      <c r="U8" s="54">
        <v>5</v>
      </c>
      <c r="V8" s="281">
        <v>2</v>
      </c>
      <c r="W8" s="53">
        <v>6</v>
      </c>
      <c r="X8" s="54">
        <v>5</v>
      </c>
      <c r="Y8" s="54">
        <v>4</v>
      </c>
      <c r="Z8" s="54">
        <v>6</v>
      </c>
      <c r="AA8" s="54">
        <v>6</v>
      </c>
      <c r="AB8" s="49">
        <v>6</v>
      </c>
      <c r="AC8" s="54">
        <v>5</v>
      </c>
      <c r="AD8" s="49">
        <v>4</v>
      </c>
      <c r="AE8" s="54">
        <v>4</v>
      </c>
      <c r="AF8" s="49">
        <v>5</v>
      </c>
      <c r="AG8" s="123"/>
      <c r="AH8" s="53">
        <v>6</v>
      </c>
      <c r="AI8" s="121"/>
      <c r="AJ8" s="54">
        <v>5</v>
      </c>
      <c r="AK8" s="54">
        <v>5</v>
      </c>
      <c r="AL8" s="382">
        <v>7</v>
      </c>
      <c r="AM8" s="54"/>
      <c r="AN8" s="54"/>
      <c r="AO8" s="49"/>
      <c r="AP8" s="123"/>
      <c r="AQ8" s="123"/>
      <c r="AR8" s="54"/>
      <c r="AS8" s="21"/>
    </row>
    <row r="9" spans="1:45" s="91" customFormat="1">
      <c r="A9" s="349" t="s">
        <v>8</v>
      </c>
      <c r="B9" s="386" t="s">
        <v>519</v>
      </c>
      <c r="C9" s="355"/>
      <c r="D9" s="356">
        <v>1</v>
      </c>
      <c r="E9" s="357"/>
      <c r="F9" s="83"/>
      <c r="G9" s="260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8" t="s">
        <v>104</v>
      </c>
      <c r="S9" s="157"/>
      <c r="T9" s="157"/>
      <c r="U9" s="157"/>
      <c r="V9" s="157"/>
      <c r="W9" s="157"/>
      <c r="X9" s="157"/>
      <c r="Y9" s="157"/>
      <c r="Z9" s="157"/>
      <c r="AA9" s="157"/>
      <c r="AB9" s="356"/>
      <c r="AC9" s="157"/>
      <c r="AD9" s="356"/>
      <c r="AE9" s="158"/>
      <c r="AF9" s="356"/>
      <c r="AG9" s="356"/>
      <c r="AH9" s="157"/>
      <c r="AI9" s="157"/>
      <c r="AJ9" s="157"/>
      <c r="AK9" s="157"/>
      <c r="AL9" s="356"/>
      <c r="AM9" s="157"/>
      <c r="AN9" s="157"/>
      <c r="AO9" s="356"/>
      <c r="AP9" s="356"/>
      <c r="AQ9" s="356"/>
      <c r="AR9" s="157"/>
      <c r="AS9" s="116"/>
    </row>
    <row r="10" spans="1:45" s="91" customFormat="1">
      <c r="A10" s="338" t="s">
        <v>10</v>
      </c>
      <c r="B10" s="85" t="s">
        <v>1218</v>
      </c>
      <c r="C10" s="328">
        <v>1</v>
      </c>
      <c r="D10" s="330"/>
      <c r="E10" s="335"/>
      <c r="F10" s="342">
        <f>AVERAGE(AI10)</f>
        <v>2</v>
      </c>
      <c r="G10" s="149"/>
      <c r="H10" s="166"/>
      <c r="I10" s="142"/>
      <c r="J10" s="43"/>
      <c r="K10" s="71"/>
      <c r="L10" s="54"/>
      <c r="M10" s="54"/>
      <c r="N10" s="54"/>
      <c r="O10" s="54"/>
      <c r="P10" s="54"/>
      <c r="Q10" s="54"/>
      <c r="R10" s="54"/>
      <c r="S10" s="142"/>
      <c r="T10" s="54"/>
      <c r="U10" s="71"/>
      <c r="V10" s="54"/>
      <c r="W10" s="82"/>
      <c r="X10" s="142"/>
      <c r="Y10" s="54"/>
      <c r="Z10" s="142"/>
      <c r="AA10" s="54"/>
      <c r="AB10" s="47"/>
      <c r="AC10" s="54"/>
      <c r="AD10" s="350"/>
      <c r="AE10" s="71"/>
      <c r="AF10" s="350"/>
      <c r="AG10" s="350"/>
      <c r="AH10" s="71"/>
      <c r="AI10" s="281">
        <v>2</v>
      </c>
      <c r="AJ10" s="54"/>
      <c r="AK10" s="54"/>
      <c r="AL10" s="350"/>
      <c r="AM10" s="54"/>
      <c r="AN10" s="54"/>
      <c r="AO10" s="350"/>
      <c r="AP10" s="350"/>
      <c r="AQ10" s="350"/>
      <c r="AR10" s="54"/>
      <c r="AS10" s="116"/>
    </row>
    <row r="11" spans="1:45">
      <c r="A11" s="10" t="s">
        <v>8</v>
      </c>
      <c r="B11" s="11" t="s">
        <v>109</v>
      </c>
      <c r="C11" s="112">
        <v>3</v>
      </c>
      <c r="D11" s="113"/>
      <c r="E11" s="114"/>
      <c r="F11" s="344">
        <f>AVERAGE(N11,S11,AG11)</f>
        <v>5.666666666666667</v>
      </c>
      <c r="G11" s="149"/>
      <c r="H11" s="142"/>
      <c r="I11" s="142"/>
      <c r="J11" s="142"/>
      <c r="K11" s="54"/>
      <c r="L11" s="54"/>
      <c r="M11" s="54"/>
      <c r="N11" s="54">
        <v>6</v>
      </c>
      <c r="O11" s="54"/>
      <c r="P11" s="54"/>
      <c r="Q11" s="54"/>
      <c r="R11" s="54"/>
      <c r="S11" s="54">
        <v>5</v>
      </c>
      <c r="T11" s="54"/>
      <c r="U11" s="54"/>
      <c r="V11" s="54"/>
      <c r="W11" s="54"/>
      <c r="X11" s="54"/>
      <c r="Y11" s="54"/>
      <c r="Z11" s="54"/>
      <c r="AA11" s="54"/>
      <c r="AB11" s="49"/>
      <c r="AC11" s="54"/>
      <c r="AD11" s="49"/>
      <c r="AE11" s="54"/>
      <c r="AF11" s="123"/>
      <c r="AG11" s="49">
        <v>6</v>
      </c>
      <c r="AH11" s="54"/>
      <c r="AI11" s="54"/>
      <c r="AJ11" s="54"/>
      <c r="AK11" s="54"/>
      <c r="AL11" s="49"/>
      <c r="AM11" s="54"/>
      <c r="AN11" s="54"/>
      <c r="AO11" s="49"/>
      <c r="AP11" s="49"/>
      <c r="AQ11" s="49"/>
      <c r="AR11" s="54"/>
      <c r="AS11" s="21"/>
    </row>
    <row r="12" spans="1:45">
      <c r="A12" s="64" t="s">
        <v>10</v>
      </c>
      <c r="B12" s="102" t="s">
        <v>110</v>
      </c>
      <c r="C12" s="108">
        <v>21</v>
      </c>
      <c r="D12" s="110">
        <v>2</v>
      </c>
      <c r="E12" s="335" t="s">
        <v>585</v>
      </c>
      <c r="F12" s="83">
        <f>AVERAGE(J12,K12,L12,M12,N12,O12,P12,Q12,S12,T12,V12,X12,Y12,Z12,AA12,AC12,AE12,AH12,AI12,AJ12,AL12)</f>
        <v>4.3809523809523814</v>
      </c>
      <c r="G12" s="149"/>
      <c r="H12" s="142"/>
      <c r="I12" s="142"/>
      <c r="J12" s="142">
        <v>4</v>
      </c>
      <c r="K12" s="54">
        <v>5</v>
      </c>
      <c r="L12" s="54">
        <v>5</v>
      </c>
      <c r="M12" s="54">
        <v>6</v>
      </c>
      <c r="N12" s="142">
        <v>5</v>
      </c>
      <c r="O12" s="54">
        <v>4</v>
      </c>
      <c r="P12" s="281">
        <v>3</v>
      </c>
      <c r="Q12" s="54">
        <v>5</v>
      </c>
      <c r="R12" s="54"/>
      <c r="S12" s="54">
        <v>5</v>
      </c>
      <c r="T12" s="54">
        <v>5</v>
      </c>
      <c r="U12" s="71" t="s">
        <v>104</v>
      </c>
      <c r="V12" s="268">
        <v>3</v>
      </c>
      <c r="W12" s="54"/>
      <c r="X12" s="54">
        <v>5</v>
      </c>
      <c r="Y12" s="54">
        <v>4</v>
      </c>
      <c r="Z12" s="54">
        <v>5</v>
      </c>
      <c r="AA12" s="54">
        <v>5</v>
      </c>
      <c r="AB12" s="48" t="s">
        <v>104</v>
      </c>
      <c r="AC12" s="54">
        <v>4</v>
      </c>
      <c r="AD12" s="49"/>
      <c r="AE12" s="281">
        <v>3</v>
      </c>
      <c r="AF12" s="47"/>
      <c r="AG12" s="49"/>
      <c r="AH12" s="54">
        <v>5</v>
      </c>
      <c r="AI12" s="281">
        <v>2</v>
      </c>
      <c r="AJ12" s="54">
        <v>4</v>
      </c>
      <c r="AK12" s="54"/>
      <c r="AL12" s="47">
        <v>5</v>
      </c>
      <c r="AM12" s="54"/>
      <c r="AN12" s="142"/>
      <c r="AO12" s="49"/>
      <c r="AP12" s="49"/>
      <c r="AQ12" s="49"/>
      <c r="AR12" s="54"/>
      <c r="AS12" s="21"/>
    </row>
    <row r="13" spans="1:45">
      <c r="A13" s="64" t="s">
        <v>10</v>
      </c>
      <c r="B13" s="102" t="s">
        <v>235</v>
      </c>
      <c r="C13" s="108">
        <v>16</v>
      </c>
      <c r="D13" s="110">
        <v>3</v>
      </c>
      <c r="E13" s="106"/>
      <c r="F13" s="83">
        <f>AVERAGE(G13,H13,I13,N13,Q13,R13,S13,T13,U13,W13,X13,Y13,AB13,AC13,AF13,AG13,AJ13)</f>
        <v>4.882352941176471</v>
      </c>
      <c r="G13" s="149">
        <v>5</v>
      </c>
      <c r="H13" s="142">
        <v>6</v>
      </c>
      <c r="I13" s="142">
        <v>4</v>
      </c>
      <c r="J13" s="142"/>
      <c r="K13" s="54"/>
      <c r="L13" s="142"/>
      <c r="M13" s="142" t="s">
        <v>104</v>
      </c>
      <c r="N13" s="54">
        <v>5</v>
      </c>
      <c r="O13" s="54"/>
      <c r="P13" s="54"/>
      <c r="Q13" s="71">
        <v>5</v>
      </c>
      <c r="R13" s="54">
        <v>5</v>
      </c>
      <c r="S13" s="280">
        <v>7</v>
      </c>
      <c r="T13" s="142">
        <v>5</v>
      </c>
      <c r="U13" s="142">
        <v>5</v>
      </c>
      <c r="V13" s="54"/>
      <c r="W13" s="71">
        <v>6</v>
      </c>
      <c r="X13" s="54">
        <v>5</v>
      </c>
      <c r="Y13" s="54">
        <v>4</v>
      </c>
      <c r="Z13" s="82" t="s">
        <v>418</v>
      </c>
      <c r="AA13" s="54"/>
      <c r="AB13" s="49">
        <v>5</v>
      </c>
      <c r="AC13" s="54">
        <v>4</v>
      </c>
      <c r="AD13" s="49"/>
      <c r="AE13" s="54"/>
      <c r="AF13" s="49">
        <v>5</v>
      </c>
      <c r="AG13" s="381">
        <v>3</v>
      </c>
      <c r="AH13" s="54"/>
      <c r="AI13" s="54"/>
      <c r="AJ13" s="54">
        <v>4</v>
      </c>
      <c r="AK13" s="54"/>
      <c r="AL13" s="47"/>
      <c r="AM13" s="142"/>
      <c r="AN13" s="54"/>
      <c r="AO13" s="49"/>
      <c r="AP13" s="49"/>
      <c r="AQ13" s="47"/>
      <c r="AR13" s="54"/>
      <c r="AS13" s="21"/>
    </row>
    <row r="14" spans="1:45">
      <c r="A14" s="64" t="s">
        <v>10</v>
      </c>
      <c r="B14" s="102" t="s">
        <v>111</v>
      </c>
      <c r="C14" s="108">
        <v>15</v>
      </c>
      <c r="D14" s="110">
        <v>2</v>
      </c>
      <c r="E14" s="118">
        <v>1</v>
      </c>
      <c r="F14" s="83">
        <f>AVERAGE(G14,H14,I14,U14,V14,W14,Y14,Z14,AA14,AB14,AC14,AF14,AG14,AD14,AK14,AL14)</f>
        <v>5</v>
      </c>
      <c r="G14" s="149">
        <v>5</v>
      </c>
      <c r="H14" s="47">
        <v>6</v>
      </c>
      <c r="I14" s="142">
        <v>4</v>
      </c>
      <c r="J14" s="142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>
        <v>5</v>
      </c>
      <c r="V14" s="281">
        <v>3</v>
      </c>
      <c r="W14" s="54">
        <v>5</v>
      </c>
      <c r="X14" s="71" t="s">
        <v>104</v>
      </c>
      <c r="Y14" s="278">
        <v>7</v>
      </c>
      <c r="Z14" s="142">
        <v>6</v>
      </c>
      <c r="AA14" s="54">
        <v>5</v>
      </c>
      <c r="AB14" s="49">
        <v>6</v>
      </c>
      <c r="AC14" s="281">
        <v>3</v>
      </c>
      <c r="AD14" s="49">
        <v>4</v>
      </c>
      <c r="AE14" s="54"/>
      <c r="AF14" s="49">
        <v>6</v>
      </c>
      <c r="AG14" s="49">
        <v>4</v>
      </c>
      <c r="AH14" s="54"/>
      <c r="AI14" s="54"/>
      <c r="AJ14" s="54"/>
      <c r="AK14" s="54">
        <v>5</v>
      </c>
      <c r="AL14" s="49">
        <v>6</v>
      </c>
      <c r="AM14" s="54"/>
      <c r="AN14" s="54"/>
      <c r="AO14" s="49"/>
      <c r="AP14" s="49"/>
      <c r="AQ14" s="49"/>
      <c r="AR14" s="54"/>
      <c r="AS14" s="21"/>
    </row>
    <row r="15" spans="1:45">
      <c r="A15" s="349" t="s">
        <v>10</v>
      </c>
      <c r="B15" s="354" t="s">
        <v>131</v>
      </c>
      <c r="C15" s="355">
        <v>19</v>
      </c>
      <c r="D15" s="356"/>
      <c r="E15" s="265"/>
      <c r="F15" s="168">
        <f>AVERAGE(X15,W15,V15,U15,T15,G15,H15,I15,J15,K15,L15,M15,N15,O15,P15,Q15,S15,Y15)</f>
        <v>5</v>
      </c>
      <c r="G15" s="260">
        <v>5</v>
      </c>
      <c r="H15" s="387">
        <v>6</v>
      </c>
      <c r="I15" s="158">
        <v>3</v>
      </c>
      <c r="J15" s="158">
        <v>4</v>
      </c>
      <c r="K15" s="157">
        <v>5</v>
      </c>
      <c r="L15" s="157">
        <v>5</v>
      </c>
      <c r="M15" s="157">
        <v>6</v>
      </c>
      <c r="N15" s="157">
        <v>5</v>
      </c>
      <c r="O15" s="157">
        <v>4</v>
      </c>
      <c r="P15" s="157">
        <v>4</v>
      </c>
      <c r="Q15" s="157">
        <v>6</v>
      </c>
      <c r="R15" s="157" t="s">
        <v>418</v>
      </c>
      <c r="S15" s="158">
        <v>6</v>
      </c>
      <c r="T15" s="157">
        <v>6</v>
      </c>
      <c r="U15" s="157">
        <v>6</v>
      </c>
      <c r="V15" s="157">
        <v>3</v>
      </c>
      <c r="W15" s="157">
        <v>6</v>
      </c>
      <c r="X15" s="158">
        <v>5</v>
      </c>
      <c r="Y15" s="157">
        <v>5</v>
      </c>
      <c r="Z15" s="158"/>
      <c r="AA15" s="157"/>
      <c r="AB15" s="262"/>
      <c r="AC15" s="157"/>
      <c r="AD15" s="356"/>
      <c r="AE15" s="157"/>
      <c r="AF15" s="356"/>
      <c r="AG15" s="356"/>
      <c r="AH15" s="157"/>
      <c r="AI15" s="157"/>
      <c r="AJ15" s="157"/>
      <c r="AK15" s="157"/>
      <c r="AL15" s="356"/>
      <c r="AM15" s="157"/>
      <c r="AN15" s="157"/>
      <c r="AO15" s="356"/>
      <c r="AP15" s="356"/>
      <c r="AQ15" s="356"/>
      <c r="AR15" s="157"/>
      <c r="AS15" s="21"/>
    </row>
    <row r="16" spans="1:45" s="91" customFormat="1">
      <c r="A16" s="64" t="s">
        <v>10</v>
      </c>
      <c r="B16" s="59" t="s">
        <v>622</v>
      </c>
      <c r="C16" s="108">
        <v>23</v>
      </c>
      <c r="D16" s="110">
        <v>1</v>
      </c>
      <c r="E16" s="335" t="s">
        <v>830</v>
      </c>
      <c r="F16" s="83">
        <f>AVERAGE(W16,V16,J16,K16,L16,M16,N16,O16,P16,Q16,R16,S16,T16,U16,Z16,AA16,AB16,AF16,AD16,AH16,AI16,AK16,AL16)</f>
        <v>4.8695652173913047</v>
      </c>
      <c r="G16" s="149"/>
      <c r="H16" s="166"/>
      <c r="I16" s="142"/>
      <c r="J16" s="43">
        <v>6</v>
      </c>
      <c r="K16" s="54">
        <v>5</v>
      </c>
      <c r="L16" s="54">
        <v>4</v>
      </c>
      <c r="M16" s="54">
        <v>6</v>
      </c>
      <c r="N16" s="54">
        <v>6</v>
      </c>
      <c r="O16" s="54">
        <v>4</v>
      </c>
      <c r="P16" s="54">
        <v>4</v>
      </c>
      <c r="Q16" s="54">
        <v>6</v>
      </c>
      <c r="R16" s="54">
        <v>4</v>
      </c>
      <c r="S16" s="142">
        <v>5</v>
      </c>
      <c r="T16" s="54">
        <v>6</v>
      </c>
      <c r="U16" s="54">
        <v>5</v>
      </c>
      <c r="V16" s="281">
        <v>2</v>
      </c>
      <c r="W16" s="54">
        <v>6</v>
      </c>
      <c r="X16" s="142"/>
      <c r="Y16" s="54"/>
      <c r="Z16" s="71">
        <v>5</v>
      </c>
      <c r="AA16" s="54">
        <v>5</v>
      </c>
      <c r="AB16" s="47">
        <v>6</v>
      </c>
      <c r="AC16" s="54"/>
      <c r="AD16" s="49">
        <v>5</v>
      </c>
      <c r="AE16" s="54"/>
      <c r="AF16" s="49">
        <v>6</v>
      </c>
      <c r="AG16" s="48" t="s">
        <v>424</v>
      </c>
      <c r="AH16" s="54">
        <v>5</v>
      </c>
      <c r="AI16" s="281">
        <v>2</v>
      </c>
      <c r="AJ16" s="54"/>
      <c r="AK16" s="54">
        <v>4</v>
      </c>
      <c r="AL16" s="49">
        <v>5</v>
      </c>
      <c r="AM16" s="54"/>
      <c r="AN16" s="54"/>
      <c r="AO16" s="49"/>
      <c r="AP16" s="49"/>
      <c r="AQ16" s="49"/>
      <c r="AR16" s="54"/>
      <c r="AS16" s="116"/>
    </row>
    <row r="17" spans="1:45" s="91" customFormat="1">
      <c r="A17" s="64" t="s">
        <v>10</v>
      </c>
      <c r="B17" s="85" t="s">
        <v>671</v>
      </c>
      <c r="C17" s="108">
        <v>11</v>
      </c>
      <c r="D17" s="110">
        <v>2</v>
      </c>
      <c r="E17" s="118"/>
      <c r="F17" s="83">
        <f>AVERAGE(V17,AE17,AF17,AG17,AD17,AH17,AI17,AJ17,AK17,AL17)</f>
        <v>4.5999999999999996</v>
      </c>
      <c r="G17" s="149"/>
      <c r="H17" s="166"/>
      <c r="I17" s="142"/>
      <c r="J17" s="43"/>
      <c r="K17" s="71" t="s">
        <v>104</v>
      </c>
      <c r="L17" s="54"/>
      <c r="M17" s="54"/>
      <c r="N17" s="54"/>
      <c r="O17" s="54"/>
      <c r="P17" s="54"/>
      <c r="Q17" s="54"/>
      <c r="R17" s="54"/>
      <c r="S17" s="142"/>
      <c r="T17" s="54"/>
      <c r="U17" s="71" t="s">
        <v>104</v>
      </c>
      <c r="V17" s="54">
        <v>4</v>
      </c>
      <c r="W17" s="82" t="s">
        <v>418</v>
      </c>
      <c r="X17" s="142"/>
      <c r="Y17" s="54"/>
      <c r="Z17" s="142"/>
      <c r="AA17" s="54"/>
      <c r="AB17" s="47"/>
      <c r="AC17" s="54"/>
      <c r="AD17" s="49">
        <v>4</v>
      </c>
      <c r="AE17" s="54">
        <v>4</v>
      </c>
      <c r="AF17" s="49">
        <v>6</v>
      </c>
      <c r="AG17" s="49">
        <v>4</v>
      </c>
      <c r="AH17" s="54">
        <v>6</v>
      </c>
      <c r="AI17" s="281">
        <v>2</v>
      </c>
      <c r="AJ17" s="54">
        <v>5</v>
      </c>
      <c r="AK17" s="54">
        <v>5</v>
      </c>
      <c r="AL17" s="49">
        <v>6</v>
      </c>
      <c r="AM17" s="54"/>
      <c r="AN17" s="54"/>
      <c r="AO17" s="49"/>
      <c r="AP17" s="49"/>
      <c r="AQ17" s="49"/>
      <c r="AR17" s="54"/>
      <c r="AS17" s="116"/>
    </row>
    <row r="18" spans="1:45" s="91" customFormat="1">
      <c r="A18" s="338" t="s">
        <v>10</v>
      </c>
      <c r="B18" s="85" t="s">
        <v>215</v>
      </c>
      <c r="C18" s="328">
        <v>7</v>
      </c>
      <c r="D18" s="330">
        <v>2</v>
      </c>
      <c r="E18" s="335"/>
      <c r="F18" s="342">
        <f>AVERAGE(AA18,AB18,AC18,AD18,AH18,AI18,AJ18,AK18)</f>
        <v>4.625</v>
      </c>
      <c r="G18" s="149"/>
      <c r="H18" s="166"/>
      <c r="I18" s="142"/>
      <c r="J18" s="43"/>
      <c r="K18" s="71"/>
      <c r="L18" s="54"/>
      <c r="M18" s="54"/>
      <c r="N18" s="54"/>
      <c r="O18" s="54"/>
      <c r="P18" s="54"/>
      <c r="Q18" s="54"/>
      <c r="R18" s="54"/>
      <c r="S18" s="142"/>
      <c r="T18" s="54"/>
      <c r="U18" s="71"/>
      <c r="V18" s="54"/>
      <c r="W18" s="82"/>
      <c r="X18" s="142"/>
      <c r="Y18" s="54"/>
      <c r="Z18" s="142"/>
      <c r="AA18" s="54">
        <v>5</v>
      </c>
      <c r="AB18" s="47">
        <v>5</v>
      </c>
      <c r="AC18" s="54">
        <v>5</v>
      </c>
      <c r="AD18" s="350">
        <v>5</v>
      </c>
      <c r="AE18" s="71" t="s">
        <v>104</v>
      </c>
      <c r="AF18" s="350"/>
      <c r="AG18" s="350"/>
      <c r="AH18" s="71">
        <v>5</v>
      </c>
      <c r="AI18" s="281">
        <v>2</v>
      </c>
      <c r="AJ18" s="54">
        <v>5</v>
      </c>
      <c r="AK18" s="54">
        <v>5</v>
      </c>
      <c r="AL18" s="350"/>
      <c r="AM18" s="54"/>
      <c r="AN18" s="54"/>
      <c r="AO18" s="350"/>
      <c r="AP18" s="350"/>
      <c r="AQ18" s="350"/>
      <c r="AR18" s="54"/>
      <c r="AS18" s="116"/>
    </row>
    <row r="19" spans="1:45" s="91" customFormat="1">
      <c r="A19" s="338" t="s">
        <v>10</v>
      </c>
      <c r="B19" s="85" t="s">
        <v>763</v>
      </c>
      <c r="C19" s="328">
        <v>2</v>
      </c>
      <c r="D19" s="330">
        <v>1</v>
      </c>
      <c r="E19" s="335"/>
      <c r="F19" s="342">
        <f>AVERAGE(AE19,AH19)</f>
        <v>3.5</v>
      </c>
      <c r="G19" s="149"/>
      <c r="H19" s="166"/>
      <c r="I19" s="142"/>
      <c r="J19" s="43"/>
      <c r="K19" s="71"/>
      <c r="L19" s="54"/>
      <c r="M19" s="54"/>
      <c r="N19" s="54"/>
      <c r="O19" s="54"/>
      <c r="P19" s="54"/>
      <c r="Q19" s="54"/>
      <c r="R19" s="54"/>
      <c r="S19" s="142"/>
      <c r="T19" s="54"/>
      <c r="U19" s="71"/>
      <c r="V19" s="54"/>
      <c r="W19" s="82"/>
      <c r="X19" s="142"/>
      <c r="Y19" s="54"/>
      <c r="Z19" s="142"/>
      <c r="AA19" s="54"/>
      <c r="AB19" s="47"/>
      <c r="AC19" s="54"/>
      <c r="AD19" s="350"/>
      <c r="AE19" s="281">
        <v>3</v>
      </c>
      <c r="AF19" s="350"/>
      <c r="AG19" s="48" t="s">
        <v>104</v>
      </c>
      <c r="AH19" s="54">
        <v>4</v>
      </c>
      <c r="AI19" s="54"/>
      <c r="AJ19" s="54"/>
      <c r="AK19" s="54"/>
      <c r="AL19" s="350"/>
      <c r="AM19" s="54"/>
      <c r="AN19" s="54"/>
      <c r="AO19" s="350"/>
      <c r="AP19" s="350"/>
      <c r="AQ19" s="350"/>
      <c r="AR19" s="54"/>
      <c r="AS19" s="116"/>
    </row>
    <row r="20" spans="1:45">
      <c r="A20" s="10" t="s">
        <v>10</v>
      </c>
      <c r="B20" s="114" t="s">
        <v>112</v>
      </c>
      <c r="C20" s="112">
        <v>10</v>
      </c>
      <c r="D20" s="113"/>
      <c r="E20" s="114"/>
      <c r="F20" s="28">
        <f>AVERAGE(G20,H20,I20,J20,K20,L20,M20,O20,P20,Q20)</f>
        <v>5.0999999999999996</v>
      </c>
      <c r="G20" s="149">
        <v>4</v>
      </c>
      <c r="H20" s="319">
        <v>7</v>
      </c>
      <c r="I20" s="197">
        <v>4</v>
      </c>
      <c r="J20" s="142">
        <v>5</v>
      </c>
      <c r="K20" s="54">
        <v>5</v>
      </c>
      <c r="L20" s="54">
        <v>6</v>
      </c>
      <c r="M20" s="54">
        <v>6</v>
      </c>
      <c r="N20" s="121"/>
      <c r="O20" s="54">
        <v>5</v>
      </c>
      <c r="P20" s="54">
        <v>4</v>
      </c>
      <c r="Q20" s="54">
        <v>5</v>
      </c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49"/>
      <c r="AC20" s="54"/>
      <c r="AD20" s="49"/>
      <c r="AE20" s="54"/>
      <c r="AF20" s="49"/>
      <c r="AG20" s="49"/>
      <c r="AH20" s="54"/>
      <c r="AI20" s="54"/>
      <c r="AJ20" s="54"/>
      <c r="AK20" s="54"/>
      <c r="AL20" s="49"/>
      <c r="AM20" s="54"/>
      <c r="AN20" s="54"/>
      <c r="AO20" s="49"/>
      <c r="AP20" s="49"/>
      <c r="AQ20" s="49"/>
      <c r="AR20" s="54"/>
      <c r="AS20" s="21"/>
    </row>
    <row r="21" spans="1:45">
      <c r="A21" s="64" t="s">
        <v>23</v>
      </c>
      <c r="B21" s="22" t="s">
        <v>114</v>
      </c>
      <c r="C21" s="108">
        <v>24</v>
      </c>
      <c r="D21" s="110"/>
      <c r="E21" s="106">
        <v>1</v>
      </c>
      <c r="F21" s="83">
        <f>AVERAGE(V21,U21,T21,G21,H21,I21,J21,K21,L21,M21,N21,O21,P21,Q21,R21,Z21,AA21,AC21,AE21,AG21,AJ21,AK21,AL21)</f>
        <v>5.2608695652173916</v>
      </c>
      <c r="G21" s="149">
        <v>5</v>
      </c>
      <c r="H21" s="319">
        <v>7</v>
      </c>
      <c r="I21" s="142">
        <v>4</v>
      </c>
      <c r="J21" s="142">
        <v>6</v>
      </c>
      <c r="K21" s="54">
        <v>4</v>
      </c>
      <c r="L21" s="54">
        <v>6</v>
      </c>
      <c r="M21" s="54">
        <v>6</v>
      </c>
      <c r="N21" s="54">
        <v>5</v>
      </c>
      <c r="O21" s="54">
        <v>5</v>
      </c>
      <c r="P21" s="54">
        <v>6</v>
      </c>
      <c r="Q21" s="54">
        <v>6</v>
      </c>
      <c r="R21" s="54">
        <v>4</v>
      </c>
      <c r="S21" s="54"/>
      <c r="T21" s="54">
        <v>6</v>
      </c>
      <c r="U21" s="54">
        <v>6</v>
      </c>
      <c r="V21" s="281">
        <v>3</v>
      </c>
      <c r="W21" s="54"/>
      <c r="X21" s="82" t="s">
        <v>418</v>
      </c>
      <c r="Y21" s="54"/>
      <c r="Z21" s="54">
        <v>6</v>
      </c>
      <c r="AA21" s="54">
        <v>4</v>
      </c>
      <c r="AB21" s="49"/>
      <c r="AC21" s="54">
        <v>5</v>
      </c>
      <c r="AD21" s="49"/>
      <c r="AE21" s="54">
        <v>4</v>
      </c>
      <c r="AF21" s="49"/>
      <c r="AG21" s="49">
        <v>4</v>
      </c>
      <c r="AH21" s="54"/>
      <c r="AI21" s="54"/>
      <c r="AJ21" s="54">
        <v>6</v>
      </c>
      <c r="AK21" s="54">
        <v>5</v>
      </c>
      <c r="AL21" s="321">
        <v>8</v>
      </c>
      <c r="AM21" s="54"/>
      <c r="AN21" s="54"/>
      <c r="AO21" s="123"/>
      <c r="AP21" s="49"/>
      <c r="AQ21" s="123"/>
      <c r="AR21" s="142"/>
      <c r="AS21" s="21"/>
    </row>
    <row r="22" spans="1:45">
      <c r="A22" s="64" t="s">
        <v>23</v>
      </c>
      <c r="B22" s="22" t="s">
        <v>115</v>
      </c>
      <c r="C22" s="108">
        <v>10</v>
      </c>
      <c r="D22" s="110">
        <v>6</v>
      </c>
      <c r="E22" s="106"/>
      <c r="F22" s="342">
        <f>AVERAGE(R22,T22,U22,X22,Y22,Z22,AA22,AE22,AF22,AG22)</f>
        <v>4.4000000000000004</v>
      </c>
      <c r="G22" s="149"/>
      <c r="H22" s="47"/>
      <c r="I22" s="142"/>
      <c r="J22" s="142"/>
      <c r="K22" s="54"/>
      <c r="L22" s="54"/>
      <c r="M22" s="142"/>
      <c r="N22" s="54"/>
      <c r="O22" s="54"/>
      <c r="P22" s="54"/>
      <c r="Q22" s="54"/>
      <c r="R22" s="54">
        <v>4</v>
      </c>
      <c r="S22" s="71" t="s">
        <v>104</v>
      </c>
      <c r="T22" s="54">
        <v>5</v>
      </c>
      <c r="U22" s="54">
        <v>5</v>
      </c>
      <c r="V22" s="71" t="s">
        <v>104</v>
      </c>
      <c r="W22" s="54"/>
      <c r="X22" s="54">
        <v>5</v>
      </c>
      <c r="Y22" s="142">
        <v>4</v>
      </c>
      <c r="Z22" s="142">
        <v>5</v>
      </c>
      <c r="AA22" s="54">
        <v>5</v>
      </c>
      <c r="AB22" s="48" t="s">
        <v>104</v>
      </c>
      <c r="AC22" s="142"/>
      <c r="AD22" s="48" t="s">
        <v>104</v>
      </c>
      <c r="AE22" s="281">
        <v>3</v>
      </c>
      <c r="AF22" s="47">
        <v>5</v>
      </c>
      <c r="AG22" s="381">
        <v>3</v>
      </c>
      <c r="AH22" s="142"/>
      <c r="AI22" s="71" t="s">
        <v>104</v>
      </c>
      <c r="AJ22" s="71" t="s">
        <v>104</v>
      </c>
      <c r="AK22" s="54"/>
      <c r="AL22" s="49"/>
      <c r="AM22" s="54"/>
      <c r="AN22" s="54"/>
      <c r="AO22" s="49"/>
      <c r="AP22" s="49"/>
      <c r="AQ22" s="49"/>
      <c r="AR22" s="54"/>
      <c r="AS22" s="21"/>
    </row>
    <row r="23" spans="1:45" s="73" customFormat="1">
      <c r="A23" s="41" t="s">
        <v>23</v>
      </c>
      <c r="B23" s="79" t="s">
        <v>246</v>
      </c>
      <c r="C23" s="99"/>
      <c r="D23" s="100"/>
      <c r="E23" s="101"/>
      <c r="F23" s="74"/>
      <c r="G23" s="244"/>
      <c r="H23" s="235"/>
      <c r="I23" s="234"/>
      <c r="J23" s="234"/>
      <c r="K23" s="233"/>
      <c r="L23" s="233"/>
      <c r="M23" s="234"/>
      <c r="N23" s="233"/>
      <c r="O23" s="233"/>
      <c r="P23" s="233"/>
      <c r="Q23" s="233"/>
      <c r="R23" s="233"/>
      <c r="S23" s="233"/>
      <c r="T23" s="233"/>
      <c r="U23" s="233"/>
      <c r="V23" s="234"/>
      <c r="W23" s="158"/>
      <c r="X23" s="234"/>
      <c r="Y23" s="158"/>
      <c r="Z23" s="233"/>
      <c r="AA23" s="233"/>
      <c r="AB23" s="236"/>
      <c r="AC23" s="233"/>
      <c r="AD23" s="236"/>
      <c r="AE23" s="233"/>
      <c r="AF23" s="236"/>
      <c r="AG23" s="236"/>
      <c r="AH23" s="233"/>
      <c r="AI23" s="233"/>
      <c r="AJ23" s="233"/>
      <c r="AK23" s="233"/>
      <c r="AL23" s="236"/>
      <c r="AM23" s="233"/>
      <c r="AN23" s="233"/>
      <c r="AO23" s="236"/>
      <c r="AP23" s="235"/>
      <c r="AQ23" s="236"/>
      <c r="AR23" s="233"/>
      <c r="AS23" s="75"/>
    </row>
    <row r="24" spans="1:45" s="91" customFormat="1">
      <c r="A24" s="64" t="s">
        <v>23</v>
      </c>
      <c r="B24" s="34" t="s">
        <v>248</v>
      </c>
      <c r="C24" s="108">
        <v>20</v>
      </c>
      <c r="D24" s="110">
        <v>5</v>
      </c>
      <c r="E24" s="118">
        <v>3</v>
      </c>
      <c r="F24" s="83">
        <f>AVERAGE(X24,W24,G24,H24,J24,K24,L24,M24,N24,P24,Q24,R24,S24,V24,Z24,AA24,AB24,AF24,AG24,AD24)</f>
        <v>5</v>
      </c>
      <c r="G24" s="149">
        <v>5</v>
      </c>
      <c r="H24" s="47">
        <v>6</v>
      </c>
      <c r="I24" s="142"/>
      <c r="J24" s="43">
        <v>6</v>
      </c>
      <c r="K24" s="71">
        <v>5</v>
      </c>
      <c r="L24" s="54">
        <v>5</v>
      </c>
      <c r="M24" s="54">
        <v>6</v>
      </c>
      <c r="N24" s="54">
        <v>5</v>
      </c>
      <c r="O24" s="71" t="s">
        <v>104</v>
      </c>
      <c r="P24" s="43">
        <v>5</v>
      </c>
      <c r="Q24" s="142">
        <v>6</v>
      </c>
      <c r="R24" s="54">
        <v>5</v>
      </c>
      <c r="S24" s="54">
        <v>5</v>
      </c>
      <c r="T24" s="71" t="s">
        <v>104</v>
      </c>
      <c r="U24" s="54"/>
      <c r="V24" s="281">
        <v>3</v>
      </c>
      <c r="W24" s="54">
        <v>6</v>
      </c>
      <c r="X24" s="142">
        <v>6</v>
      </c>
      <c r="Y24" s="82" t="s">
        <v>418</v>
      </c>
      <c r="Z24" s="54">
        <v>4</v>
      </c>
      <c r="AA24" s="142">
        <v>4</v>
      </c>
      <c r="AB24" s="49">
        <v>4</v>
      </c>
      <c r="AC24" s="71" t="s">
        <v>424</v>
      </c>
      <c r="AD24" s="47">
        <v>4</v>
      </c>
      <c r="AE24" s="142"/>
      <c r="AF24" s="50">
        <v>6</v>
      </c>
      <c r="AG24" s="48">
        <v>4</v>
      </c>
      <c r="AH24" s="121"/>
      <c r="AI24" s="142"/>
      <c r="AJ24" s="142"/>
      <c r="AK24" s="71" t="s">
        <v>104</v>
      </c>
      <c r="AL24" s="49"/>
      <c r="AM24" s="54"/>
      <c r="AN24" s="142"/>
      <c r="AO24" s="47"/>
      <c r="AP24" s="49"/>
      <c r="AQ24" s="49"/>
      <c r="AR24" s="54"/>
      <c r="AS24" s="116"/>
    </row>
    <row r="25" spans="1:45" s="76" customFormat="1">
      <c r="A25" s="64" t="s">
        <v>23</v>
      </c>
      <c r="B25" s="22" t="s">
        <v>36</v>
      </c>
      <c r="C25" s="108">
        <v>18</v>
      </c>
      <c r="D25" s="110">
        <v>6</v>
      </c>
      <c r="E25" s="118">
        <v>3</v>
      </c>
      <c r="F25" s="83">
        <f>AVERAGE(I25,M25,O25,Q25,R25,T25,U25,V25,W25,X25,Z25,AA25,AB25,AC25,AE25,AF25,AG25,AD25,AH25,AI25)</f>
        <v>4.6500000000000004</v>
      </c>
      <c r="G25" s="42" t="s">
        <v>104</v>
      </c>
      <c r="H25" s="47"/>
      <c r="I25" s="142">
        <v>4</v>
      </c>
      <c r="J25" s="71" t="s">
        <v>104</v>
      </c>
      <c r="K25" s="54"/>
      <c r="L25" s="121"/>
      <c r="M25" s="54">
        <v>4</v>
      </c>
      <c r="N25" s="54"/>
      <c r="O25" s="54">
        <v>4</v>
      </c>
      <c r="P25" s="71" t="s">
        <v>104</v>
      </c>
      <c r="Q25" s="142">
        <v>5</v>
      </c>
      <c r="R25" s="54">
        <v>5</v>
      </c>
      <c r="S25" s="121"/>
      <c r="T25" s="142">
        <v>5</v>
      </c>
      <c r="U25" s="279">
        <v>7</v>
      </c>
      <c r="V25" s="281">
        <v>3</v>
      </c>
      <c r="W25" s="53">
        <v>6</v>
      </c>
      <c r="X25" s="43">
        <v>6</v>
      </c>
      <c r="Y25" s="54"/>
      <c r="Z25" s="54">
        <v>5</v>
      </c>
      <c r="AA25" s="142">
        <v>4</v>
      </c>
      <c r="AB25" s="49">
        <v>5</v>
      </c>
      <c r="AC25" s="71">
        <v>4</v>
      </c>
      <c r="AD25" s="50">
        <v>6</v>
      </c>
      <c r="AE25" s="71">
        <v>6</v>
      </c>
      <c r="AF25" s="47">
        <v>4</v>
      </c>
      <c r="AG25" s="381">
        <v>3</v>
      </c>
      <c r="AH25" s="142">
        <v>4</v>
      </c>
      <c r="AI25" s="281">
        <v>3</v>
      </c>
      <c r="AJ25" s="121"/>
      <c r="AK25" s="71" t="s">
        <v>104</v>
      </c>
      <c r="AL25" s="123"/>
      <c r="AM25" s="54"/>
      <c r="AN25" s="54"/>
      <c r="AO25" s="47"/>
      <c r="AP25" s="49"/>
      <c r="AQ25" s="49"/>
      <c r="AR25" s="54"/>
      <c r="AS25" s="77"/>
    </row>
    <row r="26" spans="1:45" s="91" customFormat="1">
      <c r="A26" s="64" t="s">
        <v>23</v>
      </c>
      <c r="B26" s="34" t="s">
        <v>127</v>
      </c>
      <c r="C26" s="108">
        <v>5</v>
      </c>
      <c r="D26" s="110">
        <v>9</v>
      </c>
      <c r="E26" s="118"/>
      <c r="F26" s="83">
        <f>AVERAGE(Y26,AB26,AE26,AD26,AI26,AL26)</f>
        <v>4.833333333333333</v>
      </c>
      <c r="G26" s="149"/>
      <c r="H26" s="142"/>
      <c r="I26" s="71" t="s">
        <v>104</v>
      </c>
      <c r="J26" s="132"/>
      <c r="K26" s="142"/>
      <c r="L26" s="54"/>
      <c r="M26" s="54"/>
      <c r="N26" s="54"/>
      <c r="O26" s="71" t="s">
        <v>104</v>
      </c>
      <c r="P26" s="142"/>
      <c r="Q26" s="142"/>
      <c r="R26" s="54"/>
      <c r="S26" s="54"/>
      <c r="T26" s="142"/>
      <c r="U26" s="54"/>
      <c r="V26" s="71" t="s">
        <v>104</v>
      </c>
      <c r="W26" s="71" t="s">
        <v>104</v>
      </c>
      <c r="X26" s="142"/>
      <c r="Y26" s="54">
        <v>5</v>
      </c>
      <c r="Z26" s="71" t="s">
        <v>104</v>
      </c>
      <c r="AA26" s="142"/>
      <c r="AB26" s="49">
        <v>6</v>
      </c>
      <c r="AC26" s="71" t="s">
        <v>104</v>
      </c>
      <c r="AD26" s="54">
        <v>4</v>
      </c>
      <c r="AE26" s="54">
        <v>5</v>
      </c>
      <c r="AF26" s="71" t="s">
        <v>104</v>
      </c>
      <c r="AG26" s="54"/>
      <c r="AH26" s="54"/>
      <c r="AI26" s="281">
        <v>3</v>
      </c>
      <c r="AJ26" s="71" t="s">
        <v>104</v>
      </c>
      <c r="AK26" s="132"/>
      <c r="AL26" s="49">
        <v>6</v>
      </c>
      <c r="AM26" s="142"/>
      <c r="AN26" s="142"/>
      <c r="AO26" s="123"/>
      <c r="AP26" s="49"/>
      <c r="AQ26" s="47"/>
      <c r="AR26" s="54"/>
      <c r="AS26" s="116"/>
    </row>
    <row r="27" spans="1:45" s="91" customFormat="1">
      <c r="A27" s="64" t="s">
        <v>23</v>
      </c>
      <c r="B27" s="34" t="s">
        <v>348</v>
      </c>
      <c r="C27" s="108">
        <v>22</v>
      </c>
      <c r="D27" s="110">
        <v>4</v>
      </c>
      <c r="E27" s="118"/>
      <c r="F27" s="83">
        <f>AVERAGE(G27,H27,I27,J27,K27,N27,R27,S27,T27,U27,W27,X27,Y27,Z27,AA27,AB27,AF27,AG27,AD27,AH27,AI27,AK27,AL27)</f>
        <v>4.8695652173913047</v>
      </c>
      <c r="G27" s="149">
        <v>5</v>
      </c>
      <c r="H27" s="142">
        <v>6</v>
      </c>
      <c r="I27" s="142">
        <v>5</v>
      </c>
      <c r="J27" s="142">
        <v>6</v>
      </c>
      <c r="K27" s="54">
        <v>4</v>
      </c>
      <c r="L27" s="142"/>
      <c r="M27" s="54"/>
      <c r="N27" s="54">
        <v>5</v>
      </c>
      <c r="O27" s="54"/>
      <c r="P27" s="71" t="s">
        <v>104</v>
      </c>
      <c r="Q27" s="142"/>
      <c r="R27" s="71">
        <v>5</v>
      </c>
      <c r="S27" s="54">
        <v>6</v>
      </c>
      <c r="T27" s="142">
        <v>6</v>
      </c>
      <c r="U27" s="54">
        <v>5</v>
      </c>
      <c r="V27" s="54"/>
      <c r="W27" s="54">
        <v>6</v>
      </c>
      <c r="X27" s="142">
        <v>4</v>
      </c>
      <c r="Y27" s="142">
        <v>4</v>
      </c>
      <c r="Z27" s="142">
        <v>4</v>
      </c>
      <c r="AA27" s="142">
        <v>5</v>
      </c>
      <c r="AB27" s="47">
        <v>6</v>
      </c>
      <c r="AC27" s="71" t="s">
        <v>104</v>
      </c>
      <c r="AD27" s="54">
        <v>4</v>
      </c>
      <c r="AE27" s="71" t="s">
        <v>104</v>
      </c>
      <c r="AF27" s="54">
        <v>5</v>
      </c>
      <c r="AG27" s="54">
        <v>5</v>
      </c>
      <c r="AH27" s="54">
        <v>5</v>
      </c>
      <c r="AI27" s="281">
        <v>3</v>
      </c>
      <c r="AJ27" s="54"/>
      <c r="AK27" s="142">
        <v>4</v>
      </c>
      <c r="AL27" s="49">
        <v>4</v>
      </c>
      <c r="AM27" s="54"/>
      <c r="AN27" s="54"/>
      <c r="AO27" s="49"/>
      <c r="AP27" s="123"/>
      <c r="AQ27" s="49"/>
      <c r="AR27" s="54"/>
      <c r="AS27" s="116"/>
    </row>
    <row r="28" spans="1:45" s="91" customFormat="1">
      <c r="A28" s="64" t="s">
        <v>23</v>
      </c>
      <c r="B28" s="34" t="s">
        <v>316</v>
      </c>
      <c r="C28" s="108">
        <v>19</v>
      </c>
      <c r="D28" s="110">
        <v>5</v>
      </c>
      <c r="E28" s="118"/>
      <c r="F28" s="83">
        <f>AVERAGE(G28,K28,L28,M28,N28,O28,P28,Q28,R28,S28,V28,W28,X28,Y28,AC28,AE28,AF28,AJ28,AK28,AL28)</f>
        <v>4.8</v>
      </c>
      <c r="G28" s="149">
        <v>5</v>
      </c>
      <c r="H28" s="71" t="s">
        <v>104</v>
      </c>
      <c r="I28" s="142"/>
      <c r="J28" s="71" t="s">
        <v>104</v>
      </c>
      <c r="K28" s="54">
        <v>4</v>
      </c>
      <c r="L28" s="142">
        <v>5</v>
      </c>
      <c r="M28" s="54">
        <v>6</v>
      </c>
      <c r="N28" s="54">
        <v>5</v>
      </c>
      <c r="O28" s="54">
        <v>4</v>
      </c>
      <c r="P28" s="142">
        <v>4</v>
      </c>
      <c r="Q28" s="142">
        <v>5</v>
      </c>
      <c r="R28" s="142">
        <v>4</v>
      </c>
      <c r="S28" s="54">
        <v>5</v>
      </c>
      <c r="T28" s="142"/>
      <c r="U28" s="54"/>
      <c r="V28" s="281">
        <v>3</v>
      </c>
      <c r="W28" s="279">
        <v>7</v>
      </c>
      <c r="X28" s="71">
        <v>5</v>
      </c>
      <c r="Y28" s="142">
        <v>5</v>
      </c>
      <c r="Z28" s="142"/>
      <c r="AA28" s="142"/>
      <c r="AB28" s="47"/>
      <c r="AC28" s="142">
        <v>5</v>
      </c>
      <c r="AD28" s="71" t="s">
        <v>104</v>
      </c>
      <c r="AE28" s="54">
        <v>4</v>
      </c>
      <c r="AF28" s="54">
        <v>6</v>
      </c>
      <c r="AG28" s="71" t="s">
        <v>104</v>
      </c>
      <c r="AH28" s="54"/>
      <c r="AI28" s="54"/>
      <c r="AJ28" s="54">
        <v>5</v>
      </c>
      <c r="AK28" s="268">
        <v>3</v>
      </c>
      <c r="AL28" s="49">
        <v>6</v>
      </c>
      <c r="AM28" s="54"/>
      <c r="AN28" s="54"/>
      <c r="AO28" s="49"/>
      <c r="AP28" s="123"/>
      <c r="AQ28" s="49"/>
      <c r="AR28" s="54"/>
      <c r="AS28" s="116"/>
    </row>
    <row r="29" spans="1:45" s="91" customFormat="1">
      <c r="A29" s="349" t="s">
        <v>23</v>
      </c>
      <c r="B29" s="386" t="s">
        <v>521</v>
      </c>
      <c r="C29" s="355"/>
      <c r="D29" s="356">
        <v>6</v>
      </c>
      <c r="E29" s="357"/>
      <c r="F29" s="74"/>
      <c r="G29" s="260"/>
      <c r="H29" s="262" t="s">
        <v>104</v>
      </c>
      <c r="I29" s="158" t="s">
        <v>104</v>
      </c>
      <c r="J29" s="158"/>
      <c r="K29" s="157"/>
      <c r="L29" s="157" t="s">
        <v>104</v>
      </c>
      <c r="M29" s="158"/>
      <c r="N29" s="157"/>
      <c r="O29" s="157" t="s">
        <v>104</v>
      </c>
      <c r="P29" s="157"/>
      <c r="Q29" s="157" t="s">
        <v>104</v>
      </c>
      <c r="R29" s="157"/>
      <c r="S29" s="157" t="s">
        <v>104</v>
      </c>
      <c r="T29" s="157"/>
      <c r="U29" s="157"/>
      <c r="V29" s="158"/>
      <c r="W29" s="158"/>
      <c r="X29" s="158"/>
      <c r="Y29" s="158"/>
      <c r="Z29" s="157"/>
      <c r="AA29" s="157"/>
      <c r="AB29" s="356"/>
      <c r="AC29" s="157"/>
      <c r="AD29" s="356"/>
      <c r="AE29" s="157"/>
      <c r="AF29" s="356"/>
      <c r="AG29" s="356"/>
      <c r="AH29" s="157"/>
      <c r="AI29" s="157"/>
      <c r="AJ29" s="157"/>
      <c r="AK29" s="157"/>
      <c r="AL29" s="356"/>
      <c r="AM29" s="157"/>
      <c r="AN29" s="157"/>
      <c r="AO29" s="356"/>
      <c r="AP29" s="262"/>
      <c r="AQ29" s="356"/>
      <c r="AR29" s="157"/>
      <c r="AS29" s="116"/>
    </row>
    <row r="30" spans="1:45" s="76" customFormat="1">
      <c r="A30" s="349" t="s">
        <v>23</v>
      </c>
      <c r="B30" s="354" t="s">
        <v>261</v>
      </c>
      <c r="C30" s="355"/>
      <c r="D30" s="356"/>
      <c r="E30" s="265"/>
      <c r="F30" s="342"/>
      <c r="G30" s="260"/>
      <c r="H30" s="262"/>
      <c r="I30" s="158"/>
      <c r="J30" s="158"/>
      <c r="K30" s="157"/>
      <c r="L30" s="157"/>
      <c r="M30" s="157"/>
      <c r="N30" s="157"/>
      <c r="O30" s="157"/>
      <c r="P30" s="158"/>
      <c r="Q30" s="158"/>
      <c r="R30" s="157"/>
      <c r="S30" s="157"/>
      <c r="T30" s="158"/>
      <c r="U30" s="157"/>
      <c r="V30" s="157"/>
      <c r="W30" s="157"/>
      <c r="X30" s="158"/>
      <c r="Y30" s="157"/>
      <c r="Z30" s="157"/>
      <c r="AA30" s="158"/>
      <c r="AB30" s="356"/>
      <c r="AC30" s="158"/>
      <c r="AD30" s="157"/>
      <c r="AE30" s="158"/>
      <c r="AF30" s="157"/>
      <c r="AG30" s="158"/>
      <c r="AH30" s="157"/>
      <c r="AI30" s="157"/>
      <c r="AJ30" s="157"/>
      <c r="AK30" s="157"/>
      <c r="AL30" s="356"/>
      <c r="AM30" s="157"/>
      <c r="AN30" s="157"/>
      <c r="AO30" s="356"/>
      <c r="AP30" s="356"/>
      <c r="AQ30" s="356"/>
      <c r="AR30" s="157"/>
      <c r="AS30" s="77"/>
    </row>
    <row r="31" spans="1:45" s="91" customFormat="1">
      <c r="A31" s="182" t="s">
        <v>23</v>
      </c>
      <c r="B31" s="34" t="s">
        <v>520</v>
      </c>
      <c r="C31" s="126">
        <v>26</v>
      </c>
      <c r="D31" s="49">
        <v>2</v>
      </c>
      <c r="E31" s="202">
        <v>3</v>
      </c>
      <c r="F31" s="83">
        <f>AVERAGE(W31,U31,S31,G31,H31,I31,J31,K31,L31,M31,N31,O31,P31,Q31,R31,X31,Y31,Z31,AB31,AC31,AE31,AG31,AD31,AH31,AI31,AJ31,AK31,AL31)</f>
        <v>5</v>
      </c>
      <c r="G31" s="149">
        <v>5</v>
      </c>
      <c r="H31" s="285">
        <v>7</v>
      </c>
      <c r="I31" s="142">
        <v>5</v>
      </c>
      <c r="J31" s="142">
        <v>5</v>
      </c>
      <c r="K31" s="54">
        <v>6</v>
      </c>
      <c r="L31" s="54">
        <v>5</v>
      </c>
      <c r="M31" s="54">
        <v>6</v>
      </c>
      <c r="N31" s="54">
        <v>5</v>
      </c>
      <c r="O31" s="54">
        <v>5</v>
      </c>
      <c r="P31" s="142">
        <v>5</v>
      </c>
      <c r="Q31" s="142">
        <v>5</v>
      </c>
      <c r="R31" s="54">
        <v>4</v>
      </c>
      <c r="S31" s="54">
        <v>6</v>
      </c>
      <c r="T31" s="142" t="s">
        <v>104</v>
      </c>
      <c r="U31" s="54">
        <v>4</v>
      </c>
      <c r="V31" s="121"/>
      <c r="W31" s="224">
        <v>7</v>
      </c>
      <c r="X31" s="142">
        <v>5</v>
      </c>
      <c r="Y31" s="54">
        <v>6</v>
      </c>
      <c r="Z31" s="54">
        <v>4</v>
      </c>
      <c r="AA31" s="132"/>
      <c r="AB31" s="321">
        <v>7</v>
      </c>
      <c r="AC31" s="142">
        <v>5</v>
      </c>
      <c r="AD31" s="54">
        <v>4</v>
      </c>
      <c r="AE31" s="142">
        <v>4</v>
      </c>
      <c r="AF31" s="121"/>
      <c r="AG31" s="142">
        <v>4</v>
      </c>
      <c r="AH31" s="54">
        <v>5</v>
      </c>
      <c r="AI31" s="54">
        <v>4</v>
      </c>
      <c r="AJ31" s="281">
        <v>3</v>
      </c>
      <c r="AK31" s="54">
        <v>5</v>
      </c>
      <c r="AL31" s="350">
        <v>4</v>
      </c>
      <c r="AM31" s="121"/>
      <c r="AN31" s="121"/>
      <c r="AO31" s="123"/>
      <c r="AP31" s="123"/>
      <c r="AQ31" s="123"/>
      <c r="AR31" s="121"/>
      <c r="AS31" s="116"/>
    </row>
    <row r="32" spans="1:45" s="91" customFormat="1">
      <c r="A32" s="182" t="s">
        <v>23</v>
      </c>
      <c r="B32" s="346" t="s">
        <v>1016</v>
      </c>
      <c r="C32" s="359">
        <v>11</v>
      </c>
      <c r="D32" s="350">
        <v>1</v>
      </c>
      <c r="E32" s="202">
        <v>3</v>
      </c>
      <c r="F32" s="342">
        <f>AVERAGE(AA32,AB32,AC32,AE32,AF32,AG32,AD32,AH32,AI32,AJ32,AK32)</f>
        <v>4.5454545454545459</v>
      </c>
      <c r="G32" s="149"/>
      <c r="H32" s="142"/>
      <c r="I32" s="142"/>
      <c r="J32" s="142"/>
      <c r="K32" s="54"/>
      <c r="L32" s="54"/>
      <c r="M32" s="54"/>
      <c r="N32" s="54"/>
      <c r="O32" s="54"/>
      <c r="P32" s="142"/>
      <c r="Q32" s="142"/>
      <c r="R32" s="54"/>
      <c r="S32" s="54"/>
      <c r="T32" s="142"/>
      <c r="U32" s="54"/>
      <c r="V32" s="121"/>
      <c r="W32" s="121"/>
      <c r="X32" s="142"/>
      <c r="Y32" s="54"/>
      <c r="Z32" s="54"/>
      <c r="AA32" s="278">
        <v>7</v>
      </c>
      <c r="AB32" s="350">
        <v>5</v>
      </c>
      <c r="AC32" s="142">
        <v>4</v>
      </c>
      <c r="AD32" s="53">
        <v>6</v>
      </c>
      <c r="AE32" s="43">
        <v>4</v>
      </c>
      <c r="AF32" s="54">
        <v>4</v>
      </c>
      <c r="AG32" s="142">
        <v>4</v>
      </c>
      <c r="AH32" s="54">
        <v>5</v>
      </c>
      <c r="AI32" s="281">
        <v>3</v>
      </c>
      <c r="AJ32" s="54">
        <v>4</v>
      </c>
      <c r="AK32" s="54">
        <v>4</v>
      </c>
      <c r="AL32" s="47" t="s">
        <v>104</v>
      </c>
      <c r="AM32" s="121"/>
      <c r="AN32" s="121"/>
      <c r="AO32" s="123"/>
      <c r="AP32" s="123"/>
      <c r="AQ32" s="123"/>
      <c r="AR32" s="121"/>
      <c r="AS32" s="116"/>
    </row>
    <row r="33" spans="1:45" s="91" customFormat="1">
      <c r="A33" s="182" t="s">
        <v>23</v>
      </c>
      <c r="B33" s="352" t="s">
        <v>1192</v>
      </c>
      <c r="C33" s="359">
        <v>1</v>
      </c>
      <c r="D33" s="350">
        <v>1</v>
      </c>
      <c r="E33" s="202"/>
      <c r="F33" s="342"/>
      <c r="G33" s="149"/>
      <c r="H33" s="142"/>
      <c r="I33" s="142"/>
      <c r="J33" s="142"/>
      <c r="K33" s="54"/>
      <c r="L33" s="54"/>
      <c r="M33" s="54"/>
      <c r="N33" s="54"/>
      <c r="O33" s="54"/>
      <c r="P33" s="142"/>
      <c r="Q33" s="142"/>
      <c r="R33" s="54"/>
      <c r="S33" s="54"/>
      <c r="T33" s="142"/>
      <c r="U33" s="54"/>
      <c r="V33" s="121"/>
      <c r="W33" s="142"/>
      <c r="X33" s="142"/>
      <c r="Y33" s="54"/>
      <c r="Z33" s="54"/>
      <c r="AA33" s="142"/>
      <c r="AB33" s="54"/>
      <c r="AC33" s="121"/>
      <c r="AD33" s="53"/>
      <c r="AE33" s="43"/>
      <c r="AF33" s="54"/>
      <c r="AG33" s="142"/>
      <c r="AH33" s="71" t="s">
        <v>104</v>
      </c>
      <c r="AI33" s="54" t="s">
        <v>418</v>
      </c>
      <c r="AJ33" s="121"/>
      <c r="AK33" s="121"/>
      <c r="AL33" s="123"/>
      <c r="AM33" s="121"/>
      <c r="AN33" s="121"/>
      <c r="AO33" s="123"/>
      <c r="AP33" s="123"/>
      <c r="AQ33" s="123"/>
      <c r="AR33" s="121"/>
      <c r="AS33" s="116"/>
    </row>
    <row r="34" spans="1:45" s="91" customFormat="1">
      <c r="A34" s="151" t="s">
        <v>23</v>
      </c>
      <c r="B34" s="33" t="s">
        <v>207</v>
      </c>
      <c r="C34" s="174">
        <v>9</v>
      </c>
      <c r="D34" s="175">
        <v>16</v>
      </c>
      <c r="E34" s="223"/>
      <c r="F34" s="344">
        <f>AVERAGE(H34,J34,K34,L34,N34,O34,P34,S34,AH34,AI34,AJ34,AL34)</f>
        <v>4.583333333333333</v>
      </c>
      <c r="G34" s="149"/>
      <c r="H34" s="47">
        <v>5</v>
      </c>
      <c r="I34" s="71" t="s">
        <v>104</v>
      </c>
      <c r="J34" s="142">
        <v>5</v>
      </c>
      <c r="K34" s="54">
        <v>4</v>
      </c>
      <c r="L34" s="54">
        <v>4</v>
      </c>
      <c r="M34" s="142" t="s">
        <v>104</v>
      </c>
      <c r="N34" s="142">
        <v>4</v>
      </c>
      <c r="O34" s="54">
        <v>6</v>
      </c>
      <c r="P34" s="268">
        <v>3</v>
      </c>
      <c r="Q34" s="132"/>
      <c r="R34" s="142" t="s">
        <v>104</v>
      </c>
      <c r="S34" s="54">
        <v>5</v>
      </c>
      <c r="T34" s="142" t="s">
        <v>104</v>
      </c>
      <c r="U34" s="142" t="s">
        <v>104</v>
      </c>
      <c r="V34" s="142" t="s">
        <v>104</v>
      </c>
      <c r="W34" s="142" t="s">
        <v>104</v>
      </c>
      <c r="X34" s="132"/>
      <c r="Y34" s="142" t="s">
        <v>104</v>
      </c>
      <c r="Z34" s="142" t="s">
        <v>104</v>
      </c>
      <c r="AA34" s="142" t="s">
        <v>104</v>
      </c>
      <c r="AB34" s="47" t="s">
        <v>104</v>
      </c>
      <c r="AC34" s="132"/>
      <c r="AD34" s="142" t="s">
        <v>104</v>
      </c>
      <c r="AE34" s="132"/>
      <c r="AF34" s="142" t="s">
        <v>104</v>
      </c>
      <c r="AG34" s="132"/>
      <c r="AH34" s="54">
        <v>4</v>
      </c>
      <c r="AI34" s="54">
        <v>5</v>
      </c>
      <c r="AJ34" s="54">
        <v>4</v>
      </c>
      <c r="AK34" s="121"/>
      <c r="AL34" s="47">
        <v>6</v>
      </c>
      <c r="AM34" s="121"/>
      <c r="AN34" s="121"/>
      <c r="AO34" s="123"/>
      <c r="AP34" s="123"/>
      <c r="AQ34" s="123"/>
      <c r="AR34" s="121"/>
      <c r="AS34" s="116"/>
    </row>
    <row r="35" spans="1:45">
      <c r="A35" s="64" t="s">
        <v>24</v>
      </c>
      <c r="B35" s="102" t="s">
        <v>177</v>
      </c>
      <c r="C35" s="108">
        <v>19</v>
      </c>
      <c r="D35" s="110"/>
      <c r="E35" s="106">
        <v>8</v>
      </c>
      <c r="F35" s="83">
        <f>AVERAGE(X35,W35,G35,H35,I35,J35,K35,L35,M35,Q35,R35,S35,T35,V35,Z35,AC35,AE35,AK35,AL35)</f>
        <v>4.5263157894736841</v>
      </c>
      <c r="G35" s="241">
        <v>3</v>
      </c>
      <c r="H35" s="285">
        <v>7</v>
      </c>
      <c r="I35" s="268">
        <v>3</v>
      </c>
      <c r="J35" s="142">
        <v>4</v>
      </c>
      <c r="K35" s="54">
        <v>4</v>
      </c>
      <c r="L35" s="54">
        <v>4</v>
      </c>
      <c r="M35" s="53">
        <v>5</v>
      </c>
      <c r="N35" s="54"/>
      <c r="O35" s="54"/>
      <c r="P35" s="54"/>
      <c r="Q35" s="54">
        <v>4</v>
      </c>
      <c r="R35" s="53">
        <v>6</v>
      </c>
      <c r="S35" s="54">
        <v>4</v>
      </c>
      <c r="T35" s="53">
        <v>6</v>
      </c>
      <c r="U35" s="54"/>
      <c r="V35" s="281">
        <v>3</v>
      </c>
      <c r="W35" s="54">
        <v>4</v>
      </c>
      <c r="X35" s="224">
        <v>7</v>
      </c>
      <c r="Y35" s="121"/>
      <c r="Z35" s="268">
        <v>3</v>
      </c>
      <c r="AA35" s="142"/>
      <c r="AB35" s="47"/>
      <c r="AC35" s="53">
        <v>6</v>
      </c>
      <c r="AD35" s="47"/>
      <c r="AE35" s="268">
        <v>3</v>
      </c>
      <c r="AF35" s="47"/>
      <c r="AG35" s="49"/>
      <c r="AH35" s="54"/>
      <c r="AI35" s="54"/>
      <c r="AJ35" s="54"/>
      <c r="AK35" s="142">
        <v>4</v>
      </c>
      <c r="AL35" s="50">
        <v>6</v>
      </c>
      <c r="AM35" s="142"/>
      <c r="AN35" s="54"/>
      <c r="AO35" s="49"/>
      <c r="AP35" s="49"/>
      <c r="AQ35" s="49"/>
      <c r="AR35" s="132"/>
      <c r="AS35" s="21"/>
    </row>
    <row r="36" spans="1:45" s="91" customFormat="1">
      <c r="A36" s="349" t="s">
        <v>24</v>
      </c>
      <c r="B36" s="354" t="s">
        <v>522</v>
      </c>
      <c r="C36" s="355">
        <v>9</v>
      </c>
      <c r="D36" s="356">
        <v>5</v>
      </c>
      <c r="E36" s="357">
        <v>2</v>
      </c>
      <c r="F36" s="168">
        <f>AVERAGE(H36,I36,N36,O36,P36,T36,U36,X36,Y36)</f>
        <v>4.666666666666667</v>
      </c>
      <c r="G36" s="260" t="s">
        <v>104</v>
      </c>
      <c r="H36" s="158">
        <v>6</v>
      </c>
      <c r="I36" s="158">
        <v>4</v>
      </c>
      <c r="J36" s="158" t="s">
        <v>104</v>
      </c>
      <c r="K36" s="157"/>
      <c r="L36" s="158" t="s">
        <v>104</v>
      </c>
      <c r="M36" s="158" t="s">
        <v>104</v>
      </c>
      <c r="N36" s="157">
        <v>4</v>
      </c>
      <c r="O36" s="255">
        <v>6</v>
      </c>
      <c r="P36" s="157">
        <v>4</v>
      </c>
      <c r="Q36" s="158" t="s">
        <v>104</v>
      </c>
      <c r="R36" s="157"/>
      <c r="S36" s="157"/>
      <c r="T36" s="157">
        <v>4</v>
      </c>
      <c r="U36" s="255">
        <v>6</v>
      </c>
      <c r="V36" s="157"/>
      <c r="W36" s="157"/>
      <c r="X36" s="157">
        <v>4</v>
      </c>
      <c r="Y36" s="157">
        <v>4</v>
      </c>
      <c r="Z36" s="158"/>
      <c r="AA36" s="158"/>
      <c r="AB36" s="262"/>
      <c r="AC36" s="157"/>
      <c r="AD36" s="158"/>
      <c r="AE36" s="158"/>
      <c r="AF36" s="158"/>
      <c r="AG36" s="157"/>
      <c r="AH36" s="157"/>
      <c r="AI36" s="157"/>
      <c r="AJ36" s="157"/>
      <c r="AK36" s="158"/>
      <c r="AL36" s="356"/>
      <c r="AM36" s="158"/>
      <c r="AN36" s="157"/>
      <c r="AO36" s="356"/>
      <c r="AP36" s="356"/>
      <c r="AQ36" s="356"/>
      <c r="AR36" s="158"/>
      <c r="AS36" s="116"/>
    </row>
    <row r="37" spans="1:45" s="91" customFormat="1">
      <c r="A37" s="64" t="s">
        <v>24</v>
      </c>
      <c r="B37" s="59" t="s">
        <v>672</v>
      </c>
      <c r="C37" s="108"/>
      <c r="D37" s="110">
        <v>2</v>
      </c>
      <c r="E37" s="106"/>
      <c r="F37" s="83"/>
      <c r="G37" s="42"/>
      <c r="H37" s="142"/>
      <c r="I37" s="142"/>
      <c r="J37" s="71"/>
      <c r="K37" s="71" t="s">
        <v>104</v>
      </c>
      <c r="L37" s="54"/>
      <c r="M37" s="54"/>
      <c r="N37" s="142" t="s">
        <v>104</v>
      </c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121"/>
      <c r="Z37" s="142"/>
      <c r="AA37" s="142"/>
      <c r="AB37" s="47"/>
      <c r="AC37" s="54"/>
      <c r="AD37" s="142"/>
      <c r="AE37" s="142"/>
      <c r="AF37" s="142"/>
      <c r="AG37" s="54"/>
      <c r="AH37" s="54"/>
      <c r="AI37" s="54"/>
      <c r="AJ37" s="54"/>
      <c r="AK37" s="142"/>
      <c r="AL37" s="49"/>
      <c r="AM37" s="142"/>
      <c r="AN37" s="54"/>
      <c r="AO37" s="49"/>
      <c r="AP37" s="49"/>
      <c r="AQ37" s="49"/>
      <c r="AR37" s="132"/>
      <c r="AS37" s="116"/>
    </row>
    <row r="38" spans="1:45" s="91" customFormat="1" ht="15.75" thickBot="1">
      <c r="A38" s="2" t="s">
        <v>24</v>
      </c>
      <c r="B38" s="152" t="s">
        <v>117</v>
      </c>
      <c r="C38" s="109">
        <v>2</v>
      </c>
      <c r="D38" s="111">
        <v>5</v>
      </c>
      <c r="E38" s="222"/>
      <c r="F38" s="27">
        <f>AVERAGE(AH38,AJ38)</f>
        <v>4</v>
      </c>
      <c r="G38" s="149"/>
      <c r="H38" s="142"/>
      <c r="I38" s="142"/>
      <c r="J38" s="132"/>
      <c r="K38" s="54"/>
      <c r="L38" s="142"/>
      <c r="M38" s="142"/>
      <c r="N38" s="54"/>
      <c r="O38" s="142"/>
      <c r="P38" s="142"/>
      <c r="Q38" s="142"/>
      <c r="R38" s="142"/>
      <c r="S38" s="54"/>
      <c r="T38" s="142"/>
      <c r="U38" s="54"/>
      <c r="V38" s="132"/>
      <c r="W38" s="54"/>
      <c r="X38" s="142"/>
      <c r="Y38" s="71" t="s">
        <v>104</v>
      </c>
      <c r="Z38" s="54"/>
      <c r="AA38" s="71" t="s">
        <v>104</v>
      </c>
      <c r="AB38" s="49"/>
      <c r="AC38" s="142"/>
      <c r="AD38" s="54"/>
      <c r="AE38" s="54"/>
      <c r="AF38" s="54"/>
      <c r="AG38" s="54"/>
      <c r="AH38" s="54">
        <v>4</v>
      </c>
      <c r="AI38" s="71" t="s">
        <v>104</v>
      </c>
      <c r="AJ38" s="54">
        <v>4</v>
      </c>
      <c r="AK38" s="71" t="s">
        <v>104</v>
      </c>
      <c r="AL38" s="48" t="s">
        <v>104</v>
      </c>
      <c r="AM38" s="54"/>
      <c r="AN38" s="54"/>
      <c r="AO38" s="49"/>
      <c r="AP38" s="123"/>
      <c r="AQ38" s="49"/>
      <c r="AR38" s="54"/>
      <c r="AS38" s="116"/>
    </row>
    <row r="39" spans="1:45">
      <c r="C39" s="72"/>
      <c r="D39" s="72"/>
      <c r="E39" s="72"/>
      <c r="G39" s="30">
        <f>AVERAGE(G8,G13,G14,G15,G20,G21,G24,G27,G28,G31,G35)</f>
        <v>4.6363636363636367</v>
      </c>
      <c r="H39" s="30">
        <f>AVERAGE(H8,H13,H14,H15,H20,H21,H24,H27,H31,H35,H36)</f>
        <v>6.3636363636363633</v>
      </c>
      <c r="I39" s="30">
        <f>AVERAGE(I8,I13,I14,I15,I20,I21,I25,I27,I31,I35,I36)</f>
        <v>4.1818181818181817</v>
      </c>
      <c r="J39" s="30">
        <f>AVERAGE(J8,J12,J16,J15,J20,J21,J24,J27,J34,J31,J35)</f>
        <v>5</v>
      </c>
      <c r="K39" s="24">
        <f>AVERAGE(K8,K12,K15,K16,K20,K21,K27,K28,K31,K34,K35)</f>
        <v>4.7272727272727275</v>
      </c>
      <c r="L39" s="24">
        <f>AVERAGE(L8,L12,L15,L16,L20,L21,L24,L28,L31,L34,L35)</f>
        <v>4.9090909090909092</v>
      </c>
      <c r="M39" s="24">
        <f>AVERAGE(M8,M12,M15,M16,M21,M20,M24,M25,M28,M31,M35)</f>
        <v>5.7272727272727275</v>
      </c>
      <c r="N39" s="24">
        <f>AVERAGE(N11,N12,N13,N15,N16,N21,N24,N27,N28,N31,N36)</f>
        <v>5.0909090909090908</v>
      </c>
      <c r="O39" s="24">
        <f>AVERAGE(O8,O12,O15,O16,O20,O21,O25,O28,O31,O34,O36)</f>
        <v>4.7272727272727275</v>
      </c>
      <c r="P39" s="24">
        <f>AVERAGE(P8,P12,P15,P16,P20,P21,P24,P28,P31,P34,P36)</f>
        <v>4.3636363636363633</v>
      </c>
      <c r="Q39" s="24">
        <f>AVERAGE(Q8,Q12,Q15,Q16,Q20,Q21,Q24,Q25,Q28,Q31,Q35)</f>
        <v>5.3636363636363633</v>
      </c>
      <c r="R39" s="24">
        <f>AVERAGE(R8,R13,R27,R16,R21,R22,R24,R25,R28,R31,R35)</f>
        <v>4.5454545454545459</v>
      </c>
      <c r="S39" s="24">
        <f>AVERAGE(S11,S12,S13,S15,S16,S24,S27,S28,S31,S34,S35)</f>
        <v>5.3636363636363633</v>
      </c>
      <c r="T39" s="24">
        <f>AVERAGE(T8,T12,T13,T15,T16,T21,T22,T25,T27,T35,T36)</f>
        <v>5.4545454545454541</v>
      </c>
      <c r="U39" s="24">
        <f>AVERAGE(U8,U13,U14,U15,U16,,U22,U21,U25,U27,U31,U36)</f>
        <v>4.916666666666667</v>
      </c>
      <c r="V39" s="24">
        <f>AVERAGE(V8,V12,V14,V15,V16,V17,V21,V24,V25,V28,V35)</f>
        <v>2.9090909090909092</v>
      </c>
      <c r="W39" s="24">
        <f>AVERAGE(W8,W14,W15,W16,W13,W24,W25,W27,W28,W31,W35)</f>
        <v>5.9090909090909092</v>
      </c>
      <c r="X39" s="24">
        <f>AVERAGE(X8,X12,X13,X15,X28,X22,X24,X25,X27,X35,X36)</f>
        <v>5.1818181818181817</v>
      </c>
      <c r="Y39" s="24">
        <f>AVERAGE(Y8,Y12,Y13,Y15,Y22,Y14,Y26,Y27,Y28,Y31,Y36)</f>
        <v>4.7272727272727275</v>
      </c>
      <c r="Z39" s="24">
        <f>AVERAGE(Z8,Z12,Z16,Z14,Z21,Z22,Z24,Z25,Z27,Z31,Z35)</f>
        <v>4.8181818181818183</v>
      </c>
      <c r="AA39" s="24">
        <f>AVERAGE(AA8,AA12,AA14,AA16,AA18,AA22,AA21,AA24,AA25,AA27,AA32)</f>
        <v>5</v>
      </c>
      <c r="AB39" s="24">
        <f>AVERAGE(AB8,AB14,AB13,AB16,AB18,AB24,AB25,AB26,AB27,AB31,AB32)</f>
        <v>5.5454545454545459</v>
      </c>
      <c r="AC39" s="24">
        <f>AVERAGE(AC8,AC12,AC13,AC14,AC18,AC21,AC25,AC28,AC31,AC32,AC35)</f>
        <v>4.5454545454545459</v>
      </c>
      <c r="AD39" s="24">
        <f>AVERAGE(AD8,AD16,AD14,AD17,AD18,AD24,AD25,AD26,AD27,AD32,AD31)</f>
        <v>4.5454545454545459</v>
      </c>
      <c r="AE39" s="24">
        <f>AVERAGE(AE8,AE12,AE17,AE19,AE21,AE22,AE26,AE28,AE31,AE32,AE35)</f>
        <v>3.7272727272727271</v>
      </c>
      <c r="AF39" s="24">
        <f>AVERAGE(AF8,AF13,AF14,AF17,AF16,AF22,AF24,AF25,AF27,AF28,AF32)</f>
        <v>5.2727272727272725</v>
      </c>
      <c r="AG39" s="24">
        <f>AVERAGE(AG11,AG13,AG14,AG24,AG17,AG21,AG22,AG25,AG27,AG31,AG32)</f>
        <v>4</v>
      </c>
      <c r="AH39" s="24">
        <f>AVERAGE(AH8,AH12,AH16,AH17,AH19,AH25,AH27,AH31,AH32,AH34,AH38)</f>
        <v>4.8181818181818183</v>
      </c>
      <c r="AI39" s="24">
        <f>AVERAGE(AI10,AI12,AI16,AI17,AI18,AI26,AI25,AI27,AI31,AI32,AI34)</f>
        <v>2.8181818181818183</v>
      </c>
      <c r="AJ39" s="24">
        <f>AVERAGE(AJ8,AJ12,AJ13,AJ17,AJ18,AJ21,AJ31,AJ32,AJ34,AJ38,AJ28)</f>
        <v>4.4545454545454541</v>
      </c>
      <c r="AK39" s="24">
        <f>AVERAGE(AK8,AK14,AK16,AK17,AK18,AK21,AK27,AK28,AK31,AK32,AK35)</f>
        <v>4.4545454545454541</v>
      </c>
      <c r="AL39" s="24">
        <f>AVERAGE(AL8,AL12,AL14,AL16,AL17,AL21,AL26,AL27,AL28,AL31,AL35)</f>
        <v>5.7272727272727275</v>
      </c>
      <c r="AM39" s="24"/>
      <c r="AN39" s="24"/>
      <c r="AO39" s="24"/>
      <c r="AP39" s="24"/>
      <c r="AQ39" s="24"/>
      <c r="AR39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S44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9" width="4.5703125" customWidth="1"/>
    <col min="10" max="28" width="4.7109375" customWidth="1"/>
    <col min="29" max="29" width="4.85546875" customWidth="1"/>
    <col min="30" max="44" width="4.7109375" customWidth="1"/>
  </cols>
  <sheetData>
    <row r="1" spans="1:45">
      <c r="A1" t="s">
        <v>118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481</v>
      </c>
      <c r="H7" s="115" t="s">
        <v>541</v>
      </c>
      <c r="I7" s="115" t="s">
        <v>581</v>
      </c>
      <c r="J7" s="115" t="s">
        <v>640</v>
      </c>
      <c r="K7" s="115" t="s">
        <v>660</v>
      </c>
      <c r="L7" s="115" t="s">
        <v>703</v>
      </c>
      <c r="M7" s="115" t="s">
        <v>712</v>
      </c>
      <c r="N7" s="115" t="s">
        <v>728</v>
      </c>
      <c r="O7" s="115" t="s">
        <v>770</v>
      </c>
      <c r="P7" s="115" t="s">
        <v>789</v>
      </c>
      <c r="Q7" s="115" t="s">
        <v>816</v>
      </c>
      <c r="R7" s="115" t="s">
        <v>834</v>
      </c>
      <c r="S7" s="115" t="s">
        <v>849</v>
      </c>
      <c r="T7" s="115" t="s">
        <v>862</v>
      </c>
      <c r="U7" s="115" t="s">
        <v>887</v>
      </c>
      <c r="V7" s="115" t="s">
        <v>922</v>
      </c>
      <c r="W7" s="115" t="s">
        <v>939</v>
      </c>
      <c r="X7" s="115" t="s">
        <v>955</v>
      </c>
      <c r="Y7" s="115" t="s">
        <v>975</v>
      </c>
      <c r="Z7" s="115" t="s">
        <v>998</v>
      </c>
      <c r="AA7" s="115" t="s">
        <v>1028</v>
      </c>
      <c r="AB7" s="115" t="s">
        <v>1053</v>
      </c>
      <c r="AC7" s="115" t="s">
        <v>1067</v>
      </c>
      <c r="AD7" s="115" t="s">
        <v>1099</v>
      </c>
      <c r="AE7" s="115" t="s">
        <v>1133</v>
      </c>
      <c r="AF7" s="115" t="s">
        <v>1150</v>
      </c>
      <c r="AG7" s="115" t="s">
        <v>1178</v>
      </c>
      <c r="AH7" s="115" t="s">
        <v>1201</v>
      </c>
      <c r="AI7" s="115" t="s">
        <v>1225</v>
      </c>
      <c r="AJ7" s="115" t="s">
        <v>1246</v>
      </c>
      <c r="AK7" s="115" t="s">
        <v>1268</v>
      </c>
      <c r="AL7" s="115" t="s">
        <v>1283</v>
      </c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35" t="s">
        <v>119</v>
      </c>
      <c r="C8" s="94">
        <v>32</v>
      </c>
      <c r="D8" s="95"/>
      <c r="E8" s="93"/>
      <c r="F8" s="29">
        <f>AVERAGE(X8,G8,H8,I8,J8,K8,L8,M8,N8,O8,P8,Q8,R8,S8,T8,U8,V8,W8,Y8,Z8,AA8,AB8,AC8,AD8,AE8,AF8,AG8,AH8,AI8,AJ8,AK8,AL8)</f>
        <v>5.34375</v>
      </c>
      <c r="G8" s="149">
        <v>4</v>
      </c>
      <c r="H8" s="53">
        <v>6</v>
      </c>
      <c r="I8" s="49">
        <v>6</v>
      </c>
      <c r="J8" s="53">
        <v>6</v>
      </c>
      <c r="K8" s="54">
        <v>5</v>
      </c>
      <c r="L8" s="54">
        <v>5</v>
      </c>
      <c r="M8" s="54">
        <v>4</v>
      </c>
      <c r="N8" s="53">
        <v>6</v>
      </c>
      <c r="O8" s="54">
        <v>4</v>
      </c>
      <c r="P8" s="54">
        <v>6</v>
      </c>
      <c r="Q8" s="53">
        <v>6</v>
      </c>
      <c r="R8" s="281">
        <v>2</v>
      </c>
      <c r="S8" s="54">
        <v>5</v>
      </c>
      <c r="T8" s="53">
        <v>6</v>
      </c>
      <c r="U8" s="54">
        <v>4</v>
      </c>
      <c r="V8" s="53">
        <v>6</v>
      </c>
      <c r="W8" s="54">
        <v>6</v>
      </c>
      <c r="X8" s="54">
        <v>5</v>
      </c>
      <c r="Y8" s="279">
        <v>7</v>
      </c>
      <c r="Z8" s="54">
        <v>6</v>
      </c>
      <c r="AA8" s="54">
        <v>6</v>
      </c>
      <c r="AB8" s="54">
        <v>6</v>
      </c>
      <c r="AC8" s="54">
        <v>5</v>
      </c>
      <c r="AD8" s="53">
        <v>6</v>
      </c>
      <c r="AE8" s="54">
        <v>5</v>
      </c>
      <c r="AF8" s="350">
        <v>5</v>
      </c>
      <c r="AG8" s="53">
        <v>6</v>
      </c>
      <c r="AH8" s="54">
        <v>5</v>
      </c>
      <c r="AI8" s="54">
        <v>6</v>
      </c>
      <c r="AJ8" s="50">
        <v>5</v>
      </c>
      <c r="AK8" s="224">
        <v>7</v>
      </c>
      <c r="AL8" s="54">
        <v>4</v>
      </c>
      <c r="AM8" s="54"/>
      <c r="AN8" s="54"/>
      <c r="AO8" s="49"/>
      <c r="AP8" s="54"/>
      <c r="AQ8" s="49"/>
      <c r="AR8" s="54"/>
      <c r="AS8" s="21"/>
    </row>
    <row r="9" spans="1:45" s="91" customFormat="1">
      <c r="A9" s="151" t="s">
        <v>8</v>
      </c>
      <c r="B9" s="297" t="s">
        <v>999</v>
      </c>
      <c r="C9" s="332"/>
      <c r="D9" s="333"/>
      <c r="E9" s="334"/>
      <c r="F9" s="155"/>
      <c r="G9" s="149"/>
      <c r="H9" s="142"/>
      <c r="I9" s="142"/>
      <c r="J9" s="142"/>
      <c r="K9" s="142"/>
      <c r="L9" s="54"/>
      <c r="M9" s="54"/>
      <c r="N9" s="54"/>
      <c r="O9" s="142"/>
      <c r="P9" s="142"/>
      <c r="Q9" s="54"/>
      <c r="R9" s="54"/>
      <c r="S9" s="142"/>
      <c r="T9" s="54"/>
      <c r="U9" s="54"/>
      <c r="V9" s="54"/>
      <c r="W9" s="54"/>
      <c r="X9" s="54"/>
      <c r="Y9" s="54"/>
      <c r="Z9" s="142"/>
      <c r="AA9" s="142"/>
      <c r="AB9" s="54"/>
      <c r="AC9" s="54"/>
      <c r="AD9" s="142"/>
      <c r="AE9" s="54"/>
      <c r="AF9" s="350"/>
      <c r="AG9" s="142"/>
      <c r="AH9" s="54"/>
      <c r="AI9" s="142"/>
      <c r="AJ9" s="350"/>
      <c r="AK9" s="142"/>
      <c r="AL9" s="142"/>
      <c r="AM9" s="54"/>
      <c r="AN9" s="54"/>
      <c r="AO9" s="47"/>
      <c r="AP9" s="54"/>
      <c r="AQ9" s="350"/>
      <c r="AR9" s="54"/>
      <c r="AS9" s="116"/>
    </row>
    <row r="10" spans="1:45">
      <c r="A10" s="64" t="s">
        <v>10</v>
      </c>
      <c r="B10" s="102" t="s">
        <v>121</v>
      </c>
      <c r="C10" s="108"/>
      <c r="D10" s="110">
        <v>1</v>
      </c>
      <c r="E10" s="96"/>
      <c r="F10" s="353">
        <f>AVERAGE(P10)</f>
        <v>6</v>
      </c>
      <c r="G10" s="149"/>
      <c r="H10" s="54"/>
      <c r="I10" s="196"/>
      <c r="J10" s="121"/>
      <c r="K10" s="54"/>
      <c r="L10" s="54"/>
      <c r="M10" s="54"/>
      <c r="N10" s="54"/>
      <c r="O10" s="54"/>
      <c r="P10" s="71">
        <v>6</v>
      </c>
      <c r="Q10" s="54"/>
      <c r="R10" s="54"/>
      <c r="S10" s="54"/>
      <c r="T10" s="54"/>
      <c r="U10" s="54"/>
      <c r="V10" s="142"/>
      <c r="W10" s="54"/>
      <c r="X10" s="54"/>
      <c r="Y10" s="54"/>
      <c r="Z10" s="54"/>
      <c r="AA10" s="54"/>
      <c r="AB10" s="54"/>
      <c r="AC10" s="54"/>
      <c r="AD10" s="54"/>
      <c r="AE10" s="54"/>
      <c r="AF10" s="49"/>
      <c r="AG10" s="54"/>
      <c r="AH10" s="54"/>
      <c r="AI10" s="54"/>
      <c r="AJ10" s="49"/>
      <c r="AK10" s="54"/>
      <c r="AL10" s="54"/>
      <c r="AM10" s="54"/>
      <c r="AN10" s="54"/>
      <c r="AO10" s="49"/>
      <c r="AP10" s="54"/>
      <c r="AQ10" s="49"/>
      <c r="AR10" s="54"/>
      <c r="AS10" s="21"/>
    </row>
    <row r="11" spans="1:45">
      <c r="A11" s="64" t="s">
        <v>10</v>
      </c>
      <c r="B11" s="102" t="s">
        <v>122</v>
      </c>
      <c r="C11" s="108">
        <v>31</v>
      </c>
      <c r="D11" s="110"/>
      <c r="E11" s="106"/>
      <c r="F11" s="83">
        <f>AVERAGE(X11,T11,H11,I11,J11,K11,L11,M11,N11,O11,P11,Q11,R11,S11,U11,V11,W11,Y11,Z11,AA11,AB11,AC11,AD11,AE11,AF11,AG11,AH11,AI11,AJ11,AK11,AL11)</f>
        <v>4.67741935483871</v>
      </c>
      <c r="G11" s="149"/>
      <c r="H11" s="283">
        <v>7</v>
      </c>
      <c r="I11" s="54">
        <v>5</v>
      </c>
      <c r="J11" s="54">
        <v>6</v>
      </c>
      <c r="K11" s="142">
        <v>5</v>
      </c>
      <c r="L11" s="54">
        <v>5</v>
      </c>
      <c r="M11" s="54">
        <v>4</v>
      </c>
      <c r="N11" s="54">
        <v>5</v>
      </c>
      <c r="O11" s="142">
        <v>5</v>
      </c>
      <c r="P11" s="54">
        <v>5</v>
      </c>
      <c r="Q11" s="54">
        <v>5</v>
      </c>
      <c r="R11" s="281">
        <v>2</v>
      </c>
      <c r="S11" s="54">
        <v>4</v>
      </c>
      <c r="T11" s="54">
        <v>5</v>
      </c>
      <c r="U11" s="54">
        <v>5</v>
      </c>
      <c r="V11" s="54">
        <v>5</v>
      </c>
      <c r="W11" s="54">
        <v>5</v>
      </c>
      <c r="X11" s="54">
        <v>4</v>
      </c>
      <c r="Y11" s="54">
        <v>4</v>
      </c>
      <c r="Z11" s="54">
        <v>4</v>
      </c>
      <c r="AA11" s="54">
        <v>5</v>
      </c>
      <c r="AB11" s="54">
        <v>5</v>
      </c>
      <c r="AC11" s="54">
        <v>5</v>
      </c>
      <c r="AD11" s="54">
        <v>6</v>
      </c>
      <c r="AE11" s="281">
        <v>3</v>
      </c>
      <c r="AF11" s="49">
        <v>4</v>
      </c>
      <c r="AG11" s="54">
        <v>6</v>
      </c>
      <c r="AH11" s="54">
        <v>5</v>
      </c>
      <c r="AI11" s="54">
        <v>4</v>
      </c>
      <c r="AJ11" s="49">
        <v>5</v>
      </c>
      <c r="AK11" s="54">
        <v>4</v>
      </c>
      <c r="AL11" s="281">
        <v>3</v>
      </c>
      <c r="AM11" s="54"/>
      <c r="AN11" s="54"/>
      <c r="AO11" s="49"/>
      <c r="AP11" s="142"/>
      <c r="AQ11" s="49"/>
      <c r="AR11" s="54"/>
      <c r="AS11" s="21"/>
    </row>
    <row r="12" spans="1:45">
      <c r="A12" s="64" t="s">
        <v>10</v>
      </c>
      <c r="B12" s="22" t="s">
        <v>196</v>
      </c>
      <c r="C12" s="108">
        <v>14</v>
      </c>
      <c r="D12" s="110">
        <v>3</v>
      </c>
      <c r="E12" s="106"/>
      <c r="F12" s="83">
        <f>AVERAGE(I12,J12,K12,L12,M12,N12,O12,Y12,Z12,AA12,AB12,AJ12,AK12,AL12)</f>
        <v>5.2142857142857144</v>
      </c>
      <c r="G12" s="217"/>
      <c r="H12" s="165"/>
      <c r="I12" s="196">
        <v>5</v>
      </c>
      <c r="J12" s="54">
        <v>6</v>
      </c>
      <c r="K12" s="281">
        <v>3</v>
      </c>
      <c r="L12" s="54">
        <v>6</v>
      </c>
      <c r="M12" s="54">
        <v>4</v>
      </c>
      <c r="N12" s="279">
        <v>7</v>
      </c>
      <c r="O12" s="54">
        <v>5</v>
      </c>
      <c r="P12" s="82" t="s">
        <v>418</v>
      </c>
      <c r="Q12" s="54"/>
      <c r="R12" s="54"/>
      <c r="S12" s="54"/>
      <c r="T12" s="54"/>
      <c r="U12" s="54"/>
      <c r="V12" s="54"/>
      <c r="W12" s="71" t="s">
        <v>104</v>
      </c>
      <c r="X12" s="71" t="s">
        <v>104</v>
      </c>
      <c r="Y12" s="54">
        <v>5</v>
      </c>
      <c r="Z12" s="54">
        <v>5</v>
      </c>
      <c r="AA12" s="54">
        <v>6</v>
      </c>
      <c r="AB12" s="54">
        <v>6</v>
      </c>
      <c r="AC12" s="54"/>
      <c r="AD12" s="54"/>
      <c r="AE12" s="54"/>
      <c r="AF12" s="49"/>
      <c r="AG12" s="54"/>
      <c r="AH12" s="54"/>
      <c r="AI12" s="54"/>
      <c r="AJ12" s="48">
        <v>6</v>
      </c>
      <c r="AK12" s="54">
        <v>6</v>
      </c>
      <c r="AL12" s="281">
        <v>3</v>
      </c>
      <c r="AM12" s="54"/>
      <c r="AN12" s="54"/>
      <c r="AO12" s="49"/>
      <c r="AP12" s="54"/>
      <c r="AQ12" s="49"/>
      <c r="AR12" s="54"/>
      <c r="AS12" s="21"/>
    </row>
    <row r="13" spans="1:45">
      <c r="A13" s="41" t="s">
        <v>10</v>
      </c>
      <c r="B13" s="79" t="s">
        <v>123</v>
      </c>
      <c r="C13" s="99">
        <v>1</v>
      </c>
      <c r="D13" s="100"/>
      <c r="E13" s="101"/>
      <c r="F13" s="168">
        <f>AVERAGE(G13)</f>
        <v>4</v>
      </c>
      <c r="G13" s="260">
        <v>4</v>
      </c>
      <c r="H13" s="158"/>
      <c r="I13" s="158"/>
      <c r="J13" s="158"/>
      <c r="K13" s="158"/>
      <c r="L13" s="157"/>
      <c r="M13" s="157"/>
      <c r="N13" s="157"/>
      <c r="O13" s="158"/>
      <c r="P13" s="157"/>
      <c r="Q13" s="157"/>
      <c r="R13" s="157"/>
      <c r="S13" s="157"/>
      <c r="T13" s="157"/>
      <c r="U13" s="158"/>
      <c r="V13" s="157"/>
      <c r="W13" s="157"/>
      <c r="X13" s="157"/>
      <c r="Y13" s="158"/>
      <c r="Z13" s="158"/>
      <c r="AA13" s="157"/>
      <c r="AB13" s="157"/>
      <c r="AC13" s="157"/>
      <c r="AD13" s="157"/>
      <c r="AE13" s="157"/>
      <c r="AF13" s="262"/>
      <c r="AG13" s="158"/>
      <c r="AH13" s="158"/>
      <c r="AI13" s="157"/>
      <c r="AJ13" s="100"/>
      <c r="AK13" s="158"/>
      <c r="AL13" s="157"/>
      <c r="AM13" s="157"/>
      <c r="AN13" s="158"/>
      <c r="AO13" s="100"/>
      <c r="AP13" s="157"/>
      <c r="AQ13" s="100"/>
      <c r="AR13" s="157"/>
      <c r="AS13" s="21"/>
    </row>
    <row r="14" spans="1:45" s="76" customFormat="1">
      <c r="A14" s="125" t="s">
        <v>10</v>
      </c>
      <c r="B14" s="34" t="s">
        <v>256</v>
      </c>
      <c r="C14" s="126"/>
      <c r="D14" s="49">
        <v>2</v>
      </c>
      <c r="E14" s="128"/>
      <c r="F14" s="83"/>
      <c r="G14" s="137"/>
      <c r="H14" s="71" t="s">
        <v>104</v>
      </c>
      <c r="I14" s="71" t="s">
        <v>104</v>
      </c>
      <c r="J14" s="142"/>
      <c r="K14" s="142"/>
      <c r="L14" s="54"/>
      <c r="M14" s="54"/>
      <c r="N14" s="54"/>
      <c r="O14" s="142"/>
      <c r="P14" s="54"/>
      <c r="Q14" s="54"/>
      <c r="R14" s="54"/>
      <c r="S14" s="142"/>
      <c r="T14" s="54"/>
      <c r="U14" s="54"/>
      <c r="V14" s="54"/>
      <c r="W14" s="54"/>
      <c r="X14" s="54"/>
      <c r="Y14" s="54"/>
      <c r="Z14" s="142"/>
      <c r="AA14" s="54"/>
      <c r="AB14" s="54"/>
      <c r="AC14" s="54"/>
      <c r="AD14" s="142"/>
      <c r="AE14" s="54"/>
      <c r="AF14" s="49"/>
      <c r="AG14" s="142"/>
      <c r="AH14" s="54"/>
      <c r="AI14" s="54"/>
      <c r="AJ14" s="49"/>
      <c r="AK14" s="54"/>
      <c r="AL14" s="54"/>
      <c r="AM14" s="54"/>
      <c r="AN14" s="54"/>
      <c r="AO14" s="49"/>
      <c r="AP14" s="54"/>
      <c r="AQ14" s="49"/>
      <c r="AR14" s="54"/>
      <c r="AS14" s="77"/>
    </row>
    <row r="15" spans="1:45" s="91" customFormat="1">
      <c r="A15" s="64" t="s">
        <v>10</v>
      </c>
      <c r="B15" s="22" t="s">
        <v>297</v>
      </c>
      <c r="C15" s="108">
        <v>17</v>
      </c>
      <c r="D15" s="110"/>
      <c r="E15" s="106"/>
      <c r="F15" s="83">
        <f>AVERAGE(G15,H15,I15,J15,K15,N15,O15,P15,Q15,R15,S15,T15,U15,AC15,AD15,AE15,AF15)</f>
        <v>4.8235294117647056</v>
      </c>
      <c r="G15" s="149">
        <v>5</v>
      </c>
      <c r="H15" s="142">
        <v>6</v>
      </c>
      <c r="I15" s="142">
        <v>5</v>
      </c>
      <c r="J15" s="142">
        <v>6</v>
      </c>
      <c r="K15" s="268">
        <v>3</v>
      </c>
      <c r="L15" s="54"/>
      <c r="M15" s="54"/>
      <c r="N15" s="54">
        <v>6</v>
      </c>
      <c r="O15" s="142">
        <v>5</v>
      </c>
      <c r="P15" s="54">
        <v>5</v>
      </c>
      <c r="Q15" s="54">
        <v>6</v>
      </c>
      <c r="R15" s="281">
        <v>2</v>
      </c>
      <c r="S15" s="142">
        <v>5</v>
      </c>
      <c r="T15" s="54">
        <v>5</v>
      </c>
      <c r="U15" s="54">
        <v>4</v>
      </c>
      <c r="V15" s="54"/>
      <c r="W15" s="54"/>
      <c r="X15" s="54"/>
      <c r="Y15" s="54"/>
      <c r="Z15" s="142"/>
      <c r="AA15" s="54"/>
      <c r="AB15" s="54"/>
      <c r="AC15" s="54">
        <v>5</v>
      </c>
      <c r="AD15" s="142">
        <v>5</v>
      </c>
      <c r="AE15" s="54">
        <v>4</v>
      </c>
      <c r="AF15" s="49">
        <v>5</v>
      </c>
      <c r="AG15" s="142"/>
      <c r="AH15" s="54"/>
      <c r="AI15" s="54"/>
      <c r="AJ15" s="49"/>
      <c r="AK15" s="54"/>
      <c r="AL15" s="54"/>
      <c r="AM15" s="54"/>
      <c r="AN15" s="54"/>
      <c r="AO15" s="49"/>
      <c r="AP15" s="142"/>
      <c r="AQ15" s="49"/>
      <c r="AR15" s="54"/>
      <c r="AS15" s="116"/>
    </row>
    <row r="16" spans="1:45" s="91" customFormat="1">
      <c r="A16" s="64" t="s">
        <v>10</v>
      </c>
      <c r="B16" s="22" t="s">
        <v>319</v>
      </c>
      <c r="C16" s="108">
        <v>29</v>
      </c>
      <c r="D16" s="110"/>
      <c r="E16" s="106"/>
      <c r="F16" s="83">
        <f>AVERAGE(X16,T16,S16,G16,H16,I16,J16,K16,L16,M16,N16,O16,P16,Q16,R16,U16,V16,W16,Y16,Z16,AA16,AB16,AC16,AD16,AF16,AG16,AH16,AI16)</f>
        <v>4.75</v>
      </c>
      <c r="G16" s="149">
        <v>4</v>
      </c>
      <c r="H16" s="142">
        <v>6</v>
      </c>
      <c r="I16" s="142">
        <v>4</v>
      </c>
      <c r="J16" s="142">
        <v>5</v>
      </c>
      <c r="K16" s="268">
        <v>3</v>
      </c>
      <c r="L16" s="54">
        <v>5</v>
      </c>
      <c r="M16" s="281">
        <v>3</v>
      </c>
      <c r="N16" s="54">
        <v>6</v>
      </c>
      <c r="O16" s="142">
        <v>5</v>
      </c>
      <c r="P16" s="54">
        <v>5</v>
      </c>
      <c r="Q16" s="54">
        <v>5</v>
      </c>
      <c r="R16" s="281">
        <v>3</v>
      </c>
      <c r="S16" s="142">
        <v>6</v>
      </c>
      <c r="T16" s="54">
        <v>5</v>
      </c>
      <c r="U16" s="54">
        <v>4</v>
      </c>
      <c r="V16" s="279">
        <v>7</v>
      </c>
      <c r="W16" s="54">
        <v>4</v>
      </c>
      <c r="X16" s="54">
        <v>4</v>
      </c>
      <c r="Y16" s="54">
        <v>5</v>
      </c>
      <c r="Z16" s="142">
        <v>4</v>
      </c>
      <c r="AA16" s="54">
        <v>6</v>
      </c>
      <c r="AB16" s="54">
        <v>4</v>
      </c>
      <c r="AC16" s="279">
        <v>7</v>
      </c>
      <c r="AD16" s="142">
        <v>5</v>
      </c>
      <c r="AE16" s="54"/>
      <c r="AF16" s="381">
        <v>3</v>
      </c>
      <c r="AG16" s="142">
        <v>6</v>
      </c>
      <c r="AH16" s="54">
        <v>4</v>
      </c>
      <c r="AI16" s="142">
        <v>5</v>
      </c>
      <c r="AJ16" s="345" t="s">
        <v>418</v>
      </c>
      <c r="AK16" s="54"/>
      <c r="AL16" s="142"/>
      <c r="AM16" s="142"/>
      <c r="AN16" s="142"/>
      <c r="AO16" s="49"/>
      <c r="AP16" s="54"/>
      <c r="AQ16" s="49"/>
      <c r="AR16" s="54"/>
      <c r="AS16" s="116"/>
    </row>
    <row r="17" spans="1:45" s="91" customFormat="1">
      <c r="A17" s="64" t="s">
        <v>10</v>
      </c>
      <c r="B17" s="22" t="s">
        <v>31</v>
      </c>
      <c r="C17" s="108">
        <v>1</v>
      </c>
      <c r="D17" s="110"/>
      <c r="E17" s="106"/>
      <c r="F17" s="83">
        <f>AVERAGE(K17)</f>
        <v>4</v>
      </c>
      <c r="G17" s="149"/>
      <c r="H17" s="142"/>
      <c r="I17" s="132"/>
      <c r="J17" s="142"/>
      <c r="K17" s="142">
        <v>4</v>
      </c>
      <c r="L17" s="54"/>
      <c r="M17" s="54"/>
      <c r="N17" s="54"/>
      <c r="O17" s="142"/>
      <c r="P17" s="142"/>
      <c r="Q17" s="54"/>
      <c r="R17" s="54"/>
      <c r="S17" s="142"/>
      <c r="T17" s="54"/>
      <c r="U17" s="54"/>
      <c r="V17" s="54"/>
      <c r="W17" s="54"/>
      <c r="X17" s="54"/>
      <c r="Y17" s="54"/>
      <c r="Z17" s="142"/>
      <c r="AA17" s="54"/>
      <c r="AB17" s="54"/>
      <c r="AC17" s="54"/>
      <c r="AD17" s="142"/>
      <c r="AE17" s="142"/>
      <c r="AF17" s="49"/>
      <c r="AG17" s="142"/>
      <c r="AH17" s="54"/>
      <c r="AI17" s="54"/>
      <c r="AJ17" s="49"/>
      <c r="AK17" s="54"/>
      <c r="AL17" s="54"/>
      <c r="AM17" s="54"/>
      <c r="AN17" s="142"/>
      <c r="AO17" s="49"/>
      <c r="AP17" s="54"/>
      <c r="AQ17" s="47"/>
      <c r="AR17" s="54"/>
      <c r="AS17" s="116"/>
    </row>
    <row r="18" spans="1:45" s="91" customFormat="1">
      <c r="A18" s="64" t="s">
        <v>10</v>
      </c>
      <c r="B18" s="22" t="s">
        <v>482</v>
      </c>
      <c r="C18" s="108">
        <v>17</v>
      </c>
      <c r="D18" s="110">
        <v>3</v>
      </c>
      <c r="E18" s="106"/>
      <c r="F18" s="83">
        <f>AVERAGE(G18,H18,I18,J18,K18,L18,M18,R18,V18,W18,X18,AD18,AE18,AG18,AH18,AI18,AJ18,AK18)</f>
        <v>5.4705882352941178</v>
      </c>
      <c r="G18" s="149">
        <v>5</v>
      </c>
      <c r="H18" s="142">
        <v>6</v>
      </c>
      <c r="I18" s="142">
        <v>6</v>
      </c>
      <c r="J18" s="142">
        <v>6</v>
      </c>
      <c r="K18" s="142">
        <v>4</v>
      </c>
      <c r="L18" s="54">
        <v>6</v>
      </c>
      <c r="M18" s="54">
        <v>4</v>
      </c>
      <c r="N18" s="54"/>
      <c r="O18" s="142"/>
      <c r="P18" s="142"/>
      <c r="Q18" s="71" t="s">
        <v>104</v>
      </c>
      <c r="R18" s="54">
        <v>4</v>
      </c>
      <c r="S18" s="142"/>
      <c r="T18" s="54"/>
      <c r="U18" s="54"/>
      <c r="V18" s="54">
        <v>6</v>
      </c>
      <c r="W18" s="54">
        <v>5</v>
      </c>
      <c r="X18" s="54">
        <v>5</v>
      </c>
      <c r="Y18" s="54"/>
      <c r="Z18" s="142"/>
      <c r="AA18" s="54"/>
      <c r="AB18" s="54"/>
      <c r="AC18" s="71" t="s">
        <v>104</v>
      </c>
      <c r="AD18" s="71">
        <v>5</v>
      </c>
      <c r="AE18" s="142">
        <v>5</v>
      </c>
      <c r="AF18" s="49"/>
      <c r="AG18" s="280">
        <v>7</v>
      </c>
      <c r="AH18" s="279">
        <v>7</v>
      </c>
      <c r="AI18" s="54">
        <v>6</v>
      </c>
      <c r="AJ18" s="49">
        <v>6</v>
      </c>
      <c r="AK18" s="82" t="s">
        <v>423</v>
      </c>
      <c r="AL18" s="54"/>
      <c r="AM18" s="54"/>
      <c r="AN18" s="142"/>
      <c r="AO18" s="49"/>
      <c r="AP18" s="54"/>
      <c r="AQ18" s="47"/>
      <c r="AR18" s="54"/>
      <c r="AS18" s="116"/>
    </row>
    <row r="19" spans="1:45" s="91" customFormat="1">
      <c r="A19" s="64" t="s">
        <v>10</v>
      </c>
      <c r="B19" s="59" t="s">
        <v>508</v>
      </c>
      <c r="C19" s="108">
        <v>1</v>
      </c>
      <c r="D19" s="110">
        <v>1</v>
      </c>
      <c r="E19" s="106"/>
      <c r="F19" s="83">
        <f>AVERAGE(AL19)</f>
        <v>4</v>
      </c>
      <c r="G19" s="149"/>
      <c r="H19" s="142"/>
      <c r="I19" s="132"/>
      <c r="J19" s="142"/>
      <c r="K19" s="142"/>
      <c r="L19" s="54"/>
      <c r="M19" s="54"/>
      <c r="N19" s="54"/>
      <c r="O19" s="142"/>
      <c r="P19" s="142"/>
      <c r="Q19" s="54"/>
      <c r="R19" s="54"/>
      <c r="S19" s="142"/>
      <c r="T19" s="54"/>
      <c r="U19" s="54"/>
      <c r="V19" s="54"/>
      <c r="W19" s="54"/>
      <c r="X19" s="54"/>
      <c r="Y19" s="54"/>
      <c r="Z19" s="142"/>
      <c r="AA19" s="54"/>
      <c r="AB19" s="54"/>
      <c r="AC19" s="54"/>
      <c r="AD19" s="142"/>
      <c r="AE19" s="142"/>
      <c r="AF19" s="49"/>
      <c r="AG19" s="142"/>
      <c r="AH19" s="54"/>
      <c r="AI19" s="54"/>
      <c r="AJ19" s="49"/>
      <c r="AK19" s="71" t="s">
        <v>104</v>
      </c>
      <c r="AL19" s="54">
        <v>4</v>
      </c>
      <c r="AM19" s="54"/>
      <c r="AN19" s="142"/>
      <c r="AO19" s="49"/>
      <c r="AP19" s="54"/>
      <c r="AQ19" s="47"/>
      <c r="AR19" s="54"/>
      <c r="AS19" s="116"/>
    </row>
    <row r="20" spans="1:45" s="91" customFormat="1">
      <c r="A20" s="338" t="s">
        <v>10</v>
      </c>
      <c r="B20" s="346" t="s">
        <v>1134</v>
      </c>
      <c r="C20" s="328"/>
      <c r="D20" s="330">
        <v>1</v>
      </c>
      <c r="E20" s="326"/>
      <c r="F20" s="342"/>
      <c r="G20" s="149"/>
      <c r="H20" s="142"/>
      <c r="I20" s="132"/>
      <c r="J20" s="142"/>
      <c r="K20" s="142"/>
      <c r="L20" s="54"/>
      <c r="M20" s="54"/>
      <c r="N20" s="54"/>
      <c r="O20" s="142"/>
      <c r="P20" s="142"/>
      <c r="Q20" s="54"/>
      <c r="R20" s="54"/>
      <c r="S20" s="142"/>
      <c r="T20" s="54"/>
      <c r="U20" s="54"/>
      <c r="V20" s="54"/>
      <c r="W20" s="54"/>
      <c r="X20" s="54"/>
      <c r="Y20" s="54"/>
      <c r="Z20" s="142"/>
      <c r="AA20" s="54"/>
      <c r="AB20" s="54"/>
      <c r="AC20" s="54"/>
      <c r="AD20" s="142"/>
      <c r="AE20" s="71" t="s">
        <v>104</v>
      </c>
      <c r="AF20" s="350"/>
      <c r="AG20" s="142"/>
      <c r="AH20" s="54"/>
      <c r="AI20" s="54"/>
      <c r="AJ20" s="350"/>
      <c r="AK20" s="54"/>
      <c r="AL20" s="54"/>
      <c r="AM20" s="54"/>
      <c r="AN20" s="142"/>
      <c r="AO20" s="350"/>
      <c r="AP20" s="54"/>
      <c r="AQ20" s="47"/>
      <c r="AR20" s="54"/>
      <c r="AS20" s="116"/>
    </row>
    <row r="21" spans="1:45" s="91" customFormat="1">
      <c r="A21" s="10" t="s">
        <v>10</v>
      </c>
      <c r="B21" s="56" t="s">
        <v>388</v>
      </c>
      <c r="C21" s="112">
        <v>22</v>
      </c>
      <c r="D21" s="113"/>
      <c r="E21" s="114">
        <v>1</v>
      </c>
      <c r="F21" s="28">
        <f>AVERAGE(Q21,R21,S21,T21,U21,V21,W21,X21,Y21,Z21,AA21,AB21,AC21,AD21,AE21,AF21,AG21,AH21,AI21,AJ21,AK21,AL21)</f>
        <v>5.4090909090909092</v>
      </c>
      <c r="G21" s="149"/>
      <c r="H21" s="142"/>
      <c r="I21" s="142"/>
      <c r="J21" s="142"/>
      <c r="K21" s="142"/>
      <c r="L21" s="54"/>
      <c r="M21" s="54"/>
      <c r="N21" s="54"/>
      <c r="O21" s="142"/>
      <c r="P21" s="142"/>
      <c r="Q21" s="54">
        <v>6</v>
      </c>
      <c r="R21" s="54">
        <v>4</v>
      </c>
      <c r="S21" s="142">
        <v>6</v>
      </c>
      <c r="T21" s="54">
        <v>6</v>
      </c>
      <c r="U21" s="54">
        <v>5</v>
      </c>
      <c r="V21" s="279">
        <v>7</v>
      </c>
      <c r="W21" s="54">
        <v>5</v>
      </c>
      <c r="X21" s="54">
        <v>5</v>
      </c>
      <c r="Y21" s="54">
        <v>6</v>
      </c>
      <c r="Z21" s="142">
        <v>5</v>
      </c>
      <c r="AA21" s="142">
        <v>6</v>
      </c>
      <c r="AB21" s="53">
        <v>6</v>
      </c>
      <c r="AC21" s="54">
        <v>5</v>
      </c>
      <c r="AD21" s="142">
        <v>5</v>
      </c>
      <c r="AE21" s="54">
        <v>5</v>
      </c>
      <c r="AF21" s="49">
        <v>4</v>
      </c>
      <c r="AG21" s="280">
        <v>7</v>
      </c>
      <c r="AH21" s="54">
        <v>4</v>
      </c>
      <c r="AI21" s="142">
        <v>6</v>
      </c>
      <c r="AJ21" s="382">
        <v>7</v>
      </c>
      <c r="AK21" s="142">
        <v>5</v>
      </c>
      <c r="AL21" s="142">
        <v>4</v>
      </c>
      <c r="AM21" s="54"/>
      <c r="AN21" s="54"/>
      <c r="AO21" s="47"/>
      <c r="AP21" s="54"/>
      <c r="AQ21" s="49"/>
      <c r="AR21" s="54"/>
      <c r="AS21" s="116"/>
    </row>
    <row r="22" spans="1:45">
      <c r="A22" s="125" t="s">
        <v>23</v>
      </c>
      <c r="B22" s="34" t="s">
        <v>126</v>
      </c>
      <c r="C22" s="126">
        <v>10</v>
      </c>
      <c r="D22" s="49">
        <v>9</v>
      </c>
      <c r="E22" s="128">
        <v>1</v>
      </c>
      <c r="F22" s="83">
        <f>AVERAGE(N22,O22,P22,S22,T22,U22,V22,W22,X22,AB22,AF22)</f>
        <v>4.7272727272727275</v>
      </c>
      <c r="G22" s="149"/>
      <c r="H22" s="142"/>
      <c r="I22" s="142"/>
      <c r="J22" s="142"/>
      <c r="K22" s="54"/>
      <c r="L22" s="43" t="s">
        <v>104</v>
      </c>
      <c r="M22" s="71" t="s">
        <v>104</v>
      </c>
      <c r="N22" s="54">
        <v>4</v>
      </c>
      <c r="O22" s="54">
        <v>4</v>
      </c>
      <c r="P22" s="54">
        <v>5</v>
      </c>
      <c r="Q22" s="54"/>
      <c r="R22" s="54"/>
      <c r="S22" s="54">
        <v>6</v>
      </c>
      <c r="T22" s="54">
        <v>5</v>
      </c>
      <c r="U22" s="54">
        <v>4</v>
      </c>
      <c r="V22" s="54">
        <v>5</v>
      </c>
      <c r="W22" s="54">
        <v>6</v>
      </c>
      <c r="X22" s="54">
        <v>5</v>
      </c>
      <c r="Y22" s="71" t="s">
        <v>104</v>
      </c>
      <c r="Z22" s="54"/>
      <c r="AA22" s="71" t="s">
        <v>104</v>
      </c>
      <c r="AB22" s="54">
        <v>4</v>
      </c>
      <c r="AC22" s="54"/>
      <c r="AD22" s="54"/>
      <c r="AE22" s="54"/>
      <c r="AF22" s="48">
        <v>4</v>
      </c>
      <c r="AG22" s="71" t="s">
        <v>104</v>
      </c>
      <c r="AH22" s="71" t="s">
        <v>104</v>
      </c>
      <c r="AI22" s="71" t="s">
        <v>104</v>
      </c>
      <c r="AJ22" s="49"/>
      <c r="AK22" s="54"/>
      <c r="AL22" s="71" t="s">
        <v>104</v>
      </c>
      <c r="AM22" s="54"/>
      <c r="AN22" s="54"/>
      <c r="AO22" s="49"/>
      <c r="AP22" s="54"/>
      <c r="AQ22" s="49"/>
      <c r="AR22" s="54"/>
      <c r="AS22" s="21"/>
    </row>
    <row r="23" spans="1:45">
      <c r="A23" s="64" t="s">
        <v>23</v>
      </c>
      <c r="B23" s="102" t="s">
        <v>113</v>
      </c>
      <c r="C23" s="108">
        <v>30</v>
      </c>
      <c r="D23" s="110"/>
      <c r="E23" s="106"/>
      <c r="F23" s="83">
        <f>AVERAGE(X23,T23,G23,H23,I23,J23,K23,L23,M23,N23,O23,P23,Q23,S23,U23,V23,W23,Y23,Z23,AB23,AC23,AD23,AE23,AF23,AG23,AH23,AI23,AJ23,AK23,AL23)</f>
        <v>5.2</v>
      </c>
      <c r="G23" s="217">
        <v>6</v>
      </c>
      <c r="H23" s="142">
        <v>6</v>
      </c>
      <c r="I23" s="280">
        <v>8</v>
      </c>
      <c r="J23" s="142">
        <v>6</v>
      </c>
      <c r="K23" s="54">
        <v>4</v>
      </c>
      <c r="L23" s="54">
        <v>5</v>
      </c>
      <c r="M23" s="281">
        <v>3</v>
      </c>
      <c r="N23" s="54">
        <v>6</v>
      </c>
      <c r="O23" s="54">
        <v>6</v>
      </c>
      <c r="P23" s="142">
        <v>6</v>
      </c>
      <c r="Q23" s="142">
        <v>5</v>
      </c>
      <c r="R23" s="54"/>
      <c r="S23" s="54">
        <v>4</v>
      </c>
      <c r="T23" s="54">
        <v>6</v>
      </c>
      <c r="U23" s="54">
        <v>5</v>
      </c>
      <c r="V23" s="280">
        <v>7</v>
      </c>
      <c r="W23" s="142">
        <v>6</v>
      </c>
      <c r="X23" s="54">
        <v>6</v>
      </c>
      <c r="Y23" s="54">
        <v>4</v>
      </c>
      <c r="Z23" s="54">
        <v>5</v>
      </c>
      <c r="AA23" s="54"/>
      <c r="AB23" s="54">
        <v>4</v>
      </c>
      <c r="AC23" s="54">
        <v>6</v>
      </c>
      <c r="AD23" s="142">
        <v>5</v>
      </c>
      <c r="AE23" s="142">
        <v>6</v>
      </c>
      <c r="AF23" s="49">
        <v>4</v>
      </c>
      <c r="AG23" s="54">
        <v>5</v>
      </c>
      <c r="AH23" s="54">
        <v>4</v>
      </c>
      <c r="AI23" s="54">
        <v>5</v>
      </c>
      <c r="AJ23" s="49">
        <v>4</v>
      </c>
      <c r="AK23" s="54">
        <v>5</v>
      </c>
      <c r="AL23" s="54">
        <v>4</v>
      </c>
      <c r="AM23" s="54"/>
      <c r="AN23" s="54"/>
      <c r="AO23" s="49"/>
      <c r="AP23" s="54"/>
      <c r="AQ23" s="49"/>
      <c r="AR23" s="54"/>
      <c r="AS23" s="21"/>
    </row>
    <row r="24" spans="1:45">
      <c r="A24" s="125" t="s">
        <v>23</v>
      </c>
      <c r="B24" s="34" t="s">
        <v>213</v>
      </c>
      <c r="C24" s="126">
        <v>16</v>
      </c>
      <c r="D24" s="49">
        <v>3</v>
      </c>
      <c r="E24" s="128">
        <v>1</v>
      </c>
      <c r="F24" s="83">
        <f>AVERAGE(M24,O24,Q24,T24,U24,Z24,AA24,AC24,AE24,AF24,AG24,AH24,AI24,AJ24,AK24,AL24)</f>
        <v>5.125</v>
      </c>
      <c r="G24" s="149"/>
      <c r="H24" s="47"/>
      <c r="I24" s="142"/>
      <c r="J24" s="43" t="s">
        <v>104</v>
      </c>
      <c r="K24" s="54"/>
      <c r="L24" s="54"/>
      <c r="M24" s="54">
        <v>4</v>
      </c>
      <c r="N24" s="54"/>
      <c r="O24" s="142">
        <v>6</v>
      </c>
      <c r="P24" s="71" t="s">
        <v>104</v>
      </c>
      <c r="Q24" s="142">
        <v>5</v>
      </c>
      <c r="R24" s="54"/>
      <c r="S24" s="142"/>
      <c r="T24" s="54">
        <v>6</v>
      </c>
      <c r="U24" s="54">
        <v>5</v>
      </c>
      <c r="V24" s="71" t="s">
        <v>104</v>
      </c>
      <c r="W24" s="54"/>
      <c r="X24" s="54"/>
      <c r="Y24" s="142"/>
      <c r="Z24" s="54">
        <v>6</v>
      </c>
      <c r="AA24" s="268">
        <v>3</v>
      </c>
      <c r="AB24" s="54"/>
      <c r="AC24" s="54">
        <v>6</v>
      </c>
      <c r="AD24" s="54"/>
      <c r="AE24" s="54">
        <v>5</v>
      </c>
      <c r="AF24" s="49">
        <v>5</v>
      </c>
      <c r="AG24" s="54">
        <v>6</v>
      </c>
      <c r="AH24" s="142">
        <v>6</v>
      </c>
      <c r="AI24" s="142">
        <v>5</v>
      </c>
      <c r="AJ24" s="49">
        <v>6</v>
      </c>
      <c r="AK24" s="54">
        <v>5</v>
      </c>
      <c r="AL24" s="281">
        <v>3</v>
      </c>
      <c r="AM24" s="142"/>
      <c r="AN24" s="121"/>
      <c r="AO24" s="49"/>
      <c r="AP24" s="142"/>
      <c r="AQ24" s="49"/>
      <c r="AR24" s="54"/>
      <c r="AS24" s="21"/>
    </row>
    <row r="25" spans="1:45">
      <c r="A25" s="125" t="s">
        <v>23</v>
      </c>
      <c r="B25" s="34" t="s">
        <v>212</v>
      </c>
      <c r="C25" s="126"/>
      <c r="D25" s="49"/>
      <c r="E25" s="128"/>
      <c r="F25" s="83"/>
      <c r="G25" s="149"/>
      <c r="H25" s="142"/>
      <c r="I25" s="142"/>
      <c r="J25" s="142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142"/>
      <c r="V25" s="54"/>
      <c r="W25" s="54"/>
      <c r="X25" s="54"/>
      <c r="Y25" s="54"/>
      <c r="Z25" s="54"/>
      <c r="AA25" s="54"/>
      <c r="AB25" s="54"/>
      <c r="AC25" s="142"/>
      <c r="AD25" s="54"/>
      <c r="AE25" s="54"/>
      <c r="AF25" s="49"/>
      <c r="AG25" s="54"/>
      <c r="AH25" s="54"/>
      <c r="AI25" s="54"/>
      <c r="AJ25" s="49"/>
      <c r="AK25" s="54"/>
      <c r="AL25" s="54"/>
      <c r="AM25" s="54"/>
      <c r="AN25" s="54"/>
      <c r="AO25" s="49"/>
      <c r="AP25" s="54"/>
      <c r="AQ25" s="49"/>
      <c r="AR25" s="54"/>
      <c r="AS25" s="21"/>
    </row>
    <row r="26" spans="1:45">
      <c r="A26" s="64" t="s">
        <v>23</v>
      </c>
      <c r="B26" s="22" t="s">
        <v>224</v>
      </c>
      <c r="C26" s="108">
        <v>19</v>
      </c>
      <c r="D26" s="110">
        <v>3</v>
      </c>
      <c r="E26" s="335" t="s">
        <v>585</v>
      </c>
      <c r="F26" s="83">
        <f>AVERAGE(X26,G26,H26,J26,K26,L26,M26,N26,P26,R26,S26,V26,W26,Y26,Z26,AA26,AB26,AE26,AG26,AH26)</f>
        <v>5.2</v>
      </c>
      <c r="G26" s="149">
        <v>5</v>
      </c>
      <c r="H26" s="166">
        <v>6</v>
      </c>
      <c r="I26" s="71" t="s">
        <v>104</v>
      </c>
      <c r="J26" s="280">
        <v>7</v>
      </c>
      <c r="K26" s="54">
        <v>4</v>
      </c>
      <c r="L26" s="54">
        <v>5</v>
      </c>
      <c r="M26" s="54">
        <v>5</v>
      </c>
      <c r="N26" s="279">
        <v>7</v>
      </c>
      <c r="O26" s="54"/>
      <c r="P26" s="54">
        <v>5</v>
      </c>
      <c r="Q26" s="54"/>
      <c r="R26" s="281">
        <v>3</v>
      </c>
      <c r="S26" s="54">
        <v>6</v>
      </c>
      <c r="T26" s="71" t="s">
        <v>104</v>
      </c>
      <c r="U26" s="54"/>
      <c r="V26" s="54">
        <v>5</v>
      </c>
      <c r="W26" s="54">
        <v>6</v>
      </c>
      <c r="X26" s="54">
        <v>5</v>
      </c>
      <c r="Y26" s="54">
        <v>5</v>
      </c>
      <c r="Z26" s="54">
        <v>4</v>
      </c>
      <c r="AA26" s="54">
        <v>6</v>
      </c>
      <c r="AB26" s="54">
        <v>5</v>
      </c>
      <c r="AC26" s="54"/>
      <c r="AD26" s="54"/>
      <c r="AE26" s="71">
        <v>5</v>
      </c>
      <c r="AF26" s="49"/>
      <c r="AG26" s="54">
        <v>6</v>
      </c>
      <c r="AH26" s="54">
        <v>4</v>
      </c>
      <c r="AI26" s="54"/>
      <c r="AJ26" s="49"/>
      <c r="AK26" s="54"/>
      <c r="AL26" s="54"/>
      <c r="AM26" s="54"/>
      <c r="AN26" s="54"/>
      <c r="AO26" s="49"/>
      <c r="AP26" s="54"/>
      <c r="AQ26" s="49"/>
      <c r="AR26" s="54"/>
      <c r="AS26" s="21"/>
    </row>
    <row r="27" spans="1:45" s="91" customFormat="1">
      <c r="A27" s="349" t="s">
        <v>23</v>
      </c>
      <c r="B27" s="354" t="s">
        <v>197</v>
      </c>
      <c r="C27" s="355">
        <v>4</v>
      </c>
      <c r="D27" s="356">
        <v>9</v>
      </c>
      <c r="E27" s="357"/>
      <c r="F27" s="168">
        <f>AVERAGE(H27,I27,L27,R27)</f>
        <v>4.25</v>
      </c>
      <c r="G27" s="260"/>
      <c r="H27" s="398">
        <v>4</v>
      </c>
      <c r="I27" s="398">
        <v>4</v>
      </c>
      <c r="J27" s="158" t="s">
        <v>104</v>
      </c>
      <c r="K27" s="157"/>
      <c r="L27" s="158">
        <v>5</v>
      </c>
      <c r="M27" s="158" t="s">
        <v>104</v>
      </c>
      <c r="N27" s="158" t="s">
        <v>104</v>
      </c>
      <c r="O27" s="158"/>
      <c r="P27" s="157"/>
      <c r="Q27" s="157"/>
      <c r="R27" s="158">
        <v>4</v>
      </c>
      <c r="S27" s="158" t="s">
        <v>104</v>
      </c>
      <c r="T27" s="158" t="s">
        <v>104</v>
      </c>
      <c r="U27" s="158" t="s">
        <v>104</v>
      </c>
      <c r="V27" s="158" t="s">
        <v>104</v>
      </c>
      <c r="W27" s="158"/>
      <c r="X27" s="158"/>
      <c r="Y27" s="158" t="s">
        <v>104</v>
      </c>
      <c r="Z27" s="158" t="s">
        <v>104</v>
      </c>
      <c r="AA27" s="157"/>
      <c r="AB27" s="157"/>
      <c r="AC27" s="157"/>
      <c r="AD27" s="157"/>
      <c r="AE27" s="157"/>
      <c r="AF27" s="356"/>
      <c r="AG27" s="157"/>
      <c r="AH27" s="157"/>
      <c r="AI27" s="157"/>
      <c r="AJ27" s="356"/>
      <c r="AK27" s="157"/>
      <c r="AL27" s="157"/>
      <c r="AM27" s="158"/>
      <c r="AN27" s="158"/>
      <c r="AO27" s="262"/>
      <c r="AP27" s="158"/>
      <c r="AQ27" s="262"/>
      <c r="AR27" s="158"/>
      <c r="AS27" s="116"/>
    </row>
    <row r="28" spans="1:45" s="91" customFormat="1">
      <c r="A28" s="64" t="s">
        <v>23</v>
      </c>
      <c r="B28" s="22" t="s">
        <v>378</v>
      </c>
      <c r="C28" s="108"/>
      <c r="D28" s="110">
        <v>1</v>
      </c>
      <c r="E28" s="106"/>
      <c r="F28" s="83"/>
      <c r="G28" s="149"/>
      <c r="H28" s="197"/>
      <c r="I28" s="219"/>
      <c r="J28" s="142"/>
      <c r="K28" s="54"/>
      <c r="L28" s="142"/>
      <c r="M28" s="142"/>
      <c r="N28" s="142"/>
      <c r="O28" s="142"/>
      <c r="P28" s="54"/>
      <c r="Q28" s="54"/>
      <c r="R28" s="71" t="s">
        <v>104</v>
      </c>
      <c r="S28" s="142"/>
      <c r="T28" s="54"/>
      <c r="U28" s="54"/>
      <c r="V28" s="142"/>
      <c r="W28" s="54"/>
      <c r="X28" s="142"/>
      <c r="Y28" s="142"/>
      <c r="Z28" s="142"/>
      <c r="AA28" s="54"/>
      <c r="AB28" s="54"/>
      <c r="AC28" s="54"/>
      <c r="AD28" s="54"/>
      <c r="AE28" s="54"/>
      <c r="AF28" s="49"/>
      <c r="AG28" s="54"/>
      <c r="AH28" s="54"/>
      <c r="AI28" s="54"/>
      <c r="AJ28" s="49"/>
      <c r="AK28" s="54"/>
      <c r="AL28" s="54"/>
      <c r="AM28" s="142"/>
      <c r="AN28" s="142"/>
      <c r="AO28" s="49"/>
      <c r="AP28" s="142"/>
      <c r="AQ28" s="49"/>
      <c r="AR28" s="142"/>
      <c r="AS28" s="116"/>
    </row>
    <row r="29" spans="1:45" s="91" customFormat="1">
      <c r="A29" s="64" t="s">
        <v>23</v>
      </c>
      <c r="B29" s="22" t="s">
        <v>382</v>
      </c>
      <c r="C29" s="108">
        <v>22</v>
      </c>
      <c r="D29" s="110"/>
      <c r="E29" s="106">
        <v>4</v>
      </c>
      <c r="F29" s="83">
        <f>AVERAGE(G29,H29,I29,J29,L29,P29,R29,S29,T29,V29,W29,X29,Y29,Z29,AA29,AB29,AC29,AD29,AH29,AI29,AJ29,AK29)</f>
        <v>5.2272727272727275</v>
      </c>
      <c r="G29" s="149">
        <v>5</v>
      </c>
      <c r="H29" s="284">
        <v>7</v>
      </c>
      <c r="I29" s="197">
        <v>5</v>
      </c>
      <c r="J29" s="142">
        <v>5</v>
      </c>
      <c r="K29" s="54"/>
      <c r="L29" s="142">
        <v>6</v>
      </c>
      <c r="M29" s="142"/>
      <c r="N29" s="142"/>
      <c r="O29" s="142"/>
      <c r="P29" s="54">
        <v>4</v>
      </c>
      <c r="Q29" s="54"/>
      <c r="R29" s="142">
        <v>4</v>
      </c>
      <c r="S29" s="142">
        <v>4</v>
      </c>
      <c r="T29" s="53">
        <v>6</v>
      </c>
      <c r="U29" s="54"/>
      <c r="V29" s="142">
        <v>5</v>
      </c>
      <c r="W29" s="54">
        <v>4</v>
      </c>
      <c r="X29" s="142">
        <v>5</v>
      </c>
      <c r="Y29" s="142">
        <v>6</v>
      </c>
      <c r="Z29" s="142">
        <v>4</v>
      </c>
      <c r="AA29" s="224">
        <v>7</v>
      </c>
      <c r="AB29" s="54">
        <v>5</v>
      </c>
      <c r="AC29" s="224">
        <v>7</v>
      </c>
      <c r="AD29" s="54">
        <v>5</v>
      </c>
      <c r="AE29" s="54"/>
      <c r="AF29" s="47"/>
      <c r="AG29" s="54"/>
      <c r="AH29" s="142">
        <v>5</v>
      </c>
      <c r="AI29" s="54">
        <v>6</v>
      </c>
      <c r="AJ29" s="49">
        <v>6</v>
      </c>
      <c r="AK29" s="54">
        <v>4</v>
      </c>
      <c r="AL29" s="54"/>
      <c r="AM29" s="54"/>
      <c r="AN29" s="142"/>
      <c r="AO29" s="49"/>
      <c r="AP29" s="142"/>
      <c r="AQ29" s="49"/>
      <c r="AR29" s="142"/>
      <c r="AS29" s="116"/>
    </row>
    <row r="30" spans="1:45" s="91" customFormat="1">
      <c r="A30" s="41" t="s">
        <v>23</v>
      </c>
      <c r="B30" s="79" t="s">
        <v>400</v>
      </c>
      <c r="C30" s="99"/>
      <c r="D30" s="100"/>
      <c r="E30" s="101"/>
      <c r="F30" s="83"/>
      <c r="G30" s="244"/>
      <c r="H30" s="234"/>
      <c r="I30" s="234"/>
      <c r="J30" s="158"/>
      <c r="K30" s="157"/>
      <c r="L30" s="234"/>
      <c r="M30" s="234"/>
      <c r="N30" s="234"/>
      <c r="O30" s="233"/>
      <c r="P30" s="233"/>
      <c r="Q30" s="234"/>
      <c r="R30" s="234"/>
      <c r="S30" s="234"/>
      <c r="T30" s="234"/>
      <c r="U30" s="234"/>
      <c r="V30" s="234"/>
      <c r="W30" s="233"/>
      <c r="X30" s="233"/>
      <c r="Y30" s="234"/>
      <c r="Z30" s="234"/>
      <c r="AA30" s="234"/>
      <c r="AB30" s="234"/>
      <c r="AC30" s="234"/>
      <c r="AD30" s="233"/>
      <c r="AE30" s="234"/>
      <c r="AF30" s="236"/>
      <c r="AG30" s="234"/>
      <c r="AH30" s="233"/>
      <c r="AI30" s="234"/>
      <c r="AJ30" s="235"/>
      <c r="AK30" s="234"/>
      <c r="AL30" s="234"/>
      <c r="AM30" s="234"/>
      <c r="AN30" s="233"/>
      <c r="AO30" s="235"/>
      <c r="AP30" s="233"/>
      <c r="AQ30" s="235"/>
      <c r="AR30" s="234"/>
      <c r="AS30" s="116"/>
    </row>
    <row r="31" spans="1:45" s="91" customFormat="1">
      <c r="A31" s="64" t="s">
        <v>23</v>
      </c>
      <c r="B31" s="22" t="s">
        <v>483</v>
      </c>
      <c r="C31" s="108">
        <v>6</v>
      </c>
      <c r="D31" s="110"/>
      <c r="E31" s="106"/>
      <c r="F31" s="83">
        <f>AVERAGE(AD31,AE31,AK31,AL31)</f>
        <v>5.5</v>
      </c>
      <c r="G31" s="42" t="s">
        <v>418</v>
      </c>
      <c r="H31" s="142"/>
      <c r="I31" s="142"/>
      <c r="J31" s="132"/>
      <c r="K31" s="121"/>
      <c r="L31" s="142"/>
      <c r="M31" s="142"/>
      <c r="N31" s="142"/>
      <c r="O31" s="54"/>
      <c r="P31" s="54"/>
      <c r="Q31" s="142"/>
      <c r="R31" s="142"/>
      <c r="S31" s="142"/>
      <c r="T31" s="142"/>
      <c r="U31" s="142"/>
      <c r="V31" s="142"/>
      <c r="W31" s="54"/>
      <c r="X31" s="54"/>
      <c r="Y31" s="142"/>
      <c r="Z31" s="142"/>
      <c r="AA31" s="142"/>
      <c r="AB31" s="142"/>
      <c r="AC31" s="142"/>
      <c r="AD31" s="54">
        <v>6</v>
      </c>
      <c r="AE31" s="142">
        <v>6</v>
      </c>
      <c r="AF31" s="345" t="s">
        <v>418</v>
      </c>
      <c r="AG31" s="142"/>
      <c r="AH31" s="54"/>
      <c r="AI31" s="142"/>
      <c r="AJ31" s="47"/>
      <c r="AK31" s="142">
        <v>5</v>
      </c>
      <c r="AL31" s="142">
        <v>5</v>
      </c>
      <c r="AM31" s="142"/>
      <c r="AN31" s="54"/>
      <c r="AO31" s="47"/>
      <c r="AP31" s="54"/>
      <c r="AQ31" s="47"/>
      <c r="AR31" s="142"/>
      <c r="AS31" s="116"/>
    </row>
    <row r="32" spans="1:45" s="91" customFormat="1">
      <c r="A32" s="349" t="s">
        <v>23</v>
      </c>
      <c r="B32" s="354" t="s">
        <v>221</v>
      </c>
      <c r="C32" s="355"/>
      <c r="D32" s="356"/>
      <c r="E32" s="357"/>
      <c r="F32" s="83"/>
      <c r="G32" s="260"/>
      <c r="H32" s="158"/>
      <c r="I32" s="158"/>
      <c r="J32" s="158"/>
      <c r="K32" s="157"/>
      <c r="L32" s="158"/>
      <c r="M32" s="158"/>
      <c r="N32" s="158"/>
      <c r="O32" s="157"/>
      <c r="P32" s="157"/>
      <c r="Q32" s="158"/>
      <c r="R32" s="158"/>
      <c r="S32" s="158"/>
      <c r="T32" s="158"/>
      <c r="U32" s="158"/>
      <c r="V32" s="158"/>
      <c r="W32" s="157"/>
      <c r="X32" s="157"/>
      <c r="Y32" s="158"/>
      <c r="Z32" s="158"/>
      <c r="AA32" s="158"/>
      <c r="AB32" s="158"/>
      <c r="AC32" s="158"/>
      <c r="AD32" s="157"/>
      <c r="AE32" s="158"/>
      <c r="AF32" s="356"/>
      <c r="AG32" s="158"/>
      <c r="AH32" s="157"/>
      <c r="AI32" s="158"/>
      <c r="AJ32" s="262"/>
      <c r="AK32" s="158"/>
      <c r="AL32" s="158"/>
      <c r="AM32" s="158"/>
      <c r="AN32" s="157"/>
      <c r="AO32" s="262"/>
      <c r="AP32" s="157"/>
      <c r="AQ32" s="262"/>
      <c r="AR32" s="158"/>
      <c r="AS32" s="116"/>
    </row>
    <row r="33" spans="1:45" s="91" customFormat="1">
      <c r="A33" s="338" t="s">
        <v>23</v>
      </c>
      <c r="B33" s="352" t="s">
        <v>1054</v>
      </c>
      <c r="C33" s="328"/>
      <c r="D33" s="330"/>
      <c r="E33" s="326"/>
      <c r="F33" s="342"/>
      <c r="G33" s="42"/>
      <c r="H33" s="142"/>
      <c r="I33" s="142"/>
      <c r="J33" s="132"/>
      <c r="K33" s="121"/>
      <c r="L33" s="142"/>
      <c r="M33" s="142"/>
      <c r="N33" s="142"/>
      <c r="O33" s="54"/>
      <c r="P33" s="54"/>
      <c r="Q33" s="142"/>
      <c r="R33" s="142"/>
      <c r="S33" s="142"/>
      <c r="T33" s="142"/>
      <c r="U33" s="142"/>
      <c r="V33" s="142"/>
      <c r="W33" s="54"/>
      <c r="X33" s="54"/>
      <c r="Y33" s="142"/>
      <c r="Z33" s="142"/>
      <c r="AA33" s="142"/>
      <c r="AB33" s="142"/>
      <c r="AC33" s="142"/>
      <c r="AD33" s="54"/>
      <c r="AE33" s="142"/>
      <c r="AF33" s="350"/>
      <c r="AG33" s="142"/>
      <c r="AH33" s="54"/>
      <c r="AI33" s="142"/>
      <c r="AJ33" s="47"/>
      <c r="AK33" s="142"/>
      <c r="AL33" s="142"/>
      <c r="AM33" s="142"/>
      <c r="AN33" s="54"/>
      <c r="AO33" s="47"/>
      <c r="AP33" s="54"/>
      <c r="AQ33" s="47"/>
      <c r="AR33" s="142"/>
      <c r="AS33" s="116"/>
    </row>
    <row r="34" spans="1:45" s="91" customFormat="1">
      <c r="A34" s="338" t="s">
        <v>23</v>
      </c>
      <c r="B34" s="346" t="s">
        <v>389</v>
      </c>
      <c r="C34" s="328">
        <v>6</v>
      </c>
      <c r="D34" s="330"/>
      <c r="E34" s="326">
        <v>1</v>
      </c>
      <c r="F34" s="342">
        <f>AVERAGE(AC34,AD34,AE34,AJ34,AK34)</f>
        <v>5.2</v>
      </c>
      <c r="G34" s="42"/>
      <c r="H34" s="142"/>
      <c r="I34" s="142"/>
      <c r="J34" s="132"/>
      <c r="K34" s="121"/>
      <c r="L34" s="142"/>
      <c r="M34" s="142"/>
      <c r="N34" s="142"/>
      <c r="O34" s="54"/>
      <c r="P34" s="54"/>
      <c r="Q34" s="142"/>
      <c r="R34" s="142"/>
      <c r="S34" s="142"/>
      <c r="T34" s="142"/>
      <c r="U34" s="142"/>
      <c r="V34" s="142"/>
      <c r="W34" s="54"/>
      <c r="X34" s="54"/>
      <c r="Y34" s="142"/>
      <c r="Z34" s="142"/>
      <c r="AA34" s="142"/>
      <c r="AB34" s="142"/>
      <c r="AC34" s="142">
        <v>5</v>
      </c>
      <c r="AD34" s="54">
        <v>5</v>
      </c>
      <c r="AE34" s="43">
        <v>6</v>
      </c>
      <c r="AF34" s="345" t="s">
        <v>418</v>
      </c>
      <c r="AG34" s="142"/>
      <c r="AH34" s="54"/>
      <c r="AI34" s="142"/>
      <c r="AJ34" s="47">
        <v>5</v>
      </c>
      <c r="AK34" s="142">
        <v>5</v>
      </c>
      <c r="AL34" s="142"/>
      <c r="AM34" s="142"/>
      <c r="AN34" s="54"/>
      <c r="AO34" s="47"/>
      <c r="AP34" s="54"/>
      <c r="AQ34" s="47"/>
      <c r="AR34" s="142"/>
      <c r="AS34" s="116"/>
    </row>
    <row r="35" spans="1:45" s="91" customFormat="1">
      <c r="A35" s="338" t="s">
        <v>23</v>
      </c>
      <c r="B35" s="352" t="s">
        <v>1100</v>
      </c>
      <c r="C35" s="328">
        <v>7</v>
      </c>
      <c r="D35" s="330">
        <v>2</v>
      </c>
      <c r="E35" s="326">
        <v>1</v>
      </c>
      <c r="F35" s="342">
        <f>AVERAGE(AF35,AE35,AG35,AH35,AI35,AJ35,AK35,AL35)</f>
        <v>4.75</v>
      </c>
      <c r="G35" s="42"/>
      <c r="H35" s="142"/>
      <c r="I35" s="142"/>
      <c r="J35" s="132"/>
      <c r="K35" s="121"/>
      <c r="L35" s="142"/>
      <c r="M35" s="142"/>
      <c r="N35" s="142"/>
      <c r="O35" s="54"/>
      <c r="P35" s="54"/>
      <c r="Q35" s="142"/>
      <c r="R35" s="142"/>
      <c r="S35" s="142"/>
      <c r="T35" s="142"/>
      <c r="U35" s="142"/>
      <c r="V35" s="142"/>
      <c r="W35" s="54"/>
      <c r="X35" s="54"/>
      <c r="Y35" s="142"/>
      <c r="Z35" s="142"/>
      <c r="AA35" s="142"/>
      <c r="AB35" s="142"/>
      <c r="AC35" s="142"/>
      <c r="AD35" s="71" t="s">
        <v>104</v>
      </c>
      <c r="AE35" s="142">
        <v>4</v>
      </c>
      <c r="AF35" s="350">
        <v>4</v>
      </c>
      <c r="AG35" s="142">
        <v>5</v>
      </c>
      <c r="AH35" s="54">
        <v>6</v>
      </c>
      <c r="AI35" s="142">
        <v>5</v>
      </c>
      <c r="AJ35" s="47">
        <v>4</v>
      </c>
      <c r="AK35" s="43">
        <v>6</v>
      </c>
      <c r="AL35" s="142">
        <v>4</v>
      </c>
      <c r="AM35" s="142"/>
      <c r="AN35" s="54"/>
      <c r="AO35" s="47"/>
      <c r="AP35" s="54"/>
      <c r="AQ35" s="47"/>
      <c r="AR35" s="142"/>
      <c r="AS35" s="116"/>
    </row>
    <row r="36" spans="1:45" s="91" customFormat="1">
      <c r="A36" s="272" t="s">
        <v>23</v>
      </c>
      <c r="B36" s="292" t="s">
        <v>273</v>
      </c>
      <c r="C36" s="274"/>
      <c r="D36" s="275"/>
      <c r="E36" s="273"/>
      <c r="F36" s="176"/>
      <c r="G36" s="244"/>
      <c r="H36" s="234"/>
      <c r="I36" s="234"/>
      <c r="J36" s="234"/>
      <c r="K36" s="233"/>
      <c r="L36" s="233"/>
      <c r="M36" s="233"/>
      <c r="N36" s="233"/>
      <c r="O36" s="233"/>
      <c r="P36" s="233"/>
      <c r="Q36" s="233"/>
      <c r="R36" s="233"/>
      <c r="S36" s="233"/>
      <c r="T36" s="234"/>
      <c r="U36" s="233"/>
      <c r="V36" s="233"/>
      <c r="W36" s="234"/>
      <c r="X36" s="233"/>
      <c r="Y36" s="233"/>
      <c r="Z36" s="233"/>
      <c r="AA36" s="233"/>
      <c r="AB36" s="233"/>
      <c r="AC36" s="233"/>
      <c r="AD36" s="233"/>
      <c r="AE36" s="233"/>
      <c r="AF36" s="236"/>
      <c r="AG36" s="233"/>
      <c r="AH36" s="233"/>
      <c r="AI36" s="233"/>
      <c r="AJ36" s="236"/>
      <c r="AK36" s="233"/>
      <c r="AL36" s="233"/>
      <c r="AM36" s="233"/>
      <c r="AN36" s="233"/>
      <c r="AO36" s="236"/>
      <c r="AP36" s="233"/>
      <c r="AQ36" s="236"/>
      <c r="AR36" s="233"/>
      <c r="AS36" s="116"/>
    </row>
    <row r="37" spans="1:45">
      <c r="A37" s="349" t="s">
        <v>24</v>
      </c>
      <c r="B37" s="354" t="s">
        <v>178</v>
      </c>
      <c r="C37" s="355">
        <v>14</v>
      </c>
      <c r="D37" s="356">
        <v>1</v>
      </c>
      <c r="E37" s="357">
        <v>2</v>
      </c>
      <c r="F37" s="168">
        <f>AVERAGE(X37,K37,L37,M37,N37,O37,P37,Q37,R37,T37,U37,V37,W37,Y37)</f>
        <v>5.2142857142857144</v>
      </c>
      <c r="G37" s="260"/>
      <c r="H37" s="158"/>
      <c r="I37" s="158"/>
      <c r="J37" s="158" t="s">
        <v>104</v>
      </c>
      <c r="K37" s="157">
        <v>3</v>
      </c>
      <c r="L37" s="158">
        <v>5</v>
      </c>
      <c r="M37" s="158">
        <v>4</v>
      </c>
      <c r="N37" s="158">
        <v>6</v>
      </c>
      <c r="O37" s="157">
        <v>5</v>
      </c>
      <c r="P37" s="157">
        <v>7</v>
      </c>
      <c r="Q37" s="158">
        <v>6</v>
      </c>
      <c r="R37" s="158">
        <v>3</v>
      </c>
      <c r="S37" s="158"/>
      <c r="T37" s="158">
        <v>8</v>
      </c>
      <c r="U37" s="158">
        <v>4</v>
      </c>
      <c r="V37" s="158">
        <v>7</v>
      </c>
      <c r="W37" s="157">
        <v>4</v>
      </c>
      <c r="X37" s="157">
        <v>4</v>
      </c>
      <c r="Y37" s="158">
        <v>7</v>
      </c>
      <c r="Z37" s="158"/>
      <c r="AA37" s="158"/>
      <c r="AB37" s="158"/>
      <c r="AC37" s="158"/>
      <c r="AD37" s="157"/>
      <c r="AE37" s="158"/>
      <c r="AF37" s="356"/>
      <c r="AG37" s="158"/>
      <c r="AH37" s="157"/>
      <c r="AI37" s="158"/>
      <c r="AJ37" s="262"/>
      <c r="AK37" s="158"/>
      <c r="AL37" s="158"/>
      <c r="AM37" s="158"/>
      <c r="AN37" s="157"/>
      <c r="AO37" s="262"/>
      <c r="AP37" s="157"/>
      <c r="AQ37" s="262"/>
      <c r="AR37" s="158"/>
      <c r="AS37" s="21"/>
    </row>
    <row r="38" spans="1:45">
      <c r="A38" s="349" t="s">
        <v>24</v>
      </c>
      <c r="B38" s="354" t="s">
        <v>179</v>
      </c>
      <c r="C38" s="355">
        <v>8</v>
      </c>
      <c r="D38" s="262">
        <v>7</v>
      </c>
      <c r="E38" s="357">
        <v>4</v>
      </c>
      <c r="F38" s="168">
        <f>AVERAGE(G38,M38,N38,O38,Q38,S38,U38,Z38,AA38)</f>
        <v>4.333333333333333</v>
      </c>
      <c r="G38" s="260">
        <v>4</v>
      </c>
      <c r="H38" s="158" t="s">
        <v>104</v>
      </c>
      <c r="I38" s="158"/>
      <c r="J38" s="158"/>
      <c r="K38" s="158"/>
      <c r="L38" s="264" t="s">
        <v>104</v>
      </c>
      <c r="M38" s="158">
        <v>4</v>
      </c>
      <c r="N38" s="158">
        <v>3</v>
      </c>
      <c r="O38" s="158">
        <v>4</v>
      </c>
      <c r="P38" s="264" t="s">
        <v>104</v>
      </c>
      <c r="Q38" s="158">
        <v>5</v>
      </c>
      <c r="R38" s="158" t="s">
        <v>104</v>
      </c>
      <c r="S38" s="157">
        <v>5</v>
      </c>
      <c r="T38" s="158"/>
      <c r="U38" s="157">
        <v>6</v>
      </c>
      <c r="V38" s="264" t="s">
        <v>104</v>
      </c>
      <c r="W38" s="157"/>
      <c r="X38" s="158" t="s">
        <v>104</v>
      </c>
      <c r="Y38" s="157"/>
      <c r="Z38" s="157">
        <v>4</v>
      </c>
      <c r="AA38" s="158">
        <v>4</v>
      </c>
      <c r="AB38" s="158">
        <v>4</v>
      </c>
      <c r="AC38" s="158"/>
      <c r="AD38" s="158"/>
      <c r="AE38" s="157"/>
      <c r="AF38" s="262"/>
      <c r="AG38" s="158"/>
      <c r="AH38" s="158"/>
      <c r="AI38" s="158"/>
      <c r="AJ38" s="262"/>
      <c r="AK38" s="158"/>
      <c r="AL38" s="158"/>
      <c r="AM38" s="158"/>
      <c r="AN38" s="157"/>
      <c r="AO38" s="262"/>
      <c r="AP38" s="157"/>
      <c r="AQ38" s="262"/>
      <c r="AR38" s="157"/>
      <c r="AS38" s="21"/>
    </row>
    <row r="39" spans="1:45" s="91" customFormat="1">
      <c r="A39" s="64" t="s">
        <v>24</v>
      </c>
      <c r="B39" s="102" t="s">
        <v>295</v>
      </c>
      <c r="C39" s="108">
        <v>27</v>
      </c>
      <c r="D39" s="110">
        <v>1</v>
      </c>
      <c r="E39" s="106">
        <v>7</v>
      </c>
      <c r="F39" s="83">
        <f>AVERAGE(X39,T39,G39,H39,I39,J39,K39,L39,N39,O39,P39,Q39,R39,S39,U39,V39,W39,Y39,AC39,AD39,AE39,AF39,AG39,AH39,AI39,AK39,AL39)</f>
        <v>4.8148148148148149</v>
      </c>
      <c r="G39" s="149">
        <v>4</v>
      </c>
      <c r="H39" s="43">
        <v>6</v>
      </c>
      <c r="I39" s="142">
        <v>4</v>
      </c>
      <c r="J39" s="142">
        <v>5</v>
      </c>
      <c r="K39" s="281">
        <v>3</v>
      </c>
      <c r="L39" s="53">
        <v>6</v>
      </c>
      <c r="M39" s="121"/>
      <c r="N39" s="142">
        <v>4</v>
      </c>
      <c r="O39" s="54">
        <v>5</v>
      </c>
      <c r="P39" s="54">
        <v>4</v>
      </c>
      <c r="Q39" s="54">
        <v>5</v>
      </c>
      <c r="R39" s="268">
        <v>3</v>
      </c>
      <c r="S39" s="224">
        <v>7</v>
      </c>
      <c r="T39" s="54">
        <v>5</v>
      </c>
      <c r="U39" s="43">
        <v>6</v>
      </c>
      <c r="V39" s="54">
        <v>5</v>
      </c>
      <c r="W39" s="54">
        <v>4</v>
      </c>
      <c r="X39" s="53">
        <v>6</v>
      </c>
      <c r="Y39" s="54">
        <v>4</v>
      </c>
      <c r="Z39" s="54"/>
      <c r="AA39" s="54"/>
      <c r="AB39" s="54"/>
      <c r="AC39" s="54">
        <v>5</v>
      </c>
      <c r="AD39" s="142">
        <v>5</v>
      </c>
      <c r="AE39" s="278">
        <v>7</v>
      </c>
      <c r="AF39" s="49">
        <v>4</v>
      </c>
      <c r="AG39" s="224">
        <v>7</v>
      </c>
      <c r="AH39" s="54">
        <v>5</v>
      </c>
      <c r="AI39" s="268">
        <v>3</v>
      </c>
      <c r="AJ39" s="48" t="s">
        <v>104</v>
      </c>
      <c r="AK39" s="142">
        <v>4</v>
      </c>
      <c r="AL39" s="142">
        <v>4</v>
      </c>
      <c r="AM39" s="142"/>
      <c r="AN39" s="54"/>
      <c r="AO39" s="122"/>
      <c r="AP39" s="54"/>
      <c r="AQ39" s="47"/>
      <c r="AR39" s="54"/>
      <c r="AS39" s="116"/>
    </row>
    <row r="40" spans="1:45" s="91" customFormat="1">
      <c r="A40" s="349" t="s">
        <v>24</v>
      </c>
      <c r="B40" s="354" t="s">
        <v>403</v>
      </c>
      <c r="C40" s="355">
        <v>1</v>
      </c>
      <c r="D40" s="356">
        <v>7</v>
      </c>
      <c r="E40" s="357"/>
      <c r="F40" s="168">
        <f>AVERAGE(M40)</f>
        <v>3</v>
      </c>
      <c r="G40" s="260" t="s">
        <v>104</v>
      </c>
      <c r="H40" s="158" t="s">
        <v>104</v>
      </c>
      <c r="I40" s="158"/>
      <c r="J40" s="158"/>
      <c r="K40" s="158" t="s">
        <v>104</v>
      </c>
      <c r="L40" s="158" t="s">
        <v>104</v>
      </c>
      <c r="M40" s="157">
        <v>3</v>
      </c>
      <c r="N40" s="158"/>
      <c r="O40" s="157"/>
      <c r="P40" s="157"/>
      <c r="Q40" s="158" t="s">
        <v>104</v>
      </c>
      <c r="R40" s="158"/>
      <c r="S40" s="158" t="s">
        <v>104</v>
      </c>
      <c r="T40" s="157"/>
      <c r="U40" s="158" t="s">
        <v>104</v>
      </c>
      <c r="V40" s="157"/>
      <c r="W40" s="158"/>
      <c r="X40" s="157"/>
      <c r="Y40" s="157"/>
      <c r="Z40" s="158"/>
      <c r="AA40" s="158"/>
      <c r="AB40" s="158"/>
      <c r="AC40" s="157"/>
      <c r="AD40" s="157"/>
      <c r="AE40" s="157"/>
      <c r="AF40" s="158"/>
      <c r="AG40" s="157"/>
      <c r="AH40" s="157"/>
      <c r="AI40" s="158"/>
      <c r="AJ40" s="262"/>
      <c r="AK40" s="158"/>
      <c r="AL40" s="158"/>
      <c r="AM40" s="158"/>
      <c r="AN40" s="157"/>
      <c r="AO40" s="262"/>
      <c r="AP40" s="157"/>
      <c r="AQ40" s="262"/>
      <c r="AR40" s="158"/>
      <c r="AS40" s="116"/>
    </row>
    <row r="41" spans="1:45" s="91" customFormat="1">
      <c r="A41" s="125" t="s">
        <v>24</v>
      </c>
      <c r="B41" s="34" t="s">
        <v>320</v>
      </c>
      <c r="C41" s="126">
        <v>8</v>
      </c>
      <c r="D41" s="49">
        <v>14</v>
      </c>
      <c r="E41" s="128">
        <v>4</v>
      </c>
      <c r="F41" s="83">
        <f>AVERAGE(G41,H41,I41,J41,Q41,Y41,AJ41,AL41)</f>
        <v>5</v>
      </c>
      <c r="G41" s="149">
        <v>5</v>
      </c>
      <c r="H41" s="142">
        <v>5</v>
      </c>
      <c r="I41" s="142">
        <v>5</v>
      </c>
      <c r="J41" s="43">
        <v>6</v>
      </c>
      <c r="K41" s="142" t="s">
        <v>104</v>
      </c>
      <c r="L41" s="54"/>
      <c r="M41" s="71" t="s">
        <v>104</v>
      </c>
      <c r="N41" s="71" t="s">
        <v>104</v>
      </c>
      <c r="O41" s="71" t="s">
        <v>104</v>
      </c>
      <c r="P41" s="54"/>
      <c r="Q41" s="43">
        <v>6</v>
      </c>
      <c r="R41" s="142"/>
      <c r="S41" s="54"/>
      <c r="T41" s="54"/>
      <c r="U41" s="54"/>
      <c r="V41" s="54"/>
      <c r="W41" s="71" t="s">
        <v>104</v>
      </c>
      <c r="X41" s="71" t="s">
        <v>104</v>
      </c>
      <c r="Y41" s="54">
        <v>5</v>
      </c>
      <c r="Z41" s="71" t="s">
        <v>104</v>
      </c>
      <c r="AA41" s="71" t="s">
        <v>104</v>
      </c>
      <c r="AB41" s="71" t="s">
        <v>104</v>
      </c>
      <c r="AC41" s="71" t="s">
        <v>104</v>
      </c>
      <c r="AD41" s="54"/>
      <c r="AE41" s="54"/>
      <c r="AF41" s="48" t="s">
        <v>104</v>
      </c>
      <c r="AG41" s="71" t="s">
        <v>104</v>
      </c>
      <c r="AH41" s="43" t="s">
        <v>104</v>
      </c>
      <c r="AI41" s="43" t="s">
        <v>104</v>
      </c>
      <c r="AJ41" s="47">
        <v>4</v>
      </c>
      <c r="AK41" s="142"/>
      <c r="AL41" s="142">
        <v>4</v>
      </c>
      <c r="AM41" s="142"/>
      <c r="AN41" s="54"/>
      <c r="AO41" s="47"/>
      <c r="AP41" s="54"/>
      <c r="AQ41" s="47"/>
      <c r="AR41" s="54"/>
      <c r="AS41" s="116"/>
    </row>
    <row r="42" spans="1:45" s="91" customFormat="1">
      <c r="A42" s="182" t="s">
        <v>24</v>
      </c>
      <c r="B42" s="346" t="s">
        <v>349</v>
      </c>
      <c r="C42" s="359">
        <v>5</v>
      </c>
      <c r="D42" s="350">
        <v>4</v>
      </c>
      <c r="E42" s="360"/>
      <c r="F42" s="342">
        <f>AVERAGE(Z42,AA42,AB42,AC42,AD42)</f>
        <v>3.6</v>
      </c>
      <c r="G42" s="149"/>
      <c r="H42" s="142"/>
      <c r="I42" s="142"/>
      <c r="J42" s="43"/>
      <c r="K42" s="142"/>
      <c r="L42" s="54"/>
      <c r="M42" s="71"/>
      <c r="N42" s="71"/>
      <c r="O42" s="71"/>
      <c r="P42" s="54"/>
      <c r="Q42" s="43"/>
      <c r="R42" s="142"/>
      <c r="S42" s="54"/>
      <c r="T42" s="54"/>
      <c r="U42" s="54"/>
      <c r="V42" s="54"/>
      <c r="W42" s="71"/>
      <c r="X42" s="71"/>
      <c r="Y42" s="54"/>
      <c r="Z42" s="281">
        <v>3</v>
      </c>
      <c r="AA42" s="54">
        <v>4</v>
      </c>
      <c r="AB42" s="281">
        <v>3</v>
      </c>
      <c r="AC42" s="54">
        <v>4</v>
      </c>
      <c r="AD42" s="54">
        <v>4</v>
      </c>
      <c r="AE42" s="71" t="s">
        <v>104</v>
      </c>
      <c r="AF42" s="350"/>
      <c r="AG42" s="71" t="s">
        <v>104</v>
      </c>
      <c r="AH42" s="54"/>
      <c r="AI42" s="71" t="s">
        <v>104</v>
      </c>
      <c r="AJ42" s="47"/>
      <c r="AK42" s="142"/>
      <c r="AL42" s="71" t="s">
        <v>104</v>
      </c>
      <c r="AM42" s="142"/>
      <c r="AN42" s="54"/>
      <c r="AO42" s="47"/>
      <c r="AP42" s="54"/>
      <c r="AQ42" s="47"/>
      <c r="AR42" s="54"/>
      <c r="AS42" s="116"/>
    </row>
    <row r="43" spans="1:45" s="91" customFormat="1" ht="15.75" thickBot="1">
      <c r="A43" s="145" t="s">
        <v>24</v>
      </c>
      <c r="B43" s="248" t="s">
        <v>484</v>
      </c>
      <c r="C43" s="139">
        <v>3</v>
      </c>
      <c r="D43" s="140">
        <v>20</v>
      </c>
      <c r="E43" s="141">
        <v>2</v>
      </c>
      <c r="F43" s="27">
        <f>AVERAGE(AA43,AF43,AG43,AI43,AL43)</f>
        <v>4.4000000000000004</v>
      </c>
      <c r="G43" s="42" t="s">
        <v>104</v>
      </c>
      <c r="H43" s="142"/>
      <c r="I43" s="43" t="s">
        <v>104</v>
      </c>
      <c r="J43" s="142"/>
      <c r="K43" s="142" t="s">
        <v>104</v>
      </c>
      <c r="L43" s="54"/>
      <c r="M43" s="54"/>
      <c r="N43" s="43" t="s">
        <v>104</v>
      </c>
      <c r="O43" s="71" t="s">
        <v>104</v>
      </c>
      <c r="P43" s="54"/>
      <c r="Q43" s="71" t="s">
        <v>104</v>
      </c>
      <c r="R43" s="71" t="s">
        <v>104</v>
      </c>
      <c r="S43" s="71" t="s">
        <v>104</v>
      </c>
      <c r="T43" s="71" t="s">
        <v>104</v>
      </c>
      <c r="U43" s="71" t="s">
        <v>104</v>
      </c>
      <c r="V43" s="54"/>
      <c r="W43" s="54"/>
      <c r="X43" s="54"/>
      <c r="Y43" s="71" t="s">
        <v>104</v>
      </c>
      <c r="Z43" s="71" t="s">
        <v>104</v>
      </c>
      <c r="AA43" s="54">
        <v>4</v>
      </c>
      <c r="AB43" s="71" t="s">
        <v>104</v>
      </c>
      <c r="AC43" s="71" t="s">
        <v>104</v>
      </c>
      <c r="AD43" s="71" t="s">
        <v>104</v>
      </c>
      <c r="AE43" s="54"/>
      <c r="AF43" s="49">
        <v>5</v>
      </c>
      <c r="AG43" s="54">
        <v>5</v>
      </c>
      <c r="AH43" s="71" t="s">
        <v>104</v>
      </c>
      <c r="AI43" s="142">
        <v>4</v>
      </c>
      <c r="AJ43" s="48" t="s">
        <v>104</v>
      </c>
      <c r="AK43" s="71" t="s">
        <v>104</v>
      </c>
      <c r="AL43" s="71">
        <v>4</v>
      </c>
      <c r="AM43" s="142"/>
      <c r="AN43" s="54"/>
      <c r="AO43" s="47"/>
      <c r="AP43" s="54"/>
      <c r="AQ43" s="47"/>
      <c r="AR43" s="54"/>
      <c r="AS43" s="116"/>
    </row>
    <row r="44" spans="1:45">
      <c r="G44" s="30">
        <f>AVERAGE(G8,G13,G15,G16,G18,G23,G26,G29,G38,G39,G41)</f>
        <v>4.6363636363636367</v>
      </c>
      <c r="H44" s="30">
        <f>AVERAGE(H8,H11,H15,H16,H18,H23,H26,H27,H29,H39,H41)</f>
        <v>5.9090909090909092</v>
      </c>
      <c r="I44" s="30">
        <f>AVERAGE(I8,I11,I12,I15,I16,I18,I23,I27,I29,I39,I41)</f>
        <v>5.1818181818181817</v>
      </c>
      <c r="J44" s="24">
        <f>AVERAGE(J8,J11,J12,J15,J16,J18,J23,J26,J29,J39,J41)</f>
        <v>5.8181818181818183</v>
      </c>
      <c r="K44" s="24">
        <f>AVERAGE(K8,K11,K12,K15,K16,K17,K18,K23,K26,K37,K39)</f>
        <v>3.7272727272727271</v>
      </c>
      <c r="L44" s="30">
        <f>AVERAGE(L8,L11,L12,L16,L18,L23,L26,L27,L29,L37,L39)</f>
        <v>5.3636363636363633</v>
      </c>
      <c r="M44" s="24">
        <f>AVERAGE(M8,M11,M12,M16,M18,M23,M24,M26,M37,M38,M40)</f>
        <v>3.8181818181818183</v>
      </c>
      <c r="N44" s="30">
        <f>AVERAGE(N8,N11,N12,N15,N16,N22,N23,N26,N37,N38,N39)</f>
        <v>5.4545454545454541</v>
      </c>
      <c r="O44" s="24">
        <f>AVERAGE(O8,O11,O12,O15,O16,O23,O22,O24,O37,O38,O39)</f>
        <v>4.9090909090909092</v>
      </c>
      <c r="P44" s="24">
        <f>AVERAGE(P11,P8,P10,P16,P15,P23,P22,P26,P29,P37,P39)</f>
        <v>5.2727272727272725</v>
      </c>
      <c r="Q44" s="24">
        <f>AVERAGE(Q8,Q11,Q15,Q16,,Q23,Q21,Q24,Q37,Q38,Q39,Q41)</f>
        <v>5</v>
      </c>
      <c r="R44" s="24">
        <f>AVERAGE(R8,R11,R15,R16,R18,R21,R26,R27,R29,R37,R39)</f>
        <v>3.0909090909090908</v>
      </c>
      <c r="S44" s="24">
        <f>AVERAGE(S8,S11,S15,S16,S21,S22,S23,S26,S29,S38,S39)</f>
        <v>5.2727272727272725</v>
      </c>
      <c r="T44" s="24">
        <f>AVERAGE(T8,T11,T15,T16,T21,T22,T23,T24,T29,T37,T39)</f>
        <v>5.7272727272727275</v>
      </c>
      <c r="U44" s="24">
        <f>AVERAGE(U8,U11,U15,U16,U21,U22,U23,U24,U37,U39,U38)</f>
        <v>4.7272727272727275</v>
      </c>
      <c r="V44" s="24">
        <f>AVERAGE(V8,V11,V16,V18,V21,V22,V23,V26,V29,V37,V39)</f>
        <v>5.9090909090909092</v>
      </c>
      <c r="W44" s="24">
        <f>AVERAGE(W8,W11,W16,W18,W21,W22,W23,W26,W29,W37,W39)</f>
        <v>5</v>
      </c>
      <c r="X44" s="24">
        <f>AVERAGE(X8,X11,X16,X18,X21,X22,X23,X26,X29,X37,X39)</f>
        <v>4.9090909090909092</v>
      </c>
      <c r="Y44" s="24">
        <f>AVERAGE(Y8,Y11,Y12,Y16,Y21,Y23,Y26,Y29,Y37,Y39,Y41)</f>
        <v>5.2727272727272725</v>
      </c>
      <c r="Z44" s="24">
        <f>AVERAGE(Z8,Z11,Z12,Z16,Z21,Z23,Z24,Z26,Z29,Z38,Z42)</f>
        <v>4.5454545454545459</v>
      </c>
      <c r="AA44" s="24">
        <f>AVERAGE(AA8,AA11,AA12,AA16,AA21,AA24,AA26,AA29,AA38,AA42,AA43)</f>
        <v>5.1818181818181817</v>
      </c>
      <c r="AB44" s="24">
        <f>AVERAGE(AB8,AB11,AB12,AB16,AB21,AB22,AB23,AB26,AB29,AB38,AB42)</f>
        <v>4.7272727272727275</v>
      </c>
      <c r="AC44" s="24">
        <f>AVERAGE(AC8,AC11,AC15,AC16,AC21,AC23,AC24,AC29,AC34,AC39,AC42)</f>
        <v>5.4545454545454541</v>
      </c>
      <c r="AD44" s="24">
        <f>AVERAGE(AD8,AD11,AD15,AD16,AD21,AD23,AD29,AD31,AD34,AD39,AD42)</f>
        <v>5.1818181818181817</v>
      </c>
      <c r="AE44" s="24">
        <f>AVERAGE(AE11,AE8,AE15,AE18,AE21,AE23,AE24,AE31,AE34,AE39,AE35)</f>
        <v>5.0909090909090908</v>
      </c>
      <c r="AF44" s="24">
        <f>AVERAGE(AF8,AF11,AF15,AF16,AF21,AF22,AF23,AF24,AF35,AF39,AF43)</f>
        <v>4.2727272727272725</v>
      </c>
      <c r="AG44" s="24">
        <f>AVERAGE(AG8,AG11,AG16,AG18,AG21,AG24,AG23,AG26,AG35,AG39,AG43)</f>
        <v>6</v>
      </c>
      <c r="AH44" s="98">
        <f>AVERAGE(AH11,AH8,AH16,AH18,AH21,AH23,AH24,AH26,AH29,AH35,AH39)</f>
        <v>5</v>
      </c>
      <c r="AI44" s="98">
        <f>AVERAGE(AI11,AI8,AI16,AI18,AI21,AI23,AI24,AI29,AI35,AI39,AI43)</f>
        <v>5</v>
      </c>
      <c r="AJ44" s="24">
        <f>AVERAGE(AJ8,AJ11,AJ12,AJ18,AJ21,AJ23,AJ24,AJ29,AJ34,AJ35,AJ41)</f>
        <v>5.2727272727272725</v>
      </c>
      <c r="AK44" s="24">
        <f>AVERAGE(AK8,AK11,AK12,AK18,AK23,AK21,AK24,AK29,AK31,AK34,AK39)</f>
        <v>5</v>
      </c>
      <c r="AL44" s="24">
        <f>AVERAGE(AL8,AL11,AL12,AL19,AL21,AL23,AL24,AL31,AL35,AL39,AL41)</f>
        <v>3.8181818181818183</v>
      </c>
      <c r="AM44" s="24"/>
      <c r="AN44" s="24"/>
      <c r="AO44" s="24"/>
      <c r="AP44" s="24"/>
      <c r="AQ44" s="24"/>
      <c r="AR44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11" width="4.5703125" customWidth="1"/>
    <col min="12" max="44" width="4.7109375" customWidth="1"/>
  </cols>
  <sheetData>
    <row r="1" spans="1:45">
      <c r="A1" t="s">
        <v>135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645</v>
      </c>
      <c r="H7" s="115" t="s">
        <v>535</v>
      </c>
      <c r="I7" s="115" t="s">
        <v>593</v>
      </c>
      <c r="J7" s="115" t="s">
        <v>637</v>
      </c>
      <c r="K7" s="115" t="s">
        <v>662</v>
      </c>
      <c r="L7" s="115" t="s">
        <v>699</v>
      </c>
      <c r="M7" s="115" t="s">
        <v>722</v>
      </c>
      <c r="N7" s="115" t="s">
        <v>738</v>
      </c>
      <c r="O7" s="115" t="s">
        <v>761</v>
      </c>
      <c r="P7" s="115" t="s">
        <v>788</v>
      </c>
      <c r="Q7" s="115" t="s">
        <v>815</v>
      </c>
      <c r="R7" s="115" t="s">
        <v>831</v>
      </c>
      <c r="S7" s="115" t="s">
        <v>848</v>
      </c>
      <c r="T7" s="115" t="s">
        <v>873</v>
      </c>
      <c r="U7" s="115" t="s">
        <v>895</v>
      </c>
      <c r="V7" s="115" t="s">
        <v>913</v>
      </c>
      <c r="W7" s="115" t="s">
        <v>945</v>
      </c>
      <c r="X7" s="115" t="s">
        <v>947</v>
      </c>
      <c r="Y7" s="115" t="s">
        <v>982</v>
      </c>
      <c r="Z7" s="115" t="s">
        <v>1004</v>
      </c>
      <c r="AA7" s="115" t="s">
        <v>1029</v>
      </c>
      <c r="AB7" s="115" t="s">
        <v>1055</v>
      </c>
      <c r="AC7" s="115" t="s">
        <v>1081</v>
      </c>
      <c r="AD7" s="115" t="s">
        <v>1102</v>
      </c>
      <c r="AE7" s="115" t="s">
        <v>1130</v>
      </c>
      <c r="AF7" s="115" t="s">
        <v>1148</v>
      </c>
      <c r="AG7" s="115" t="s">
        <v>1162</v>
      </c>
      <c r="AH7" s="115" t="s">
        <v>1209</v>
      </c>
      <c r="AI7" s="115" t="s">
        <v>1222</v>
      </c>
      <c r="AJ7" s="115" t="s">
        <v>1243</v>
      </c>
      <c r="AK7" s="115" t="s">
        <v>1264</v>
      </c>
      <c r="AL7" s="115" t="s">
        <v>1289</v>
      </c>
      <c r="AM7" s="115"/>
      <c r="AN7" s="115"/>
      <c r="AO7" s="115"/>
      <c r="AP7" s="115"/>
      <c r="AQ7" s="115"/>
      <c r="AR7" s="115"/>
    </row>
    <row r="8" spans="1:45">
      <c r="A8" s="341" t="s">
        <v>8</v>
      </c>
      <c r="B8" s="371" t="s">
        <v>136</v>
      </c>
      <c r="C8" s="94">
        <v>10</v>
      </c>
      <c r="D8" s="95"/>
      <c r="E8" s="93"/>
      <c r="F8" s="29">
        <f>AVERAGE(Y8,Z8,W8,AA8,AB8,AH8,AI8,AJ8,AK8,AL8)</f>
        <v>5.2</v>
      </c>
      <c r="G8" s="137"/>
      <c r="H8" s="133"/>
      <c r="I8" s="142"/>
      <c r="J8" s="121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121"/>
      <c r="W8" s="53">
        <v>6</v>
      </c>
      <c r="X8" s="54"/>
      <c r="Y8" s="53">
        <v>6</v>
      </c>
      <c r="Z8" s="224">
        <v>7</v>
      </c>
      <c r="AA8" s="54">
        <v>5</v>
      </c>
      <c r="AB8" s="54">
        <v>4</v>
      </c>
      <c r="AC8" s="142"/>
      <c r="AD8" s="49"/>
      <c r="AE8" s="47"/>
      <c r="AF8" s="149"/>
      <c r="AG8" s="54"/>
      <c r="AH8" s="142">
        <v>4</v>
      </c>
      <c r="AI8" s="54">
        <v>5</v>
      </c>
      <c r="AJ8" s="54">
        <v>5</v>
      </c>
      <c r="AK8" s="54">
        <v>5</v>
      </c>
      <c r="AL8" s="54">
        <v>5</v>
      </c>
      <c r="AM8" s="54"/>
      <c r="AN8" s="54"/>
      <c r="AO8" s="54"/>
      <c r="AP8" s="54"/>
      <c r="AQ8" s="54"/>
      <c r="AR8" s="54"/>
      <c r="AS8" s="21"/>
    </row>
    <row r="9" spans="1:45">
      <c r="A9" s="340" t="s">
        <v>8</v>
      </c>
      <c r="B9" s="351" t="s">
        <v>137</v>
      </c>
      <c r="C9" s="332">
        <v>22</v>
      </c>
      <c r="D9" s="333"/>
      <c r="E9" s="334"/>
      <c r="F9" s="344">
        <f>AVERAGE(G9,H9,I9,J9,K9,L9,M9,N9,O9,P9,Q9,R9,S9,T9,U9,V9,X9,AC9,AE9,AF9,AG9,AD9)</f>
        <v>5</v>
      </c>
      <c r="G9" s="136">
        <v>6</v>
      </c>
      <c r="H9" s="54">
        <v>5</v>
      </c>
      <c r="I9" s="142">
        <v>6</v>
      </c>
      <c r="J9" s="54">
        <v>4</v>
      </c>
      <c r="K9" s="54">
        <v>5</v>
      </c>
      <c r="L9" s="53">
        <v>5</v>
      </c>
      <c r="M9" s="54">
        <v>6</v>
      </c>
      <c r="N9" s="224">
        <v>7</v>
      </c>
      <c r="O9" s="54">
        <v>6</v>
      </c>
      <c r="P9" s="54">
        <v>4</v>
      </c>
      <c r="Q9" s="54">
        <v>4</v>
      </c>
      <c r="R9" s="54">
        <v>6</v>
      </c>
      <c r="S9" s="54">
        <v>5</v>
      </c>
      <c r="T9" s="53">
        <v>6</v>
      </c>
      <c r="U9" s="281">
        <v>2</v>
      </c>
      <c r="V9" s="54">
        <v>5</v>
      </c>
      <c r="W9" s="54"/>
      <c r="X9" s="53">
        <v>6</v>
      </c>
      <c r="Y9" s="121"/>
      <c r="Z9" s="54"/>
      <c r="AA9" s="54"/>
      <c r="AB9" s="54"/>
      <c r="AC9" s="142">
        <v>4</v>
      </c>
      <c r="AD9" s="49">
        <v>4</v>
      </c>
      <c r="AE9" s="47">
        <v>4</v>
      </c>
      <c r="AF9" s="149">
        <v>5</v>
      </c>
      <c r="AG9" s="54">
        <v>5</v>
      </c>
      <c r="AH9" s="132"/>
      <c r="AI9" s="54"/>
      <c r="AJ9" s="121"/>
      <c r="AK9" s="54"/>
      <c r="AL9" s="54"/>
      <c r="AM9" s="121"/>
      <c r="AN9" s="54"/>
      <c r="AO9" s="54"/>
      <c r="AP9" s="121"/>
      <c r="AQ9" s="54"/>
      <c r="AR9" s="54"/>
      <c r="AS9" s="21"/>
    </row>
    <row r="10" spans="1:45">
      <c r="A10" s="338" t="s">
        <v>10</v>
      </c>
      <c r="B10" s="22" t="s">
        <v>138</v>
      </c>
      <c r="C10" s="328">
        <v>22</v>
      </c>
      <c r="D10" s="330"/>
      <c r="E10" s="335"/>
      <c r="F10" s="342">
        <f>AVERAGE(O10,P10,Q10,R10,S10,T10,V10,X10,Y10,Z10,W10,AA10,AB10,AC10,AE10,AF10,AD10,AH10,AI10,AJ10,AK10,AL10)</f>
        <v>4.7727272727272725</v>
      </c>
      <c r="G10" s="149"/>
      <c r="H10" s="54"/>
      <c r="I10" s="142"/>
      <c r="J10" s="54"/>
      <c r="K10" s="54"/>
      <c r="L10" s="54"/>
      <c r="M10" s="142"/>
      <c r="N10" s="54"/>
      <c r="O10" s="54">
        <v>5</v>
      </c>
      <c r="P10" s="54">
        <v>5</v>
      </c>
      <c r="Q10" s="281">
        <v>3</v>
      </c>
      <c r="R10" s="54">
        <v>5</v>
      </c>
      <c r="S10" s="54">
        <v>5</v>
      </c>
      <c r="T10" s="54">
        <v>5</v>
      </c>
      <c r="U10" s="54"/>
      <c r="V10" s="54">
        <v>4</v>
      </c>
      <c r="W10" s="54">
        <v>5</v>
      </c>
      <c r="X10" s="54">
        <v>6</v>
      </c>
      <c r="Y10" s="54">
        <v>6</v>
      </c>
      <c r="Z10" s="54">
        <v>6</v>
      </c>
      <c r="AA10" s="54">
        <v>4</v>
      </c>
      <c r="AB10" s="54">
        <v>6</v>
      </c>
      <c r="AC10" s="268">
        <v>3</v>
      </c>
      <c r="AD10" s="49">
        <v>4</v>
      </c>
      <c r="AE10" s="47">
        <v>5</v>
      </c>
      <c r="AF10" s="149">
        <v>6</v>
      </c>
      <c r="AG10" s="142"/>
      <c r="AH10" s="268">
        <v>3</v>
      </c>
      <c r="AI10" s="54">
        <v>4</v>
      </c>
      <c r="AJ10" s="142">
        <v>5</v>
      </c>
      <c r="AK10" s="54">
        <v>5</v>
      </c>
      <c r="AL10" s="54">
        <v>5</v>
      </c>
      <c r="AM10" s="54"/>
      <c r="AN10" s="54"/>
      <c r="AO10" s="54"/>
      <c r="AP10" s="54"/>
      <c r="AQ10" s="54"/>
      <c r="AR10" s="54"/>
      <c r="AS10" s="21"/>
    </row>
    <row r="11" spans="1:45">
      <c r="A11" s="338" t="s">
        <v>10</v>
      </c>
      <c r="B11" s="22" t="s">
        <v>237</v>
      </c>
      <c r="C11" s="328"/>
      <c r="D11" s="330"/>
      <c r="E11" s="326"/>
      <c r="F11" s="342"/>
      <c r="G11" s="149"/>
      <c r="H11" s="54"/>
      <c r="I11" s="198"/>
      <c r="J11" s="54"/>
      <c r="K11" s="133"/>
      <c r="L11" s="54"/>
      <c r="M11" s="54"/>
      <c r="N11" s="54"/>
      <c r="O11" s="142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142"/>
      <c r="AD11" s="49"/>
      <c r="AE11" s="47"/>
      <c r="AF11" s="149"/>
      <c r="AG11" s="54"/>
      <c r="AH11" s="142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21"/>
    </row>
    <row r="12" spans="1:45" s="91" customFormat="1">
      <c r="A12" s="338" t="s">
        <v>10</v>
      </c>
      <c r="B12" s="22" t="s">
        <v>266</v>
      </c>
      <c r="C12" s="328">
        <v>29</v>
      </c>
      <c r="D12" s="330">
        <v>1</v>
      </c>
      <c r="E12" s="335" t="s">
        <v>585</v>
      </c>
      <c r="F12" s="342">
        <f>AVERAGE(U12,G12,H12,I12,J12,K12,L12,M12,N12,O12,P12,Q12,S12,X12,Y12,Z12,W12,AA12,AB12,AC12,AE12,AF12,AG12,AD12,AH12,AI12,AJ12,AK12,AL12)</f>
        <v>4.8965517241379306</v>
      </c>
      <c r="G12" s="217">
        <v>6</v>
      </c>
      <c r="H12" s="196">
        <v>4</v>
      </c>
      <c r="I12" s="197">
        <v>6</v>
      </c>
      <c r="J12" s="196">
        <v>4</v>
      </c>
      <c r="K12" s="54">
        <v>5</v>
      </c>
      <c r="L12" s="54">
        <v>5</v>
      </c>
      <c r="M12" s="54">
        <v>4</v>
      </c>
      <c r="N12" s="54">
        <v>6</v>
      </c>
      <c r="O12" s="54">
        <v>5</v>
      </c>
      <c r="P12" s="54">
        <v>4</v>
      </c>
      <c r="Q12" s="54">
        <v>4</v>
      </c>
      <c r="R12" s="54"/>
      <c r="S12" s="54">
        <v>4</v>
      </c>
      <c r="T12" s="54"/>
      <c r="U12" s="281">
        <v>3</v>
      </c>
      <c r="V12" s="71" t="s">
        <v>104</v>
      </c>
      <c r="W12" s="54">
        <v>6</v>
      </c>
      <c r="X12" s="54">
        <v>6</v>
      </c>
      <c r="Y12" s="54">
        <v>6</v>
      </c>
      <c r="Z12" s="54">
        <v>6</v>
      </c>
      <c r="AA12" s="54">
        <v>4</v>
      </c>
      <c r="AB12" s="54">
        <v>5</v>
      </c>
      <c r="AC12" s="54">
        <v>4</v>
      </c>
      <c r="AD12" s="142">
        <v>5</v>
      </c>
      <c r="AE12" s="142">
        <v>5</v>
      </c>
      <c r="AF12" s="54">
        <v>6</v>
      </c>
      <c r="AG12" s="54">
        <v>4</v>
      </c>
      <c r="AH12" s="54">
        <v>4</v>
      </c>
      <c r="AI12" s="54">
        <v>5</v>
      </c>
      <c r="AJ12" s="54">
        <v>6</v>
      </c>
      <c r="AK12" s="54">
        <v>5</v>
      </c>
      <c r="AL12" s="54">
        <v>5</v>
      </c>
      <c r="AM12" s="54"/>
      <c r="AN12" s="54"/>
      <c r="AO12" s="54"/>
      <c r="AP12" s="142"/>
      <c r="AQ12" s="54"/>
      <c r="AR12" s="54"/>
      <c r="AS12" s="116"/>
    </row>
    <row r="13" spans="1:45" s="91" customFormat="1">
      <c r="A13" s="338" t="s">
        <v>10</v>
      </c>
      <c r="B13" s="346" t="s">
        <v>284</v>
      </c>
      <c r="C13" s="328">
        <v>1</v>
      </c>
      <c r="D13" s="330">
        <v>7</v>
      </c>
      <c r="E13" s="326"/>
      <c r="F13" s="342">
        <f>AVERAGE(K13)</f>
        <v>5</v>
      </c>
      <c r="G13" s="46" t="s">
        <v>104</v>
      </c>
      <c r="H13" s="133"/>
      <c r="I13" s="198"/>
      <c r="J13" s="133"/>
      <c r="K13" s="54">
        <v>5</v>
      </c>
      <c r="L13" s="54"/>
      <c r="M13" s="54"/>
      <c r="N13" s="71" t="s">
        <v>104</v>
      </c>
      <c r="O13" s="54"/>
      <c r="P13" s="54"/>
      <c r="Q13" s="54"/>
      <c r="R13" s="54"/>
      <c r="S13" s="71" t="s">
        <v>104</v>
      </c>
      <c r="T13" s="54"/>
      <c r="U13" s="71" t="s">
        <v>104</v>
      </c>
      <c r="V13" s="54"/>
      <c r="W13" s="54"/>
      <c r="X13" s="71" t="s">
        <v>104</v>
      </c>
      <c r="Y13" s="54"/>
      <c r="Z13" s="54"/>
      <c r="AA13" s="54"/>
      <c r="AB13" s="71" t="s">
        <v>104</v>
      </c>
      <c r="AC13" s="54"/>
      <c r="AD13" s="54"/>
      <c r="AE13" s="71" t="s">
        <v>104</v>
      </c>
      <c r="AF13" s="49"/>
      <c r="AG13" s="54"/>
      <c r="AH13" s="54"/>
      <c r="AI13" s="54"/>
      <c r="AJ13" s="54"/>
      <c r="AK13" s="54"/>
      <c r="AL13" s="54"/>
      <c r="AM13" s="54"/>
      <c r="AN13" s="54"/>
      <c r="AO13" s="54"/>
      <c r="AP13" s="142"/>
      <c r="AQ13" s="54"/>
      <c r="AR13" s="54"/>
      <c r="AS13" s="116"/>
    </row>
    <row r="14" spans="1:45" s="91" customFormat="1">
      <c r="A14" s="338" t="s">
        <v>10</v>
      </c>
      <c r="B14" s="346" t="s">
        <v>324</v>
      </c>
      <c r="C14" s="328">
        <v>4</v>
      </c>
      <c r="D14" s="330">
        <v>3</v>
      </c>
      <c r="E14" s="326"/>
      <c r="F14" s="342">
        <f>AVERAGE(M14,Q14,R14,T14,V14)</f>
        <v>4.5999999999999996</v>
      </c>
      <c r="G14" s="216"/>
      <c r="H14" s="198"/>
      <c r="I14" s="198"/>
      <c r="J14" s="133"/>
      <c r="K14" s="54"/>
      <c r="L14" s="71" t="s">
        <v>104</v>
      </c>
      <c r="M14" s="54">
        <v>4</v>
      </c>
      <c r="N14" s="54"/>
      <c r="O14" s="71" t="s">
        <v>104</v>
      </c>
      <c r="P14" s="54"/>
      <c r="Q14" s="71">
        <v>4</v>
      </c>
      <c r="R14" s="54">
        <v>6</v>
      </c>
      <c r="S14" s="54"/>
      <c r="T14" s="54">
        <v>5</v>
      </c>
      <c r="U14" s="54"/>
      <c r="V14" s="54">
        <v>4</v>
      </c>
      <c r="W14" s="54"/>
      <c r="X14" s="54"/>
      <c r="Y14" s="54"/>
      <c r="Z14" s="54"/>
      <c r="AA14" s="54"/>
      <c r="AB14" s="54"/>
      <c r="AC14" s="54"/>
      <c r="AD14" s="54"/>
      <c r="AE14" s="54"/>
      <c r="AF14" s="49"/>
      <c r="AG14" s="54"/>
      <c r="AH14" s="54"/>
      <c r="AI14" s="54"/>
      <c r="AJ14" s="54"/>
      <c r="AK14" s="54"/>
      <c r="AL14" s="54"/>
      <c r="AM14" s="54"/>
      <c r="AN14" s="54"/>
      <c r="AO14" s="54"/>
      <c r="AP14" s="142"/>
      <c r="AQ14" s="54"/>
      <c r="AR14" s="142"/>
      <c r="AS14" s="116"/>
    </row>
    <row r="15" spans="1:45" s="91" customFormat="1">
      <c r="A15" s="338" t="s">
        <v>10</v>
      </c>
      <c r="B15" s="346" t="s">
        <v>408</v>
      </c>
      <c r="C15" s="328">
        <v>3</v>
      </c>
      <c r="D15" s="330"/>
      <c r="E15" s="326"/>
      <c r="F15" s="342">
        <f>AVERAGE(J15,K15,L15)</f>
        <v>4.666666666666667</v>
      </c>
      <c r="G15" s="216"/>
      <c r="H15" s="133"/>
      <c r="I15" s="54"/>
      <c r="J15" s="54">
        <v>4</v>
      </c>
      <c r="K15" s="54">
        <v>5</v>
      </c>
      <c r="L15" s="54">
        <v>5</v>
      </c>
      <c r="M15" s="54"/>
      <c r="N15" s="54"/>
      <c r="O15" s="54"/>
      <c r="P15" s="133"/>
      <c r="Q15" s="54"/>
      <c r="R15" s="54"/>
      <c r="S15" s="54"/>
      <c r="T15" s="54"/>
      <c r="U15" s="54"/>
      <c r="V15" s="54"/>
      <c r="W15" s="54"/>
      <c r="X15" s="54"/>
      <c r="Y15" s="54"/>
      <c r="Z15" s="133"/>
      <c r="AA15" s="54"/>
      <c r="AB15" s="54"/>
      <c r="AC15" s="54"/>
      <c r="AD15" s="54"/>
      <c r="AE15" s="54"/>
      <c r="AF15" s="54"/>
      <c r="AG15" s="54"/>
      <c r="AH15" s="133"/>
      <c r="AI15" s="54"/>
      <c r="AJ15" s="54"/>
      <c r="AK15" s="54"/>
      <c r="AL15" s="54"/>
      <c r="AM15" s="54"/>
      <c r="AN15" s="54"/>
      <c r="AO15" s="54"/>
      <c r="AP15" s="142"/>
      <c r="AQ15" s="54"/>
      <c r="AR15" s="54"/>
      <c r="AS15" s="116"/>
    </row>
    <row r="16" spans="1:45" s="91" customFormat="1">
      <c r="A16" s="338" t="s">
        <v>10</v>
      </c>
      <c r="B16" s="352" t="s">
        <v>448</v>
      </c>
      <c r="C16" s="328">
        <v>28</v>
      </c>
      <c r="D16" s="330"/>
      <c r="E16" s="326">
        <v>2</v>
      </c>
      <c r="F16" s="342">
        <f>AVERAGE(G16,H16,I16,N16,O16,P16,Q16,R16,S16,T16,U16,V16,X16,Y16,Z16,AA16,AB16,AC16,AE16,AF16,AG16,AD16,AH16,AI16,AJ16,AK16,AL16)</f>
        <v>4.9259259259259256</v>
      </c>
      <c r="G16" s="217">
        <v>5</v>
      </c>
      <c r="H16" s="196">
        <v>4</v>
      </c>
      <c r="I16" s="54">
        <v>5</v>
      </c>
      <c r="J16" s="54"/>
      <c r="K16" s="54"/>
      <c r="L16" s="54"/>
      <c r="M16" s="54"/>
      <c r="N16" s="54">
        <v>6</v>
      </c>
      <c r="O16" s="54">
        <v>5</v>
      </c>
      <c r="P16" s="196">
        <v>4</v>
      </c>
      <c r="Q16" s="281">
        <v>3</v>
      </c>
      <c r="R16" s="54">
        <v>5</v>
      </c>
      <c r="S16" s="54">
        <v>5</v>
      </c>
      <c r="T16" s="54">
        <v>5</v>
      </c>
      <c r="U16" s="281">
        <v>3</v>
      </c>
      <c r="V16" s="54">
        <v>5</v>
      </c>
      <c r="W16" s="82" t="s">
        <v>418</v>
      </c>
      <c r="X16" s="54">
        <v>6</v>
      </c>
      <c r="Y16" s="54">
        <v>5</v>
      </c>
      <c r="Z16" s="196">
        <v>6</v>
      </c>
      <c r="AA16" s="54">
        <v>4</v>
      </c>
      <c r="AB16" s="54">
        <v>5</v>
      </c>
      <c r="AC16" s="54">
        <v>5</v>
      </c>
      <c r="AD16" s="53">
        <v>6</v>
      </c>
      <c r="AE16" s="53">
        <v>6</v>
      </c>
      <c r="AF16" s="54">
        <v>5</v>
      </c>
      <c r="AG16" s="54">
        <v>5</v>
      </c>
      <c r="AH16" s="196">
        <v>4</v>
      </c>
      <c r="AI16" s="54">
        <v>5</v>
      </c>
      <c r="AJ16" s="54">
        <v>5</v>
      </c>
      <c r="AK16" s="54">
        <v>5</v>
      </c>
      <c r="AL16" s="54">
        <v>6</v>
      </c>
      <c r="AM16" s="54"/>
      <c r="AN16" s="54"/>
      <c r="AO16" s="54"/>
      <c r="AP16" s="142"/>
      <c r="AQ16" s="54"/>
      <c r="AR16" s="54"/>
      <c r="AS16" s="116"/>
    </row>
    <row r="17" spans="1:45" s="91" customFormat="1">
      <c r="A17" s="338" t="s">
        <v>10</v>
      </c>
      <c r="B17" s="352" t="s">
        <v>449</v>
      </c>
      <c r="C17" s="328">
        <v>32</v>
      </c>
      <c r="D17" s="330"/>
      <c r="E17" s="326">
        <v>1</v>
      </c>
      <c r="F17" s="342">
        <f>AVERAGE(V17,U17,T17,S17,G17,H17,I17,J17,K17,L17,M17,N17,O17,P17,Q17,R17,X17,Y17,Z17,W17,AA17,AB17,AC17,AE17,AF17,AG17,AD17,AH17,AI17,AJ17,AK17,AL17)</f>
        <v>5.21875</v>
      </c>
      <c r="G17" s="318">
        <v>7</v>
      </c>
      <c r="H17" s="289">
        <v>7</v>
      </c>
      <c r="I17" s="54">
        <v>5</v>
      </c>
      <c r="J17" s="54">
        <v>5</v>
      </c>
      <c r="K17" s="54">
        <v>5</v>
      </c>
      <c r="L17" s="54">
        <v>6</v>
      </c>
      <c r="M17" s="54">
        <v>6</v>
      </c>
      <c r="N17" s="279">
        <v>7</v>
      </c>
      <c r="O17" s="54">
        <v>5</v>
      </c>
      <c r="P17" s="196">
        <v>4</v>
      </c>
      <c r="Q17" s="281">
        <v>3</v>
      </c>
      <c r="R17" s="54">
        <v>5</v>
      </c>
      <c r="S17" s="54">
        <v>5</v>
      </c>
      <c r="T17" s="54">
        <v>6</v>
      </c>
      <c r="U17" s="54">
        <v>4</v>
      </c>
      <c r="V17" s="54">
        <v>4</v>
      </c>
      <c r="W17" s="82">
        <v>6</v>
      </c>
      <c r="X17" s="54">
        <v>5</v>
      </c>
      <c r="Y17" s="224">
        <v>7</v>
      </c>
      <c r="Z17" s="196">
        <v>5</v>
      </c>
      <c r="AA17" s="54">
        <v>4</v>
      </c>
      <c r="AB17" s="54">
        <v>4</v>
      </c>
      <c r="AC17" s="54">
        <v>4</v>
      </c>
      <c r="AD17" s="54">
        <v>4</v>
      </c>
      <c r="AE17" s="54">
        <v>6</v>
      </c>
      <c r="AF17" s="279">
        <v>7</v>
      </c>
      <c r="AG17" s="54">
        <v>6</v>
      </c>
      <c r="AH17" s="414">
        <v>3</v>
      </c>
      <c r="AI17" s="54">
        <v>5</v>
      </c>
      <c r="AJ17" s="54">
        <v>6</v>
      </c>
      <c r="AK17" s="54">
        <v>6</v>
      </c>
      <c r="AL17" s="54">
        <v>5</v>
      </c>
      <c r="AM17" s="54"/>
      <c r="AN17" s="54"/>
      <c r="AO17" s="54"/>
      <c r="AP17" s="142"/>
      <c r="AQ17" s="54"/>
      <c r="AR17" s="54"/>
      <c r="AS17" s="116"/>
    </row>
    <row r="18" spans="1:45">
      <c r="A18" s="340" t="s">
        <v>10</v>
      </c>
      <c r="B18" s="134" t="s">
        <v>139</v>
      </c>
      <c r="C18" s="332">
        <v>14</v>
      </c>
      <c r="D18" s="333">
        <v>6</v>
      </c>
      <c r="E18" s="334"/>
      <c r="F18" s="344">
        <f>AVERAGE(V18,G18,H18,I18,J18,K18,L18,M18,N18,R18,S18,T18,U18,X18,W18,AG18)</f>
        <v>4.375</v>
      </c>
      <c r="G18" s="149">
        <v>5</v>
      </c>
      <c r="H18" s="142">
        <v>5</v>
      </c>
      <c r="I18" s="142">
        <v>5</v>
      </c>
      <c r="J18" s="281">
        <v>3</v>
      </c>
      <c r="K18" s="54">
        <v>4</v>
      </c>
      <c r="L18" s="54">
        <v>5</v>
      </c>
      <c r="M18" s="54">
        <v>4</v>
      </c>
      <c r="N18" s="54">
        <v>5</v>
      </c>
      <c r="O18" s="54"/>
      <c r="P18" s="54"/>
      <c r="Q18" s="54"/>
      <c r="R18" s="71">
        <v>5</v>
      </c>
      <c r="S18" s="54">
        <v>5</v>
      </c>
      <c r="T18" s="54">
        <v>5</v>
      </c>
      <c r="U18" s="281">
        <v>1</v>
      </c>
      <c r="V18" s="54">
        <v>4</v>
      </c>
      <c r="W18" s="71">
        <v>5</v>
      </c>
      <c r="X18" s="54">
        <v>5</v>
      </c>
      <c r="Y18" s="71" t="s">
        <v>104</v>
      </c>
      <c r="Z18" s="71" t="s">
        <v>104</v>
      </c>
      <c r="AA18" s="54"/>
      <c r="AB18" s="54"/>
      <c r="AC18" s="142"/>
      <c r="AD18" s="49"/>
      <c r="AE18" s="71" t="s">
        <v>104</v>
      </c>
      <c r="AF18" s="48" t="s">
        <v>104</v>
      </c>
      <c r="AG18" s="54">
        <v>4</v>
      </c>
      <c r="AH18" s="142"/>
      <c r="AI18" s="54"/>
      <c r="AJ18" s="54"/>
      <c r="AK18" s="54"/>
      <c r="AL18" s="54"/>
      <c r="AM18" s="54"/>
      <c r="AN18" s="54"/>
      <c r="AO18" s="54"/>
      <c r="AP18" s="142"/>
      <c r="AQ18" s="54"/>
      <c r="AR18" s="54"/>
      <c r="AS18" s="21"/>
    </row>
    <row r="19" spans="1:45">
      <c r="A19" s="338" t="s">
        <v>23</v>
      </c>
      <c r="B19" s="22" t="s">
        <v>155</v>
      </c>
      <c r="C19" s="328">
        <v>3</v>
      </c>
      <c r="D19" s="330">
        <v>8</v>
      </c>
      <c r="E19" s="326"/>
      <c r="F19" s="342">
        <f>AVERAGE(U19,Y19,Z19)</f>
        <v>4.666666666666667</v>
      </c>
      <c r="G19" s="149"/>
      <c r="H19" s="54"/>
      <c r="I19" s="142"/>
      <c r="J19" s="54"/>
      <c r="K19" s="54"/>
      <c r="L19" s="54"/>
      <c r="M19" s="54"/>
      <c r="N19" s="54"/>
      <c r="O19" s="54"/>
      <c r="P19" s="54"/>
      <c r="Q19" s="54"/>
      <c r="R19" s="54"/>
      <c r="S19" s="71" t="s">
        <v>104</v>
      </c>
      <c r="T19" s="71" t="s">
        <v>104</v>
      </c>
      <c r="U19" s="54">
        <v>4</v>
      </c>
      <c r="V19" s="71" t="s">
        <v>104</v>
      </c>
      <c r="W19" s="71" t="s">
        <v>104</v>
      </c>
      <c r="X19" s="142"/>
      <c r="Y19" s="54">
        <v>6</v>
      </c>
      <c r="Z19" s="54">
        <v>4</v>
      </c>
      <c r="AA19" s="54"/>
      <c r="AB19" s="54"/>
      <c r="AC19" s="142"/>
      <c r="AD19" s="49"/>
      <c r="AE19" s="47"/>
      <c r="AF19" s="149"/>
      <c r="AG19" s="71" t="s">
        <v>104</v>
      </c>
      <c r="AH19" s="142"/>
      <c r="AI19" s="71" t="s">
        <v>104</v>
      </c>
      <c r="AJ19" s="54"/>
      <c r="AK19" s="71" t="s">
        <v>104</v>
      </c>
      <c r="AL19" s="71" t="s">
        <v>104</v>
      </c>
      <c r="AM19" s="54"/>
      <c r="AN19" s="54"/>
      <c r="AO19" s="54"/>
      <c r="AP19" s="142"/>
      <c r="AQ19" s="142"/>
      <c r="AR19" s="54"/>
      <c r="AS19" s="21"/>
    </row>
    <row r="20" spans="1:45" s="60" customFormat="1">
      <c r="A20" s="338" t="s">
        <v>23</v>
      </c>
      <c r="B20" s="22" t="s">
        <v>239</v>
      </c>
      <c r="C20" s="328">
        <v>20</v>
      </c>
      <c r="D20" s="330">
        <v>5</v>
      </c>
      <c r="E20" s="326">
        <v>1</v>
      </c>
      <c r="F20" s="342">
        <f>AVERAGE(G20,H20,I20,J20,O20,W20,AA20,AB20,AC20,AE20,AF20,AG20,AD20,AH20,AI20,AJ20,AK20,AL20)</f>
        <v>5.3888888888888893</v>
      </c>
      <c r="G20" s="149">
        <v>5</v>
      </c>
      <c r="H20" s="54">
        <v>5</v>
      </c>
      <c r="I20" s="142">
        <v>5</v>
      </c>
      <c r="J20" s="54">
        <v>4</v>
      </c>
      <c r="K20" s="71" t="s">
        <v>104</v>
      </c>
      <c r="L20" s="71" t="s">
        <v>104</v>
      </c>
      <c r="M20" s="71" t="s">
        <v>418</v>
      </c>
      <c r="N20" s="54"/>
      <c r="O20" s="54">
        <v>6</v>
      </c>
      <c r="P20" s="132"/>
      <c r="Q20" s="71" t="s">
        <v>104</v>
      </c>
      <c r="R20" s="82" t="s">
        <v>418</v>
      </c>
      <c r="S20" s="54"/>
      <c r="T20" s="54"/>
      <c r="U20" s="54"/>
      <c r="V20" s="54"/>
      <c r="W20" s="54">
        <v>6</v>
      </c>
      <c r="X20" s="71" t="s">
        <v>104</v>
      </c>
      <c r="Y20" s="71" t="s">
        <v>104</v>
      </c>
      <c r="Z20" s="54"/>
      <c r="AA20" s="54">
        <v>4</v>
      </c>
      <c r="AB20" s="54">
        <v>6</v>
      </c>
      <c r="AC20" s="142">
        <v>6</v>
      </c>
      <c r="AD20" s="49">
        <v>5</v>
      </c>
      <c r="AE20" s="47">
        <v>6</v>
      </c>
      <c r="AF20" s="225">
        <v>7</v>
      </c>
      <c r="AG20" s="54">
        <v>6</v>
      </c>
      <c r="AH20" s="268">
        <v>3</v>
      </c>
      <c r="AI20" s="54">
        <v>6</v>
      </c>
      <c r="AJ20" s="54">
        <v>5</v>
      </c>
      <c r="AK20" s="54">
        <v>6</v>
      </c>
      <c r="AL20" s="54">
        <v>6</v>
      </c>
      <c r="AM20" s="54"/>
      <c r="AN20" s="142"/>
      <c r="AO20" s="142"/>
      <c r="AP20" s="142"/>
      <c r="AQ20" s="54"/>
      <c r="AR20" s="142"/>
      <c r="AS20" s="61"/>
    </row>
    <row r="21" spans="1:45" s="91" customFormat="1">
      <c r="A21" s="338" t="s">
        <v>23</v>
      </c>
      <c r="B21" s="346" t="s">
        <v>283</v>
      </c>
      <c r="C21" s="328">
        <v>15</v>
      </c>
      <c r="D21" s="330">
        <v>8</v>
      </c>
      <c r="E21" s="326">
        <v>1</v>
      </c>
      <c r="F21" s="342">
        <f>AVERAGE(J21,M21,P21,Q21,R21,S21,T21,V21,AE21,AF21,AG21,AD21,AH21,AI21,AJ21,AK21,AL21)</f>
        <v>4.8235294117647056</v>
      </c>
      <c r="G21" s="149"/>
      <c r="H21" s="54"/>
      <c r="I21" s="142"/>
      <c r="J21" s="54">
        <v>4</v>
      </c>
      <c r="K21" s="142"/>
      <c r="L21" s="142"/>
      <c r="M21" s="71">
        <v>5</v>
      </c>
      <c r="N21" s="71" t="s">
        <v>104</v>
      </c>
      <c r="O21" s="71" t="s">
        <v>104</v>
      </c>
      <c r="P21" s="54">
        <v>4</v>
      </c>
      <c r="Q21" s="268">
        <v>3</v>
      </c>
      <c r="R21" s="71">
        <v>6</v>
      </c>
      <c r="S21" s="54">
        <v>5</v>
      </c>
      <c r="T21" s="54">
        <v>5</v>
      </c>
      <c r="U21" s="54"/>
      <c r="V21" s="281">
        <v>3</v>
      </c>
      <c r="W21" s="71" t="s">
        <v>104</v>
      </c>
      <c r="X21" s="54"/>
      <c r="Y21" s="54"/>
      <c r="Z21" s="54"/>
      <c r="AA21" s="71" t="s">
        <v>104</v>
      </c>
      <c r="AB21" s="71" t="s">
        <v>104</v>
      </c>
      <c r="AC21" s="71" t="s">
        <v>104</v>
      </c>
      <c r="AD21" s="49">
        <v>5</v>
      </c>
      <c r="AE21" s="285">
        <v>8</v>
      </c>
      <c r="AF21" s="149">
        <v>6</v>
      </c>
      <c r="AG21" s="54">
        <v>5</v>
      </c>
      <c r="AH21" s="142">
        <v>4</v>
      </c>
      <c r="AI21" s="54">
        <v>6</v>
      </c>
      <c r="AJ21" s="142">
        <v>4</v>
      </c>
      <c r="AK21" s="54">
        <v>5</v>
      </c>
      <c r="AL21" s="54">
        <v>4</v>
      </c>
      <c r="AM21" s="54"/>
      <c r="AN21" s="142"/>
      <c r="AO21" s="54"/>
      <c r="AP21" s="121"/>
      <c r="AQ21" s="54"/>
      <c r="AR21" s="54"/>
      <c r="AS21" s="116"/>
    </row>
    <row r="22" spans="1:45" s="91" customFormat="1">
      <c r="A22" s="338" t="s">
        <v>23</v>
      </c>
      <c r="B22" s="346" t="s">
        <v>366</v>
      </c>
      <c r="C22" s="328"/>
      <c r="D22" s="330">
        <v>1</v>
      </c>
      <c r="E22" s="326"/>
      <c r="F22" s="342"/>
      <c r="G22" s="149"/>
      <c r="H22" s="71" t="s">
        <v>104</v>
      </c>
      <c r="I22" s="71" t="s">
        <v>104</v>
      </c>
      <c r="J22" s="54"/>
      <c r="K22" s="142"/>
      <c r="L22" s="142"/>
      <c r="M22" s="142"/>
      <c r="N22" s="142"/>
      <c r="O22" s="132"/>
      <c r="P22" s="54"/>
      <c r="Q22" s="142"/>
      <c r="R22" s="54"/>
      <c r="S22" s="142"/>
      <c r="T22" s="142"/>
      <c r="U22" s="54"/>
      <c r="V22" s="54"/>
      <c r="W22" s="54"/>
      <c r="X22" s="54"/>
      <c r="Y22" s="54"/>
      <c r="Z22" s="54"/>
      <c r="AA22" s="54"/>
      <c r="AB22" s="54"/>
      <c r="AC22" s="142"/>
      <c r="AD22" s="49"/>
      <c r="AE22" s="47"/>
      <c r="AF22" s="149"/>
      <c r="AG22" s="54"/>
      <c r="AH22" s="142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116"/>
    </row>
    <row r="23" spans="1:45" s="91" customFormat="1">
      <c r="A23" s="338" t="s">
        <v>23</v>
      </c>
      <c r="B23" s="346" t="s">
        <v>383</v>
      </c>
      <c r="C23" s="328">
        <v>32</v>
      </c>
      <c r="D23" s="330"/>
      <c r="E23" s="326">
        <v>2</v>
      </c>
      <c r="F23" s="342">
        <f>AVERAGE(V23,U23,T23,S23,G23,H23,I23,J23,K23,L23,M23,N23,O23,P23,Q23,R23,X23,Y23,Z23,W23,AA23,AB23,AC23,AE23,AF23,AG23,AD23,AH23,AI23,AJ23,AK23,AL23)</f>
        <v>5.21875</v>
      </c>
      <c r="G23" s="149">
        <v>5</v>
      </c>
      <c r="H23" s="54">
        <v>5</v>
      </c>
      <c r="I23" s="142">
        <v>6</v>
      </c>
      <c r="J23" s="54">
        <v>5</v>
      </c>
      <c r="K23" s="142">
        <v>6</v>
      </c>
      <c r="L23" s="142">
        <v>6</v>
      </c>
      <c r="M23" s="142">
        <v>5</v>
      </c>
      <c r="N23" s="142">
        <v>6</v>
      </c>
      <c r="O23" s="278">
        <v>7</v>
      </c>
      <c r="P23" s="54">
        <v>5</v>
      </c>
      <c r="Q23" s="142">
        <v>4</v>
      </c>
      <c r="R23" s="54">
        <v>6</v>
      </c>
      <c r="S23" s="142">
        <v>5</v>
      </c>
      <c r="T23" s="142">
        <v>4</v>
      </c>
      <c r="U23" s="281">
        <v>3</v>
      </c>
      <c r="V23" s="54">
        <v>5</v>
      </c>
      <c r="W23" s="54">
        <v>6</v>
      </c>
      <c r="X23" s="224">
        <v>8</v>
      </c>
      <c r="Y23" s="54">
        <v>5</v>
      </c>
      <c r="Z23" s="54">
        <v>6</v>
      </c>
      <c r="AA23" s="54">
        <v>4</v>
      </c>
      <c r="AB23" s="54">
        <v>5</v>
      </c>
      <c r="AC23" s="142">
        <v>4</v>
      </c>
      <c r="AD23" s="49">
        <v>5</v>
      </c>
      <c r="AE23" s="47">
        <v>6</v>
      </c>
      <c r="AF23" s="149">
        <v>5</v>
      </c>
      <c r="AG23" s="54">
        <v>6</v>
      </c>
      <c r="AH23" s="268">
        <v>3</v>
      </c>
      <c r="AI23" s="54">
        <v>5</v>
      </c>
      <c r="AJ23" s="54">
        <v>5</v>
      </c>
      <c r="AK23" s="54">
        <v>5</v>
      </c>
      <c r="AL23" s="54">
        <v>6</v>
      </c>
      <c r="AM23" s="54"/>
      <c r="AN23" s="54"/>
      <c r="AO23" s="54"/>
      <c r="AP23" s="54"/>
      <c r="AQ23" s="54"/>
      <c r="AR23" s="54"/>
      <c r="AS23" s="116"/>
    </row>
    <row r="24" spans="1:45" s="91" customFormat="1">
      <c r="A24" s="338" t="s">
        <v>23</v>
      </c>
      <c r="B24" s="346" t="s">
        <v>241</v>
      </c>
      <c r="C24" s="328">
        <v>14</v>
      </c>
      <c r="D24" s="330">
        <v>5</v>
      </c>
      <c r="E24" s="326">
        <v>1</v>
      </c>
      <c r="F24" s="342">
        <f>AVERAGE(G24,S24,V24,X24,Y24,Z24,W24,AA24,AB24,AF245,AF24,AG24,AD24,AI24,AJ24)</f>
        <v>5</v>
      </c>
      <c r="G24" s="149">
        <v>6</v>
      </c>
      <c r="H24" s="82" t="s">
        <v>418</v>
      </c>
      <c r="I24" s="142"/>
      <c r="J24" s="54"/>
      <c r="K24" s="142"/>
      <c r="L24" s="142"/>
      <c r="M24" s="132"/>
      <c r="N24" s="54"/>
      <c r="O24" s="142"/>
      <c r="P24" s="54"/>
      <c r="Q24" s="142"/>
      <c r="R24" s="142"/>
      <c r="S24" s="54">
        <v>4</v>
      </c>
      <c r="T24" s="71" t="s">
        <v>104</v>
      </c>
      <c r="U24" s="71" t="s">
        <v>104</v>
      </c>
      <c r="V24" s="54">
        <v>4</v>
      </c>
      <c r="W24" s="142">
        <v>5</v>
      </c>
      <c r="X24" s="142">
        <v>5</v>
      </c>
      <c r="Y24" s="54">
        <v>5</v>
      </c>
      <c r="Z24" s="142">
        <v>5</v>
      </c>
      <c r="AA24" s="142">
        <v>4</v>
      </c>
      <c r="AB24" s="53">
        <v>6</v>
      </c>
      <c r="AC24" s="142"/>
      <c r="AD24" s="47">
        <v>4</v>
      </c>
      <c r="AE24" s="47"/>
      <c r="AF24" s="42">
        <v>5</v>
      </c>
      <c r="AG24" s="54">
        <v>6</v>
      </c>
      <c r="AH24" s="71" t="s">
        <v>104</v>
      </c>
      <c r="AI24" s="54">
        <v>5</v>
      </c>
      <c r="AJ24" s="54">
        <v>6</v>
      </c>
      <c r="AK24" s="71" t="s">
        <v>104</v>
      </c>
      <c r="AL24" s="142"/>
      <c r="AM24" s="54"/>
      <c r="AN24" s="142"/>
      <c r="AO24" s="54"/>
      <c r="AP24" s="142"/>
      <c r="AQ24" s="54"/>
      <c r="AR24" s="54"/>
      <c r="AS24" s="116"/>
    </row>
    <row r="25" spans="1:45" s="91" customFormat="1">
      <c r="A25" s="338" t="s">
        <v>23</v>
      </c>
      <c r="B25" s="346" t="s">
        <v>370</v>
      </c>
      <c r="C25" s="328"/>
      <c r="D25" s="330"/>
      <c r="E25" s="326"/>
      <c r="F25" s="342"/>
      <c r="G25" s="149"/>
      <c r="H25" s="54"/>
      <c r="I25" s="142"/>
      <c r="J25" s="54"/>
      <c r="K25" s="142"/>
      <c r="L25" s="54"/>
      <c r="M25" s="142"/>
      <c r="N25" s="54"/>
      <c r="O25" s="142"/>
      <c r="P25" s="142"/>
      <c r="Q25" s="142"/>
      <c r="R25" s="142"/>
      <c r="S25" s="54"/>
      <c r="T25" s="54"/>
      <c r="U25" s="142"/>
      <c r="V25" s="142"/>
      <c r="W25" s="54"/>
      <c r="X25" s="54"/>
      <c r="Y25" s="54"/>
      <c r="Z25" s="54"/>
      <c r="AA25" s="54"/>
      <c r="AB25" s="54"/>
      <c r="AC25" s="142"/>
      <c r="AD25" s="49"/>
      <c r="AE25" s="47"/>
      <c r="AF25" s="149"/>
      <c r="AG25" s="54"/>
      <c r="AH25" s="142"/>
      <c r="AI25" s="54"/>
      <c r="AJ25" s="54"/>
      <c r="AK25" s="54"/>
      <c r="AL25" s="54"/>
      <c r="AM25" s="54"/>
      <c r="AN25" s="142"/>
      <c r="AO25" s="54"/>
      <c r="AP25" s="54"/>
      <c r="AQ25" s="54"/>
      <c r="AR25" s="54"/>
      <c r="AS25" s="116"/>
    </row>
    <row r="26" spans="1:45" s="91" customFormat="1">
      <c r="A26" s="349" t="s">
        <v>23</v>
      </c>
      <c r="B26" s="354" t="s">
        <v>450</v>
      </c>
      <c r="C26" s="355">
        <v>9</v>
      </c>
      <c r="D26" s="356">
        <v>4</v>
      </c>
      <c r="E26" s="357">
        <v>1</v>
      </c>
      <c r="F26" s="168">
        <f>AVERAGE(G26,H26,I26,J26,K26,M26,N26,R26,T26,U26)</f>
        <v>4.5</v>
      </c>
      <c r="G26" s="260">
        <v>6</v>
      </c>
      <c r="H26" s="157">
        <v>4</v>
      </c>
      <c r="I26" s="158">
        <v>4</v>
      </c>
      <c r="J26" s="157">
        <v>4</v>
      </c>
      <c r="K26" s="158">
        <v>4</v>
      </c>
      <c r="L26" s="157" t="s">
        <v>104</v>
      </c>
      <c r="M26" s="158">
        <v>5</v>
      </c>
      <c r="N26" s="157">
        <v>6</v>
      </c>
      <c r="O26" s="158" t="s">
        <v>104</v>
      </c>
      <c r="P26" s="158" t="s">
        <v>104</v>
      </c>
      <c r="Q26" s="158"/>
      <c r="R26" s="158">
        <v>4</v>
      </c>
      <c r="S26" s="157"/>
      <c r="T26" s="157">
        <v>4</v>
      </c>
      <c r="U26" s="157">
        <v>4</v>
      </c>
      <c r="V26" s="158"/>
      <c r="W26" s="157"/>
      <c r="X26" s="157"/>
      <c r="Y26" s="157"/>
      <c r="Z26" s="158"/>
      <c r="AA26" s="158"/>
      <c r="AB26" s="157"/>
      <c r="AC26" s="158"/>
      <c r="AD26" s="356"/>
      <c r="AE26" s="262"/>
      <c r="AF26" s="260"/>
      <c r="AG26" s="157"/>
      <c r="AH26" s="158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16"/>
    </row>
    <row r="27" spans="1:45" s="91" customFormat="1">
      <c r="A27" s="338" t="s">
        <v>23</v>
      </c>
      <c r="B27" s="352" t="s">
        <v>451</v>
      </c>
      <c r="C27" s="328">
        <v>20</v>
      </c>
      <c r="D27" s="330">
        <v>5</v>
      </c>
      <c r="E27" s="326">
        <v>1</v>
      </c>
      <c r="F27" s="342">
        <f>AVERAGE(U27,G27,H27,I27,J27,K27,L27,M27,N27,O27,P27,Q27,R27,X27,Y27,Z27,W27,AA27,AB27,AC27,AH27)</f>
        <v>4.666666666666667</v>
      </c>
      <c r="G27" s="82">
        <v>6</v>
      </c>
      <c r="H27" s="54">
        <v>5</v>
      </c>
      <c r="I27" s="142">
        <v>6</v>
      </c>
      <c r="J27" s="281">
        <v>3</v>
      </c>
      <c r="K27" s="142">
        <v>6</v>
      </c>
      <c r="L27" s="54">
        <v>5</v>
      </c>
      <c r="M27" s="142">
        <v>5</v>
      </c>
      <c r="N27" s="54">
        <v>5</v>
      </c>
      <c r="O27" s="142">
        <v>6</v>
      </c>
      <c r="P27" s="268">
        <v>3</v>
      </c>
      <c r="Q27" s="268">
        <v>3</v>
      </c>
      <c r="R27" s="142">
        <v>4</v>
      </c>
      <c r="S27" s="54"/>
      <c r="T27" s="71" t="s">
        <v>104</v>
      </c>
      <c r="U27" s="268">
        <v>3</v>
      </c>
      <c r="V27" s="71" t="s">
        <v>104</v>
      </c>
      <c r="W27" s="54">
        <v>4</v>
      </c>
      <c r="X27" s="224">
        <v>7</v>
      </c>
      <c r="Y27" s="54">
        <v>5</v>
      </c>
      <c r="Z27" s="54">
        <v>5</v>
      </c>
      <c r="AA27" s="54">
        <v>4</v>
      </c>
      <c r="AB27" s="54">
        <v>5</v>
      </c>
      <c r="AC27" s="268">
        <v>3</v>
      </c>
      <c r="AD27" s="49"/>
      <c r="AE27" s="47"/>
      <c r="AF27" s="149"/>
      <c r="AG27" s="54"/>
      <c r="AH27" s="71">
        <v>5</v>
      </c>
      <c r="AI27" s="54"/>
      <c r="AJ27" s="71" t="s">
        <v>104</v>
      </c>
      <c r="AK27" s="54"/>
      <c r="AL27" s="71" t="s">
        <v>104</v>
      </c>
      <c r="AM27" s="54"/>
      <c r="AN27" s="142"/>
      <c r="AO27" s="54"/>
      <c r="AP27" s="54"/>
      <c r="AQ27" s="54"/>
      <c r="AR27" s="54"/>
      <c r="AS27" s="116"/>
    </row>
    <row r="28" spans="1:45" s="91" customFormat="1">
      <c r="A28" s="338" t="s">
        <v>23</v>
      </c>
      <c r="B28" s="352" t="s">
        <v>1005</v>
      </c>
      <c r="C28" s="328">
        <v>4</v>
      </c>
      <c r="D28" s="330">
        <v>5</v>
      </c>
      <c r="E28" s="326">
        <v>1</v>
      </c>
      <c r="F28" s="342">
        <f>AVERAGE(AA28,AC28,AE28,AF28,AH28)</f>
        <v>4.4000000000000004</v>
      </c>
      <c r="G28" s="85"/>
      <c r="H28" s="54"/>
      <c r="I28" s="142"/>
      <c r="J28" s="71"/>
      <c r="K28" s="54"/>
      <c r="L28" s="142"/>
      <c r="M28" s="142"/>
      <c r="N28" s="142"/>
      <c r="O28" s="142"/>
      <c r="P28" s="132"/>
      <c r="Q28" s="54"/>
      <c r="R28" s="142"/>
      <c r="S28" s="54"/>
      <c r="T28" s="142"/>
      <c r="U28" s="142"/>
      <c r="V28" s="54"/>
      <c r="W28" s="54"/>
      <c r="X28" s="54"/>
      <c r="Y28" s="54"/>
      <c r="Z28" s="71" t="s">
        <v>104</v>
      </c>
      <c r="AA28" s="71">
        <v>4</v>
      </c>
      <c r="AB28" s="71" t="s">
        <v>104</v>
      </c>
      <c r="AC28" s="142">
        <v>4</v>
      </c>
      <c r="AD28" s="48" t="s">
        <v>104</v>
      </c>
      <c r="AE28" s="47">
        <v>5</v>
      </c>
      <c r="AF28" s="149">
        <v>5</v>
      </c>
      <c r="AG28" s="43" t="s">
        <v>104</v>
      </c>
      <c r="AH28" s="142">
        <v>4</v>
      </c>
      <c r="AI28" s="54"/>
      <c r="AJ28" s="54"/>
      <c r="AK28" s="54"/>
      <c r="AL28" s="54"/>
      <c r="AM28" s="54"/>
      <c r="AN28" s="142"/>
      <c r="AO28" s="54"/>
      <c r="AP28" s="54"/>
      <c r="AQ28" s="54"/>
      <c r="AR28" s="54"/>
      <c r="AS28" s="116"/>
    </row>
    <row r="29" spans="1:45" s="91" customFormat="1">
      <c r="A29" s="338" t="s">
        <v>23</v>
      </c>
      <c r="B29" s="352" t="s">
        <v>1131</v>
      </c>
      <c r="C29" s="328"/>
      <c r="D29" s="330">
        <v>2</v>
      </c>
      <c r="E29" s="326"/>
      <c r="F29" s="342"/>
      <c r="G29" s="85"/>
      <c r="H29" s="54"/>
      <c r="I29" s="142"/>
      <c r="J29" s="71"/>
      <c r="K29" s="54"/>
      <c r="L29" s="142"/>
      <c r="M29" s="142"/>
      <c r="N29" s="142"/>
      <c r="O29" s="142"/>
      <c r="P29" s="132"/>
      <c r="Q29" s="54"/>
      <c r="R29" s="142"/>
      <c r="S29" s="54"/>
      <c r="T29" s="142"/>
      <c r="U29" s="142"/>
      <c r="V29" s="54"/>
      <c r="W29" s="54"/>
      <c r="X29" s="54"/>
      <c r="Y29" s="54"/>
      <c r="Z29" s="71"/>
      <c r="AA29" s="71"/>
      <c r="AB29" s="71"/>
      <c r="AC29" s="142"/>
      <c r="AD29" s="350"/>
      <c r="AE29" s="48" t="s">
        <v>104</v>
      </c>
      <c r="AF29" s="149"/>
      <c r="AG29" s="54"/>
      <c r="AH29" s="142"/>
      <c r="AI29" s="54"/>
      <c r="AJ29" s="54"/>
      <c r="AK29" s="71" t="s">
        <v>104</v>
      </c>
      <c r="AL29" s="54"/>
      <c r="AM29" s="54"/>
      <c r="AN29" s="142"/>
      <c r="AO29" s="54"/>
      <c r="AP29" s="54"/>
      <c r="AQ29" s="54"/>
      <c r="AR29" s="54"/>
      <c r="AS29" s="116"/>
    </row>
    <row r="30" spans="1:45" s="91" customFormat="1">
      <c r="A30" s="340" t="s">
        <v>23</v>
      </c>
      <c r="B30" s="250" t="s">
        <v>536</v>
      </c>
      <c r="C30" s="332">
        <v>6</v>
      </c>
      <c r="D30" s="333">
        <v>9</v>
      </c>
      <c r="E30" s="334"/>
      <c r="F30" s="344">
        <f>AVERAGE(H30,I30,L30,N30,U30,AK30,AL30)</f>
        <v>4.7142857142857144</v>
      </c>
      <c r="G30" s="85"/>
      <c r="H30" s="54">
        <v>4</v>
      </c>
      <c r="I30" s="142">
        <v>4</v>
      </c>
      <c r="J30" s="54"/>
      <c r="K30" s="142"/>
      <c r="L30" s="54">
        <v>5</v>
      </c>
      <c r="M30" s="71" t="s">
        <v>104</v>
      </c>
      <c r="N30" s="54">
        <v>5</v>
      </c>
      <c r="O30" s="142"/>
      <c r="P30" s="71" t="s">
        <v>104</v>
      </c>
      <c r="Q30" s="71" t="s">
        <v>104</v>
      </c>
      <c r="R30" s="142"/>
      <c r="S30" s="54"/>
      <c r="T30" s="54"/>
      <c r="U30" s="142">
        <v>4</v>
      </c>
      <c r="V30" s="142"/>
      <c r="W30" s="54"/>
      <c r="X30" s="54"/>
      <c r="Y30" s="71" t="s">
        <v>104</v>
      </c>
      <c r="Z30" s="54"/>
      <c r="AA30" s="54"/>
      <c r="AB30" s="54"/>
      <c r="AC30" s="71" t="s">
        <v>104</v>
      </c>
      <c r="AD30" s="48" t="s">
        <v>104</v>
      </c>
      <c r="AE30" s="47"/>
      <c r="AF30" s="149"/>
      <c r="AG30" s="54"/>
      <c r="AH30" s="142"/>
      <c r="AI30" s="71" t="s">
        <v>104</v>
      </c>
      <c r="AJ30" s="71" t="s">
        <v>104</v>
      </c>
      <c r="AK30" s="54">
        <v>5</v>
      </c>
      <c r="AL30" s="54">
        <v>6</v>
      </c>
      <c r="AM30" s="54"/>
      <c r="AN30" s="142"/>
      <c r="AO30" s="54"/>
      <c r="AP30" s="54"/>
      <c r="AQ30" s="54"/>
      <c r="AR30" s="54"/>
      <c r="AS30" s="116"/>
    </row>
    <row r="31" spans="1:45">
      <c r="A31" s="349" t="s">
        <v>24</v>
      </c>
      <c r="B31" s="354" t="s">
        <v>141</v>
      </c>
      <c r="C31" s="355"/>
      <c r="D31" s="356">
        <v>5</v>
      </c>
      <c r="E31" s="357"/>
      <c r="F31" s="342"/>
      <c r="G31" s="311"/>
      <c r="H31" s="157"/>
      <c r="I31" s="158" t="s">
        <v>104</v>
      </c>
      <c r="J31" s="158" t="s">
        <v>104</v>
      </c>
      <c r="K31" s="158" t="s">
        <v>104</v>
      </c>
      <c r="L31" s="157"/>
      <c r="M31" s="157"/>
      <c r="N31" s="158"/>
      <c r="O31" s="157"/>
      <c r="P31" s="158" t="s">
        <v>104</v>
      </c>
      <c r="Q31" s="157"/>
      <c r="R31" s="157"/>
      <c r="S31" s="158" t="s">
        <v>104</v>
      </c>
      <c r="T31" s="157"/>
      <c r="U31" s="157"/>
      <c r="V31" s="157"/>
      <c r="W31" s="157"/>
      <c r="X31" s="157"/>
      <c r="Y31" s="157"/>
      <c r="Z31" s="157"/>
      <c r="AA31" s="157"/>
      <c r="AB31" s="157"/>
      <c r="AC31" s="158"/>
      <c r="AD31" s="356"/>
      <c r="AE31" s="262"/>
      <c r="AF31" s="260"/>
      <c r="AG31" s="157"/>
      <c r="AH31" s="158"/>
      <c r="AI31" s="157"/>
      <c r="AJ31" s="157"/>
      <c r="AK31" s="157"/>
      <c r="AL31" s="157"/>
      <c r="AM31" s="157"/>
      <c r="AN31" s="157"/>
      <c r="AO31" s="157"/>
      <c r="AP31" s="158"/>
      <c r="AQ31" s="157"/>
      <c r="AR31" s="157"/>
      <c r="AS31" s="21"/>
    </row>
    <row r="32" spans="1:45">
      <c r="A32" s="338" t="s">
        <v>24</v>
      </c>
      <c r="B32" s="346" t="s">
        <v>218</v>
      </c>
      <c r="C32" s="328">
        <v>16</v>
      </c>
      <c r="D32" s="330">
        <v>11</v>
      </c>
      <c r="E32" s="326">
        <v>2</v>
      </c>
      <c r="F32" s="342">
        <f>AVERAGE(G32,I32,J32,L32,O32,P32,Q32,R32,S32,T32,V32,Z32,W32,AA32,AB32,AF32,AG32,AD32,AI32)</f>
        <v>4.5789473684210522</v>
      </c>
      <c r="G32" s="149">
        <v>4</v>
      </c>
      <c r="H32" s="71" t="s">
        <v>104</v>
      </c>
      <c r="I32" s="146">
        <v>5</v>
      </c>
      <c r="J32" s="197">
        <v>4</v>
      </c>
      <c r="K32" s="71" t="s">
        <v>104</v>
      </c>
      <c r="L32" s="54">
        <v>5</v>
      </c>
      <c r="M32" s="71" t="s">
        <v>104</v>
      </c>
      <c r="N32" s="142" t="s">
        <v>104</v>
      </c>
      <c r="O32" s="53">
        <v>6</v>
      </c>
      <c r="P32" s="54">
        <v>6</v>
      </c>
      <c r="Q32" s="281">
        <v>3</v>
      </c>
      <c r="R32" s="54">
        <v>5</v>
      </c>
      <c r="S32" s="54">
        <v>5</v>
      </c>
      <c r="T32" s="54">
        <v>4</v>
      </c>
      <c r="U32" s="54"/>
      <c r="V32" s="142">
        <v>4</v>
      </c>
      <c r="W32" s="142">
        <v>5</v>
      </c>
      <c r="X32" s="71" t="s">
        <v>104</v>
      </c>
      <c r="Y32" s="54"/>
      <c r="Z32" s="71">
        <v>5</v>
      </c>
      <c r="AA32" s="268">
        <v>3</v>
      </c>
      <c r="AB32" s="142">
        <v>4</v>
      </c>
      <c r="AC32" s="71" t="s">
        <v>104</v>
      </c>
      <c r="AD32" s="47">
        <v>4</v>
      </c>
      <c r="AE32" s="47"/>
      <c r="AF32" s="42">
        <v>4</v>
      </c>
      <c r="AG32" s="278">
        <v>7</v>
      </c>
      <c r="AH32" s="71" t="s">
        <v>104</v>
      </c>
      <c r="AI32" s="142">
        <v>4</v>
      </c>
      <c r="AJ32" s="142"/>
      <c r="AK32" s="142"/>
      <c r="AL32" s="71" t="s">
        <v>104</v>
      </c>
      <c r="AM32" s="142"/>
      <c r="AN32" s="142"/>
      <c r="AO32" s="142"/>
      <c r="AP32" s="142"/>
      <c r="AQ32" s="54"/>
      <c r="AR32" s="54"/>
      <c r="AS32" s="21"/>
    </row>
    <row r="33" spans="1:45" s="91" customFormat="1">
      <c r="A33" s="338" t="s">
        <v>24</v>
      </c>
      <c r="B33" s="346" t="s">
        <v>193</v>
      </c>
      <c r="C33" s="328">
        <v>25</v>
      </c>
      <c r="D33" s="330">
        <v>4</v>
      </c>
      <c r="E33" s="326">
        <v>9</v>
      </c>
      <c r="F33" s="342">
        <f>AVERAGE(K33,L33,M33,N33,O33,P33,Q33,R33,T33,V33,X33,Y33,Z33,W33,AA33,AC33,AB33,AE33,AF33,AG33,AD33,AH33,AJ33,AK33,AL33)</f>
        <v>5.04</v>
      </c>
      <c r="G33" s="42" t="s">
        <v>104</v>
      </c>
      <c r="H33" s="54"/>
      <c r="I33" s="142"/>
      <c r="J33" s="71" t="s">
        <v>104</v>
      </c>
      <c r="K33" s="142">
        <v>4</v>
      </c>
      <c r="L33" s="281">
        <v>2</v>
      </c>
      <c r="M33" s="43">
        <v>6</v>
      </c>
      <c r="N33" s="54">
        <v>6</v>
      </c>
      <c r="O33" s="142">
        <v>6</v>
      </c>
      <c r="P33" s="53">
        <v>6</v>
      </c>
      <c r="Q33" s="43">
        <v>5</v>
      </c>
      <c r="R33" s="142">
        <v>6</v>
      </c>
      <c r="S33" s="142"/>
      <c r="T33" s="142">
        <v>4</v>
      </c>
      <c r="U33" s="71" t="s">
        <v>104</v>
      </c>
      <c r="V33" s="281">
        <v>3</v>
      </c>
      <c r="W33" s="53">
        <v>6</v>
      </c>
      <c r="X33" s="54">
        <v>6</v>
      </c>
      <c r="Y33" s="54">
        <v>4</v>
      </c>
      <c r="Z33" s="53">
        <v>6</v>
      </c>
      <c r="AA33" s="54">
        <v>4</v>
      </c>
      <c r="AB33" s="142">
        <v>5</v>
      </c>
      <c r="AC33" s="142">
        <v>4</v>
      </c>
      <c r="AD33" s="321">
        <v>7</v>
      </c>
      <c r="AE33" s="47">
        <v>5</v>
      </c>
      <c r="AF33" s="149">
        <v>5</v>
      </c>
      <c r="AG33" s="43">
        <v>6</v>
      </c>
      <c r="AH33" s="142">
        <v>4</v>
      </c>
      <c r="AI33" s="43" t="s">
        <v>104</v>
      </c>
      <c r="AJ33" s="53">
        <v>6</v>
      </c>
      <c r="AK33" s="54">
        <v>6</v>
      </c>
      <c r="AL33" s="54">
        <v>4</v>
      </c>
      <c r="AM33" s="142"/>
      <c r="AN33" s="54"/>
      <c r="AO33" s="54"/>
      <c r="AP33" s="54"/>
      <c r="AQ33" s="54"/>
      <c r="AR33" s="54"/>
      <c r="AS33" s="116"/>
    </row>
    <row r="34" spans="1:45" s="91" customFormat="1">
      <c r="A34" s="349" t="s">
        <v>24</v>
      </c>
      <c r="B34" s="354" t="s">
        <v>367</v>
      </c>
      <c r="C34" s="355">
        <v>2</v>
      </c>
      <c r="D34" s="356"/>
      <c r="E34" s="357"/>
      <c r="F34" s="168">
        <f>AVERAGE(H34,I34)</f>
        <v>4</v>
      </c>
      <c r="G34" s="260"/>
      <c r="H34" s="157">
        <v>4</v>
      </c>
      <c r="I34" s="158">
        <v>4</v>
      </c>
      <c r="J34" s="157"/>
      <c r="K34" s="158"/>
      <c r="L34" s="157"/>
      <c r="M34" s="158"/>
      <c r="N34" s="157"/>
      <c r="O34" s="158"/>
      <c r="P34" s="158"/>
      <c r="Q34" s="158"/>
      <c r="R34" s="158"/>
      <c r="S34" s="157"/>
      <c r="T34" s="157"/>
      <c r="U34" s="157"/>
      <c r="V34" s="158"/>
      <c r="W34" s="157"/>
      <c r="X34" s="157"/>
      <c r="Y34" s="157"/>
      <c r="Z34" s="158"/>
      <c r="AA34" s="158"/>
      <c r="AB34" s="157"/>
      <c r="AC34" s="158"/>
      <c r="AD34" s="100"/>
      <c r="AE34" s="262"/>
      <c r="AF34" s="260"/>
      <c r="AG34" s="157"/>
      <c r="AH34" s="158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16"/>
    </row>
    <row r="35" spans="1:45" s="91" customFormat="1">
      <c r="A35" s="338" t="s">
        <v>24</v>
      </c>
      <c r="B35" s="352" t="s">
        <v>1163</v>
      </c>
      <c r="C35" s="328">
        <v>5</v>
      </c>
      <c r="D35" s="330">
        <v>1</v>
      </c>
      <c r="E35" s="326">
        <v>5</v>
      </c>
      <c r="F35" s="342">
        <f>AVERAGE(AH35,AI35,AJ35,AK35,AL35)</f>
        <v>5.8</v>
      </c>
      <c r="G35" s="85"/>
      <c r="H35" s="54"/>
      <c r="I35" s="142"/>
      <c r="J35" s="71"/>
      <c r="K35" s="54"/>
      <c r="L35" s="142"/>
      <c r="M35" s="142"/>
      <c r="N35" s="142"/>
      <c r="O35" s="142"/>
      <c r="P35" s="132"/>
      <c r="Q35" s="54"/>
      <c r="R35" s="142"/>
      <c r="S35" s="54"/>
      <c r="T35" s="142"/>
      <c r="U35" s="142"/>
      <c r="V35" s="54"/>
      <c r="W35" s="54"/>
      <c r="X35" s="54"/>
      <c r="Y35" s="54"/>
      <c r="Z35" s="71"/>
      <c r="AA35" s="71"/>
      <c r="AB35" s="71"/>
      <c r="AC35" s="142"/>
      <c r="AD35" s="350"/>
      <c r="AE35" s="48"/>
      <c r="AF35" s="149"/>
      <c r="AG35" s="71" t="s">
        <v>104</v>
      </c>
      <c r="AH35" s="142">
        <v>4</v>
      </c>
      <c r="AI35" s="224">
        <v>7</v>
      </c>
      <c r="AJ35" s="54">
        <v>4</v>
      </c>
      <c r="AK35" s="224">
        <v>8</v>
      </c>
      <c r="AL35" s="53">
        <v>6</v>
      </c>
      <c r="AM35" s="54"/>
      <c r="AN35" s="142"/>
      <c r="AO35" s="54"/>
      <c r="AP35" s="54"/>
      <c r="AQ35" s="54"/>
      <c r="AR35" s="54"/>
      <c r="AS35" s="116"/>
    </row>
    <row r="36" spans="1:45" s="91" customFormat="1" ht="15.75" thickBot="1">
      <c r="A36" s="339" t="s">
        <v>24</v>
      </c>
      <c r="B36" s="376" t="s">
        <v>638</v>
      </c>
      <c r="C36" s="329">
        <v>16</v>
      </c>
      <c r="D36" s="331">
        <v>4</v>
      </c>
      <c r="E36" s="327">
        <v>4</v>
      </c>
      <c r="F36" s="343">
        <f>AVERAGE(J36,K36,L36,M36,N36,O36,P36,Q36,S36,U36,X36,Y36,AC36,AE36,AF36)</f>
        <v>4.5333333333333332</v>
      </c>
      <c r="G36" s="149"/>
      <c r="H36" s="54"/>
      <c r="I36" s="142"/>
      <c r="J36" s="54">
        <v>4</v>
      </c>
      <c r="K36" s="43">
        <v>6</v>
      </c>
      <c r="L36" s="54">
        <v>4</v>
      </c>
      <c r="M36" s="142">
        <v>4</v>
      </c>
      <c r="N36" s="224">
        <v>7</v>
      </c>
      <c r="O36" s="142">
        <v>4</v>
      </c>
      <c r="P36" s="142">
        <v>4</v>
      </c>
      <c r="Q36" s="142">
        <v>5</v>
      </c>
      <c r="R36" s="43" t="s">
        <v>104</v>
      </c>
      <c r="S36" s="281">
        <v>3</v>
      </c>
      <c r="T36" s="54"/>
      <c r="U36" s="268">
        <v>3</v>
      </c>
      <c r="V36" s="142"/>
      <c r="W36" s="54"/>
      <c r="X36" s="142">
        <v>6</v>
      </c>
      <c r="Y36" s="142">
        <v>4</v>
      </c>
      <c r="Z36" s="71" t="s">
        <v>424</v>
      </c>
      <c r="AA36" s="71" t="s">
        <v>104</v>
      </c>
      <c r="AB36" s="54"/>
      <c r="AC36" s="142">
        <v>4</v>
      </c>
      <c r="AD36" s="48" t="s">
        <v>104</v>
      </c>
      <c r="AE36" s="51">
        <v>6</v>
      </c>
      <c r="AF36" s="149">
        <v>4</v>
      </c>
      <c r="AG36" s="54"/>
      <c r="AH36" s="142"/>
      <c r="AI36" s="54"/>
      <c r="AJ36" s="71" t="s">
        <v>104</v>
      </c>
      <c r="AK36" s="54"/>
      <c r="AL36" s="54"/>
      <c r="AM36" s="54"/>
      <c r="AN36" s="54"/>
      <c r="AO36" s="54"/>
      <c r="AP36" s="54"/>
      <c r="AQ36" s="54"/>
      <c r="AR36" s="54"/>
      <c r="AS36" s="116"/>
    </row>
    <row r="37" spans="1:45">
      <c r="G37" s="30">
        <f>AVERAGE(G9,G12,G16,G17,G18,G20,G23,G24,G26,G27,G32)</f>
        <v>5.5454545454545459</v>
      </c>
      <c r="H37" s="30">
        <f>AVERAGE(H9,H12,H16,H17,H18,H20,H23,H26,H27,H30,H34)</f>
        <v>4.7272727272727275</v>
      </c>
      <c r="I37" s="30">
        <f>AVERAGE(I9,I12,I16,I17,I18,I20,I23,I26,I27,I30,I34)</f>
        <v>5.0909090909090908</v>
      </c>
      <c r="J37" s="30">
        <f>AVERAGE(J9,J12,J15,J17,J18,J21,J20,J23,J27,J32,J36)</f>
        <v>4</v>
      </c>
      <c r="K37" s="30">
        <f>AVERAGE(K9,K12,K13,K15,K17,K18,K23,K26,K27,K33,K36)</f>
        <v>5</v>
      </c>
      <c r="L37" s="24">
        <f>AVERAGE(L9,L12,L15,L17,L18,L23,L27,L30,L32,L33,L36)</f>
        <v>4.8181818181818183</v>
      </c>
      <c r="M37" s="30">
        <f>AVERAGE(M9,M12,M14,M18,M17,M21,M23,M26,M27,M33,M36)</f>
        <v>4.9090909090909092</v>
      </c>
      <c r="N37" s="30">
        <f>AVERAGE(N9,N12,N16,N17,N18,N23,N26,N27,N30,N33,N36)</f>
        <v>6</v>
      </c>
      <c r="O37" s="30">
        <f>AVERAGE(O9,O10,O12,O16,O17,O20,O27,O23,O32,O33,O36)</f>
        <v>5.5454545454545459</v>
      </c>
      <c r="P37" s="30">
        <f>AVERAGE(P9,P10,P12,P16,P17,P21,P23,P27,P32,P33,P36)</f>
        <v>4.4545454545454541</v>
      </c>
      <c r="Q37" s="30">
        <f>AVERAGE(Q9,Q10,Q12,Q16,Q17,Q21,Q23,Q27,Q32,Q33,Q36)</f>
        <v>3.6363636363636362</v>
      </c>
      <c r="R37" s="30">
        <f>AVERAGE(R9,R10,R14,R16,R17,R21,R23,R26,R27,R32,R33)</f>
        <v>5.2727272727272725</v>
      </c>
      <c r="S37" s="30">
        <f>AVERAGE(S9,S10,S12,S16,S17,S18,S21,S23,S24,S32,S36)</f>
        <v>4.6363636363636367</v>
      </c>
      <c r="T37" s="30">
        <f>AVERAGE(T9,T10,T14,T16,T17,T18,T21,T23,T26,T32,T33)</f>
        <v>4.8181818181818183</v>
      </c>
      <c r="U37" s="30">
        <f>AVERAGE(U9,U12,U16,U17,U18,U19,U23,U26,U27,U30,U36)</f>
        <v>3.0909090909090908</v>
      </c>
      <c r="V37" s="30">
        <f>AVERAGE(V9,V10,V14,V16,V17,V18,V21,V23,V24,V32,V33)</f>
        <v>4.0909090909090908</v>
      </c>
      <c r="W37" s="30">
        <f>AVERAGE(W8,W10,W12,W16,W17,W20,W23,W24,W27,W33,W32)</f>
        <v>5.5</v>
      </c>
      <c r="X37" s="30">
        <f>AVERAGE(X9,X10,X12,X16,X17,X18,X23,X24,X27,X33,X36)</f>
        <v>6</v>
      </c>
      <c r="Y37" s="30">
        <f>AVERAGE(Y8,Y10,Y12,Y16,Y17,Y19,Y23,Y24,Y27,Y33,Y36)</f>
        <v>5.3636363636363633</v>
      </c>
      <c r="Z37" s="30">
        <f>AVERAGE(Z8,Z10,Z12,Z16,Z17,Z19,Z24,Z23,Z27,Z33,Z32)</f>
        <v>5.5454545454545459</v>
      </c>
      <c r="AA37" s="30">
        <f>AVERAGE(AA8,AA10,AA12,AA16,AA17,AA20,AA24,AA23,AA27,AA32,AA33)</f>
        <v>4</v>
      </c>
      <c r="AB37" s="30">
        <f>AVERAGE(AB8,AB10,AB12,AB16,AB17,AB20,AB23,AB24,AB27,AB32,AB33)</f>
        <v>5</v>
      </c>
      <c r="AC37" s="30">
        <f>AVERAGE(AC9,AC10,AC12,AC16,AC17,AC20,AC23,AC27,AC28,AC33,AC36)</f>
        <v>4.0909090909090908</v>
      </c>
      <c r="AD37" s="30">
        <f>AVERAGE(AD9,AD10,AD12,AD16,AD17,AD20,AD21,AD23,AD24,AD32,AD33)</f>
        <v>4.8181818181818183</v>
      </c>
      <c r="AE37" s="30">
        <f>AVERAGE(AE9,AE10,AE12,AE16,AE17,AE21,AE20,AE23,AE28,AE33,AE36)</f>
        <v>5.6363636363636367</v>
      </c>
      <c r="AF37" s="30">
        <f>AVERAGE(AF9,AF10,AF12,AF16,AF17,AF20,AF21,AF23,AF28,AF33,AF36)</f>
        <v>5.5454545454545459</v>
      </c>
      <c r="AG37" s="30">
        <f>AVERAGE(AG9,AG12,AG16,AG17,AG18,AG20,AG21,AG23,AG24,AG32,AG33)</f>
        <v>5.4545454545454541</v>
      </c>
      <c r="AH37" s="30">
        <f>AVERAGE(AH8,AH10,AH12,AH16,AH17,AH20,AH21,AH23,AH28,AH33,AH35)</f>
        <v>3.6363636363636362</v>
      </c>
      <c r="AI37" s="30">
        <f>AVERAGE(AI8,AI10,AI12,AI16,AI17,AI20,AI21,AI23,AI24,AI32,AI35)</f>
        <v>5.1818181818181817</v>
      </c>
      <c r="AJ37" s="30">
        <f>AVERAGE(AJ8,AJ10,AJ12,AJ16,AJ17,AJ20,AJ21,AJ23,AJ24,AJ33,AJ35)</f>
        <v>5.1818181818181817</v>
      </c>
      <c r="AK37" s="30">
        <f>AVERAGE(AK8,AK12,AK10,AK16,AK17,AK20,AK21,AK23,AK30,AK33,AK35)</f>
        <v>5.5454545454545459</v>
      </c>
      <c r="AL37" s="30">
        <f>AVERAGE(AL8,AL10,AL12,AL16,AL17,AL20,AL21,AL23,AL30,AL33,AL35)</f>
        <v>5.2727272727272725</v>
      </c>
      <c r="AM37" s="98"/>
      <c r="AN37" s="30"/>
      <c r="AO37" s="30"/>
      <c r="AP37" s="30"/>
      <c r="AQ37" s="30"/>
      <c r="AR37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activeCell="A4" sqref="A4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15" width="4.7109375" customWidth="1"/>
    <col min="16" max="16" width="4.5703125" customWidth="1"/>
    <col min="17" max="44" width="4.7109375" customWidth="1"/>
  </cols>
  <sheetData>
    <row r="1" spans="1:45">
      <c r="A1" t="s">
        <v>142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510</v>
      </c>
      <c r="H7" s="115" t="s">
        <v>537</v>
      </c>
      <c r="I7" s="115" t="s">
        <v>584</v>
      </c>
      <c r="J7" s="115" t="s">
        <v>614</v>
      </c>
      <c r="K7" s="115" t="s">
        <v>659</v>
      </c>
      <c r="L7" s="115" t="s">
        <v>702</v>
      </c>
      <c r="M7" s="115" t="s">
        <v>715</v>
      </c>
      <c r="N7" s="115" t="s">
        <v>737</v>
      </c>
      <c r="O7" s="115" t="s">
        <v>752</v>
      </c>
      <c r="P7" s="115" t="s">
        <v>774</v>
      </c>
      <c r="Q7" s="115" t="s">
        <v>809</v>
      </c>
      <c r="R7" s="115" t="s">
        <v>820</v>
      </c>
      <c r="S7" s="115" t="s">
        <v>842</v>
      </c>
      <c r="T7" s="115" t="s">
        <v>869</v>
      </c>
      <c r="U7" s="115" t="s">
        <v>883</v>
      </c>
      <c r="V7" s="115" t="s">
        <v>914</v>
      </c>
      <c r="W7" s="115" t="s">
        <v>928</v>
      </c>
      <c r="X7" s="115" t="s">
        <v>964</v>
      </c>
      <c r="Y7" s="115" t="s">
        <v>980</v>
      </c>
      <c r="Z7" s="115" t="s">
        <v>1009</v>
      </c>
      <c r="AA7" s="115" t="s">
        <v>1034</v>
      </c>
      <c r="AB7" s="115" t="s">
        <v>1060</v>
      </c>
      <c r="AC7" s="115" t="s">
        <v>1076</v>
      </c>
      <c r="AD7" s="115" t="s">
        <v>1095</v>
      </c>
      <c r="AE7" s="115" t="s">
        <v>1123</v>
      </c>
      <c r="AF7" s="115" t="s">
        <v>1139</v>
      </c>
      <c r="AG7" s="115" t="s">
        <v>1171</v>
      </c>
      <c r="AH7" s="115" t="s">
        <v>1208</v>
      </c>
      <c r="AI7" s="115" t="s">
        <v>1219</v>
      </c>
      <c r="AJ7" s="115" t="s">
        <v>1248</v>
      </c>
      <c r="AK7" s="115"/>
      <c r="AL7" s="115" t="s">
        <v>1275</v>
      </c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180" t="s">
        <v>511</v>
      </c>
      <c r="C8" s="94"/>
      <c r="D8" s="95"/>
      <c r="E8" s="93"/>
      <c r="F8" s="13"/>
      <c r="G8" s="44"/>
      <c r="H8" s="82"/>
      <c r="I8" s="71"/>
      <c r="J8" s="82"/>
      <c r="K8" s="82"/>
      <c r="L8" s="82"/>
      <c r="M8" s="82"/>
      <c r="N8" s="71"/>
      <c r="O8" s="82"/>
      <c r="P8" s="71"/>
      <c r="Q8" s="71"/>
      <c r="R8" s="82"/>
      <c r="S8" s="71"/>
      <c r="T8" s="82"/>
      <c r="U8" s="71"/>
      <c r="V8" s="71"/>
      <c r="W8" s="82"/>
      <c r="X8" s="43"/>
      <c r="Y8" s="53"/>
      <c r="Z8" s="82"/>
      <c r="AA8" s="32"/>
      <c r="AB8" s="82"/>
      <c r="AC8" s="71"/>
      <c r="AD8" s="82"/>
      <c r="AE8" s="71"/>
      <c r="AF8" s="82"/>
      <c r="AG8" s="82"/>
      <c r="AH8" s="71"/>
      <c r="AI8" s="82"/>
      <c r="AJ8" s="71"/>
      <c r="AK8" s="71"/>
      <c r="AL8" s="82"/>
      <c r="AM8" s="71"/>
      <c r="AN8" s="82"/>
      <c r="AO8" s="71"/>
      <c r="AP8" s="71"/>
      <c r="AQ8" s="82"/>
      <c r="AR8" s="71"/>
      <c r="AS8" s="21"/>
    </row>
    <row r="9" spans="1:45" s="91" customFormat="1">
      <c r="A9" s="64" t="s">
        <v>8</v>
      </c>
      <c r="B9" s="67" t="s">
        <v>615</v>
      </c>
      <c r="C9" s="108">
        <v>1</v>
      </c>
      <c r="D9" s="110"/>
      <c r="E9" s="106"/>
      <c r="F9" s="74">
        <f>AVERAGE(J9)</f>
        <v>4</v>
      </c>
      <c r="G9" s="44"/>
      <c r="H9" s="82"/>
      <c r="I9" s="71"/>
      <c r="J9" s="82">
        <v>4</v>
      </c>
      <c r="K9" s="82"/>
      <c r="L9" s="82"/>
      <c r="M9" s="82"/>
      <c r="N9" s="71"/>
      <c r="O9" s="82"/>
      <c r="P9" s="71"/>
      <c r="Q9" s="71"/>
      <c r="R9" s="82"/>
      <c r="S9" s="71"/>
      <c r="T9" s="82"/>
      <c r="U9" s="71"/>
      <c r="V9" s="71"/>
      <c r="W9" s="82"/>
      <c r="X9" s="43"/>
      <c r="Y9" s="53"/>
      <c r="Z9" s="82"/>
      <c r="AA9" s="32"/>
      <c r="AB9" s="82"/>
      <c r="AC9" s="71"/>
      <c r="AD9" s="82"/>
      <c r="AE9" s="71"/>
      <c r="AF9" s="82"/>
      <c r="AG9" s="82"/>
      <c r="AH9" s="71"/>
      <c r="AI9" s="82"/>
      <c r="AJ9" s="71"/>
      <c r="AK9" s="71"/>
      <c r="AL9" s="82"/>
      <c r="AM9" s="71"/>
      <c r="AN9" s="82"/>
      <c r="AO9" s="71"/>
      <c r="AP9" s="71"/>
      <c r="AQ9" s="82"/>
      <c r="AR9" s="71"/>
      <c r="AS9" s="116"/>
    </row>
    <row r="10" spans="1:45">
      <c r="A10" s="10" t="s">
        <v>8</v>
      </c>
      <c r="B10" s="56" t="s">
        <v>143</v>
      </c>
      <c r="C10" s="112">
        <v>30</v>
      </c>
      <c r="D10" s="113"/>
      <c r="E10" s="114"/>
      <c r="F10" s="28">
        <f>AVERAGE(X10,V10,U10,T10,G10,H10,I10,K10,L10,M10,N10,O10,P10,Q10,R10,S10,W10,Y10,Z10,AA10,AB10,AC10,AD10,AE10,AF10,AG10,AH10,AI10,AJ10,AL10)</f>
        <v>5.5</v>
      </c>
      <c r="G10" s="44">
        <v>5</v>
      </c>
      <c r="H10" s="147">
        <v>6</v>
      </c>
      <c r="I10" s="142">
        <v>5</v>
      </c>
      <c r="J10" s="82"/>
      <c r="K10" s="53">
        <v>6</v>
      </c>
      <c r="L10" s="54">
        <v>5</v>
      </c>
      <c r="M10" s="54">
        <v>6</v>
      </c>
      <c r="N10" s="43">
        <v>6</v>
      </c>
      <c r="O10" s="82">
        <v>4</v>
      </c>
      <c r="P10" s="142">
        <v>5</v>
      </c>
      <c r="Q10" s="142">
        <v>5</v>
      </c>
      <c r="R10" s="53">
        <v>6</v>
      </c>
      <c r="S10" s="43">
        <v>6</v>
      </c>
      <c r="T10" s="53">
        <v>6</v>
      </c>
      <c r="U10" s="71">
        <v>5</v>
      </c>
      <c r="V10" s="43">
        <v>5</v>
      </c>
      <c r="W10" s="53">
        <v>6</v>
      </c>
      <c r="X10" s="142">
        <v>5</v>
      </c>
      <c r="Y10" s="54">
        <v>6</v>
      </c>
      <c r="Z10" s="54">
        <v>5</v>
      </c>
      <c r="AA10" s="50">
        <v>6</v>
      </c>
      <c r="AB10" s="54">
        <v>6</v>
      </c>
      <c r="AC10" s="43">
        <v>6</v>
      </c>
      <c r="AD10" s="54">
        <v>5</v>
      </c>
      <c r="AE10" s="43">
        <v>6</v>
      </c>
      <c r="AF10" s="54">
        <v>5</v>
      </c>
      <c r="AG10" s="54">
        <v>5</v>
      </c>
      <c r="AH10" s="43">
        <v>6</v>
      </c>
      <c r="AI10" s="54">
        <v>4</v>
      </c>
      <c r="AJ10" s="43">
        <v>6</v>
      </c>
      <c r="AK10" s="43"/>
      <c r="AL10" s="224">
        <v>7</v>
      </c>
      <c r="AM10" s="71"/>
      <c r="AN10" s="82"/>
      <c r="AO10" s="71"/>
      <c r="AP10" s="71"/>
      <c r="AQ10" s="54"/>
      <c r="AR10" s="43"/>
      <c r="AS10" s="21"/>
    </row>
    <row r="11" spans="1:45">
      <c r="A11" s="64" t="s">
        <v>10</v>
      </c>
      <c r="B11" s="22" t="s">
        <v>144</v>
      </c>
      <c r="C11" s="108">
        <v>26</v>
      </c>
      <c r="D11" s="117">
        <v>4</v>
      </c>
      <c r="E11" s="106">
        <v>8</v>
      </c>
      <c r="F11" s="83">
        <f>AVERAGE(X11,V11,U11,G11,I11,J11,K11,L11,N11,O11,P11,Q11,R11,S11,T11,W11,Z11,AA11,AB11,AC11,AE11,AF11,AG11,AH11,AI11,AJ11,AL11)</f>
        <v>6.1851851851851851</v>
      </c>
      <c r="G11" s="317">
        <v>7</v>
      </c>
      <c r="H11" s="32"/>
      <c r="I11" s="43">
        <v>6</v>
      </c>
      <c r="J11" s="224">
        <v>7</v>
      </c>
      <c r="K11" s="54">
        <v>6</v>
      </c>
      <c r="L11" s="294">
        <v>3</v>
      </c>
      <c r="M11" s="142" t="s">
        <v>104</v>
      </c>
      <c r="N11" s="278">
        <v>8</v>
      </c>
      <c r="O11" s="82">
        <v>5</v>
      </c>
      <c r="P11" s="71">
        <v>6</v>
      </c>
      <c r="Q11" s="71">
        <v>6</v>
      </c>
      <c r="R11" s="224">
        <v>8</v>
      </c>
      <c r="S11" s="71">
        <v>6</v>
      </c>
      <c r="T11" s="286">
        <v>7</v>
      </c>
      <c r="U11" s="71">
        <v>5</v>
      </c>
      <c r="V11" s="71">
        <v>6</v>
      </c>
      <c r="W11" s="286">
        <v>7</v>
      </c>
      <c r="X11" s="142">
        <v>4</v>
      </c>
      <c r="Y11" s="71" t="s">
        <v>104</v>
      </c>
      <c r="Z11" s="54">
        <v>6</v>
      </c>
      <c r="AA11" s="396">
        <v>7</v>
      </c>
      <c r="AB11" s="82">
        <v>6</v>
      </c>
      <c r="AC11" s="71">
        <v>6</v>
      </c>
      <c r="AD11" s="71" t="s">
        <v>104</v>
      </c>
      <c r="AE11" s="280">
        <v>7</v>
      </c>
      <c r="AF11" s="71">
        <v>5</v>
      </c>
      <c r="AG11" s="224">
        <v>8</v>
      </c>
      <c r="AH11" s="278">
        <v>8</v>
      </c>
      <c r="AI11" s="82">
        <v>5</v>
      </c>
      <c r="AJ11" s="278">
        <v>7</v>
      </c>
      <c r="AK11" s="43"/>
      <c r="AL11" s="71">
        <v>5</v>
      </c>
      <c r="AM11" s="82"/>
      <c r="AN11" s="82"/>
      <c r="AO11" s="71"/>
      <c r="AP11" s="71"/>
      <c r="AQ11" s="82"/>
      <c r="AR11" s="43"/>
      <c r="AS11" s="21"/>
    </row>
    <row r="12" spans="1:45">
      <c r="A12" s="41" t="s">
        <v>10</v>
      </c>
      <c r="B12" s="79" t="s">
        <v>187</v>
      </c>
      <c r="C12" s="99"/>
      <c r="D12" s="100"/>
      <c r="E12" s="101"/>
      <c r="F12" s="83"/>
      <c r="G12" s="263"/>
      <c r="H12" s="309"/>
      <c r="I12" s="254"/>
      <c r="J12" s="251"/>
      <c r="K12" s="251"/>
      <c r="L12" s="251"/>
      <c r="M12" s="251"/>
      <c r="N12" s="254"/>
      <c r="O12" s="251"/>
      <c r="P12" s="254"/>
      <c r="Q12" s="254"/>
      <c r="R12" s="233"/>
      <c r="S12" s="254"/>
      <c r="T12" s="254"/>
      <c r="U12" s="254"/>
      <c r="V12" s="254"/>
      <c r="W12" s="251"/>
      <c r="X12" s="254"/>
      <c r="Y12" s="251"/>
      <c r="Z12" s="251"/>
      <c r="AA12" s="256"/>
      <c r="AB12" s="251"/>
      <c r="AC12" s="254"/>
      <c r="AD12" s="251"/>
      <c r="AE12" s="254"/>
      <c r="AF12" s="251"/>
      <c r="AG12" s="251"/>
      <c r="AH12" s="254"/>
      <c r="AI12" s="251"/>
      <c r="AJ12" s="254"/>
      <c r="AK12" s="254"/>
      <c r="AL12" s="251"/>
      <c r="AM12" s="254"/>
      <c r="AN12" s="251"/>
      <c r="AO12" s="254"/>
      <c r="AP12" s="254"/>
      <c r="AQ12" s="251"/>
      <c r="AR12" s="254"/>
      <c r="AS12" s="21"/>
    </row>
    <row r="13" spans="1:45">
      <c r="A13" s="64" t="s">
        <v>10</v>
      </c>
      <c r="B13" s="22" t="s">
        <v>146</v>
      </c>
      <c r="C13" s="108">
        <v>9</v>
      </c>
      <c r="D13" s="110"/>
      <c r="E13" s="106"/>
      <c r="F13" s="83">
        <f>AVERAGE(I13,J13,K13,L13,O13,R13,T13,U13,AE13)</f>
        <v>5.2222222222222223</v>
      </c>
      <c r="G13" s="44"/>
      <c r="H13" s="160"/>
      <c r="I13" s="71">
        <v>6</v>
      </c>
      <c r="J13" s="82">
        <v>5</v>
      </c>
      <c r="K13" s="82">
        <v>5</v>
      </c>
      <c r="L13" s="82">
        <v>4</v>
      </c>
      <c r="M13" s="82"/>
      <c r="N13" s="43"/>
      <c r="O13" s="82">
        <v>4</v>
      </c>
      <c r="P13" s="71"/>
      <c r="Q13" s="71"/>
      <c r="R13" s="82">
        <v>6</v>
      </c>
      <c r="S13" s="71"/>
      <c r="T13" s="82">
        <v>6</v>
      </c>
      <c r="U13" s="71">
        <v>5</v>
      </c>
      <c r="V13" s="71"/>
      <c r="W13" s="82"/>
      <c r="X13" s="71"/>
      <c r="Y13" s="71"/>
      <c r="Z13" s="82"/>
      <c r="AA13" s="32"/>
      <c r="AB13" s="82"/>
      <c r="AC13" s="71"/>
      <c r="AD13" s="82"/>
      <c r="AE13" s="71">
        <v>6</v>
      </c>
      <c r="AF13" s="82"/>
      <c r="AG13" s="82"/>
      <c r="AH13" s="71"/>
      <c r="AI13" s="142"/>
      <c r="AJ13" s="71"/>
      <c r="AK13" s="71"/>
      <c r="AL13" s="82"/>
      <c r="AM13" s="71"/>
      <c r="AN13" s="53"/>
      <c r="AO13" s="71"/>
      <c r="AP13" s="71"/>
      <c r="AQ13" s="82"/>
      <c r="AR13" s="71"/>
      <c r="AS13" s="21"/>
    </row>
    <row r="14" spans="1:45" s="91" customFormat="1">
      <c r="A14" s="64" t="s">
        <v>10</v>
      </c>
      <c r="B14" s="34" t="s">
        <v>405</v>
      </c>
      <c r="C14" s="108">
        <v>27</v>
      </c>
      <c r="D14" s="110"/>
      <c r="E14" s="106">
        <v>1</v>
      </c>
      <c r="F14" s="83">
        <f>AVERAGE(X14,V14,G14,I14,J14,K14,L14,N14,O14,P14,Q14,R14,S14,T14,W14,Y14,Z14,AA14,AB14,AC14,AD14,AF14,AG14,AH14,AI14,AJ14,AL14)</f>
        <v>5.4444444444444446</v>
      </c>
      <c r="G14" s="44">
        <v>4</v>
      </c>
      <c r="H14" s="160"/>
      <c r="I14" s="71">
        <v>6</v>
      </c>
      <c r="J14" s="82">
        <v>6</v>
      </c>
      <c r="K14" s="71">
        <v>6</v>
      </c>
      <c r="L14" s="294">
        <v>3</v>
      </c>
      <c r="M14" s="160"/>
      <c r="N14" s="71">
        <v>6</v>
      </c>
      <c r="O14" s="294">
        <v>3</v>
      </c>
      <c r="P14" s="278">
        <v>7</v>
      </c>
      <c r="Q14" s="82">
        <v>5</v>
      </c>
      <c r="R14" s="286">
        <v>7</v>
      </c>
      <c r="S14" s="71">
        <v>6</v>
      </c>
      <c r="T14" s="82">
        <v>6</v>
      </c>
      <c r="U14" s="160"/>
      <c r="V14" s="71">
        <v>5</v>
      </c>
      <c r="W14" s="82">
        <v>6</v>
      </c>
      <c r="X14" s="71">
        <v>4</v>
      </c>
      <c r="Y14" s="82">
        <v>5</v>
      </c>
      <c r="Z14" s="160">
        <v>6</v>
      </c>
      <c r="AA14" s="71">
        <v>6</v>
      </c>
      <c r="AB14" s="82">
        <v>5</v>
      </c>
      <c r="AC14" s="71">
        <v>6</v>
      </c>
      <c r="AD14" s="82">
        <v>5</v>
      </c>
      <c r="AE14" s="82"/>
      <c r="AF14" s="71">
        <v>5</v>
      </c>
      <c r="AG14" s="82">
        <v>6</v>
      </c>
      <c r="AH14" s="71">
        <v>6</v>
      </c>
      <c r="AI14" s="82">
        <v>5</v>
      </c>
      <c r="AJ14" s="71">
        <v>6</v>
      </c>
      <c r="AK14" s="71"/>
      <c r="AL14" s="82">
        <v>6</v>
      </c>
      <c r="AM14" s="71"/>
      <c r="AN14" s="82"/>
      <c r="AO14" s="71"/>
      <c r="AP14" s="71"/>
      <c r="AQ14" s="82"/>
      <c r="AR14" s="71"/>
      <c r="AS14" s="116"/>
    </row>
    <row r="15" spans="1:45" s="76" customFormat="1">
      <c r="A15" s="64" t="s">
        <v>10</v>
      </c>
      <c r="B15" s="34" t="s">
        <v>140</v>
      </c>
      <c r="C15" s="108">
        <v>11</v>
      </c>
      <c r="D15" s="110">
        <v>3</v>
      </c>
      <c r="E15" s="106"/>
      <c r="F15" s="83">
        <f>AVERAGE(K15,M15,N15,V15,Y15,Z15,AE15,AF15,AG15,AJ15,AL15)</f>
        <v>6.4545454545454541</v>
      </c>
      <c r="G15" s="44"/>
      <c r="H15" s="45"/>
      <c r="I15" s="71"/>
      <c r="J15" s="71" t="s">
        <v>104</v>
      </c>
      <c r="K15" s="286">
        <v>8</v>
      </c>
      <c r="L15" s="142" t="s">
        <v>104</v>
      </c>
      <c r="M15" s="82">
        <v>5</v>
      </c>
      <c r="N15" s="287">
        <v>7</v>
      </c>
      <c r="O15" s="82"/>
      <c r="P15" s="82"/>
      <c r="Q15" s="71"/>
      <c r="R15" s="82"/>
      <c r="S15" s="71"/>
      <c r="T15" s="82"/>
      <c r="U15" s="43"/>
      <c r="V15" s="287">
        <v>7</v>
      </c>
      <c r="W15" s="82"/>
      <c r="X15" s="71"/>
      <c r="Y15" s="82">
        <v>5</v>
      </c>
      <c r="Z15" s="286">
        <v>7</v>
      </c>
      <c r="AA15" s="71"/>
      <c r="AB15" s="82"/>
      <c r="AC15" s="71"/>
      <c r="AD15" s="71" t="s">
        <v>104</v>
      </c>
      <c r="AE15" s="287">
        <v>8</v>
      </c>
      <c r="AF15" s="82">
        <v>6</v>
      </c>
      <c r="AG15" s="82">
        <v>6</v>
      </c>
      <c r="AH15" s="43"/>
      <c r="AI15" s="82"/>
      <c r="AJ15" s="287">
        <v>7</v>
      </c>
      <c r="AK15" s="71"/>
      <c r="AL15" s="82">
        <v>5</v>
      </c>
      <c r="AM15" s="71"/>
      <c r="AN15" s="82"/>
      <c r="AO15" s="71"/>
      <c r="AP15" s="71"/>
      <c r="AQ15" s="82"/>
      <c r="AR15" s="71"/>
      <c r="AS15" s="77"/>
    </row>
    <row r="16" spans="1:45" s="91" customFormat="1">
      <c r="A16" s="64" t="s">
        <v>10</v>
      </c>
      <c r="B16" s="34" t="s">
        <v>512</v>
      </c>
      <c r="C16" s="108">
        <v>21</v>
      </c>
      <c r="D16" s="110"/>
      <c r="E16" s="106"/>
      <c r="F16" s="83">
        <f>AVERAGE(G16,H16,I16,M16,O16,P16,Q16,R16,S16,W16,AA16,AB16,AC16,AD16,AE16,AF16,AH16,AI16,AJ16,AL16)</f>
        <v>5.95</v>
      </c>
      <c r="G16" s="44">
        <v>4</v>
      </c>
      <c r="H16" s="160">
        <v>4</v>
      </c>
      <c r="I16" s="71">
        <v>6</v>
      </c>
      <c r="J16" s="82"/>
      <c r="K16" s="82"/>
      <c r="L16" s="53"/>
      <c r="M16" s="82">
        <v>6</v>
      </c>
      <c r="N16" s="71"/>
      <c r="O16" s="82">
        <v>4</v>
      </c>
      <c r="P16" s="82">
        <v>5</v>
      </c>
      <c r="Q16" s="71">
        <v>6</v>
      </c>
      <c r="R16" s="286">
        <v>8</v>
      </c>
      <c r="S16" s="287">
        <v>7</v>
      </c>
      <c r="T16" s="82"/>
      <c r="U16" s="43"/>
      <c r="V16" s="71"/>
      <c r="W16" s="286">
        <v>7</v>
      </c>
      <c r="X16" s="71" t="s">
        <v>423</v>
      </c>
      <c r="Y16" s="82"/>
      <c r="Z16" s="82"/>
      <c r="AA16" s="287">
        <v>7</v>
      </c>
      <c r="AB16" s="82">
        <v>6</v>
      </c>
      <c r="AC16" s="287">
        <v>8</v>
      </c>
      <c r="AD16" s="286">
        <v>7</v>
      </c>
      <c r="AE16" s="71">
        <v>6</v>
      </c>
      <c r="AF16" s="82">
        <v>5</v>
      </c>
      <c r="AG16" s="82"/>
      <c r="AH16" s="142">
        <v>6</v>
      </c>
      <c r="AI16" s="82">
        <v>6</v>
      </c>
      <c r="AJ16" s="71">
        <v>6</v>
      </c>
      <c r="AK16" s="71"/>
      <c r="AL16" s="82">
        <v>5</v>
      </c>
      <c r="AM16" s="71"/>
      <c r="AN16" s="82"/>
      <c r="AO16" s="71"/>
      <c r="AP16" s="71"/>
      <c r="AQ16" s="82"/>
      <c r="AR16" s="71"/>
      <c r="AS16" s="116"/>
    </row>
    <row r="17" spans="1:45" s="91" customFormat="1">
      <c r="A17" s="64" t="s">
        <v>10</v>
      </c>
      <c r="B17" s="34" t="s">
        <v>49</v>
      </c>
      <c r="C17" s="108">
        <v>23</v>
      </c>
      <c r="D17" s="110">
        <v>2</v>
      </c>
      <c r="E17" s="106">
        <v>2</v>
      </c>
      <c r="F17" s="83">
        <f>AVERAGE(X17,V17,G17,I17,J17,L17,N17,P17,Q17,R17,S17,T17,U17,W17,Y17,Z17,AA17,AB17,AC17,AD17,AG17,AH17,AI17)</f>
        <v>5.3913043478260869</v>
      </c>
      <c r="G17" s="44">
        <v>6</v>
      </c>
      <c r="H17" s="45"/>
      <c r="I17" s="287">
        <v>7</v>
      </c>
      <c r="J17" s="224">
        <v>7</v>
      </c>
      <c r="K17" s="82"/>
      <c r="L17" s="281">
        <v>3</v>
      </c>
      <c r="M17" s="82"/>
      <c r="N17" s="71">
        <v>6</v>
      </c>
      <c r="O17" s="71" t="s">
        <v>104</v>
      </c>
      <c r="P17" s="82">
        <v>5</v>
      </c>
      <c r="Q17" s="71">
        <v>5</v>
      </c>
      <c r="R17" s="82">
        <v>6</v>
      </c>
      <c r="S17" s="71">
        <v>6</v>
      </c>
      <c r="T17" s="82">
        <v>5</v>
      </c>
      <c r="U17" s="142">
        <v>4</v>
      </c>
      <c r="V17" s="71">
        <v>5</v>
      </c>
      <c r="W17" s="224">
        <v>7</v>
      </c>
      <c r="X17" s="240">
        <v>3</v>
      </c>
      <c r="Y17" s="82">
        <v>5</v>
      </c>
      <c r="Z17" s="286">
        <v>7</v>
      </c>
      <c r="AA17" s="71">
        <v>6</v>
      </c>
      <c r="AB17" s="82">
        <v>5</v>
      </c>
      <c r="AC17" s="71">
        <v>5</v>
      </c>
      <c r="AD17" s="82">
        <v>5</v>
      </c>
      <c r="AE17" s="71"/>
      <c r="AF17" s="82"/>
      <c r="AG17" s="82">
        <v>5</v>
      </c>
      <c r="AH17" s="142">
        <v>6</v>
      </c>
      <c r="AI17" s="82">
        <v>5</v>
      </c>
      <c r="AJ17" s="71"/>
      <c r="AK17" s="71"/>
      <c r="AL17" s="71" t="s">
        <v>104</v>
      </c>
      <c r="AM17" s="71"/>
      <c r="AN17" s="82"/>
      <c r="AO17" s="71"/>
      <c r="AP17" s="71"/>
      <c r="AQ17" s="82"/>
      <c r="AR17" s="71"/>
      <c r="AS17" s="116"/>
    </row>
    <row r="18" spans="1:45" s="91" customFormat="1">
      <c r="A18" s="64" t="s">
        <v>10</v>
      </c>
      <c r="B18" s="59" t="s">
        <v>513</v>
      </c>
      <c r="C18" s="108">
        <v>30</v>
      </c>
      <c r="D18" s="110"/>
      <c r="E18" s="106">
        <v>5</v>
      </c>
      <c r="F18" s="83">
        <f>AVERAGE(X18,V18,U18,T18,G18,H18,I18,J18,K18,L18,M18,N18,O18,P18,Q18,S18,W18,Y18,Z18,AA18,AB18,AC18,AD18,AE18,AF18,AG18,AH18,AI18,AJ18,AL18)</f>
        <v>5.5666666666666664</v>
      </c>
      <c r="G18" s="44">
        <v>5</v>
      </c>
      <c r="H18" s="160">
        <v>6</v>
      </c>
      <c r="I18" s="71">
        <v>5</v>
      </c>
      <c r="J18" s="224">
        <v>7</v>
      </c>
      <c r="K18" s="82">
        <v>6</v>
      </c>
      <c r="L18" s="281">
        <v>3</v>
      </c>
      <c r="M18" s="53">
        <v>6</v>
      </c>
      <c r="N18" s="71">
        <v>6</v>
      </c>
      <c r="O18" s="294">
        <v>3</v>
      </c>
      <c r="P18" s="82">
        <v>6</v>
      </c>
      <c r="Q18" s="43">
        <v>6</v>
      </c>
      <c r="R18" s="82"/>
      <c r="S18" s="71">
        <v>6</v>
      </c>
      <c r="T18" s="82">
        <v>6</v>
      </c>
      <c r="U18" s="142">
        <v>6</v>
      </c>
      <c r="V18" s="71">
        <v>6</v>
      </c>
      <c r="W18" s="82">
        <v>6</v>
      </c>
      <c r="X18" s="240">
        <v>3</v>
      </c>
      <c r="Y18" s="82">
        <v>5</v>
      </c>
      <c r="Z18" s="82">
        <v>6</v>
      </c>
      <c r="AA18" s="287">
        <v>7</v>
      </c>
      <c r="AB18" s="82">
        <v>5</v>
      </c>
      <c r="AC18" s="71">
        <v>6</v>
      </c>
      <c r="AD18" s="53">
        <v>6</v>
      </c>
      <c r="AE18" s="71">
        <v>6</v>
      </c>
      <c r="AF18" s="82">
        <v>5</v>
      </c>
      <c r="AG18" s="224">
        <v>7</v>
      </c>
      <c r="AH18" s="142">
        <v>6</v>
      </c>
      <c r="AI18" s="82">
        <v>5</v>
      </c>
      <c r="AJ18" s="71">
        <v>6</v>
      </c>
      <c r="AK18" s="71"/>
      <c r="AL18" s="82">
        <v>5</v>
      </c>
      <c r="AM18" s="71"/>
      <c r="AN18" s="82"/>
      <c r="AO18" s="71"/>
      <c r="AP18" s="71"/>
      <c r="AQ18" s="82"/>
      <c r="AR18" s="71"/>
      <c r="AS18" s="116"/>
    </row>
    <row r="19" spans="1:45" s="91" customFormat="1">
      <c r="A19" s="41" t="s">
        <v>10</v>
      </c>
      <c r="B19" s="79" t="s">
        <v>538</v>
      </c>
      <c r="C19" s="99">
        <v>1</v>
      </c>
      <c r="D19" s="100"/>
      <c r="E19" s="101"/>
      <c r="F19" s="168">
        <f>AVERAGE(H19)</f>
        <v>5</v>
      </c>
      <c r="G19" s="159"/>
      <c r="H19" s="310">
        <v>5</v>
      </c>
      <c r="I19" s="158"/>
      <c r="J19" s="157"/>
      <c r="K19" s="157"/>
      <c r="L19" s="255"/>
      <c r="M19" s="157"/>
      <c r="N19" s="158"/>
      <c r="O19" s="157"/>
      <c r="P19" s="157"/>
      <c r="Q19" s="158"/>
      <c r="R19" s="157"/>
      <c r="S19" s="158"/>
      <c r="T19" s="157"/>
      <c r="U19" s="264"/>
      <c r="V19" s="158"/>
      <c r="W19" s="157"/>
      <c r="X19" s="158"/>
      <c r="Y19" s="157"/>
      <c r="Z19" s="157"/>
      <c r="AA19" s="158"/>
      <c r="AB19" s="157"/>
      <c r="AC19" s="158"/>
      <c r="AD19" s="157"/>
      <c r="AE19" s="158"/>
      <c r="AF19" s="157"/>
      <c r="AG19" s="157"/>
      <c r="AH19" s="264"/>
      <c r="AI19" s="157"/>
      <c r="AJ19" s="158"/>
      <c r="AK19" s="158"/>
      <c r="AL19" s="157"/>
      <c r="AM19" s="158"/>
      <c r="AN19" s="157"/>
      <c r="AO19" s="158"/>
      <c r="AP19" s="158"/>
      <c r="AQ19" s="157"/>
      <c r="AR19" s="158"/>
      <c r="AS19" s="116"/>
    </row>
    <row r="20" spans="1:45" s="76" customFormat="1">
      <c r="A20" s="144" t="s">
        <v>10</v>
      </c>
      <c r="B20" s="38" t="s">
        <v>248</v>
      </c>
      <c r="C20" s="174">
        <v>3</v>
      </c>
      <c r="D20" s="175">
        <v>1</v>
      </c>
      <c r="E20" s="143"/>
      <c r="F20" s="28">
        <f>AVERAGE(H20,M20,U20)</f>
        <v>5.333333333333333</v>
      </c>
      <c r="G20" s="44"/>
      <c r="H20" s="160">
        <v>6</v>
      </c>
      <c r="I20" s="71"/>
      <c r="J20" s="82"/>
      <c r="K20" s="82"/>
      <c r="L20" s="82"/>
      <c r="M20" s="82">
        <v>5</v>
      </c>
      <c r="N20" s="71"/>
      <c r="O20" s="82"/>
      <c r="P20" s="82"/>
      <c r="Q20" s="71"/>
      <c r="R20" s="82"/>
      <c r="S20" s="71"/>
      <c r="T20" s="82"/>
      <c r="U20" s="71">
        <v>5</v>
      </c>
      <c r="V20" s="71"/>
      <c r="W20" s="82"/>
      <c r="X20" s="71"/>
      <c r="Y20" s="71"/>
      <c r="Z20" s="82"/>
      <c r="AA20" s="32"/>
      <c r="AB20" s="71"/>
      <c r="AC20" s="71"/>
      <c r="AD20" s="82"/>
      <c r="AE20" s="71" t="s">
        <v>104</v>
      </c>
      <c r="AF20" s="82"/>
      <c r="AG20" s="82"/>
      <c r="AH20" s="71"/>
      <c r="AI20" s="71"/>
      <c r="AJ20" s="71"/>
      <c r="AK20" s="71"/>
      <c r="AL20" s="82"/>
      <c r="AM20" s="71"/>
      <c r="AN20" s="82"/>
      <c r="AO20" s="71"/>
      <c r="AP20" s="71"/>
      <c r="AQ20" s="82"/>
      <c r="AR20" s="71"/>
      <c r="AS20" s="77"/>
    </row>
    <row r="21" spans="1:45">
      <c r="A21" s="64" t="s">
        <v>23</v>
      </c>
      <c r="B21" s="34" t="s">
        <v>399</v>
      </c>
      <c r="C21" s="108">
        <v>27</v>
      </c>
      <c r="D21" s="110">
        <v>3</v>
      </c>
      <c r="E21" s="106">
        <v>6</v>
      </c>
      <c r="F21" s="83">
        <f>AVERAGE(X21,V21,U21,T21,G21,I21,J21,L21,M21,N21,O21,P21,Q21,R21,S21,W21,Y21,Z21,AA21,AB21,AC21,AD21,AE21,AF21,AG21,AH21,AI21,AL21)</f>
        <v>5.7142857142857144</v>
      </c>
      <c r="G21" s="247">
        <v>7</v>
      </c>
      <c r="H21" s="48"/>
      <c r="I21" s="71">
        <v>5</v>
      </c>
      <c r="J21" s="82">
        <v>5</v>
      </c>
      <c r="K21" s="71" t="s">
        <v>104</v>
      </c>
      <c r="L21" s="82">
        <v>5</v>
      </c>
      <c r="M21" s="82">
        <v>5</v>
      </c>
      <c r="N21" s="278">
        <v>8</v>
      </c>
      <c r="O21" s="240">
        <v>3</v>
      </c>
      <c r="P21" s="287">
        <v>7</v>
      </c>
      <c r="Q21" s="142">
        <v>4</v>
      </c>
      <c r="R21" s="82">
        <v>5</v>
      </c>
      <c r="S21" s="71">
        <v>6</v>
      </c>
      <c r="T21" s="286">
        <v>7</v>
      </c>
      <c r="U21" s="71">
        <v>4</v>
      </c>
      <c r="V21" s="71">
        <v>6</v>
      </c>
      <c r="W21" s="287">
        <v>7</v>
      </c>
      <c r="X21" s="142">
        <v>5</v>
      </c>
      <c r="Y21" s="71">
        <v>6</v>
      </c>
      <c r="Z21" s="278">
        <v>8</v>
      </c>
      <c r="AA21" s="47">
        <v>5</v>
      </c>
      <c r="AB21" s="53">
        <v>6</v>
      </c>
      <c r="AC21" s="71">
        <v>6</v>
      </c>
      <c r="AD21" s="142">
        <v>4</v>
      </c>
      <c r="AE21" s="71">
        <v>6</v>
      </c>
      <c r="AF21" s="278">
        <v>8</v>
      </c>
      <c r="AG21" s="82">
        <v>5</v>
      </c>
      <c r="AH21" s="287">
        <v>7</v>
      </c>
      <c r="AI21" s="82">
        <v>5</v>
      </c>
      <c r="AJ21" s="71" t="s">
        <v>104</v>
      </c>
      <c r="AK21" s="71"/>
      <c r="AL21" s="54">
        <v>5</v>
      </c>
      <c r="AM21" s="142"/>
      <c r="AN21" s="53"/>
      <c r="AO21" s="142"/>
      <c r="AP21" s="43"/>
      <c r="AQ21" s="54"/>
      <c r="AR21" s="71"/>
      <c r="AS21" s="21"/>
    </row>
    <row r="22" spans="1:45">
      <c r="A22" s="64" t="s">
        <v>23</v>
      </c>
      <c r="B22" s="34" t="s">
        <v>166</v>
      </c>
      <c r="C22" s="108">
        <v>21</v>
      </c>
      <c r="D22" s="110">
        <v>6</v>
      </c>
      <c r="E22" s="106">
        <v>2</v>
      </c>
      <c r="F22" s="83">
        <f>AVERAGE(X22,G22,I22,J22,L22,P22,Q22,R22,S22,T22,V22,W22,Y22,Z22,AA22,AB22,AC22,AD22,AF22,AH22,AL22)</f>
        <v>6.2380952380952381</v>
      </c>
      <c r="G22" s="42">
        <v>5</v>
      </c>
      <c r="H22" s="48" t="s">
        <v>104</v>
      </c>
      <c r="I22" s="71">
        <v>6</v>
      </c>
      <c r="J22" s="54">
        <v>6</v>
      </c>
      <c r="K22" s="82"/>
      <c r="L22" s="294">
        <v>3</v>
      </c>
      <c r="M22" s="82"/>
      <c r="N22" s="71"/>
      <c r="O22" s="71" t="s">
        <v>104</v>
      </c>
      <c r="P22" s="287">
        <v>7</v>
      </c>
      <c r="Q22" s="71">
        <v>5</v>
      </c>
      <c r="R22" s="286">
        <v>8</v>
      </c>
      <c r="S22" s="71">
        <v>6</v>
      </c>
      <c r="T22" s="286">
        <v>7</v>
      </c>
      <c r="U22" s="71" t="s">
        <v>104</v>
      </c>
      <c r="V22" s="287">
        <v>7</v>
      </c>
      <c r="W22" s="286">
        <v>7</v>
      </c>
      <c r="X22" s="278">
        <v>7</v>
      </c>
      <c r="Y22" s="224">
        <v>7</v>
      </c>
      <c r="Z22" s="82">
        <v>6</v>
      </c>
      <c r="AA22" s="396">
        <v>7</v>
      </c>
      <c r="AB22" s="82">
        <v>6</v>
      </c>
      <c r="AC22" s="71">
        <v>6</v>
      </c>
      <c r="AD22" s="71">
        <v>6</v>
      </c>
      <c r="AE22" s="43"/>
      <c r="AF22" s="71">
        <v>6</v>
      </c>
      <c r="AG22" s="71" t="s">
        <v>104</v>
      </c>
      <c r="AH22" s="287">
        <v>7</v>
      </c>
      <c r="AI22" s="71" t="s">
        <v>104</v>
      </c>
      <c r="AJ22" s="71" t="s">
        <v>104</v>
      </c>
      <c r="AK22" s="71"/>
      <c r="AL22" s="82">
        <v>6</v>
      </c>
      <c r="AM22" s="71"/>
      <c r="AN22" s="82"/>
      <c r="AO22" s="71"/>
      <c r="AP22" s="71"/>
      <c r="AQ22" s="82"/>
      <c r="AR22" s="71"/>
      <c r="AS22" s="21"/>
    </row>
    <row r="23" spans="1:45">
      <c r="A23" s="64" t="s">
        <v>23</v>
      </c>
      <c r="B23" s="22" t="s">
        <v>147</v>
      </c>
      <c r="C23" s="108">
        <v>4</v>
      </c>
      <c r="D23" s="110">
        <v>10</v>
      </c>
      <c r="E23" s="106"/>
      <c r="F23" s="83">
        <f>AVERAGE(G23,J23,AJ23,AL23)</f>
        <v>6.5</v>
      </c>
      <c r="G23" s="316">
        <v>7</v>
      </c>
      <c r="H23" s="32"/>
      <c r="I23" s="71" t="s">
        <v>104</v>
      </c>
      <c r="J23" s="71">
        <v>6</v>
      </c>
      <c r="K23" s="82"/>
      <c r="L23" s="53"/>
      <c r="M23" s="71"/>
      <c r="N23" s="43"/>
      <c r="O23" s="82"/>
      <c r="P23" s="71"/>
      <c r="Q23" s="71"/>
      <c r="R23" s="82"/>
      <c r="S23" s="71"/>
      <c r="T23" s="71" t="s">
        <v>104</v>
      </c>
      <c r="U23" s="71"/>
      <c r="V23" s="71" t="s">
        <v>104</v>
      </c>
      <c r="W23" s="71"/>
      <c r="X23" s="71" t="s">
        <v>104</v>
      </c>
      <c r="Y23" s="71" t="s">
        <v>104</v>
      </c>
      <c r="Z23" s="82"/>
      <c r="AA23" s="48"/>
      <c r="AB23" s="82"/>
      <c r="AC23" s="71" t="s">
        <v>104</v>
      </c>
      <c r="AD23" s="82"/>
      <c r="AE23" s="71" t="s">
        <v>104</v>
      </c>
      <c r="AF23" s="71" t="s">
        <v>104</v>
      </c>
      <c r="AG23" s="71"/>
      <c r="AH23" s="71" t="s">
        <v>104</v>
      </c>
      <c r="AI23" s="71" t="s">
        <v>104</v>
      </c>
      <c r="AJ23" s="142">
        <v>6</v>
      </c>
      <c r="AK23" s="71"/>
      <c r="AL23" s="286">
        <v>7</v>
      </c>
      <c r="AM23" s="71"/>
      <c r="AN23" s="71"/>
      <c r="AO23" s="71"/>
      <c r="AP23" s="43"/>
      <c r="AQ23" s="71"/>
      <c r="AR23" s="71"/>
      <c r="AS23" s="21"/>
    </row>
    <row r="24" spans="1:45">
      <c r="A24" s="64" t="s">
        <v>23</v>
      </c>
      <c r="B24" s="22" t="s">
        <v>148</v>
      </c>
      <c r="C24" s="108">
        <v>15</v>
      </c>
      <c r="D24" s="110">
        <v>10</v>
      </c>
      <c r="E24" s="106">
        <v>2</v>
      </c>
      <c r="F24" s="83">
        <f>AVERAGE(H24,I24,K24,L24,M24,N24,O24,U24,Y24,AD24,AE24,AF24,AG24,AI24,AJ24)</f>
        <v>5.8666666666666663</v>
      </c>
      <c r="G24" s="42" t="s">
        <v>104</v>
      </c>
      <c r="H24" s="160">
        <v>5</v>
      </c>
      <c r="I24" s="278">
        <v>7</v>
      </c>
      <c r="J24" s="71" t="s">
        <v>104</v>
      </c>
      <c r="K24" s="286">
        <v>7</v>
      </c>
      <c r="L24" s="82">
        <v>5</v>
      </c>
      <c r="M24" s="82">
        <v>5</v>
      </c>
      <c r="N24" s="71">
        <v>5</v>
      </c>
      <c r="O24" s="82">
        <v>5</v>
      </c>
      <c r="P24" s="142"/>
      <c r="Q24" s="71"/>
      <c r="R24" s="71"/>
      <c r="S24" s="71"/>
      <c r="T24" s="71" t="s">
        <v>104</v>
      </c>
      <c r="U24" s="71">
        <v>6</v>
      </c>
      <c r="V24" s="71"/>
      <c r="W24" s="71" t="s">
        <v>104</v>
      </c>
      <c r="X24" s="71"/>
      <c r="Y24" s="82">
        <v>5</v>
      </c>
      <c r="Z24" s="71" t="s">
        <v>104</v>
      </c>
      <c r="AA24" s="47" t="s">
        <v>104</v>
      </c>
      <c r="AB24" s="71" t="s">
        <v>104</v>
      </c>
      <c r="AC24" s="71" t="s">
        <v>104</v>
      </c>
      <c r="AD24" s="286">
        <v>7</v>
      </c>
      <c r="AE24" s="287">
        <v>7</v>
      </c>
      <c r="AF24" s="82">
        <v>5</v>
      </c>
      <c r="AG24" s="82">
        <v>5</v>
      </c>
      <c r="AH24" s="71" t="s">
        <v>104</v>
      </c>
      <c r="AI24" s="224">
        <v>7</v>
      </c>
      <c r="AJ24" s="287">
        <v>7</v>
      </c>
      <c r="AK24" s="71"/>
      <c r="AL24" s="71" t="s">
        <v>104</v>
      </c>
      <c r="AM24" s="71"/>
      <c r="AN24" s="82"/>
      <c r="AO24" s="142"/>
      <c r="AP24" s="142"/>
      <c r="AQ24" s="82"/>
      <c r="AR24" s="71"/>
      <c r="AS24" s="21"/>
    </row>
    <row r="25" spans="1:45" s="91" customFormat="1">
      <c r="A25" s="349" t="s">
        <v>23</v>
      </c>
      <c r="B25" s="354" t="s">
        <v>78</v>
      </c>
      <c r="C25" s="355">
        <v>4</v>
      </c>
      <c r="D25" s="356">
        <v>1</v>
      </c>
      <c r="E25" s="357">
        <v>2</v>
      </c>
      <c r="F25" s="168">
        <f>AVERAGE(H25,J25,K25,M25)</f>
        <v>5.75</v>
      </c>
      <c r="G25" s="159"/>
      <c r="H25" s="310">
        <v>5</v>
      </c>
      <c r="I25" s="158"/>
      <c r="J25" s="264">
        <v>7</v>
      </c>
      <c r="K25" s="157">
        <v>5</v>
      </c>
      <c r="L25" s="158"/>
      <c r="M25" s="158">
        <v>6</v>
      </c>
      <c r="N25" s="158"/>
      <c r="O25" s="157"/>
      <c r="P25" s="264" t="s">
        <v>104</v>
      </c>
      <c r="Q25" s="158"/>
      <c r="R25" s="157"/>
      <c r="S25" s="158"/>
      <c r="T25" s="157"/>
      <c r="U25" s="158"/>
      <c r="V25" s="158"/>
      <c r="W25" s="158"/>
      <c r="X25" s="158"/>
      <c r="Y25" s="157"/>
      <c r="Z25" s="157"/>
      <c r="AA25" s="356"/>
      <c r="AB25" s="158"/>
      <c r="AC25" s="158"/>
      <c r="AD25" s="157"/>
      <c r="AE25" s="158"/>
      <c r="AF25" s="157"/>
      <c r="AG25" s="157"/>
      <c r="AH25" s="158"/>
      <c r="AI25" s="157"/>
      <c r="AJ25" s="158"/>
      <c r="AK25" s="158"/>
      <c r="AL25" s="157"/>
      <c r="AM25" s="158"/>
      <c r="AN25" s="157"/>
      <c r="AO25" s="158"/>
      <c r="AP25" s="158"/>
      <c r="AQ25" s="157"/>
      <c r="AR25" s="158"/>
      <c r="AS25" s="116"/>
    </row>
    <row r="26" spans="1:45" s="91" customFormat="1">
      <c r="A26" s="125" t="s">
        <v>23</v>
      </c>
      <c r="B26" s="34" t="s">
        <v>331</v>
      </c>
      <c r="C26" s="126">
        <v>22</v>
      </c>
      <c r="D26" s="49">
        <v>5</v>
      </c>
      <c r="E26" s="128">
        <v>7</v>
      </c>
      <c r="F26" s="83">
        <f>AVERAGE(X26,G26,K26,L26,N26,P26,Q26,R26,S26,U26,V26,W26,Y26,Z26,AB26,AC26,AD26,AF26,AG26,AH26,AI26,AJ26)</f>
        <v>6.0909090909090908</v>
      </c>
      <c r="G26" s="44">
        <v>5</v>
      </c>
      <c r="H26" s="282" t="s">
        <v>104</v>
      </c>
      <c r="I26" s="43"/>
      <c r="J26" s="71"/>
      <c r="K26" s="278">
        <v>8</v>
      </c>
      <c r="L26" s="268">
        <v>3</v>
      </c>
      <c r="M26" s="142" t="s">
        <v>104</v>
      </c>
      <c r="N26" s="278">
        <v>7</v>
      </c>
      <c r="O26" s="71" t="s">
        <v>104</v>
      </c>
      <c r="P26" s="278">
        <v>7</v>
      </c>
      <c r="Q26" s="71">
        <v>6</v>
      </c>
      <c r="R26" s="82">
        <v>6</v>
      </c>
      <c r="S26" s="278">
        <v>7</v>
      </c>
      <c r="T26" s="82"/>
      <c r="U26" s="71">
        <v>4</v>
      </c>
      <c r="V26" s="278">
        <v>8</v>
      </c>
      <c r="W26" s="287">
        <v>7</v>
      </c>
      <c r="X26" s="287">
        <v>7</v>
      </c>
      <c r="Y26" s="82">
        <v>5</v>
      </c>
      <c r="Z26" s="224">
        <v>8</v>
      </c>
      <c r="AA26" s="47" t="s">
        <v>104</v>
      </c>
      <c r="AB26" s="71">
        <v>5</v>
      </c>
      <c r="AC26" s="287">
        <v>7</v>
      </c>
      <c r="AD26" s="82">
        <v>6</v>
      </c>
      <c r="AE26" s="71"/>
      <c r="AF26" s="82">
        <v>5</v>
      </c>
      <c r="AG26" s="82">
        <v>5</v>
      </c>
      <c r="AH26" s="71">
        <v>6</v>
      </c>
      <c r="AI26" s="54">
        <v>6</v>
      </c>
      <c r="AJ26" s="71">
        <v>6</v>
      </c>
      <c r="AK26" s="71"/>
      <c r="AL26" s="71" t="s">
        <v>104</v>
      </c>
      <c r="AM26" s="71"/>
      <c r="AN26" s="71"/>
      <c r="AO26" s="71"/>
      <c r="AP26" s="71"/>
      <c r="AQ26" s="82"/>
      <c r="AR26" s="71"/>
      <c r="AS26" s="116"/>
    </row>
    <row r="27" spans="1:45" s="91" customFormat="1">
      <c r="A27" s="41" t="s">
        <v>23</v>
      </c>
      <c r="B27" s="79" t="s">
        <v>29</v>
      </c>
      <c r="C27" s="99"/>
      <c r="D27" s="100"/>
      <c r="E27" s="101"/>
      <c r="F27" s="168"/>
      <c r="G27" s="260"/>
      <c r="H27" s="261"/>
      <c r="I27" s="158"/>
      <c r="J27" s="158"/>
      <c r="K27" s="158"/>
      <c r="L27" s="158"/>
      <c r="M27" s="158"/>
      <c r="N27" s="158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262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254"/>
      <c r="AS27" s="116"/>
    </row>
    <row r="28" spans="1:45" s="91" customFormat="1">
      <c r="A28" s="125" t="s">
        <v>23</v>
      </c>
      <c r="B28" s="34" t="s">
        <v>356</v>
      </c>
      <c r="C28" s="126">
        <v>5</v>
      </c>
      <c r="D28" s="49">
        <v>6</v>
      </c>
      <c r="E28" s="128">
        <v>6</v>
      </c>
      <c r="F28" s="62">
        <f>AVERAGE(H28,M28,O28,T28,AA28,AE28)</f>
        <v>6.833333333333333</v>
      </c>
      <c r="G28" s="137"/>
      <c r="H28" s="320">
        <v>6</v>
      </c>
      <c r="I28" s="142" t="s">
        <v>104</v>
      </c>
      <c r="J28" s="132"/>
      <c r="K28" s="132"/>
      <c r="L28" s="132"/>
      <c r="M28" s="142">
        <v>6</v>
      </c>
      <c r="N28" s="43" t="s">
        <v>104</v>
      </c>
      <c r="O28" s="142">
        <v>6</v>
      </c>
      <c r="P28" s="142" t="s">
        <v>104</v>
      </c>
      <c r="Q28" s="142" t="s">
        <v>104</v>
      </c>
      <c r="R28" s="132"/>
      <c r="S28" s="43" t="s">
        <v>104</v>
      </c>
      <c r="T28" s="278">
        <v>7</v>
      </c>
      <c r="U28" s="132"/>
      <c r="V28" s="132"/>
      <c r="W28" s="132"/>
      <c r="X28" s="132"/>
      <c r="Y28" s="132"/>
      <c r="Z28" s="132"/>
      <c r="AA28" s="285">
        <v>8</v>
      </c>
      <c r="AB28" s="132"/>
      <c r="AC28" s="132"/>
      <c r="AD28" s="132"/>
      <c r="AE28" s="280">
        <v>8</v>
      </c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16"/>
    </row>
    <row r="29" spans="1:45" s="91" customFormat="1">
      <c r="A29" s="182" t="s">
        <v>23</v>
      </c>
      <c r="B29" s="59" t="s">
        <v>540</v>
      </c>
      <c r="C29" s="126">
        <v>2</v>
      </c>
      <c r="D29" s="49">
        <v>2</v>
      </c>
      <c r="E29" s="128"/>
      <c r="F29" s="62">
        <f>AVERAGE(H29,M29)</f>
        <v>6</v>
      </c>
      <c r="G29" s="137"/>
      <c r="H29" s="197">
        <v>6</v>
      </c>
      <c r="I29" s="132"/>
      <c r="J29" s="132"/>
      <c r="K29" s="142" t="s">
        <v>104</v>
      </c>
      <c r="L29" s="132"/>
      <c r="M29" s="142">
        <v>6</v>
      </c>
      <c r="N29" s="142" t="s">
        <v>104</v>
      </c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2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2"/>
      <c r="AQ29" s="132"/>
      <c r="AR29" s="132"/>
      <c r="AS29" s="116"/>
    </row>
    <row r="30" spans="1:45" s="91" customFormat="1">
      <c r="A30" s="272" t="s">
        <v>23</v>
      </c>
      <c r="B30" s="292" t="s">
        <v>298</v>
      </c>
      <c r="C30" s="274"/>
      <c r="D30" s="275"/>
      <c r="E30" s="273"/>
      <c r="F30" s="28"/>
      <c r="G30" s="263"/>
      <c r="H30" s="258"/>
      <c r="I30" s="254"/>
      <c r="J30" s="251"/>
      <c r="K30" s="254"/>
      <c r="L30" s="254"/>
      <c r="M30" s="264"/>
      <c r="N30" s="254"/>
      <c r="O30" s="254"/>
      <c r="P30" s="254"/>
      <c r="Q30" s="254"/>
      <c r="R30" s="251"/>
      <c r="S30" s="254"/>
      <c r="T30" s="251"/>
      <c r="U30" s="254"/>
      <c r="V30" s="254"/>
      <c r="W30" s="254"/>
      <c r="X30" s="254"/>
      <c r="Y30" s="254"/>
      <c r="Z30" s="254"/>
      <c r="AA30" s="256"/>
      <c r="AB30" s="251"/>
      <c r="AC30" s="254"/>
      <c r="AD30" s="251"/>
      <c r="AE30" s="254"/>
      <c r="AF30" s="251"/>
      <c r="AG30" s="254"/>
      <c r="AH30" s="254"/>
      <c r="AI30" s="255"/>
      <c r="AJ30" s="254"/>
      <c r="AK30" s="254"/>
      <c r="AL30" s="251"/>
      <c r="AM30" s="264"/>
      <c r="AN30" s="234"/>
      <c r="AO30" s="254"/>
      <c r="AP30" s="254"/>
      <c r="AQ30" s="254"/>
      <c r="AR30" s="254"/>
      <c r="AS30" s="116"/>
    </row>
    <row r="31" spans="1:45">
      <c r="A31" s="125" t="s">
        <v>24</v>
      </c>
      <c r="B31" s="34" t="s">
        <v>150</v>
      </c>
      <c r="C31" s="126">
        <v>17</v>
      </c>
      <c r="D31" s="54">
        <v>6</v>
      </c>
      <c r="E31" s="127">
        <v>17</v>
      </c>
      <c r="F31" s="342">
        <f>AVERAGE(K31,L31,P31,R31,T31,V31,W31,X31,Y31,Z31,AA31,AB31,AC31,AE31,AF31,AG31,AL31)</f>
        <v>6.3529411764705879</v>
      </c>
      <c r="G31" s="54"/>
      <c r="H31" s="54"/>
      <c r="I31" s="54"/>
      <c r="J31" s="71" t="s">
        <v>104</v>
      </c>
      <c r="K31" s="224">
        <v>7</v>
      </c>
      <c r="L31" s="54">
        <v>4</v>
      </c>
      <c r="M31" s="54"/>
      <c r="N31" s="54"/>
      <c r="O31" s="54"/>
      <c r="P31" s="53">
        <v>6</v>
      </c>
      <c r="Q31" s="71" t="s">
        <v>104</v>
      </c>
      <c r="R31" s="224">
        <v>7</v>
      </c>
      <c r="S31" s="43" t="s">
        <v>104</v>
      </c>
      <c r="T31" s="54">
        <v>6</v>
      </c>
      <c r="U31" s="71" t="s">
        <v>104</v>
      </c>
      <c r="V31" s="224">
        <v>9</v>
      </c>
      <c r="W31" s="224">
        <v>8</v>
      </c>
      <c r="X31" s="54">
        <v>4</v>
      </c>
      <c r="Y31" s="53">
        <v>6</v>
      </c>
      <c r="Z31" s="278">
        <v>7</v>
      </c>
      <c r="AA31" s="382">
        <v>7</v>
      </c>
      <c r="AB31" s="49">
        <v>4</v>
      </c>
      <c r="AC31" s="317">
        <v>8</v>
      </c>
      <c r="AD31" s="71" t="s">
        <v>104</v>
      </c>
      <c r="AE31" s="224">
        <v>8</v>
      </c>
      <c r="AF31" s="49">
        <v>4</v>
      </c>
      <c r="AG31" s="54">
        <v>6</v>
      </c>
      <c r="AH31" s="54"/>
      <c r="AI31" s="71" t="s">
        <v>104</v>
      </c>
      <c r="AJ31" s="54"/>
      <c r="AK31" s="54"/>
      <c r="AL31" s="321">
        <v>7</v>
      </c>
      <c r="AM31" s="54"/>
      <c r="AN31" s="54"/>
      <c r="AO31" s="54"/>
      <c r="AP31" s="49"/>
      <c r="AQ31" s="54"/>
      <c r="AR31" s="54"/>
      <c r="AS31" s="21"/>
    </row>
    <row r="32" spans="1:45">
      <c r="A32" s="41" t="s">
        <v>24</v>
      </c>
      <c r="B32" s="79" t="s">
        <v>199</v>
      </c>
      <c r="C32" s="99"/>
      <c r="D32" s="100"/>
      <c r="E32" s="101"/>
      <c r="F32" s="83"/>
      <c r="G32" s="263"/>
      <c r="H32" s="242"/>
      <c r="I32" s="254"/>
      <c r="J32" s="251"/>
      <c r="K32" s="251"/>
      <c r="L32" s="251"/>
      <c r="M32" s="251"/>
      <c r="N32" s="254"/>
      <c r="O32" s="251"/>
      <c r="P32" s="254"/>
      <c r="Q32" s="254"/>
      <c r="R32" s="254"/>
      <c r="S32" s="264"/>
      <c r="T32" s="254"/>
      <c r="U32" s="254"/>
      <c r="V32" s="254"/>
      <c r="W32" s="255"/>
      <c r="X32" s="254"/>
      <c r="Y32" s="254"/>
      <c r="Z32" s="251"/>
      <c r="AA32" s="242"/>
      <c r="AB32" s="251"/>
      <c r="AC32" s="254"/>
      <c r="AD32" s="251"/>
      <c r="AE32" s="254"/>
      <c r="AF32" s="251"/>
      <c r="AG32" s="254"/>
      <c r="AH32" s="254"/>
      <c r="AI32" s="251"/>
      <c r="AJ32" s="254"/>
      <c r="AK32" s="254"/>
      <c r="AL32" s="251"/>
      <c r="AM32" s="254"/>
      <c r="AN32" s="251"/>
      <c r="AO32" s="254"/>
      <c r="AP32" s="264"/>
      <c r="AQ32" s="251"/>
      <c r="AR32" s="254"/>
      <c r="AS32" s="21"/>
    </row>
    <row r="33" spans="1:45">
      <c r="A33" s="125" t="s">
        <v>24</v>
      </c>
      <c r="B33" s="34" t="s">
        <v>151</v>
      </c>
      <c r="C33" s="126">
        <v>24</v>
      </c>
      <c r="D33" s="49">
        <v>5</v>
      </c>
      <c r="E33" s="128">
        <v>9</v>
      </c>
      <c r="F33" s="83">
        <f>AVERAGE(X33,I33,J33,K33,L33,M33,N33,O33,Q33,R33,S33,T33,U33,W33,Z33,AA33,AB33,AC33,AD33,AF33,AG33,AH33,AI33,AJ33,AL33)</f>
        <v>5.2</v>
      </c>
      <c r="G33" s="44"/>
      <c r="H33" s="52" t="s">
        <v>104</v>
      </c>
      <c r="I33" s="71">
        <v>5</v>
      </c>
      <c r="J33" s="82">
        <v>6</v>
      </c>
      <c r="K33" s="71">
        <v>5</v>
      </c>
      <c r="L33" s="240">
        <v>3</v>
      </c>
      <c r="M33" s="142">
        <v>4</v>
      </c>
      <c r="N33" s="278">
        <v>7</v>
      </c>
      <c r="O33" s="43">
        <v>6</v>
      </c>
      <c r="P33" s="43" t="s">
        <v>104</v>
      </c>
      <c r="Q33" s="142">
        <v>4</v>
      </c>
      <c r="R33" s="82">
        <v>4</v>
      </c>
      <c r="S33" s="71">
        <v>5</v>
      </c>
      <c r="T33" s="224">
        <v>9</v>
      </c>
      <c r="U33" s="71">
        <v>4</v>
      </c>
      <c r="V33" s="71" t="s">
        <v>104</v>
      </c>
      <c r="W33" s="71">
        <v>6</v>
      </c>
      <c r="X33" s="71">
        <v>5</v>
      </c>
      <c r="Y33" s="71" t="s">
        <v>104</v>
      </c>
      <c r="Z33" s="71">
        <v>6</v>
      </c>
      <c r="AA33" s="285">
        <v>8</v>
      </c>
      <c r="AB33" s="82">
        <v>4</v>
      </c>
      <c r="AC33" s="278">
        <v>7</v>
      </c>
      <c r="AD33" s="82">
        <v>4</v>
      </c>
      <c r="AE33" s="71"/>
      <c r="AF33" s="82">
        <v>4</v>
      </c>
      <c r="AG33" s="82">
        <v>4</v>
      </c>
      <c r="AH33" s="43">
        <v>6</v>
      </c>
      <c r="AI33" s="71">
        <v>4</v>
      </c>
      <c r="AJ33" s="71">
        <v>6</v>
      </c>
      <c r="AK33" s="71"/>
      <c r="AL33" s="82">
        <v>4</v>
      </c>
      <c r="AM33" s="82"/>
      <c r="AN33" s="82"/>
      <c r="AO33" s="43"/>
      <c r="AP33" s="71"/>
      <c r="AQ33" s="43"/>
      <c r="AR33" s="71"/>
      <c r="AS33" s="21"/>
    </row>
    <row r="34" spans="1:45" s="91" customFormat="1">
      <c r="A34" s="41" t="s">
        <v>24</v>
      </c>
      <c r="B34" s="79" t="s">
        <v>299</v>
      </c>
      <c r="C34" s="99">
        <v>1</v>
      </c>
      <c r="D34" s="100">
        <v>1</v>
      </c>
      <c r="E34" s="101"/>
      <c r="F34" s="168">
        <f>AVERAGE(H34)</f>
        <v>5</v>
      </c>
      <c r="G34" s="260" t="s">
        <v>104</v>
      </c>
      <c r="H34" s="311">
        <v>5</v>
      </c>
      <c r="I34" s="158"/>
      <c r="J34" s="158"/>
      <c r="K34" s="158"/>
      <c r="L34" s="158"/>
      <c r="M34" s="158"/>
      <c r="N34" s="158"/>
      <c r="O34" s="158"/>
      <c r="P34" s="158"/>
      <c r="Q34" s="158"/>
      <c r="R34" s="157"/>
      <c r="S34" s="158"/>
      <c r="T34" s="157"/>
      <c r="U34" s="158"/>
      <c r="V34" s="158"/>
      <c r="W34" s="158"/>
      <c r="X34" s="158"/>
      <c r="Y34" s="158"/>
      <c r="Z34" s="158"/>
      <c r="AA34" s="262"/>
      <c r="AB34" s="157"/>
      <c r="AC34" s="158"/>
      <c r="AD34" s="157"/>
      <c r="AE34" s="158"/>
      <c r="AF34" s="157"/>
      <c r="AG34" s="158"/>
      <c r="AH34" s="158"/>
      <c r="AI34" s="255"/>
      <c r="AJ34" s="158"/>
      <c r="AK34" s="158"/>
      <c r="AL34" s="157"/>
      <c r="AM34" s="157"/>
      <c r="AN34" s="158"/>
      <c r="AO34" s="158"/>
      <c r="AP34" s="158"/>
      <c r="AQ34" s="157"/>
      <c r="AR34" s="264"/>
      <c r="AS34" s="116"/>
    </row>
    <row r="35" spans="1:45" s="91" customFormat="1">
      <c r="A35" s="64" t="s">
        <v>24</v>
      </c>
      <c r="B35" s="22" t="s">
        <v>300</v>
      </c>
      <c r="C35" s="108">
        <v>5</v>
      </c>
      <c r="D35" s="110">
        <v>12</v>
      </c>
      <c r="E35" s="118">
        <v>7</v>
      </c>
      <c r="F35" s="83">
        <f>AVERAGE(G35,L35,M35,N35,O35,U35)</f>
        <v>4.833333333333333</v>
      </c>
      <c r="G35" s="259">
        <v>3</v>
      </c>
      <c r="H35" s="161"/>
      <c r="I35" s="71"/>
      <c r="J35" s="71"/>
      <c r="K35" s="71" t="s">
        <v>104</v>
      </c>
      <c r="L35" s="71">
        <v>4</v>
      </c>
      <c r="M35" s="142">
        <v>4</v>
      </c>
      <c r="N35" s="278">
        <v>8</v>
      </c>
      <c r="O35" s="71">
        <v>4</v>
      </c>
      <c r="P35" s="71"/>
      <c r="Q35" s="71" t="s">
        <v>104</v>
      </c>
      <c r="R35" s="43" t="s">
        <v>104</v>
      </c>
      <c r="S35" s="71" t="s">
        <v>104</v>
      </c>
      <c r="T35" s="43" t="s">
        <v>104</v>
      </c>
      <c r="U35" s="43">
        <v>6</v>
      </c>
      <c r="V35" s="43" t="s">
        <v>104</v>
      </c>
      <c r="W35" s="71" t="s">
        <v>104</v>
      </c>
      <c r="X35" s="71" t="s">
        <v>104</v>
      </c>
      <c r="Y35" s="71"/>
      <c r="Z35" s="71" t="s">
        <v>104</v>
      </c>
      <c r="AA35" s="48"/>
      <c r="AB35" s="142" t="s">
        <v>104</v>
      </c>
      <c r="AC35" s="71"/>
      <c r="AD35" s="71"/>
      <c r="AE35" s="71"/>
      <c r="AF35" s="71"/>
      <c r="AG35" s="142" t="s">
        <v>104</v>
      </c>
      <c r="AH35" s="71"/>
      <c r="AI35" s="142"/>
      <c r="AJ35" s="71"/>
      <c r="AK35" s="71"/>
      <c r="AL35" s="71"/>
      <c r="AM35" s="71"/>
      <c r="AN35" s="71"/>
      <c r="AO35" s="71"/>
      <c r="AP35" s="71"/>
      <c r="AQ35" s="82"/>
      <c r="AR35" s="71"/>
      <c r="AS35" s="116"/>
    </row>
    <row r="36" spans="1:45" s="91" customFormat="1">
      <c r="A36" s="41" t="s">
        <v>24</v>
      </c>
      <c r="B36" s="79" t="s">
        <v>392</v>
      </c>
      <c r="C36" s="99"/>
      <c r="D36" s="100"/>
      <c r="E36" s="265"/>
      <c r="F36" s="83"/>
      <c r="G36" s="257"/>
      <c r="H36" s="253"/>
      <c r="I36" s="254"/>
      <c r="J36" s="254"/>
      <c r="K36" s="254"/>
      <c r="L36" s="254"/>
      <c r="M36" s="254"/>
      <c r="N36" s="254"/>
      <c r="O36" s="254"/>
      <c r="P36" s="254"/>
      <c r="Q36" s="254"/>
      <c r="R36" s="254"/>
      <c r="S36" s="264"/>
      <c r="T36" s="251"/>
      <c r="U36" s="254"/>
      <c r="V36" s="254"/>
      <c r="W36" s="254"/>
      <c r="X36" s="254"/>
      <c r="Y36" s="254"/>
      <c r="Z36" s="254"/>
      <c r="AA36" s="235"/>
      <c r="AB36" s="264"/>
      <c r="AC36" s="234"/>
      <c r="AD36" s="251"/>
      <c r="AE36" s="254"/>
      <c r="AF36" s="251"/>
      <c r="AG36" s="254"/>
      <c r="AH36" s="254"/>
      <c r="AI36" s="255"/>
      <c r="AJ36" s="254"/>
      <c r="AK36" s="254"/>
      <c r="AL36" s="251"/>
      <c r="AM36" s="251"/>
      <c r="AN36" s="234"/>
      <c r="AO36" s="254"/>
      <c r="AP36" s="254"/>
      <c r="AQ36" s="251"/>
      <c r="AR36" s="254"/>
      <c r="AS36" s="116"/>
    </row>
    <row r="37" spans="1:45" s="91" customFormat="1">
      <c r="A37" s="349" t="s">
        <v>24</v>
      </c>
      <c r="B37" s="354" t="s">
        <v>539</v>
      </c>
      <c r="C37" s="355">
        <v>1</v>
      </c>
      <c r="D37" s="356">
        <v>1</v>
      </c>
      <c r="E37" s="265"/>
      <c r="F37" s="168">
        <f>AVERAGE(H37)</f>
        <v>4</v>
      </c>
      <c r="G37" s="260"/>
      <c r="H37" s="311">
        <v>4</v>
      </c>
      <c r="I37" s="158"/>
      <c r="J37" s="158"/>
      <c r="K37" s="158"/>
      <c r="L37" s="158"/>
      <c r="M37" s="158"/>
      <c r="N37" s="158"/>
      <c r="O37" s="158"/>
      <c r="P37" s="158"/>
      <c r="Q37" s="158"/>
      <c r="R37" s="158" t="s">
        <v>104</v>
      </c>
      <c r="S37" s="264"/>
      <c r="T37" s="157"/>
      <c r="U37" s="158"/>
      <c r="V37" s="158"/>
      <c r="W37" s="158"/>
      <c r="X37" s="158"/>
      <c r="Y37" s="158"/>
      <c r="Z37" s="158"/>
      <c r="AA37" s="262"/>
      <c r="AB37" s="264"/>
      <c r="AC37" s="158"/>
      <c r="AD37" s="157"/>
      <c r="AE37" s="158"/>
      <c r="AF37" s="157"/>
      <c r="AG37" s="158"/>
      <c r="AH37" s="158"/>
      <c r="AI37" s="255"/>
      <c r="AJ37" s="158"/>
      <c r="AK37" s="158"/>
      <c r="AL37" s="157"/>
      <c r="AM37" s="157"/>
      <c r="AN37" s="158"/>
      <c r="AO37" s="158"/>
      <c r="AP37" s="158"/>
      <c r="AQ37" s="157"/>
      <c r="AR37" s="158"/>
      <c r="AS37" s="116"/>
    </row>
    <row r="38" spans="1:45" s="91" customFormat="1">
      <c r="A38" s="338" t="s">
        <v>24</v>
      </c>
      <c r="B38" s="67" t="s">
        <v>1124</v>
      </c>
      <c r="C38" s="328"/>
      <c r="D38" s="330">
        <v>3</v>
      </c>
      <c r="E38" s="326"/>
      <c r="F38" s="342"/>
      <c r="G38" s="44"/>
      <c r="H38" s="160"/>
      <c r="I38" s="71"/>
      <c r="J38" s="82"/>
      <c r="K38" s="82"/>
      <c r="L38" s="82"/>
      <c r="M38" s="82"/>
      <c r="N38" s="43"/>
      <c r="O38" s="82"/>
      <c r="P38" s="71"/>
      <c r="Q38" s="71"/>
      <c r="R38" s="82"/>
      <c r="S38" s="71"/>
      <c r="T38" s="82"/>
      <c r="U38" s="71"/>
      <c r="V38" s="71"/>
      <c r="W38" s="82"/>
      <c r="X38" s="71"/>
      <c r="Y38" s="71"/>
      <c r="Z38" s="82"/>
      <c r="AA38" s="345"/>
      <c r="AB38" s="82"/>
      <c r="AC38" s="71"/>
      <c r="AD38" s="82"/>
      <c r="AE38" s="71" t="s">
        <v>104</v>
      </c>
      <c r="AF38" s="82"/>
      <c r="AG38" s="82"/>
      <c r="AH38" s="71" t="s">
        <v>104</v>
      </c>
      <c r="AI38" s="142"/>
      <c r="AJ38" s="71" t="s">
        <v>104</v>
      </c>
      <c r="AK38" s="71"/>
      <c r="AL38" s="82"/>
      <c r="AM38" s="71"/>
      <c r="AN38" s="53"/>
      <c r="AO38" s="71"/>
      <c r="AP38" s="71"/>
      <c r="AQ38" s="82"/>
      <c r="AR38" s="71"/>
      <c r="AS38" s="116"/>
    </row>
    <row r="39" spans="1:45" s="91" customFormat="1" ht="15.75" thickBot="1">
      <c r="A39" s="2" t="s">
        <v>24</v>
      </c>
      <c r="B39" s="135" t="s">
        <v>375</v>
      </c>
      <c r="C39" s="109">
        <v>11</v>
      </c>
      <c r="D39" s="111">
        <v>11</v>
      </c>
      <c r="E39" s="222">
        <v>12</v>
      </c>
      <c r="F39" s="27">
        <f>AVERAGE(P39,Q39,S39,V39,Y39,AD39,AE39,AH39,AI39,AJ39)</f>
        <v>6.5</v>
      </c>
      <c r="G39" s="42" t="s">
        <v>418</v>
      </c>
      <c r="H39" s="161"/>
      <c r="I39" s="71"/>
      <c r="J39" s="71"/>
      <c r="K39" s="71"/>
      <c r="L39" s="71"/>
      <c r="M39" s="71"/>
      <c r="N39" s="71" t="s">
        <v>104</v>
      </c>
      <c r="O39" s="71"/>
      <c r="P39" s="278">
        <v>8</v>
      </c>
      <c r="Q39" s="71">
        <v>4</v>
      </c>
      <c r="R39" s="43" t="s">
        <v>104</v>
      </c>
      <c r="S39" s="142">
        <v>4</v>
      </c>
      <c r="T39" s="82"/>
      <c r="U39" s="71" t="s">
        <v>104</v>
      </c>
      <c r="V39" s="278">
        <v>7</v>
      </c>
      <c r="W39" s="71" t="s">
        <v>104</v>
      </c>
      <c r="X39" s="71" t="s">
        <v>104</v>
      </c>
      <c r="Y39" s="71">
        <v>5</v>
      </c>
      <c r="Z39" s="71" t="s">
        <v>104</v>
      </c>
      <c r="AA39" s="48" t="s">
        <v>104</v>
      </c>
      <c r="AB39" s="71" t="s">
        <v>104</v>
      </c>
      <c r="AC39" s="71" t="s">
        <v>104</v>
      </c>
      <c r="AD39" s="53">
        <v>6</v>
      </c>
      <c r="AE39" s="278">
        <v>9</v>
      </c>
      <c r="AF39" s="71" t="s">
        <v>104</v>
      </c>
      <c r="AG39" s="142" t="s">
        <v>104</v>
      </c>
      <c r="AH39" s="278">
        <v>8</v>
      </c>
      <c r="AI39" s="43">
        <v>6</v>
      </c>
      <c r="AJ39" s="278">
        <v>8</v>
      </c>
      <c r="AK39" s="71"/>
      <c r="AL39" s="71"/>
      <c r="AM39" s="71"/>
      <c r="AN39" s="142"/>
      <c r="AO39" s="71"/>
      <c r="AP39" s="71"/>
      <c r="AQ39" s="82"/>
      <c r="AR39" s="71"/>
      <c r="AS39" s="116"/>
    </row>
    <row r="40" spans="1:45">
      <c r="G40" s="24">
        <f>AVERAGE(G10,G11,G14,G16,G17,G18,G21,G22,G23,G26,G35)</f>
        <v>5.2727272727272725</v>
      </c>
      <c r="H40" s="30">
        <f>AVERAGE(H10,H16,H18,H19,H20,H24,H25,H28,H29,H34,H37)</f>
        <v>5.2727272727272725</v>
      </c>
      <c r="I40" s="30">
        <f>AVERAGE(I10,I11,I13,I14,I16,I17,I18,I21,I22,I24,I33)</f>
        <v>5.8181818181818183</v>
      </c>
      <c r="J40" s="24">
        <f>AVERAGE(J9,J11,J13,J14,J17,J18,J21,J22,J25,J33,J23)</f>
        <v>6</v>
      </c>
      <c r="K40" s="24">
        <f>AVERAGE(K10,K11,K13,K14,K15,K18,K24,K25,K26,K31,K33)</f>
        <v>6.2727272727272725</v>
      </c>
      <c r="L40" s="24">
        <f>AVERAGE(L10,L11,L13,L14,L17,L18,L21,L22,L24,L26,L31)</f>
        <v>3.7272727272727271</v>
      </c>
      <c r="M40" s="24">
        <f>AVERAGE(M10,M15,M16,M18,M20,M21,M24,M25,M29,M33,M35)</f>
        <v>5.2727272727272725</v>
      </c>
      <c r="N40" s="30">
        <f>AVERAGE(N10,N11,N14,N15,N17,N18,N21,N24,N26,N33,N35)</f>
        <v>6.7272727272727275</v>
      </c>
      <c r="O40" s="30">
        <f>AVERAGE(O10,O11,O13,O14,O16,O18,O21,O24,O28,O33,O35)</f>
        <v>4.2727272727272725</v>
      </c>
      <c r="P40" s="30">
        <f>AVERAGE(P10,P11,P14,P16,P17,P18,P21,P22,P26,P31,P39)</f>
        <v>6.2727272727272725</v>
      </c>
      <c r="Q40" s="30">
        <f>AVERAGE(Q10,Q11,Q14,Q16,Q17,Q18,Q21,Q22,Q26,Q33,Q39)</f>
        <v>5.0909090909090908</v>
      </c>
      <c r="R40" s="30">
        <f>AVERAGE(R10,R11,R13,R14,R16,R17,R21,R22,R26,R31,R33)</f>
        <v>6.4545454545454541</v>
      </c>
      <c r="S40" s="30">
        <f>AVERAGE(S10,S11,S14,S16,S18,S17,S21,S22,S26,S33,S39)</f>
        <v>5.9090909090909092</v>
      </c>
      <c r="T40" s="30">
        <f>AVERAGE(T10,T11,T13,T14,T17,T18,T21,T22,T28,T31,T33)</f>
        <v>6.5454545454545459</v>
      </c>
      <c r="U40" s="30">
        <f>AVERAGE(U10,U11,U13,U17,U18,U20,U21,U24,U26,U33,U35)</f>
        <v>4.9090909090909092</v>
      </c>
      <c r="V40" s="30">
        <f>AVERAGE(V10,V11,V14,V15,V17,V18,V21,V22,V26,V31,V39)</f>
        <v>6.4545454545454541</v>
      </c>
      <c r="W40" s="30">
        <f>AVERAGE(W10,W11,W14,W16,W17,W18,W21,W22,W26,W31,W33)</f>
        <v>6.7272727272727275</v>
      </c>
      <c r="X40" s="30">
        <f>AVERAGE(X10,X11,X14,X17,X18,X21,X22,X26,X31,X33)</f>
        <v>4.7</v>
      </c>
      <c r="Y40" s="30">
        <f>AVERAGE(Y10,Y14,Y15,Y17,Y18,Y21,Y22,Y24,Y26,Y31,Y39)</f>
        <v>5.4545454545454541</v>
      </c>
      <c r="Z40" s="30">
        <f>AVERAGE(Z10,Z11,Z14,Z15,Z17,Z18,Z21,Z22,Z26,Z31,Z33)</f>
        <v>6.5454545454545459</v>
      </c>
      <c r="AA40" s="30">
        <f>AVERAGE(AA10,AA11,AA14,AA16,AA17,AA18,AA21,AA22,AA28,AA31,AA33)</f>
        <v>6.7272727272727275</v>
      </c>
      <c r="AB40" s="30">
        <f>AVERAGE(AB10,AB11,AB14,AB16,AB17,AB18,AB21,AB22,AB26,AB31,AB33)</f>
        <v>5.2727272727272725</v>
      </c>
      <c r="AC40" s="30">
        <f>AVERAGE(AC10,AC11,AC14,AC16,AC17,AC18,AC21,AC22,AC26,AC31,AC33)</f>
        <v>6.4545454545454541</v>
      </c>
      <c r="AD40" s="30">
        <f>AVERAGE(AD10,AD14,AD16,AD17,AD18,AD21,AD22,AD24,AD26,AD33,AD39)</f>
        <v>5.5454545454545459</v>
      </c>
      <c r="AE40" s="30">
        <f>AVERAGE(AE10,AE11,AE13,AE15,AE16,AE18,AE21,AE24,AE28,AE31,AE39)</f>
        <v>7</v>
      </c>
      <c r="AF40" s="30">
        <f>AVERAGE(AF10,AF14,AF15,AF16,AF18,AF21,AF22,AF26,AF24,AF31,AF33)</f>
        <v>5.2727272727272725</v>
      </c>
      <c r="AG40" s="30">
        <f>AVERAGE(AG10,AG11,AG14,AG15,AG18,AG17,AG21,AG24,AG26,AG31,AG33)</f>
        <v>5.6363636363636367</v>
      </c>
      <c r="AH40" s="30">
        <f>AVERAGE(AH10,AH11,AH14,AH16,AH17,AH18,AH21,AH22,AH26,AH33,AH39)</f>
        <v>6.5454545454545459</v>
      </c>
      <c r="AI40" s="30">
        <f>AVERAGE(AI10,AI11,AI14,AI16,AI17,AI18,AI21,AI24,AI26,AI33,AI39)</f>
        <v>5.2727272727272725</v>
      </c>
      <c r="AJ40" s="30">
        <f>AVERAGE(AJ10,AJ11,AJ14,AJ15,AJ16,AJ18,AJ23,AJ24,AJ26,AJ33,AJ39)</f>
        <v>6.4545454545454541</v>
      </c>
      <c r="AK40" s="30"/>
      <c r="AL40" s="30">
        <f>AVERAGE(AL11,AL10,AL14,AL15,AL16,AL18,AL21,AL22,AL23,AL31,AL33)</f>
        <v>5.6363636363636367</v>
      </c>
      <c r="AM40" s="30"/>
      <c r="AN40" s="30"/>
      <c r="AO40" s="30"/>
      <c r="AP40" s="30"/>
      <c r="AQ40" s="30"/>
      <c r="AR40" s="30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S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9" width="4.5703125" customWidth="1"/>
    <col min="10" max="26" width="4.7109375" customWidth="1"/>
    <col min="27" max="27" width="4.85546875" customWidth="1"/>
    <col min="28" max="44" width="4.7109375" customWidth="1"/>
  </cols>
  <sheetData>
    <row r="1" spans="1:45">
      <c r="A1" t="s">
        <v>165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5" t="s">
        <v>4</v>
      </c>
      <c r="C7" s="8" t="s">
        <v>7</v>
      </c>
      <c r="D7" s="9" t="s">
        <v>70</v>
      </c>
      <c r="E7" s="6" t="s">
        <v>5</v>
      </c>
      <c r="F7" s="6" t="s">
        <v>71</v>
      </c>
      <c r="G7" s="14" t="s">
        <v>646</v>
      </c>
      <c r="H7" s="115" t="s">
        <v>558</v>
      </c>
      <c r="I7" s="115" t="s">
        <v>569</v>
      </c>
      <c r="J7" s="115" t="s">
        <v>616</v>
      </c>
      <c r="K7" s="115" t="s">
        <v>664</v>
      </c>
      <c r="L7" s="115" t="s">
        <v>687</v>
      </c>
      <c r="M7" s="115" t="s">
        <v>708</v>
      </c>
      <c r="N7" s="115" t="s">
        <v>729</v>
      </c>
      <c r="O7" s="115" t="s">
        <v>755</v>
      </c>
      <c r="P7" s="115" t="s">
        <v>787</v>
      </c>
      <c r="Q7" s="115" t="s">
        <v>800</v>
      </c>
      <c r="R7" s="115" t="s">
        <v>827</v>
      </c>
      <c r="S7" s="115" t="s">
        <v>856</v>
      </c>
      <c r="T7" s="115" t="s">
        <v>866</v>
      </c>
      <c r="U7" s="115" t="s">
        <v>891</v>
      </c>
      <c r="V7" s="115" t="s">
        <v>912</v>
      </c>
      <c r="W7" s="115" t="s">
        <v>943</v>
      </c>
      <c r="X7" s="115" t="s">
        <v>948</v>
      </c>
      <c r="Y7" s="115" t="s">
        <v>979</v>
      </c>
      <c r="Z7" s="115" t="s">
        <v>1014</v>
      </c>
      <c r="AA7" s="115" t="s">
        <v>1027</v>
      </c>
      <c r="AB7" s="115" t="s">
        <v>1057</v>
      </c>
      <c r="AC7" s="115" t="s">
        <v>1070</v>
      </c>
      <c r="AD7" s="115" t="s">
        <v>1108</v>
      </c>
      <c r="AE7" s="115" t="s">
        <v>1119</v>
      </c>
      <c r="AF7" s="115" t="s">
        <v>1152</v>
      </c>
      <c r="AG7" s="115" t="s">
        <v>1170</v>
      </c>
      <c r="AH7" s="115" t="s">
        <v>1203</v>
      </c>
      <c r="AI7" s="115" t="s">
        <v>1216</v>
      </c>
      <c r="AJ7" s="115" t="s">
        <v>1238</v>
      </c>
      <c r="AK7" s="115" t="s">
        <v>1253</v>
      </c>
      <c r="AL7" s="115" t="s">
        <v>1287</v>
      </c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180" t="s">
        <v>361</v>
      </c>
      <c r="C8" s="94"/>
      <c r="D8" s="95">
        <v>1</v>
      </c>
      <c r="E8" s="93"/>
      <c r="F8" s="154">
        <f>AVERAGE(K8)</f>
        <v>5</v>
      </c>
      <c r="G8" s="149"/>
      <c r="H8" s="54"/>
      <c r="I8" s="142"/>
      <c r="J8" s="54"/>
      <c r="K8" s="71">
        <v>5</v>
      </c>
      <c r="L8" s="142"/>
      <c r="M8" s="49"/>
      <c r="N8" s="142"/>
      <c r="O8" s="54"/>
      <c r="P8" s="54"/>
      <c r="Q8" s="54"/>
      <c r="R8" s="54"/>
      <c r="S8" s="54"/>
      <c r="T8" s="142"/>
      <c r="U8" s="54"/>
      <c r="V8" s="54"/>
      <c r="W8" s="142"/>
      <c r="X8" s="54"/>
      <c r="Y8" s="54"/>
      <c r="Z8" s="54"/>
      <c r="AA8" s="142"/>
      <c r="AB8" s="54"/>
      <c r="AC8" s="54"/>
      <c r="AD8" s="54"/>
      <c r="AE8" s="49"/>
      <c r="AF8" s="54"/>
      <c r="AG8" s="54"/>
      <c r="AH8" s="49"/>
      <c r="AI8" s="54"/>
      <c r="AJ8" s="47"/>
      <c r="AK8" s="49"/>
      <c r="AL8" s="49"/>
      <c r="AM8" s="142"/>
      <c r="AN8" s="49"/>
      <c r="AO8" s="49"/>
      <c r="AP8" s="49"/>
      <c r="AQ8" s="49"/>
      <c r="AR8" s="54"/>
      <c r="AS8" s="21"/>
    </row>
    <row r="9" spans="1:45">
      <c r="A9" s="64" t="s">
        <v>8</v>
      </c>
      <c r="B9" s="67" t="s">
        <v>514</v>
      </c>
      <c r="C9" s="108">
        <v>31</v>
      </c>
      <c r="D9" s="110"/>
      <c r="E9" s="106"/>
      <c r="F9" s="36">
        <f>AVERAGE(G9,H9,I9,J9,M9,N9,O9,P9,Q9,R9,S9,T9,U9,V9,W9,X9,Y9,Z9,AA9,AB9,AC9,AD9,AE9,AF9,AG9,AH9,AI9,AJ9,AK9,AL9)</f>
        <v>5.1333333333333337</v>
      </c>
      <c r="G9" s="149">
        <v>5</v>
      </c>
      <c r="H9" s="54">
        <v>5</v>
      </c>
      <c r="I9" s="43">
        <v>6</v>
      </c>
      <c r="J9" s="54">
        <v>5</v>
      </c>
      <c r="K9" s="71" t="s">
        <v>423</v>
      </c>
      <c r="L9" s="142"/>
      <c r="M9" s="350">
        <v>6</v>
      </c>
      <c r="N9" s="142">
        <v>6</v>
      </c>
      <c r="O9" s="53">
        <v>6</v>
      </c>
      <c r="P9" s="279">
        <v>7</v>
      </c>
      <c r="Q9" s="53">
        <v>6</v>
      </c>
      <c r="R9" s="54">
        <v>4</v>
      </c>
      <c r="S9" s="54">
        <v>6</v>
      </c>
      <c r="T9" s="142">
        <v>5</v>
      </c>
      <c r="U9" s="54">
        <v>5</v>
      </c>
      <c r="V9" s="53">
        <v>6</v>
      </c>
      <c r="W9" s="142">
        <v>5</v>
      </c>
      <c r="X9" s="54">
        <v>6</v>
      </c>
      <c r="Y9" s="54">
        <v>5</v>
      </c>
      <c r="Z9" s="54">
        <v>4</v>
      </c>
      <c r="AA9" s="142">
        <v>5</v>
      </c>
      <c r="AB9" s="54">
        <v>4</v>
      </c>
      <c r="AC9" s="54">
        <v>5</v>
      </c>
      <c r="AD9" s="54">
        <v>5</v>
      </c>
      <c r="AE9" s="49">
        <v>5</v>
      </c>
      <c r="AF9" s="281">
        <v>3</v>
      </c>
      <c r="AG9" s="54">
        <v>4</v>
      </c>
      <c r="AH9" s="49">
        <v>5</v>
      </c>
      <c r="AI9" s="53">
        <v>6</v>
      </c>
      <c r="AJ9" s="47">
        <v>4</v>
      </c>
      <c r="AK9" s="50">
        <v>6</v>
      </c>
      <c r="AL9" s="49">
        <v>4</v>
      </c>
      <c r="AM9" s="142"/>
      <c r="AN9" s="49"/>
      <c r="AO9" s="49"/>
      <c r="AP9" s="49"/>
      <c r="AQ9" s="49"/>
      <c r="AR9" s="54"/>
      <c r="AS9" s="21"/>
    </row>
    <row r="10" spans="1:45">
      <c r="A10" s="10" t="s">
        <v>8</v>
      </c>
      <c r="B10" s="297" t="s">
        <v>570</v>
      </c>
      <c r="C10" s="112">
        <v>1</v>
      </c>
      <c r="D10" s="113"/>
      <c r="E10" s="114"/>
      <c r="F10" s="155">
        <f>AVERAGE(L10)</f>
        <v>6</v>
      </c>
      <c r="G10" s="149"/>
      <c r="H10" s="54"/>
      <c r="I10" s="142"/>
      <c r="J10" s="54"/>
      <c r="K10" s="142"/>
      <c r="L10" s="43">
        <v>6</v>
      </c>
      <c r="M10" s="49"/>
      <c r="N10" s="142"/>
      <c r="O10" s="54"/>
      <c r="P10" s="54"/>
      <c r="Q10" s="54"/>
      <c r="R10" s="54"/>
      <c r="S10" s="54"/>
      <c r="T10" s="142"/>
      <c r="U10" s="54"/>
      <c r="V10" s="54"/>
      <c r="W10" s="142"/>
      <c r="X10" s="54"/>
      <c r="Y10" s="54"/>
      <c r="Z10" s="54"/>
      <c r="AA10" s="142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49"/>
      <c r="AM10" s="142"/>
      <c r="AN10" s="49"/>
      <c r="AO10" s="49"/>
      <c r="AP10" s="49"/>
      <c r="AQ10" s="47"/>
      <c r="AR10" s="54"/>
      <c r="AS10" s="21"/>
    </row>
    <row r="11" spans="1:45">
      <c r="A11" s="64" t="s">
        <v>10</v>
      </c>
      <c r="B11" s="22" t="s">
        <v>157</v>
      </c>
      <c r="C11" s="108"/>
      <c r="D11" s="110"/>
      <c r="E11" s="118"/>
      <c r="F11" s="36"/>
      <c r="G11" s="149"/>
      <c r="H11" s="54"/>
      <c r="I11" s="198"/>
      <c r="J11" s="54"/>
      <c r="K11" s="142"/>
      <c r="L11" s="142"/>
      <c r="M11" s="49"/>
      <c r="N11" s="142"/>
      <c r="O11" s="54"/>
      <c r="P11" s="142"/>
      <c r="Q11" s="54"/>
      <c r="R11" s="54"/>
      <c r="S11" s="54"/>
      <c r="T11" s="142"/>
      <c r="U11" s="54"/>
      <c r="V11" s="54"/>
      <c r="W11" s="142"/>
      <c r="X11" s="54"/>
      <c r="Y11" s="54"/>
      <c r="Z11" s="54"/>
      <c r="AA11" s="142"/>
      <c r="AB11" s="54"/>
      <c r="AC11" s="54"/>
      <c r="AD11" s="54"/>
      <c r="AE11" s="49"/>
      <c r="AF11" s="54"/>
      <c r="AG11" s="54"/>
      <c r="AH11" s="49"/>
      <c r="AI11" s="142"/>
      <c r="AJ11" s="47"/>
      <c r="AK11" s="49"/>
      <c r="AL11" s="49"/>
      <c r="AM11" s="142"/>
      <c r="AN11" s="49"/>
      <c r="AO11" s="49"/>
      <c r="AP11" s="49"/>
      <c r="AQ11" s="49"/>
      <c r="AR11" s="54"/>
      <c r="AS11" s="21"/>
    </row>
    <row r="12" spans="1:45">
      <c r="A12" s="64" t="s">
        <v>10</v>
      </c>
      <c r="B12" s="22" t="s">
        <v>158</v>
      </c>
      <c r="C12" s="108">
        <v>2</v>
      </c>
      <c r="D12" s="110"/>
      <c r="E12" s="118"/>
      <c r="F12" s="36">
        <f>AVERAGE(AD12,AF12)</f>
        <v>4.5</v>
      </c>
      <c r="G12" s="149"/>
      <c r="H12" s="54"/>
      <c r="I12" s="142"/>
      <c r="J12" s="54"/>
      <c r="K12" s="142"/>
      <c r="L12" s="142"/>
      <c r="M12" s="49"/>
      <c r="N12" s="142"/>
      <c r="O12" s="54"/>
      <c r="P12" s="54"/>
      <c r="Q12" s="54"/>
      <c r="R12" s="54"/>
      <c r="S12" s="54"/>
      <c r="T12" s="142"/>
      <c r="U12" s="54"/>
      <c r="V12" s="142"/>
      <c r="W12" s="142"/>
      <c r="X12" s="54"/>
      <c r="Y12" s="54"/>
      <c r="Z12" s="54"/>
      <c r="AA12" s="142"/>
      <c r="AB12" s="54"/>
      <c r="AC12" s="54"/>
      <c r="AD12" s="54">
        <v>5</v>
      </c>
      <c r="AE12" s="49"/>
      <c r="AF12" s="54">
        <v>4</v>
      </c>
      <c r="AG12" s="54"/>
      <c r="AH12" s="49"/>
      <c r="AI12" s="54"/>
      <c r="AJ12" s="47"/>
      <c r="AK12" s="49"/>
      <c r="AL12" s="49"/>
      <c r="AM12" s="142"/>
      <c r="AN12" s="49"/>
      <c r="AO12" s="49"/>
      <c r="AP12" s="49"/>
      <c r="AQ12" s="49"/>
      <c r="AR12" s="54"/>
      <c r="AS12" s="21"/>
    </row>
    <row r="13" spans="1:45">
      <c r="A13" s="349" t="s">
        <v>10</v>
      </c>
      <c r="B13" s="354" t="s">
        <v>230</v>
      </c>
      <c r="C13" s="355">
        <v>6</v>
      </c>
      <c r="D13" s="356">
        <v>1</v>
      </c>
      <c r="E13" s="265"/>
      <c r="F13" s="409">
        <f>AVERAGE(G13,M13,N13,T13,Y13,Z13)</f>
        <v>4.833333333333333</v>
      </c>
      <c r="G13" s="260">
        <v>5</v>
      </c>
      <c r="H13" s="410" t="s">
        <v>104</v>
      </c>
      <c r="I13" s="398"/>
      <c r="J13" s="157"/>
      <c r="K13" s="158"/>
      <c r="L13" s="158"/>
      <c r="M13" s="356">
        <v>5</v>
      </c>
      <c r="N13" s="158">
        <v>4</v>
      </c>
      <c r="O13" s="157"/>
      <c r="P13" s="157"/>
      <c r="Q13" s="157"/>
      <c r="R13" s="157"/>
      <c r="S13" s="157"/>
      <c r="T13" s="158">
        <v>5</v>
      </c>
      <c r="U13" s="157"/>
      <c r="V13" s="157"/>
      <c r="W13" s="158"/>
      <c r="X13" s="157"/>
      <c r="Y13" s="157">
        <v>6</v>
      </c>
      <c r="Z13" s="157">
        <v>4</v>
      </c>
      <c r="AA13" s="158"/>
      <c r="AB13" s="157"/>
      <c r="AC13" s="157"/>
      <c r="AD13" s="157"/>
      <c r="AE13" s="356"/>
      <c r="AF13" s="157"/>
      <c r="AG13" s="157"/>
      <c r="AH13" s="356"/>
      <c r="AI13" s="157"/>
      <c r="AJ13" s="262"/>
      <c r="AK13" s="356"/>
      <c r="AL13" s="356"/>
      <c r="AM13" s="158"/>
      <c r="AN13" s="262"/>
      <c r="AO13" s="356"/>
      <c r="AP13" s="356"/>
      <c r="AQ13" s="356"/>
      <c r="AR13" s="157"/>
      <c r="AS13" s="21"/>
    </row>
    <row r="14" spans="1:45">
      <c r="A14" s="34" t="s">
        <v>10</v>
      </c>
      <c r="B14" s="34" t="s">
        <v>159</v>
      </c>
      <c r="C14" s="126">
        <v>9</v>
      </c>
      <c r="D14" s="49">
        <v>5</v>
      </c>
      <c r="E14" s="128"/>
      <c r="F14" s="36">
        <f>AVERAGE(L14,M14,O14,Q14,S14,T14,V14,AD14,AE14,AL14)</f>
        <v>5.3</v>
      </c>
      <c r="G14" s="149"/>
      <c r="H14" s="49"/>
      <c r="I14" s="54"/>
      <c r="J14" s="54"/>
      <c r="K14" s="54"/>
      <c r="L14" s="71">
        <v>6</v>
      </c>
      <c r="M14" s="54">
        <v>5</v>
      </c>
      <c r="N14" s="71" t="s">
        <v>104</v>
      </c>
      <c r="O14" s="54">
        <v>6</v>
      </c>
      <c r="P14" s="71" t="s">
        <v>104</v>
      </c>
      <c r="Q14" s="54">
        <v>6</v>
      </c>
      <c r="R14" s="54"/>
      <c r="S14" s="54">
        <v>5</v>
      </c>
      <c r="T14" s="54">
        <v>6</v>
      </c>
      <c r="U14" s="54"/>
      <c r="V14" s="54">
        <v>6</v>
      </c>
      <c r="W14" s="54"/>
      <c r="X14" s="54"/>
      <c r="Y14" s="54"/>
      <c r="Z14" s="54"/>
      <c r="AA14" s="54"/>
      <c r="AB14" s="49"/>
      <c r="AC14" s="54"/>
      <c r="AD14" s="49">
        <v>5</v>
      </c>
      <c r="AE14" s="54">
        <v>5</v>
      </c>
      <c r="AF14" s="48" t="s">
        <v>104</v>
      </c>
      <c r="AG14" s="49"/>
      <c r="AH14" s="54"/>
      <c r="AI14" s="54"/>
      <c r="AJ14" s="54"/>
      <c r="AK14" s="71" t="s">
        <v>104</v>
      </c>
      <c r="AL14" s="381">
        <v>3</v>
      </c>
      <c r="AM14" s="54"/>
      <c r="AN14" s="54"/>
      <c r="AO14" s="49"/>
      <c r="AP14" s="49"/>
      <c r="AQ14" s="49"/>
      <c r="AR14" s="54"/>
      <c r="AS14" s="21"/>
    </row>
    <row r="15" spans="1:45">
      <c r="A15" s="64" t="s">
        <v>10</v>
      </c>
      <c r="B15" s="22" t="s">
        <v>160</v>
      </c>
      <c r="C15" s="108">
        <v>29</v>
      </c>
      <c r="D15" s="110"/>
      <c r="E15" s="118">
        <v>1</v>
      </c>
      <c r="F15" s="36">
        <f>AVERAGE(W15,V15,U15,T15,S15,G15,H15,I15,J15,K15,L15,M15,N15,O15,P15,Q15,R15,X15,Z15,AA15,AB15,AC15,AD15,AG15,AH15,AI15,AJ15,AK15,AL15)</f>
        <v>5.1724137931034484</v>
      </c>
      <c r="G15" s="149">
        <v>5</v>
      </c>
      <c r="H15" s="290">
        <v>7</v>
      </c>
      <c r="I15" s="197">
        <v>6</v>
      </c>
      <c r="J15" s="54">
        <v>5</v>
      </c>
      <c r="K15" s="142">
        <v>5</v>
      </c>
      <c r="L15" s="142">
        <v>6</v>
      </c>
      <c r="M15" s="49">
        <v>5</v>
      </c>
      <c r="N15" s="142">
        <v>5</v>
      </c>
      <c r="O15" s="54">
        <v>6</v>
      </c>
      <c r="P15" s="54">
        <v>6</v>
      </c>
      <c r="Q15" s="54">
        <v>6</v>
      </c>
      <c r="R15" s="54">
        <v>5</v>
      </c>
      <c r="S15" s="54">
        <v>5</v>
      </c>
      <c r="T15" s="142">
        <v>5</v>
      </c>
      <c r="U15" s="54">
        <v>5</v>
      </c>
      <c r="V15" s="54">
        <v>6</v>
      </c>
      <c r="W15" s="142">
        <v>5</v>
      </c>
      <c r="X15" s="54">
        <v>6</v>
      </c>
      <c r="Y15" s="54"/>
      <c r="Z15" s="281">
        <v>3</v>
      </c>
      <c r="AA15" s="142">
        <v>6</v>
      </c>
      <c r="AB15" s="54">
        <v>4</v>
      </c>
      <c r="AC15" s="54">
        <v>5</v>
      </c>
      <c r="AD15" s="54">
        <v>5</v>
      </c>
      <c r="AE15" s="49"/>
      <c r="AF15" s="54"/>
      <c r="AG15" s="54">
        <v>5</v>
      </c>
      <c r="AH15" s="49">
        <v>5</v>
      </c>
      <c r="AI15" s="54">
        <v>6</v>
      </c>
      <c r="AJ15" s="313">
        <v>3</v>
      </c>
      <c r="AK15" s="49">
        <v>6</v>
      </c>
      <c r="AL15" s="381">
        <v>3</v>
      </c>
      <c r="AM15" s="142"/>
      <c r="AN15" s="47"/>
      <c r="AO15" s="49"/>
      <c r="AP15" s="49"/>
      <c r="AQ15" s="49"/>
      <c r="AR15" s="54"/>
      <c r="AS15" s="21"/>
    </row>
    <row r="16" spans="1:45" s="91" customFormat="1">
      <c r="A16" s="41" t="s">
        <v>10</v>
      </c>
      <c r="B16" s="79" t="s">
        <v>362</v>
      </c>
      <c r="C16" s="99"/>
      <c r="D16" s="100"/>
      <c r="E16" s="265"/>
      <c r="F16" s="36"/>
      <c r="G16" s="244"/>
      <c r="H16" s="266"/>
      <c r="I16" s="267"/>
      <c r="J16" s="233"/>
      <c r="K16" s="234"/>
      <c r="L16" s="234"/>
      <c r="M16" s="236"/>
      <c r="N16" s="234"/>
      <c r="O16" s="233"/>
      <c r="P16" s="233"/>
      <c r="Q16" s="233"/>
      <c r="R16" s="233"/>
      <c r="S16" s="233"/>
      <c r="T16" s="234"/>
      <c r="U16" s="233"/>
      <c r="V16" s="233"/>
      <c r="W16" s="234"/>
      <c r="X16" s="233"/>
      <c r="Y16" s="233"/>
      <c r="Z16" s="233"/>
      <c r="AA16" s="234"/>
      <c r="AB16" s="233"/>
      <c r="AC16" s="233"/>
      <c r="AD16" s="233"/>
      <c r="AE16" s="236"/>
      <c r="AF16" s="233"/>
      <c r="AG16" s="233"/>
      <c r="AH16" s="236"/>
      <c r="AI16" s="233"/>
      <c r="AJ16" s="235"/>
      <c r="AK16" s="236"/>
      <c r="AL16" s="236"/>
      <c r="AM16" s="234"/>
      <c r="AN16" s="235"/>
      <c r="AO16" s="236"/>
      <c r="AP16" s="236"/>
      <c r="AQ16" s="236"/>
      <c r="AR16" s="233"/>
      <c r="AS16" s="116"/>
    </row>
    <row r="17" spans="1:45" s="91" customFormat="1">
      <c r="A17" s="64" t="s">
        <v>10</v>
      </c>
      <c r="B17" s="34" t="s">
        <v>272</v>
      </c>
      <c r="C17" s="108">
        <v>10</v>
      </c>
      <c r="D17" s="110">
        <v>1</v>
      </c>
      <c r="E17" s="118"/>
      <c r="F17" s="36">
        <f>AVERAGE(T17,V17,AA17,AB17,AC17,AD17,AE17,AF17,AH17,AK17)</f>
        <v>4.7</v>
      </c>
      <c r="G17" s="149"/>
      <c r="H17" s="133"/>
      <c r="I17" s="197"/>
      <c r="J17" s="54"/>
      <c r="K17" s="142"/>
      <c r="L17" s="142"/>
      <c r="M17" s="49"/>
      <c r="N17" s="142"/>
      <c r="O17" s="54"/>
      <c r="P17" s="54"/>
      <c r="Q17" s="54"/>
      <c r="R17" s="54"/>
      <c r="S17" s="54"/>
      <c r="T17" s="142">
        <v>5</v>
      </c>
      <c r="U17" s="54"/>
      <c r="V17" s="54">
        <v>6</v>
      </c>
      <c r="W17" s="71" t="s">
        <v>104</v>
      </c>
      <c r="X17" s="54"/>
      <c r="Y17" s="54"/>
      <c r="Z17" s="54"/>
      <c r="AA17" s="142">
        <v>5</v>
      </c>
      <c r="AB17" s="54">
        <v>4</v>
      </c>
      <c r="AC17" s="54">
        <v>4</v>
      </c>
      <c r="AD17" s="54">
        <v>5</v>
      </c>
      <c r="AE17" s="49">
        <v>4</v>
      </c>
      <c r="AF17" s="281">
        <v>3</v>
      </c>
      <c r="AG17" s="54"/>
      <c r="AH17" s="49">
        <v>5</v>
      </c>
      <c r="AI17" s="54"/>
      <c r="AJ17" s="47"/>
      <c r="AK17" s="49">
        <v>6</v>
      </c>
      <c r="AL17" s="49"/>
      <c r="AM17" s="142"/>
      <c r="AN17" s="47"/>
      <c r="AO17" s="49"/>
      <c r="AP17" s="49"/>
      <c r="AQ17" s="49"/>
      <c r="AR17" s="54"/>
      <c r="AS17" s="116"/>
    </row>
    <row r="18" spans="1:45" s="91" customFormat="1">
      <c r="A18" s="64" t="s">
        <v>10</v>
      </c>
      <c r="B18" s="59" t="s">
        <v>515</v>
      </c>
      <c r="C18" s="108">
        <v>21</v>
      </c>
      <c r="D18" s="110">
        <v>2</v>
      </c>
      <c r="E18" s="118"/>
      <c r="F18" s="36">
        <f>AVERAGE(W18,U18,G18,H18,I18,J18,K18,L18,N18,O18,P18,Q18,R18,S18,X18,Y18,AE18,AG18,AH18,AI18,AJ18,AL18)</f>
        <v>5</v>
      </c>
      <c r="G18" s="149">
        <v>5</v>
      </c>
      <c r="H18" s="196">
        <v>5</v>
      </c>
      <c r="I18" s="197">
        <v>6</v>
      </c>
      <c r="J18" s="54">
        <v>5</v>
      </c>
      <c r="K18" s="142">
        <v>5</v>
      </c>
      <c r="L18" s="142">
        <v>6</v>
      </c>
      <c r="M18" s="48" t="s">
        <v>104</v>
      </c>
      <c r="N18" s="142">
        <v>5</v>
      </c>
      <c r="O18" s="54">
        <v>5</v>
      </c>
      <c r="P18" s="54">
        <v>5</v>
      </c>
      <c r="Q18" s="54">
        <v>6</v>
      </c>
      <c r="R18" s="54">
        <v>5</v>
      </c>
      <c r="S18" s="54">
        <v>5</v>
      </c>
      <c r="T18" s="142"/>
      <c r="U18" s="54">
        <v>5</v>
      </c>
      <c r="V18" s="54"/>
      <c r="W18" s="142">
        <v>6</v>
      </c>
      <c r="X18" s="54">
        <v>5</v>
      </c>
      <c r="Y18" s="54">
        <v>4</v>
      </c>
      <c r="Z18" s="54"/>
      <c r="AA18" s="142"/>
      <c r="AB18" s="54"/>
      <c r="AC18" s="54"/>
      <c r="AD18" s="54"/>
      <c r="AE18" s="48">
        <v>5</v>
      </c>
      <c r="AF18" s="54"/>
      <c r="AG18" s="54">
        <v>4</v>
      </c>
      <c r="AH18" s="49">
        <v>6</v>
      </c>
      <c r="AI18" s="54">
        <v>5</v>
      </c>
      <c r="AJ18" s="313">
        <v>3</v>
      </c>
      <c r="AK18" s="49"/>
      <c r="AL18" s="49">
        <v>4</v>
      </c>
      <c r="AM18" s="142"/>
      <c r="AN18" s="47"/>
      <c r="AO18" s="49"/>
      <c r="AP18" s="49"/>
      <c r="AQ18" s="49"/>
      <c r="AR18" s="54"/>
      <c r="AS18" s="116"/>
    </row>
    <row r="19" spans="1:45" s="91" customFormat="1">
      <c r="A19" s="64" t="s">
        <v>10</v>
      </c>
      <c r="B19" s="59" t="s">
        <v>517</v>
      </c>
      <c r="C19" s="108"/>
      <c r="D19" s="110">
        <v>4</v>
      </c>
      <c r="E19" s="118"/>
      <c r="F19" s="36"/>
      <c r="G19" s="42" t="s">
        <v>104</v>
      </c>
      <c r="H19" s="52" t="s">
        <v>104</v>
      </c>
      <c r="I19" s="146" t="s">
        <v>104</v>
      </c>
      <c r="J19" s="54"/>
      <c r="K19" s="142"/>
      <c r="L19" s="71" t="s">
        <v>104</v>
      </c>
      <c r="M19" s="49"/>
      <c r="N19" s="142"/>
      <c r="O19" s="54"/>
      <c r="P19" s="54"/>
      <c r="Q19" s="54"/>
      <c r="R19" s="54"/>
      <c r="S19" s="54"/>
      <c r="T19" s="142"/>
      <c r="U19" s="54"/>
      <c r="V19" s="54"/>
      <c r="W19" s="142"/>
      <c r="X19" s="54"/>
      <c r="Y19" s="54"/>
      <c r="Z19" s="54"/>
      <c r="AA19" s="142"/>
      <c r="AB19" s="54"/>
      <c r="AC19" s="54"/>
      <c r="AD19" s="54"/>
      <c r="AE19" s="49"/>
      <c r="AF19" s="54"/>
      <c r="AG19" s="54"/>
      <c r="AH19" s="49"/>
      <c r="AI19" s="54"/>
      <c r="AJ19" s="47"/>
      <c r="AK19" s="49"/>
      <c r="AL19" s="49"/>
      <c r="AM19" s="142"/>
      <c r="AN19" s="47"/>
      <c r="AO19" s="49"/>
      <c r="AP19" s="49"/>
      <c r="AQ19" s="49"/>
      <c r="AR19" s="54"/>
      <c r="AS19" s="116"/>
    </row>
    <row r="20" spans="1:45" s="91" customFormat="1">
      <c r="A20" s="64" t="s">
        <v>10</v>
      </c>
      <c r="B20" s="59" t="s">
        <v>559</v>
      </c>
      <c r="C20" s="108">
        <v>27</v>
      </c>
      <c r="D20" s="110"/>
      <c r="E20" s="118"/>
      <c r="F20" s="36">
        <f>AVERAGE(W20,V20,H20,I20,J20,K20,L20,O20,P20,Q20,R20,S20,T20,U20,X20,Y20,Z20,AA20,AB20,AC20,AG20,AI20,AJ20,AK20,AL20)</f>
        <v>5.48</v>
      </c>
      <c r="G20" s="42"/>
      <c r="H20" s="289">
        <v>6</v>
      </c>
      <c r="I20" s="295">
        <v>8</v>
      </c>
      <c r="J20" s="54">
        <v>5</v>
      </c>
      <c r="K20" s="142">
        <v>4</v>
      </c>
      <c r="L20" s="280">
        <v>7</v>
      </c>
      <c r="M20" s="345" t="s">
        <v>423</v>
      </c>
      <c r="N20" s="142"/>
      <c r="O20" s="54">
        <v>5</v>
      </c>
      <c r="P20" s="54">
        <v>4</v>
      </c>
      <c r="Q20" s="54">
        <v>5</v>
      </c>
      <c r="R20" s="54">
        <v>5</v>
      </c>
      <c r="S20" s="54">
        <v>5</v>
      </c>
      <c r="T20" s="142">
        <v>5</v>
      </c>
      <c r="U20" s="54">
        <v>4</v>
      </c>
      <c r="V20" s="279">
        <v>8</v>
      </c>
      <c r="W20" s="142">
        <v>6</v>
      </c>
      <c r="X20" s="54">
        <v>6</v>
      </c>
      <c r="Y20" s="54">
        <v>6</v>
      </c>
      <c r="Z20" s="54">
        <v>5</v>
      </c>
      <c r="AA20" s="142">
        <v>6</v>
      </c>
      <c r="AB20" s="54">
        <v>4</v>
      </c>
      <c r="AC20" s="54">
        <v>5</v>
      </c>
      <c r="AD20" s="54"/>
      <c r="AE20" s="345" t="s">
        <v>418</v>
      </c>
      <c r="AF20" s="54"/>
      <c r="AG20" s="54">
        <v>5</v>
      </c>
      <c r="AH20" s="49"/>
      <c r="AI20" s="279">
        <v>8</v>
      </c>
      <c r="AJ20" s="47">
        <v>4</v>
      </c>
      <c r="AK20" s="382">
        <v>7</v>
      </c>
      <c r="AL20" s="49">
        <v>4</v>
      </c>
      <c r="AM20" s="142"/>
      <c r="AN20" s="47"/>
      <c r="AO20" s="49"/>
      <c r="AP20" s="49"/>
      <c r="AQ20" s="49"/>
      <c r="AR20" s="54"/>
      <c r="AS20" s="116"/>
    </row>
    <row r="21" spans="1:45" s="91" customFormat="1">
      <c r="A21" s="338" t="s">
        <v>10</v>
      </c>
      <c r="B21" s="346" t="s">
        <v>16</v>
      </c>
      <c r="C21" s="328">
        <v>4</v>
      </c>
      <c r="D21" s="330">
        <v>2</v>
      </c>
      <c r="E21" s="335"/>
      <c r="F21" s="36">
        <f>AVERAGE(AB21,AD21,AF21,AH21)</f>
        <v>4.25</v>
      </c>
      <c r="G21" s="42"/>
      <c r="H21" s="142"/>
      <c r="I21" s="54"/>
      <c r="J21" s="54"/>
      <c r="K21" s="54"/>
      <c r="L21" s="54"/>
      <c r="M21" s="54"/>
      <c r="N21" s="142"/>
      <c r="O21" s="54"/>
      <c r="P21" s="54"/>
      <c r="Q21" s="54"/>
      <c r="R21" s="54"/>
      <c r="S21" s="54"/>
      <c r="T21" s="142"/>
      <c r="U21" s="54"/>
      <c r="V21" s="54"/>
      <c r="W21" s="54"/>
      <c r="X21" s="54"/>
      <c r="Y21" s="54"/>
      <c r="Z21" s="142"/>
      <c r="AA21" s="54"/>
      <c r="AB21" s="54">
        <v>4</v>
      </c>
      <c r="AC21" s="71" t="s">
        <v>104</v>
      </c>
      <c r="AD21" s="54">
        <v>5</v>
      </c>
      <c r="AE21" s="48" t="s">
        <v>104</v>
      </c>
      <c r="AF21" s="281">
        <v>3</v>
      </c>
      <c r="AG21" s="54"/>
      <c r="AH21" s="350">
        <v>5</v>
      </c>
      <c r="AI21" s="54"/>
      <c r="AJ21" s="47"/>
      <c r="AK21" s="350"/>
      <c r="AL21" s="350"/>
      <c r="AM21" s="142"/>
      <c r="AN21" s="47"/>
      <c r="AO21" s="350"/>
      <c r="AP21" s="350"/>
      <c r="AQ21" s="350"/>
      <c r="AR21" s="54"/>
      <c r="AS21" s="116"/>
    </row>
    <row r="22" spans="1:45">
      <c r="A22" s="151" t="s">
        <v>10</v>
      </c>
      <c r="B22" s="56" t="s">
        <v>163</v>
      </c>
      <c r="C22" s="112">
        <v>30</v>
      </c>
      <c r="D22" s="113"/>
      <c r="E22" s="97"/>
      <c r="F22" s="28">
        <f>AVERAGE(W22,V22,U22,S22,G22,H22,I22,J22,K22,L22,M22,N22,O22,P22,Q22,R22,X22,Y22,Z22,AA22,AB22,AC22,AE22,AF22,AG22,AH22,AI22,AJ22,AK22,AL22)</f>
        <v>5.0999999999999996</v>
      </c>
      <c r="G22" s="149">
        <v>5</v>
      </c>
      <c r="H22" s="54">
        <v>5</v>
      </c>
      <c r="I22" s="142">
        <v>6</v>
      </c>
      <c r="J22" s="54">
        <v>5</v>
      </c>
      <c r="K22" s="142">
        <v>4</v>
      </c>
      <c r="L22" s="142">
        <v>5</v>
      </c>
      <c r="M22" s="49">
        <v>5</v>
      </c>
      <c r="N22" s="142">
        <v>5</v>
      </c>
      <c r="O22" s="54">
        <v>5</v>
      </c>
      <c r="P22" s="279">
        <v>7</v>
      </c>
      <c r="Q22" s="54">
        <v>6</v>
      </c>
      <c r="R22" s="54">
        <v>6</v>
      </c>
      <c r="S22" s="54">
        <v>6</v>
      </c>
      <c r="T22" s="142"/>
      <c r="U22" s="54">
        <v>5</v>
      </c>
      <c r="V22" s="279">
        <v>7</v>
      </c>
      <c r="W22" s="142">
        <v>5</v>
      </c>
      <c r="X22" s="54">
        <v>6</v>
      </c>
      <c r="Y22" s="142">
        <v>5</v>
      </c>
      <c r="Z22" s="268">
        <v>3</v>
      </c>
      <c r="AA22" s="142">
        <v>5</v>
      </c>
      <c r="AB22" s="54">
        <v>4</v>
      </c>
      <c r="AC22" s="54">
        <v>5</v>
      </c>
      <c r="AD22" s="54"/>
      <c r="AE22" s="49">
        <v>5</v>
      </c>
      <c r="AF22" s="54">
        <v>4</v>
      </c>
      <c r="AG22" s="54">
        <v>5</v>
      </c>
      <c r="AH22" s="49">
        <v>5</v>
      </c>
      <c r="AI22" s="54">
        <v>6</v>
      </c>
      <c r="AJ22" s="47">
        <v>4</v>
      </c>
      <c r="AK22" s="49">
        <v>6</v>
      </c>
      <c r="AL22" s="381">
        <v>3</v>
      </c>
      <c r="AM22" s="142"/>
      <c r="AN22" s="47"/>
      <c r="AO22" s="49"/>
      <c r="AP22" s="49"/>
      <c r="AQ22" s="49"/>
      <c r="AR22" s="54"/>
      <c r="AS22" s="21"/>
    </row>
    <row r="23" spans="1:45">
      <c r="A23" s="64" t="s">
        <v>23</v>
      </c>
      <c r="B23" s="22" t="s">
        <v>161</v>
      </c>
      <c r="C23" s="108">
        <v>18</v>
      </c>
      <c r="D23" s="110">
        <v>4</v>
      </c>
      <c r="E23" s="106">
        <v>4</v>
      </c>
      <c r="F23" s="36">
        <f>AVERAGE(G23,H23,I23,J23,K23,L23,N23,P23,V23,W23,X23,Y23,Z23,AA23,AC23,AE23,AF23,AG23)</f>
        <v>5.0555555555555554</v>
      </c>
      <c r="G23" s="136">
        <v>6</v>
      </c>
      <c r="H23" s="54">
        <v>6</v>
      </c>
      <c r="I23" s="284">
        <v>7</v>
      </c>
      <c r="J23" s="142">
        <v>5</v>
      </c>
      <c r="K23" s="142">
        <v>5</v>
      </c>
      <c r="L23" s="142">
        <v>6</v>
      </c>
      <c r="M23" s="47"/>
      <c r="N23" s="268">
        <v>3</v>
      </c>
      <c r="O23" s="142"/>
      <c r="P23" s="54">
        <v>4</v>
      </c>
      <c r="Q23" s="54"/>
      <c r="R23" s="54"/>
      <c r="S23" s="54"/>
      <c r="T23" s="71" t="s">
        <v>104</v>
      </c>
      <c r="U23" s="71" t="s">
        <v>104</v>
      </c>
      <c r="V23" s="54">
        <v>5</v>
      </c>
      <c r="W23" s="142">
        <v>5</v>
      </c>
      <c r="X23" s="142">
        <v>5</v>
      </c>
      <c r="Y23" s="54">
        <v>4</v>
      </c>
      <c r="Z23" s="142">
        <v>6</v>
      </c>
      <c r="AA23" s="43">
        <v>6</v>
      </c>
      <c r="AB23" s="54"/>
      <c r="AC23" s="54">
        <v>4</v>
      </c>
      <c r="AD23" s="54"/>
      <c r="AE23" s="50">
        <v>6</v>
      </c>
      <c r="AF23" s="281">
        <v>3</v>
      </c>
      <c r="AG23" s="54">
        <v>5</v>
      </c>
      <c r="AH23" s="49"/>
      <c r="AI23" s="71" t="s">
        <v>104</v>
      </c>
      <c r="AJ23" s="48" t="s">
        <v>104</v>
      </c>
      <c r="AK23" s="47"/>
      <c r="AL23" s="49"/>
      <c r="AM23" s="142"/>
      <c r="AN23" s="47"/>
      <c r="AO23" s="49"/>
      <c r="AP23" s="47"/>
      <c r="AQ23" s="49"/>
      <c r="AR23" s="54"/>
      <c r="AS23" s="21"/>
    </row>
    <row r="24" spans="1:45">
      <c r="A24" s="64" t="s">
        <v>23</v>
      </c>
      <c r="B24" s="22" t="s">
        <v>162</v>
      </c>
      <c r="C24" s="108">
        <v>4</v>
      </c>
      <c r="D24" s="110">
        <v>6</v>
      </c>
      <c r="E24" s="106">
        <v>1</v>
      </c>
      <c r="F24" s="36">
        <f>AVERAGE(I24,J24,N24,Y24)</f>
        <v>5.25</v>
      </c>
      <c r="G24" s="42" t="s">
        <v>104</v>
      </c>
      <c r="H24" s="142"/>
      <c r="I24" s="278">
        <v>7</v>
      </c>
      <c r="J24" s="54">
        <v>5</v>
      </c>
      <c r="K24" s="71" t="s">
        <v>424</v>
      </c>
      <c r="L24" s="142"/>
      <c r="M24" s="49"/>
      <c r="N24" s="142">
        <v>4</v>
      </c>
      <c r="O24" s="142"/>
      <c r="P24" s="142"/>
      <c r="Q24" s="142"/>
      <c r="R24" s="54"/>
      <c r="S24" s="54"/>
      <c r="T24" s="142"/>
      <c r="U24" s="54"/>
      <c r="V24" s="71" t="s">
        <v>104</v>
      </c>
      <c r="W24" s="142"/>
      <c r="X24" s="54"/>
      <c r="Y24" s="71">
        <v>5</v>
      </c>
      <c r="Z24" s="54"/>
      <c r="AA24" s="142"/>
      <c r="AB24" s="142"/>
      <c r="AC24" s="54"/>
      <c r="AD24" s="54"/>
      <c r="AE24" s="49"/>
      <c r="AF24" s="71" t="s">
        <v>104</v>
      </c>
      <c r="AG24" s="54"/>
      <c r="AH24" s="48" t="s">
        <v>104</v>
      </c>
      <c r="AI24" s="54"/>
      <c r="AJ24" s="48" t="s">
        <v>104</v>
      </c>
      <c r="AK24" s="49"/>
      <c r="AL24" s="49"/>
      <c r="AM24" s="142"/>
      <c r="AN24" s="47"/>
      <c r="AO24" s="47"/>
      <c r="AP24" s="49"/>
      <c r="AQ24" s="49"/>
      <c r="AR24" s="54"/>
      <c r="AS24" s="21"/>
    </row>
    <row r="25" spans="1:45" s="76" customFormat="1">
      <c r="A25" s="125" t="s">
        <v>23</v>
      </c>
      <c r="B25" s="34" t="s">
        <v>249</v>
      </c>
      <c r="C25" s="103">
        <v>28</v>
      </c>
      <c r="D25" s="104">
        <v>1</v>
      </c>
      <c r="E25" s="105">
        <v>6</v>
      </c>
      <c r="F25" s="36">
        <f>AVERAGE(W25,V25,U25,G25,H25,I25,J25,K25,L25,N25,O25,P25,Q25,R2,S25,X25,Y25,Z25,AA25,AB25,AD25,AE25,AF25,AG25,AH25,AI25,AJ25,AK25)</f>
        <v>5.5185185185185182</v>
      </c>
      <c r="G25" s="149">
        <v>5</v>
      </c>
      <c r="H25" s="53">
        <v>6</v>
      </c>
      <c r="I25" s="142">
        <v>6</v>
      </c>
      <c r="J25" s="142">
        <v>5</v>
      </c>
      <c r="K25" s="142">
        <v>4</v>
      </c>
      <c r="L25" s="142">
        <v>5</v>
      </c>
      <c r="M25" s="48" t="s">
        <v>104</v>
      </c>
      <c r="N25" s="142">
        <v>5</v>
      </c>
      <c r="O25" s="279">
        <v>7</v>
      </c>
      <c r="P25" s="278">
        <v>7</v>
      </c>
      <c r="Q25" s="54">
        <v>6</v>
      </c>
      <c r="R25" s="82" t="s">
        <v>418</v>
      </c>
      <c r="S25" s="54">
        <v>5</v>
      </c>
      <c r="T25" s="142"/>
      <c r="U25" s="54">
        <v>5</v>
      </c>
      <c r="V25" s="224">
        <v>8</v>
      </c>
      <c r="W25" s="142">
        <v>5</v>
      </c>
      <c r="X25" s="43">
        <v>6</v>
      </c>
      <c r="Y25" s="142">
        <v>5</v>
      </c>
      <c r="Z25" s="43">
        <v>6</v>
      </c>
      <c r="AA25" s="142">
        <v>5</v>
      </c>
      <c r="AB25" s="142">
        <v>5</v>
      </c>
      <c r="AC25" s="54"/>
      <c r="AD25" s="54">
        <v>5</v>
      </c>
      <c r="AE25" s="47">
        <v>6</v>
      </c>
      <c r="AF25" s="54">
        <v>5</v>
      </c>
      <c r="AG25" s="54">
        <v>4</v>
      </c>
      <c r="AH25" s="49">
        <v>5</v>
      </c>
      <c r="AI25" s="224">
        <v>8</v>
      </c>
      <c r="AJ25" s="313">
        <v>3</v>
      </c>
      <c r="AK25" s="382">
        <v>7</v>
      </c>
      <c r="AL25" s="49"/>
      <c r="AM25" s="142"/>
      <c r="AN25" s="49"/>
      <c r="AO25" s="49"/>
      <c r="AP25" s="47"/>
      <c r="AQ25" s="49"/>
      <c r="AR25" s="54"/>
      <c r="AS25" s="77"/>
    </row>
    <row r="26" spans="1:45" s="91" customFormat="1">
      <c r="A26" s="125" t="s">
        <v>23</v>
      </c>
      <c r="B26" s="34" t="s">
        <v>312</v>
      </c>
      <c r="C26" s="103">
        <v>3</v>
      </c>
      <c r="D26" s="104">
        <v>2</v>
      </c>
      <c r="E26" s="105">
        <v>1</v>
      </c>
      <c r="F26" s="36">
        <f>AVERAGE(AE26,AF26)</f>
        <v>6</v>
      </c>
      <c r="G26" s="149"/>
      <c r="H26" s="54"/>
      <c r="I26" s="142"/>
      <c r="J26" s="142"/>
      <c r="K26" s="142"/>
      <c r="L26" s="142"/>
      <c r="M26" s="47"/>
      <c r="N26" s="142"/>
      <c r="O26" s="54"/>
      <c r="P26" s="142"/>
      <c r="Q26" s="54"/>
      <c r="R26" s="54"/>
      <c r="S26" s="54"/>
      <c r="T26" s="142"/>
      <c r="U26" s="142"/>
      <c r="V26" s="142"/>
      <c r="W26" s="142"/>
      <c r="X26" s="142"/>
      <c r="Y26" s="142"/>
      <c r="Z26" s="142"/>
      <c r="AA26" s="142"/>
      <c r="AB26" s="142"/>
      <c r="AC26" s="54"/>
      <c r="AD26" s="71" t="s">
        <v>104</v>
      </c>
      <c r="AE26" s="285">
        <v>7</v>
      </c>
      <c r="AF26" s="54">
        <v>5</v>
      </c>
      <c r="AG26" s="71" t="s">
        <v>104</v>
      </c>
      <c r="AH26" s="345" t="s">
        <v>418</v>
      </c>
      <c r="AI26" s="54"/>
      <c r="AJ26" s="47"/>
      <c r="AK26" s="49"/>
      <c r="AL26" s="49"/>
      <c r="AM26" s="142"/>
      <c r="AN26" s="49"/>
      <c r="AO26" s="49"/>
      <c r="AP26" s="47"/>
      <c r="AQ26" s="49"/>
      <c r="AR26" s="54"/>
      <c r="AS26" s="116"/>
    </row>
    <row r="27" spans="1:45" s="91" customFormat="1">
      <c r="A27" s="64" t="s">
        <v>23</v>
      </c>
      <c r="B27" s="22" t="s">
        <v>255</v>
      </c>
      <c r="C27" s="108">
        <v>25</v>
      </c>
      <c r="D27" s="32">
        <v>3</v>
      </c>
      <c r="E27" s="106">
        <v>4</v>
      </c>
      <c r="F27" s="36">
        <f>AVERAGE(W27,U27,G27,H27,I27,J27,M27,N27,O27,P27,Q27,R27,S27,T27,X27,AA27,AB27,AC27,AD27,AG27,AH27,AI27,AJ27,AK27,AL27)</f>
        <v>4.84</v>
      </c>
      <c r="G27" s="149">
        <v>5</v>
      </c>
      <c r="H27" s="54">
        <v>6</v>
      </c>
      <c r="I27" s="142">
        <v>5</v>
      </c>
      <c r="J27" s="43">
        <v>6</v>
      </c>
      <c r="K27" s="71" t="s">
        <v>418</v>
      </c>
      <c r="L27" s="71" t="s">
        <v>104</v>
      </c>
      <c r="M27" s="381">
        <v>3</v>
      </c>
      <c r="N27" s="268">
        <v>3</v>
      </c>
      <c r="O27" s="54">
        <v>5</v>
      </c>
      <c r="P27" s="224">
        <v>8</v>
      </c>
      <c r="Q27" s="142">
        <v>5</v>
      </c>
      <c r="R27" s="224">
        <v>7</v>
      </c>
      <c r="S27" s="54">
        <v>4</v>
      </c>
      <c r="T27" s="142">
        <v>5</v>
      </c>
      <c r="U27" s="54">
        <v>5</v>
      </c>
      <c r="V27" s="54"/>
      <c r="W27" s="142">
        <v>4</v>
      </c>
      <c r="X27" s="142">
        <v>5</v>
      </c>
      <c r="Y27" s="54"/>
      <c r="Z27" s="54"/>
      <c r="AA27" s="142">
        <v>5</v>
      </c>
      <c r="AB27" s="54">
        <v>4</v>
      </c>
      <c r="AC27" s="142">
        <v>4</v>
      </c>
      <c r="AD27" s="281">
        <v>3</v>
      </c>
      <c r="AE27" s="47"/>
      <c r="AF27" s="71" t="s">
        <v>104</v>
      </c>
      <c r="AG27" s="142">
        <v>4</v>
      </c>
      <c r="AH27" s="48">
        <v>6</v>
      </c>
      <c r="AI27" s="54">
        <v>6</v>
      </c>
      <c r="AJ27" s="47">
        <v>4</v>
      </c>
      <c r="AK27" s="49">
        <v>4</v>
      </c>
      <c r="AL27" s="47">
        <v>5</v>
      </c>
      <c r="AM27" s="142"/>
      <c r="AN27" s="49"/>
      <c r="AO27" s="49"/>
      <c r="AP27" s="49"/>
      <c r="AQ27" s="49"/>
      <c r="AR27" s="142"/>
      <c r="AS27" s="116"/>
    </row>
    <row r="28" spans="1:45" s="91" customFormat="1">
      <c r="A28" s="64" t="s">
        <v>23</v>
      </c>
      <c r="B28" s="34" t="s">
        <v>376</v>
      </c>
      <c r="C28" s="108">
        <v>9</v>
      </c>
      <c r="D28" s="32">
        <v>11</v>
      </c>
      <c r="E28" s="106">
        <v>1</v>
      </c>
      <c r="F28" s="36">
        <f>AVERAGE(K28,L28,M28,R28,T28,U28,Z28,AD28,AI28,AJ28)</f>
        <v>4.5999999999999996</v>
      </c>
      <c r="G28" s="42" t="s">
        <v>104</v>
      </c>
      <c r="H28" s="71" t="s">
        <v>104</v>
      </c>
      <c r="I28" s="71" t="s">
        <v>104</v>
      </c>
      <c r="J28" s="71" t="s">
        <v>104</v>
      </c>
      <c r="K28" s="71">
        <v>5</v>
      </c>
      <c r="L28" s="142">
        <v>5</v>
      </c>
      <c r="M28" s="49">
        <v>4</v>
      </c>
      <c r="N28" s="71" t="s">
        <v>104</v>
      </c>
      <c r="O28" s="54"/>
      <c r="P28" s="71" t="s">
        <v>104</v>
      </c>
      <c r="Q28" s="71" t="s">
        <v>104</v>
      </c>
      <c r="R28" s="54">
        <v>5</v>
      </c>
      <c r="S28" s="54"/>
      <c r="T28" s="142">
        <v>5</v>
      </c>
      <c r="U28" s="54">
        <v>5</v>
      </c>
      <c r="V28" s="142"/>
      <c r="W28" s="142"/>
      <c r="X28" s="54"/>
      <c r="Y28" s="54"/>
      <c r="Z28" s="54">
        <v>4</v>
      </c>
      <c r="AA28" s="142"/>
      <c r="AB28" s="54"/>
      <c r="AC28" s="71" t="s">
        <v>104</v>
      </c>
      <c r="AD28" s="268">
        <v>3</v>
      </c>
      <c r="AE28" s="48" t="s">
        <v>104</v>
      </c>
      <c r="AF28" s="142"/>
      <c r="AG28" s="54"/>
      <c r="AH28" s="49"/>
      <c r="AI28" s="278">
        <v>7</v>
      </c>
      <c r="AJ28" s="313">
        <v>3</v>
      </c>
      <c r="AK28" s="49"/>
      <c r="AL28" s="48" t="s">
        <v>104</v>
      </c>
      <c r="AM28" s="142"/>
      <c r="AN28" s="49"/>
      <c r="AO28" s="49"/>
      <c r="AP28" s="47"/>
      <c r="AQ28" s="47"/>
      <c r="AR28" s="54"/>
      <c r="AS28" s="116"/>
    </row>
    <row r="29" spans="1:45" s="91" customFormat="1">
      <c r="A29" s="64" t="s">
        <v>23</v>
      </c>
      <c r="B29" s="34" t="s">
        <v>377</v>
      </c>
      <c r="C29" s="108"/>
      <c r="D29" s="32"/>
      <c r="E29" s="106"/>
      <c r="F29" s="36"/>
      <c r="G29" s="149"/>
      <c r="H29" s="54"/>
      <c r="I29" s="142"/>
      <c r="J29" s="142"/>
      <c r="K29" s="142"/>
      <c r="L29" s="142"/>
      <c r="M29" s="49"/>
      <c r="N29" s="142"/>
      <c r="O29" s="54"/>
      <c r="P29" s="54"/>
      <c r="Q29" s="142"/>
      <c r="R29" s="54"/>
      <c r="S29" s="54"/>
      <c r="T29" s="142"/>
      <c r="U29" s="54"/>
      <c r="V29" s="142"/>
      <c r="W29" s="142"/>
      <c r="X29" s="54"/>
      <c r="Y29" s="54"/>
      <c r="Z29" s="54"/>
      <c r="AA29" s="142"/>
      <c r="AB29" s="54"/>
      <c r="AC29" s="54"/>
      <c r="AD29" s="54"/>
      <c r="AE29" s="49"/>
      <c r="AF29" s="54"/>
      <c r="AG29" s="54"/>
      <c r="AH29" s="49"/>
      <c r="AI29" s="54"/>
      <c r="AJ29" s="47"/>
      <c r="AK29" s="49"/>
      <c r="AL29" s="49"/>
      <c r="AM29" s="142"/>
      <c r="AN29" s="49"/>
      <c r="AO29" s="49"/>
      <c r="AP29" s="49"/>
      <c r="AQ29" s="49"/>
      <c r="AR29" s="54"/>
      <c r="AS29" s="116"/>
    </row>
    <row r="30" spans="1:45" s="91" customFormat="1">
      <c r="A30" s="64" t="s">
        <v>23</v>
      </c>
      <c r="B30" s="34" t="s">
        <v>289</v>
      </c>
      <c r="C30" s="108">
        <v>3</v>
      </c>
      <c r="D30" s="85">
        <v>22</v>
      </c>
      <c r="E30" s="119">
        <v>4</v>
      </c>
      <c r="F30" s="36">
        <f>AVERAGE(R30,X30,AC30,AF30)</f>
        <v>5.25</v>
      </c>
      <c r="G30" s="149"/>
      <c r="H30" s="54"/>
      <c r="I30" s="71" t="s">
        <v>104</v>
      </c>
      <c r="J30" s="71" t="s">
        <v>104</v>
      </c>
      <c r="K30" s="71" t="s">
        <v>104</v>
      </c>
      <c r="L30" s="142"/>
      <c r="M30" s="48" t="s">
        <v>104</v>
      </c>
      <c r="N30" s="71" t="s">
        <v>104</v>
      </c>
      <c r="O30" s="54"/>
      <c r="P30" s="54"/>
      <c r="Q30" s="43" t="s">
        <v>104</v>
      </c>
      <c r="R30" s="43">
        <v>6</v>
      </c>
      <c r="S30" s="71" t="s">
        <v>104</v>
      </c>
      <c r="T30" s="43" t="s">
        <v>104</v>
      </c>
      <c r="U30" s="71" t="s">
        <v>104</v>
      </c>
      <c r="V30" s="71" t="s">
        <v>104</v>
      </c>
      <c r="W30" s="71" t="s">
        <v>104</v>
      </c>
      <c r="X30" s="278">
        <v>7</v>
      </c>
      <c r="Y30" s="71" t="s">
        <v>104</v>
      </c>
      <c r="Z30" s="71" t="s">
        <v>104</v>
      </c>
      <c r="AA30" s="71" t="s">
        <v>104</v>
      </c>
      <c r="AB30" s="71" t="s">
        <v>104</v>
      </c>
      <c r="AC30" s="54">
        <v>4</v>
      </c>
      <c r="AD30" s="54"/>
      <c r="AE30" s="49"/>
      <c r="AF30" s="54">
        <v>4</v>
      </c>
      <c r="AG30" s="71" t="s">
        <v>104</v>
      </c>
      <c r="AH30" s="48" t="s">
        <v>104</v>
      </c>
      <c r="AI30" s="71" t="s">
        <v>104</v>
      </c>
      <c r="AJ30" s="48" t="s">
        <v>104</v>
      </c>
      <c r="AK30" s="48" t="s">
        <v>104</v>
      </c>
      <c r="AL30" s="48" t="s">
        <v>104</v>
      </c>
      <c r="AM30" s="142"/>
      <c r="AN30" s="47"/>
      <c r="AO30" s="47"/>
      <c r="AP30" s="49"/>
      <c r="AQ30" s="49"/>
      <c r="AR30" s="54"/>
      <c r="AS30" s="116"/>
    </row>
    <row r="31" spans="1:45" s="91" customFormat="1">
      <c r="A31" s="338" t="s">
        <v>23</v>
      </c>
      <c r="B31" s="346" t="s">
        <v>756</v>
      </c>
      <c r="C31" s="328">
        <v>21</v>
      </c>
      <c r="D31" s="85">
        <v>2</v>
      </c>
      <c r="E31" s="119">
        <v>1</v>
      </c>
      <c r="F31" s="36">
        <f>AVERAGE(P31,Q31,R31,S31,U31,V31,W31,Y31,Z31,AA31,AB31,AC31,AD31,AE31,AF31,AG31,AH31,AI31,AJ31,AK31,AL31)</f>
        <v>4.5238095238095237</v>
      </c>
      <c r="G31" s="149"/>
      <c r="H31" s="54"/>
      <c r="I31" s="71"/>
      <c r="J31" s="71"/>
      <c r="K31" s="71"/>
      <c r="L31" s="142"/>
      <c r="M31" s="48"/>
      <c r="N31" s="71"/>
      <c r="O31" s="71" t="s">
        <v>104</v>
      </c>
      <c r="P31" s="54">
        <v>5</v>
      </c>
      <c r="Q31" s="54">
        <v>5</v>
      </c>
      <c r="R31" s="142">
        <v>5</v>
      </c>
      <c r="S31" s="54">
        <v>5</v>
      </c>
      <c r="T31" s="142"/>
      <c r="U31" s="142">
        <v>5</v>
      </c>
      <c r="V31" s="54">
        <v>5</v>
      </c>
      <c r="W31" s="268">
        <v>3</v>
      </c>
      <c r="X31" s="71" t="s">
        <v>104</v>
      </c>
      <c r="Y31" s="54">
        <v>4</v>
      </c>
      <c r="Z31" s="54">
        <v>5</v>
      </c>
      <c r="AA31" s="142">
        <v>5</v>
      </c>
      <c r="AB31" s="54">
        <v>4</v>
      </c>
      <c r="AC31" s="54">
        <v>4</v>
      </c>
      <c r="AD31" s="54">
        <v>5</v>
      </c>
      <c r="AE31" s="350">
        <v>4</v>
      </c>
      <c r="AF31" s="54">
        <v>5</v>
      </c>
      <c r="AG31" s="53">
        <v>5</v>
      </c>
      <c r="AH31" s="350">
        <v>4</v>
      </c>
      <c r="AI31" s="54">
        <v>6</v>
      </c>
      <c r="AJ31" s="313">
        <v>3</v>
      </c>
      <c r="AK31" s="350">
        <v>5</v>
      </c>
      <c r="AL31" s="381">
        <v>3</v>
      </c>
      <c r="AM31" s="142"/>
      <c r="AN31" s="47"/>
      <c r="AO31" s="47"/>
      <c r="AP31" s="350"/>
      <c r="AQ31" s="350"/>
      <c r="AR31" s="54"/>
      <c r="AS31" s="116"/>
    </row>
    <row r="32" spans="1:45">
      <c r="A32" s="10" t="s">
        <v>23</v>
      </c>
      <c r="B32" s="11" t="s">
        <v>516</v>
      </c>
      <c r="C32" s="112">
        <v>30</v>
      </c>
      <c r="D32" s="113">
        <v>2</v>
      </c>
      <c r="E32" s="114">
        <v>1</v>
      </c>
      <c r="F32" s="155">
        <f>AVERAGE(W32,U32,T32,S32,G32,H32,I32,J32,K32,L32,M32,N32,O32,P32,Q32,R32,X32,Y32,Z32,AA32,AB32,AC32,AE32,AF32,AG32,AH32,AI32,AJ32,AK32,AL32)</f>
        <v>4.8</v>
      </c>
      <c r="G32" s="149">
        <v>6</v>
      </c>
      <c r="H32" s="279">
        <v>7</v>
      </c>
      <c r="I32" s="142">
        <v>6</v>
      </c>
      <c r="J32" s="142">
        <v>5</v>
      </c>
      <c r="K32" s="142">
        <v>4</v>
      </c>
      <c r="L32" s="142">
        <v>5</v>
      </c>
      <c r="M32" s="47">
        <v>4</v>
      </c>
      <c r="N32" s="142">
        <v>4</v>
      </c>
      <c r="O32" s="54">
        <v>6</v>
      </c>
      <c r="P32" s="54">
        <v>5</v>
      </c>
      <c r="Q32" s="54">
        <v>6</v>
      </c>
      <c r="R32" s="142">
        <v>4</v>
      </c>
      <c r="S32" s="54">
        <v>5</v>
      </c>
      <c r="T32" s="142">
        <v>4</v>
      </c>
      <c r="U32" s="54">
        <v>4</v>
      </c>
      <c r="V32" s="71" t="s">
        <v>104</v>
      </c>
      <c r="W32" s="268">
        <v>3</v>
      </c>
      <c r="X32" s="54">
        <v>6</v>
      </c>
      <c r="Y32" s="54">
        <v>5</v>
      </c>
      <c r="Z32" s="54">
        <v>4</v>
      </c>
      <c r="AA32" s="142">
        <v>4</v>
      </c>
      <c r="AB32" s="54">
        <v>4</v>
      </c>
      <c r="AC32" s="54">
        <v>5</v>
      </c>
      <c r="AD32" s="71" t="s">
        <v>104</v>
      </c>
      <c r="AE32" s="49">
        <v>5</v>
      </c>
      <c r="AF32" s="281">
        <v>3</v>
      </c>
      <c r="AG32" s="54">
        <v>4</v>
      </c>
      <c r="AH32" s="49">
        <v>5</v>
      </c>
      <c r="AI32" s="224">
        <v>8</v>
      </c>
      <c r="AJ32" s="47">
        <v>4</v>
      </c>
      <c r="AK32" s="49">
        <v>6</v>
      </c>
      <c r="AL32" s="381">
        <v>3</v>
      </c>
      <c r="AM32" s="142"/>
      <c r="AN32" s="49"/>
      <c r="AO32" s="49"/>
      <c r="AP32" s="49"/>
      <c r="AQ32" s="49"/>
      <c r="AR32" s="54"/>
      <c r="AS32" s="21"/>
    </row>
    <row r="33" spans="1:45">
      <c r="A33" s="79" t="s">
        <v>24</v>
      </c>
      <c r="B33" s="79" t="s">
        <v>236</v>
      </c>
      <c r="C33" s="99"/>
      <c r="D33" s="100"/>
      <c r="E33" s="101"/>
      <c r="F33" s="36"/>
      <c r="G33" s="244"/>
      <c r="H33" s="236"/>
      <c r="I33" s="234"/>
      <c r="J33" s="234"/>
      <c r="K33" s="233"/>
      <c r="L33" s="233"/>
      <c r="M33" s="233"/>
      <c r="N33" s="233"/>
      <c r="O33" s="233"/>
      <c r="P33" s="233"/>
      <c r="Q33" s="233"/>
      <c r="R33" s="234"/>
      <c r="S33" s="233"/>
      <c r="T33" s="233"/>
      <c r="U33" s="233"/>
      <c r="V33" s="233"/>
      <c r="W33" s="233"/>
      <c r="X33" s="233"/>
      <c r="Y33" s="233"/>
      <c r="Z33" s="233"/>
      <c r="AA33" s="233"/>
      <c r="AB33" s="236"/>
      <c r="AC33" s="233"/>
      <c r="AD33" s="236"/>
      <c r="AE33" s="233"/>
      <c r="AF33" s="236"/>
      <c r="AG33" s="236"/>
      <c r="AH33" s="233"/>
      <c r="AI33" s="233"/>
      <c r="AJ33" s="233"/>
      <c r="AK33" s="233"/>
      <c r="AL33" s="236"/>
      <c r="AM33" s="233"/>
      <c r="AN33" s="233"/>
      <c r="AO33" s="236"/>
      <c r="AP33" s="236"/>
      <c r="AQ33" s="236"/>
      <c r="AR33" s="233"/>
      <c r="AS33" s="21"/>
    </row>
    <row r="34" spans="1:45" s="91" customFormat="1">
      <c r="A34" s="64" t="s">
        <v>24</v>
      </c>
      <c r="B34" s="34" t="s">
        <v>321</v>
      </c>
      <c r="C34" s="108">
        <v>29</v>
      </c>
      <c r="D34" s="85">
        <v>1</v>
      </c>
      <c r="E34" s="119">
        <v>9</v>
      </c>
      <c r="F34" s="36">
        <f>AVERAGE(W34,V34,U34,G34,H34,K34,L34,M34,N34,O34,P34,Q34,R34,S34,T34,X34,Y34,Z34,AA34,AB34,AC34,AD34,AE34,AG34,AH34,AI34,AJ34,AK34,AL34)</f>
        <v>5.1034482758620694</v>
      </c>
      <c r="G34" s="149">
        <v>6</v>
      </c>
      <c r="H34" s="142">
        <v>4</v>
      </c>
      <c r="I34" s="142"/>
      <c r="J34" s="71" t="s">
        <v>104</v>
      </c>
      <c r="K34" s="43">
        <v>5</v>
      </c>
      <c r="L34" s="43">
        <v>6</v>
      </c>
      <c r="M34" s="47">
        <v>4</v>
      </c>
      <c r="N34" s="142">
        <v>4</v>
      </c>
      <c r="O34" s="54">
        <v>6</v>
      </c>
      <c r="P34" s="54">
        <v>6</v>
      </c>
      <c r="Q34" s="54">
        <v>5</v>
      </c>
      <c r="R34" s="54">
        <v>4</v>
      </c>
      <c r="S34" s="53">
        <v>6</v>
      </c>
      <c r="T34" s="142">
        <v>5</v>
      </c>
      <c r="U34" s="54">
        <v>4</v>
      </c>
      <c r="V34" s="224">
        <v>7</v>
      </c>
      <c r="W34" s="142">
        <v>4</v>
      </c>
      <c r="X34" s="54">
        <v>6</v>
      </c>
      <c r="Y34" s="224">
        <v>8</v>
      </c>
      <c r="Z34" s="54">
        <v>5</v>
      </c>
      <c r="AA34" s="142">
        <v>6</v>
      </c>
      <c r="AB34" s="53">
        <v>6</v>
      </c>
      <c r="AC34" s="54">
        <v>4</v>
      </c>
      <c r="AD34" s="54">
        <v>4</v>
      </c>
      <c r="AE34" s="49">
        <v>4</v>
      </c>
      <c r="AF34" s="54"/>
      <c r="AG34" s="54">
        <v>4</v>
      </c>
      <c r="AH34" s="50">
        <v>6</v>
      </c>
      <c r="AI34" s="224">
        <v>7</v>
      </c>
      <c r="AJ34" s="313">
        <v>3</v>
      </c>
      <c r="AK34" s="49">
        <v>5</v>
      </c>
      <c r="AL34" s="49">
        <v>4</v>
      </c>
      <c r="AM34" s="142"/>
      <c r="AN34" s="49"/>
      <c r="AO34" s="49"/>
      <c r="AP34" s="49"/>
      <c r="AQ34" s="49"/>
      <c r="AR34" s="54"/>
      <c r="AS34" s="116"/>
    </row>
    <row r="35" spans="1:45" s="91" customFormat="1">
      <c r="A35" s="338" t="s">
        <v>24</v>
      </c>
      <c r="B35" s="346" t="s">
        <v>512</v>
      </c>
      <c r="C35" s="328">
        <v>2</v>
      </c>
      <c r="D35" s="85">
        <v>16</v>
      </c>
      <c r="E35" s="119">
        <v>2</v>
      </c>
      <c r="F35" s="36">
        <f>AVERAGE(V35,Y35,AA35,AG35,AL35)</f>
        <v>4.5999999999999996</v>
      </c>
      <c r="G35" s="149"/>
      <c r="H35" s="142"/>
      <c r="I35" s="142"/>
      <c r="J35" s="71"/>
      <c r="K35" s="43"/>
      <c r="L35" s="43"/>
      <c r="M35" s="47"/>
      <c r="N35" s="142"/>
      <c r="O35" s="383" t="s">
        <v>104</v>
      </c>
      <c r="P35" s="71" t="s">
        <v>104</v>
      </c>
      <c r="Q35" s="54"/>
      <c r="R35" s="43" t="s">
        <v>104</v>
      </c>
      <c r="S35" s="71" t="s">
        <v>104</v>
      </c>
      <c r="T35" s="71" t="s">
        <v>104</v>
      </c>
      <c r="U35" s="71" t="s">
        <v>104</v>
      </c>
      <c r="V35" s="54">
        <v>5</v>
      </c>
      <c r="W35" s="71" t="s">
        <v>104</v>
      </c>
      <c r="X35" s="54"/>
      <c r="Y35" s="54">
        <v>5</v>
      </c>
      <c r="Z35" s="71" t="s">
        <v>104</v>
      </c>
      <c r="AA35" s="71">
        <v>4</v>
      </c>
      <c r="AB35" s="71" t="s">
        <v>104</v>
      </c>
      <c r="AC35" s="71" t="s">
        <v>104</v>
      </c>
      <c r="AD35" s="71" t="s">
        <v>104</v>
      </c>
      <c r="AE35" s="350"/>
      <c r="AF35" s="54"/>
      <c r="AG35" s="71">
        <v>5</v>
      </c>
      <c r="AH35" s="350"/>
      <c r="AI35" s="43" t="s">
        <v>104</v>
      </c>
      <c r="AJ35" s="47"/>
      <c r="AK35" s="48" t="s">
        <v>104</v>
      </c>
      <c r="AL35" s="48">
        <v>4</v>
      </c>
      <c r="AM35" s="142"/>
      <c r="AN35" s="350"/>
      <c r="AO35" s="350"/>
      <c r="AP35" s="350"/>
      <c r="AQ35" s="350"/>
      <c r="AR35" s="54"/>
      <c r="AS35" s="116"/>
    </row>
    <row r="36" spans="1:45" s="91" customFormat="1" ht="15.75" thickBot="1">
      <c r="A36" s="2" t="s">
        <v>24</v>
      </c>
      <c r="B36" s="138" t="s">
        <v>133</v>
      </c>
      <c r="C36" s="109">
        <v>10</v>
      </c>
      <c r="D36" s="152">
        <v>5</v>
      </c>
      <c r="E36" s="88">
        <v>3</v>
      </c>
      <c r="F36" s="156">
        <f>AVERAGE(G36,H36,I36,J36,L36,M36,O36,T36,AK36,AL36)</f>
        <v>4.7</v>
      </c>
      <c r="G36" s="136">
        <v>6</v>
      </c>
      <c r="H36" s="54">
        <v>4</v>
      </c>
      <c r="I36" s="142">
        <v>5</v>
      </c>
      <c r="J36" s="142">
        <v>5</v>
      </c>
      <c r="K36" s="142"/>
      <c r="L36" s="268">
        <v>3</v>
      </c>
      <c r="M36" s="49">
        <v>4</v>
      </c>
      <c r="N36" s="142"/>
      <c r="O36" s="53">
        <v>6</v>
      </c>
      <c r="P36" s="54"/>
      <c r="Q36" s="71" t="s">
        <v>104</v>
      </c>
      <c r="R36" s="71" t="s">
        <v>104</v>
      </c>
      <c r="S36" s="71" t="s">
        <v>104</v>
      </c>
      <c r="T36" s="142">
        <v>4</v>
      </c>
      <c r="U36" s="142"/>
      <c r="V36" s="54"/>
      <c r="W36" s="142"/>
      <c r="X36" s="54"/>
      <c r="Y36" s="142"/>
      <c r="Z36" s="54"/>
      <c r="AA36" s="71" t="s">
        <v>104</v>
      </c>
      <c r="AB36" s="71" t="s">
        <v>104</v>
      </c>
      <c r="AC36" s="54"/>
      <c r="AD36" s="54"/>
      <c r="AE36" s="47"/>
      <c r="AF36" s="142"/>
      <c r="AG36" s="142"/>
      <c r="AH36" s="49"/>
      <c r="AI36" s="54"/>
      <c r="AJ36" s="47"/>
      <c r="AK36" s="50">
        <v>6</v>
      </c>
      <c r="AL36" s="49">
        <v>4</v>
      </c>
      <c r="AM36" s="142"/>
      <c r="AN36" s="49"/>
      <c r="AO36" s="47"/>
      <c r="AP36" s="47"/>
      <c r="AQ36" s="49"/>
      <c r="AR36" s="54"/>
      <c r="AS36" s="116"/>
    </row>
    <row r="37" spans="1:45">
      <c r="G37" s="24">
        <f>AVERAGE(G9,G13,G15,G18,G22,G23,G25,G27,G32,G34,G36)</f>
        <v>5.3636363636363633</v>
      </c>
      <c r="H37" s="30">
        <f>AVERAGE(H9,H15,H18,H20,H22,H23,H25,H27,H32,H34,H36)</f>
        <v>5.5454545454545459</v>
      </c>
      <c r="I37" s="30">
        <f>AVERAGE(I9,I15,I18,I22,I20,I24,I23,I25,I27,I32,I36)</f>
        <v>6.1818181818181817</v>
      </c>
      <c r="J37" s="30">
        <f>AVERAGE(J9,J15,J18,J20,J22,J23,J24,J25,J27,J32,J36)</f>
        <v>5.0909090909090908</v>
      </c>
      <c r="K37" s="24">
        <f>AVERAGE(K8,K15,K18,K20,K22,K23,K24,K25,K28,K32,K34)</f>
        <v>4.5999999999999996</v>
      </c>
      <c r="L37" s="24">
        <f>AVERAGE(L10,L15,L18,L20,L22,L23,L25,L28,L32,L34,L36)</f>
        <v>5.4545454545454541</v>
      </c>
      <c r="M37" s="24">
        <f>AVERAGE(M9,M13,M14,M15,M22,M27,M28,M32,M34,M36)</f>
        <v>4.5</v>
      </c>
      <c r="N37" s="24">
        <f>AVERAGE(N9,N13,N15,N18,N22,N23,N24,N25,N27,N32,N34)</f>
        <v>4.3636363636363633</v>
      </c>
      <c r="O37" s="24">
        <f>AVERAGE(O9,O14,O15,O18,O20,O22,O25,O27,O32,O34,O36)</f>
        <v>5.7272727272727275</v>
      </c>
      <c r="P37" s="24">
        <f>AVERAGE(P9,P15,P18,P20,P22,P23,P25,P27,P31,P32,P34)</f>
        <v>5.8181818181818183</v>
      </c>
      <c r="Q37" s="24">
        <f>AVERAGE(Q9,Q14,Q15,Q18,Q20,Q22,Q25,Q27,Q31,Q32,Q34)</f>
        <v>5.6363636363636367</v>
      </c>
      <c r="R37" s="24">
        <f>AVERAGE(R9,R15,R18,R20,R22,R30,R27,R28,R31,R32,R34)</f>
        <v>5.0909090909090908</v>
      </c>
      <c r="S37" s="24">
        <f>AVERAGE(S9,S14,S15,S18,S20,S22,S25,S27,S31,S32,S34)</f>
        <v>5.1818181818181817</v>
      </c>
      <c r="T37" s="24">
        <f>AVERAGE(T9,T13,T14,T15,T17,T20,T27,T28,T32,T34,T36)</f>
        <v>4.9090909090909092</v>
      </c>
      <c r="U37" s="24">
        <f>AVERAGE(U9,U15,U18,U20,U22,U25,U27,U28,U31,U32,U34)</f>
        <v>4.7272727272727275</v>
      </c>
      <c r="V37" s="24">
        <f>AVERAGE(V9,V14,V15,V17,V20,V22,V23,V25,V31,V34,V35)</f>
        <v>6.2727272727272725</v>
      </c>
      <c r="W37" s="24">
        <f>AVERAGE(W9,W15,W18,W20,W22,W23,W25,W27,W31,W32,W34)</f>
        <v>4.6363636363636367</v>
      </c>
      <c r="X37" s="24">
        <f>AVERAGE(X9,X15,X18,X20,X22,X23,X25,X27,X30,X32,X34)</f>
        <v>5.8181818181818183</v>
      </c>
      <c r="Y37" s="24">
        <f>AVERAGE(Y9,Y13,Y18,Y20,Y22,Y23,Y25,Y31,Y32,Y34,Y35)</f>
        <v>5.1818181818181817</v>
      </c>
      <c r="Z37" s="24">
        <f>AVERAGE(Z9,Z13,Z15,Z22,Z20,Z23,Z25,Z28,Z31,Z32,Z34)</f>
        <v>4.4545454545454541</v>
      </c>
      <c r="AA37" s="24">
        <f>AVERAGE(AA9,AA15,AA17,AA20,AA22,AA23,AA25,AA27,AA31,AA32,AA34)</f>
        <v>5.2727272727272725</v>
      </c>
      <c r="AB37" s="24">
        <f>AVERAGE(AB9,AB15,AB17,AB20,AB21,AB22,AB25,AB27,AB31,AB32,AB34)</f>
        <v>4.2727272727272725</v>
      </c>
      <c r="AC37" s="24">
        <f>AVERAGE(AC9,AC15,AC17,AC20,AC22,AC23,AC27,AC30,AC31,AC32,AC34)</f>
        <v>4.4545454545454541</v>
      </c>
      <c r="AD37" s="24">
        <f>AVERAGE(AD9,AD12,AD14,AD15,AD17,AD21,AD25,AD27,AD28,AD31,AD34)</f>
        <v>4.5454545454545459</v>
      </c>
      <c r="AE37" s="24">
        <f>AVERAGE(AE9,AE14,AE17,AE18,AE22,AE23,AE25,AE26,AE31,AE32,AE34)</f>
        <v>5.0909090909090908</v>
      </c>
      <c r="AF37" s="24">
        <f>AVERAGE(AF9,AF12,AF17,AF21,AF22,AF23,AF26,AF25,AF30,AF31,AF32)</f>
        <v>3.8181818181818183</v>
      </c>
      <c r="AG37" s="24">
        <f>AVERAGE(AG9,AG15,AG18,AG20,AG22,AG23,AG25,AG27,AG31,AG32,AG34)</f>
        <v>4.4545454545454541</v>
      </c>
      <c r="AH37" s="24">
        <f>AVERAGE(AH9,AH15,AH17,AH18,AH21,AH22,AH25,AH27,AH31,AH32,AH34)</f>
        <v>5.1818181818181817</v>
      </c>
      <c r="AI37" s="24">
        <f>AVERAGE(AI9,AI15,AI18,AI20,AI22,AI25,AI27,AI28,AI32,AI31,AI34)</f>
        <v>6.6363636363636367</v>
      </c>
      <c r="AJ37" s="24">
        <f>AVERAGE(AJ9,AJ15,AJ18,AJ20,AJ22,AJ25,AJ28,AJ27,AJ31,AJ32,AJ34)</f>
        <v>3.4545454545454546</v>
      </c>
      <c r="AK37" s="24">
        <f>AVERAGE(AK9,AK15,AK17,AK20,AK22,AK25,AK27,AK31,AK32,AK36,AK34)</f>
        <v>5.8181818181818183</v>
      </c>
      <c r="AL37" s="24">
        <f>AVERAGE(AL9,AL14,AL15,AL18,AL20,AL22,AL27,AL31,AL32,AL34,AL36)</f>
        <v>3.6363636363636362</v>
      </c>
      <c r="AM37" s="24"/>
      <c r="AN37" s="24"/>
      <c r="AO37" s="24"/>
      <c r="AP37" s="24"/>
      <c r="AQ37" s="24"/>
      <c r="AR37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V39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7" width="4.7109375" customWidth="1"/>
  </cols>
  <sheetData>
    <row r="1" spans="1:48">
      <c r="A1" t="s">
        <v>200</v>
      </c>
    </row>
    <row r="4" spans="1:48">
      <c r="A4" t="s">
        <v>2</v>
      </c>
    </row>
    <row r="5" spans="1:48" ht="15.75" thickBot="1"/>
    <row r="6" spans="1:48" ht="15.75" thickBot="1">
      <c r="C6" s="415" t="s">
        <v>72</v>
      </c>
      <c r="D6" s="416"/>
      <c r="E6" s="417"/>
    </row>
    <row r="7" spans="1:48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419</v>
      </c>
      <c r="H7" s="115" t="s">
        <v>529</v>
      </c>
      <c r="I7" s="115" t="s">
        <v>577</v>
      </c>
      <c r="J7" s="115" t="s">
        <v>641</v>
      </c>
      <c r="K7" s="115" t="s">
        <v>647</v>
      </c>
      <c r="L7" s="115" t="s">
        <v>682</v>
      </c>
      <c r="M7" s="115" t="s">
        <v>710</v>
      </c>
      <c r="N7" s="115" t="s">
        <v>730</v>
      </c>
      <c r="O7" s="115" t="s">
        <v>765</v>
      </c>
      <c r="P7" s="115" t="s">
        <v>790</v>
      </c>
      <c r="Q7" s="115" t="s">
        <v>807</v>
      </c>
      <c r="R7" s="115" t="s">
        <v>835</v>
      </c>
      <c r="S7" s="115" t="s">
        <v>859</v>
      </c>
      <c r="T7" s="115" t="s">
        <v>865</v>
      </c>
      <c r="U7" s="115" t="s">
        <v>885</v>
      </c>
      <c r="V7" s="115" t="s">
        <v>906</v>
      </c>
      <c r="W7" s="115" t="s">
        <v>944</v>
      </c>
      <c r="X7" s="115" t="s">
        <v>959</v>
      </c>
      <c r="Y7" s="115" t="s">
        <v>981</v>
      </c>
      <c r="Z7" s="115" t="s">
        <v>1006</v>
      </c>
      <c r="AA7" s="115" t="s">
        <v>1160</v>
      </c>
      <c r="AB7" s="115" t="s">
        <v>1046</v>
      </c>
      <c r="AC7" s="115" t="s">
        <v>1071</v>
      </c>
      <c r="AD7" s="115" t="s">
        <v>1090</v>
      </c>
      <c r="AE7" s="115" t="s">
        <v>1118</v>
      </c>
      <c r="AF7" s="115" t="s">
        <v>1141</v>
      </c>
      <c r="AG7" s="115" t="s">
        <v>1187</v>
      </c>
      <c r="AH7" s="115" t="s">
        <v>1195</v>
      </c>
      <c r="AI7" s="115" t="s">
        <v>1215</v>
      </c>
      <c r="AJ7" s="115" t="s">
        <v>1247</v>
      </c>
      <c r="AK7" s="115" t="s">
        <v>1260</v>
      </c>
      <c r="AL7" s="115" t="s">
        <v>1277</v>
      </c>
      <c r="AM7" s="115"/>
      <c r="AN7" s="115"/>
      <c r="AO7" s="115"/>
      <c r="AP7" s="115"/>
      <c r="AQ7" s="115"/>
      <c r="AR7" s="115"/>
      <c r="AS7" s="91"/>
      <c r="AT7" s="91"/>
      <c r="AU7" s="91"/>
      <c r="AV7" s="91"/>
    </row>
    <row r="8" spans="1:48">
      <c r="A8" s="341" t="s">
        <v>8</v>
      </c>
      <c r="B8" s="371" t="s">
        <v>201</v>
      </c>
      <c r="C8" s="377">
        <v>2</v>
      </c>
      <c r="D8" s="378">
        <v>1</v>
      </c>
      <c r="E8" s="379"/>
      <c r="F8" s="29">
        <f>AVERAGE(U8,V8)</f>
        <v>3.5</v>
      </c>
      <c r="G8" s="136"/>
      <c r="H8" s="82"/>
      <c r="I8" s="71"/>
      <c r="J8" s="82"/>
      <c r="K8" s="71"/>
      <c r="L8" s="71"/>
      <c r="M8" s="32"/>
      <c r="N8" s="71"/>
      <c r="O8" s="82"/>
      <c r="P8" s="54"/>
      <c r="Q8" s="82"/>
      <c r="R8" s="82"/>
      <c r="S8" s="82"/>
      <c r="T8" s="71" t="s">
        <v>104</v>
      </c>
      <c r="U8" s="82">
        <v>4</v>
      </c>
      <c r="V8" s="294">
        <v>3</v>
      </c>
      <c r="W8" s="71"/>
      <c r="X8" s="82"/>
      <c r="Y8" s="82"/>
      <c r="Z8" s="82"/>
      <c r="AA8" s="71"/>
      <c r="AB8" s="82"/>
      <c r="AC8" s="82"/>
      <c r="AD8" s="82"/>
      <c r="AE8" s="32"/>
      <c r="AF8" s="82"/>
      <c r="AG8" s="82"/>
      <c r="AH8" s="32"/>
      <c r="AI8" s="82"/>
      <c r="AJ8" s="48"/>
      <c r="AK8" s="32"/>
      <c r="AL8" s="48"/>
      <c r="AM8" s="71"/>
      <c r="AN8" s="32"/>
      <c r="AO8" s="32"/>
      <c r="AP8" s="32"/>
      <c r="AQ8" s="32"/>
      <c r="AR8" s="32"/>
      <c r="AS8" s="91"/>
      <c r="AT8" s="91"/>
      <c r="AU8" s="91"/>
      <c r="AV8" s="91"/>
    </row>
    <row r="9" spans="1:48" s="91" customFormat="1">
      <c r="A9" s="338" t="s">
        <v>8</v>
      </c>
      <c r="B9" s="102" t="s">
        <v>960</v>
      </c>
      <c r="C9" s="363">
        <v>2</v>
      </c>
      <c r="D9" s="345"/>
      <c r="E9" s="364"/>
      <c r="F9" s="342">
        <f>AVERAGE(X9,Y9)</f>
        <v>5</v>
      </c>
      <c r="G9" s="136"/>
      <c r="H9" s="82"/>
      <c r="I9" s="71"/>
      <c r="J9" s="82"/>
      <c r="K9" s="71"/>
      <c r="L9" s="71"/>
      <c r="M9" s="345"/>
      <c r="N9" s="71"/>
      <c r="O9" s="82"/>
      <c r="P9" s="54"/>
      <c r="Q9" s="82"/>
      <c r="R9" s="82"/>
      <c r="S9" s="82"/>
      <c r="T9" s="71"/>
      <c r="U9" s="82"/>
      <c r="V9" s="82"/>
      <c r="W9" s="71"/>
      <c r="X9" s="43">
        <v>6</v>
      </c>
      <c r="Y9" s="82">
        <v>4</v>
      </c>
      <c r="Z9" s="82"/>
      <c r="AA9" s="71"/>
      <c r="AB9" s="82"/>
      <c r="AC9" s="82"/>
      <c r="AD9" s="82"/>
      <c r="AE9" s="345"/>
      <c r="AF9" s="82"/>
      <c r="AG9" s="82"/>
      <c r="AH9" s="345"/>
      <c r="AI9" s="82"/>
      <c r="AJ9" s="48"/>
      <c r="AK9" s="345"/>
      <c r="AL9" s="48"/>
      <c r="AM9" s="71"/>
      <c r="AN9" s="345"/>
      <c r="AO9" s="345"/>
      <c r="AP9" s="345"/>
      <c r="AQ9" s="345"/>
      <c r="AR9" s="345"/>
    </row>
    <row r="10" spans="1:48">
      <c r="A10" s="340" t="s">
        <v>8</v>
      </c>
      <c r="B10" s="351" t="s">
        <v>202</v>
      </c>
      <c r="C10" s="366">
        <v>28</v>
      </c>
      <c r="D10" s="367"/>
      <c r="E10" s="365"/>
      <c r="F10" s="344">
        <f>AVERAGE(G10,H10,I10,J10,K10,L10,M10,N10,O10,P10,Q10,R10,S10,T10,Z10,W10,AB10,AC10,AD10,AE10,AF10,AA10,AG10,AH10,AI10,AJ10,AK10,AL10)</f>
        <v>4.8928571428571432</v>
      </c>
      <c r="G10" s="149">
        <v>5</v>
      </c>
      <c r="H10" s="54">
        <v>6</v>
      </c>
      <c r="I10" s="43">
        <v>6</v>
      </c>
      <c r="J10" s="82">
        <v>4</v>
      </c>
      <c r="K10" s="268">
        <v>2</v>
      </c>
      <c r="L10" s="71">
        <v>5</v>
      </c>
      <c r="M10" s="50">
        <v>6</v>
      </c>
      <c r="N10" s="43">
        <v>6</v>
      </c>
      <c r="O10" s="54">
        <v>4</v>
      </c>
      <c r="P10" s="54">
        <v>5</v>
      </c>
      <c r="Q10" s="82">
        <v>4</v>
      </c>
      <c r="R10" s="53">
        <v>6</v>
      </c>
      <c r="S10" s="82">
        <v>5</v>
      </c>
      <c r="T10" s="142">
        <v>5</v>
      </c>
      <c r="U10" s="82"/>
      <c r="V10" s="82"/>
      <c r="W10" s="71">
        <v>6</v>
      </c>
      <c r="X10" s="71"/>
      <c r="Y10" s="82"/>
      <c r="Z10" s="82">
        <v>5</v>
      </c>
      <c r="AA10" s="43">
        <v>6</v>
      </c>
      <c r="AB10" s="82">
        <v>5</v>
      </c>
      <c r="AC10" s="224">
        <v>7</v>
      </c>
      <c r="AD10" s="281">
        <v>2</v>
      </c>
      <c r="AE10" s="32">
        <v>4</v>
      </c>
      <c r="AF10" s="82">
        <v>5</v>
      </c>
      <c r="AG10" s="43">
        <v>6</v>
      </c>
      <c r="AH10" s="32">
        <v>4</v>
      </c>
      <c r="AI10" s="294">
        <v>3</v>
      </c>
      <c r="AJ10" s="47">
        <v>5</v>
      </c>
      <c r="AK10" s="32">
        <v>5</v>
      </c>
      <c r="AL10" s="32">
        <v>5</v>
      </c>
      <c r="AM10" s="71"/>
      <c r="AN10" s="32"/>
      <c r="AO10" s="32"/>
      <c r="AP10" s="50"/>
      <c r="AQ10" s="32"/>
      <c r="AR10" s="50"/>
      <c r="AS10" s="91"/>
      <c r="AT10" s="91"/>
      <c r="AU10" s="91"/>
      <c r="AV10" s="91"/>
    </row>
    <row r="11" spans="1:48">
      <c r="A11" s="338" t="s">
        <v>10</v>
      </c>
      <c r="B11" s="346" t="s">
        <v>203</v>
      </c>
      <c r="C11" s="363">
        <v>21</v>
      </c>
      <c r="D11" s="345">
        <v>4</v>
      </c>
      <c r="E11" s="364"/>
      <c r="F11" s="348">
        <f>AVERAGE(Q11,R11,S11,T11,U11,V11,X11,Y11,Z11,W11,AB11,AC11,AD11,AE11,AA11,AG11,AH11,AI11,AJ11,AK11,AL11)</f>
        <v>4.7619047619047619</v>
      </c>
      <c r="G11" s="149"/>
      <c r="H11" s="82"/>
      <c r="I11" s="71"/>
      <c r="J11" s="82"/>
      <c r="K11" s="71" t="s">
        <v>104</v>
      </c>
      <c r="L11" s="71" t="s">
        <v>104</v>
      </c>
      <c r="M11" s="48" t="s">
        <v>104</v>
      </c>
      <c r="N11" s="71"/>
      <c r="O11" s="71"/>
      <c r="P11" s="71" t="s">
        <v>104</v>
      </c>
      <c r="Q11" s="71">
        <v>5</v>
      </c>
      <c r="R11" s="82">
        <v>6</v>
      </c>
      <c r="S11" s="82">
        <v>6</v>
      </c>
      <c r="T11" s="71">
        <v>5</v>
      </c>
      <c r="U11" s="240">
        <v>3</v>
      </c>
      <c r="V11" s="294">
        <v>3</v>
      </c>
      <c r="W11" s="71">
        <v>5</v>
      </c>
      <c r="X11" s="71">
        <v>6</v>
      </c>
      <c r="Y11" s="71">
        <v>5</v>
      </c>
      <c r="Z11" s="71">
        <v>4</v>
      </c>
      <c r="AA11" s="71">
        <v>6</v>
      </c>
      <c r="AB11" s="71">
        <v>4</v>
      </c>
      <c r="AC11" s="71">
        <v>6</v>
      </c>
      <c r="AD11" s="71">
        <v>4</v>
      </c>
      <c r="AE11" s="48">
        <v>4</v>
      </c>
      <c r="AF11" s="71"/>
      <c r="AG11" s="71">
        <v>6</v>
      </c>
      <c r="AH11" s="288">
        <v>3</v>
      </c>
      <c r="AI11" s="82">
        <v>5</v>
      </c>
      <c r="AJ11" s="288">
        <v>3</v>
      </c>
      <c r="AK11" s="48">
        <v>6</v>
      </c>
      <c r="AL11" s="48">
        <v>5</v>
      </c>
      <c r="AM11" s="71"/>
      <c r="AN11" s="32"/>
      <c r="AO11" s="48"/>
      <c r="AP11" s="32"/>
      <c r="AQ11" s="48"/>
      <c r="AR11" s="32"/>
      <c r="AS11" s="91"/>
      <c r="AT11" s="91"/>
      <c r="AU11" s="91"/>
      <c r="AV11" s="91"/>
    </row>
    <row r="12" spans="1:48">
      <c r="A12" s="338" t="s">
        <v>10</v>
      </c>
      <c r="B12" s="346" t="s">
        <v>103</v>
      </c>
      <c r="C12" s="363">
        <v>31</v>
      </c>
      <c r="D12" s="345"/>
      <c r="E12" s="362" t="s">
        <v>585</v>
      </c>
      <c r="F12" s="342">
        <f>AVERAGE(V12,U12,T12,S12,G12,H12,I12,J12,K12,L12,M12,N12,O12,P12,Q12,R12,X12,Y12,Z12,W12,AB12,AC12,AD12,AE12,AF12,AA12,AG12,AH12,AI12,AJ12,AK12)</f>
        <v>4.903225806451613</v>
      </c>
      <c r="G12" s="149">
        <v>6</v>
      </c>
      <c r="H12" s="47">
        <v>5</v>
      </c>
      <c r="I12" s="47">
        <v>6</v>
      </c>
      <c r="J12" s="82">
        <v>5</v>
      </c>
      <c r="K12" s="268">
        <v>3</v>
      </c>
      <c r="L12" s="71">
        <v>4</v>
      </c>
      <c r="M12" s="32">
        <v>6</v>
      </c>
      <c r="N12" s="71">
        <v>6</v>
      </c>
      <c r="O12" s="82">
        <v>5</v>
      </c>
      <c r="P12" s="54">
        <v>4</v>
      </c>
      <c r="Q12" s="82">
        <v>5</v>
      </c>
      <c r="R12" s="82">
        <v>6</v>
      </c>
      <c r="S12" s="82">
        <v>5</v>
      </c>
      <c r="T12" s="71">
        <v>5</v>
      </c>
      <c r="U12" s="281">
        <v>3</v>
      </c>
      <c r="V12" s="82">
        <v>4</v>
      </c>
      <c r="W12" s="71">
        <v>5</v>
      </c>
      <c r="X12" s="287">
        <v>7</v>
      </c>
      <c r="Y12" s="82">
        <v>4</v>
      </c>
      <c r="Z12" s="82">
        <v>5</v>
      </c>
      <c r="AA12" s="71">
        <v>6</v>
      </c>
      <c r="AB12" s="54">
        <v>5</v>
      </c>
      <c r="AC12" s="82">
        <v>5</v>
      </c>
      <c r="AD12" s="294">
        <v>3</v>
      </c>
      <c r="AE12" s="32">
        <v>4</v>
      </c>
      <c r="AF12" s="82">
        <v>5</v>
      </c>
      <c r="AG12" s="82">
        <v>6</v>
      </c>
      <c r="AH12" s="32">
        <v>5</v>
      </c>
      <c r="AI12" s="82">
        <v>4</v>
      </c>
      <c r="AJ12" s="48">
        <v>5</v>
      </c>
      <c r="AK12" s="32">
        <v>5</v>
      </c>
      <c r="AL12" s="32"/>
      <c r="AM12" s="71"/>
      <c r="AN12" s="32"/>
      <c r="AO12" s="32"/>
      <c r="AP12" s="32"/>
      <c r="AQ12" s="32"/>
      <c r="AR12" s="32"/>
      <c r="AS12" s="91"/>
      <c r="AT12" s="91"/>
      <c r="AU12" s="91"/>
      <c r="AV12" s="91"/>
    </row>
    <row r="13" spans="1:48">
      <c r="A13" s="338" t="s">
        <v>10</v>
      </c>
      <c r="B13" s="346" t="s">
        <v>208</v>
      </c>
      <c r="C13" s="363">
        <v>27</v>
      </c>
      <c r="D13" s="345">
        <v>1</v>
      </c>
      <c r="E13" s="362">
        <v>1</v>
      </c>
      <c r="F13" s="342">
        <f>AVERAGE(G13,H13,L13,M13,N13,O13,P13,Q13,R13,S13,T13,V13,X13,Y13,Z13,W13,AB13,AC13,AD13,AE13,AF13,AA13,AG13,AH13,AI13,AJ13,AK13)</f>
        <v>5.0370370370370372</v>
      </c>
      <c r="G13" s="149">
        <v>5</v>
      </c>
      <c r="H13" s="82">
        <v>5</v>
      </c>
      <c r="I13" s="71" t="s">
        <v>104</v>
      </c>
      <c r="J13" s="82"/>
      <c r="K13" s="71"/>
      <c r="L13" s="71">
        <v>4</v>
      </c>
      <c r="M13" s="32">
        <v>5</v>
      </c>
      <c r="N13" s="71">
        <v>6</v>
      </c>
      <c r="O13" s="53">
        <v>5</v>
      </c>
      <c r="P13" s="54">
        <v>4</v>
      </c>
      <c r="Q13" s="82">
        <v>4</v>
      </c>
      <c r="R13" s="82">
        <v>6</v>
      </c>
      <c r="S13" s="82">
        <v>4</v>
      </c>
      <c r="T13" s="287">
        <v>7</v>
      </c>
      <c r="U13" s="82"/>
      <c r="V13" s="54">
        <v>4</v>
      </c>
      <c r="W13" s="142">
        <v>5</v>
      </c>
      <c r="X13" s="71">
        <v>6</v>
      </c>
      <c r="Y13" s="82">
        <v>6</v>
      </c>
      <c r="Z13" s="82">
        <v>5</v>
      </c>
      <c r="AA13" s="142">
        <v>6</v>
      </c>
      <c r="AB13" s="82">
        <v>5</v>
      </c>
      <c r="AC13" s="82">
        <v>6</v>
      </c>
      <c r="AD13" s="82">
        <v>4</v>
      </c>
      <c r="AE13" s="32">
        <v>4</v>
      </c>
      <c r="AF13" s="82">
        <v>5</v>
      </c>
      <c r="AG13" s="82">
        <v>6</v>
      </c>
      <c r="AH13" s="48">
        <v>6</v>
      </c>
      <c r="AI13" s="82">
        <v>5</v>
      </c>
      <c r="AJ13" s="48">
        <v>5</v>
      </c>
      <c r="AK13" s="381">
        <v>3</v>
      </c>
      <c r="AL13" s="48"/>
      <c r="AM13" s="71"/>
      <c r="AN13" s="32"/>
      <c r="AO13" s="32"/>
      <c r="AP13" s="32"/>
      <c r="AQ13" s="32"/>
      <c r="AR13" s="32"/>
      <c r="AS13" s="91"/>
      <c r="AT13" s="91"/>
      <c r="AU13" s="91"/>
      <c r="AV13" s="91"/>
    </row>
    <row r="14" spans="1:48" s="91" customFormat="1">
      <c r="A14" s="338" t="s">
        <v>10</v>
      </c>
      <c r="B14" s="346" t="s">
        <v>183</v>
      </c>
      <c r="C14" s="363"/>
      <c r="D14" s="345"/>
      <c r="E14" s="364"/>
      <c r="F14" s="342"/>
      <c r="G14" s="149"/>
      <c r="H14" s="71"/>
      <c r="I14" s="71"/>
      <c r="J14" s="82"/>
      <c r="K14" s="71"/>
      <c r="L14" s="71"/>
      <c r="M14" s="32"/>
      <c r="N14" s="71"/>
      <c r="O14" s="82"/>
      <c r="P14" s="54"/>
      <c r="Q14" s="82"/>
      <c r="R14" s="82"/>
      <c r="S14" s="82"/>
      <c r="T14" s="71"/>
      <c r="U14" s="82"/>
      <c r="V14" s="54"/>
      <c r="W14" s="43"/>
      <c r="X14" s="71"/>
      <c r="Y14" s="82"/>
      <c r="Z14" s="82"/>
      <c r="AA14" s="43"/>
      <c r="AB14" s="82"/>
      <c r="AC14" s="82"/>
      <c r="AD14" s="82"/>
      <c r="AE14" s="32"/>
      <c r="AF14" s="82"/>
      <c r="AG14" s="82"/>
      <c r="AH14" s="48"/>
      <c r="AI14" s="82"/>
      <c r="AJ14" s="48"/>
      <c r="AK14" s="32"/>
      <c r="AL14" s="48"/>
      <c r="AM14" s="71"/>
      <c r="AN14" s="32"/>
      <c r="AO14" s="32"/>
      <c r="AP14" s="32"/>
      <c r="AQ14" s="32"/>
      <c r="AR14" s="32"/>
    </row>
    <row r="15" spans="1:48" s="91" customFormat="1">
      <c r="A15" s="349" t="s">
        <v>10</v>
      </c>
      <c r="B15" s="354" t="s">
        <v>291</v>
      </c>
      <c r="C15" s="355"/>
      <c r="D15" s="356"/>
      <c r="E15" s="357"/>
      <c r="F15" s="342"/>
      <c r="G15" s="244"/>
      <c r="H15" s="251"/>
      <c r="I15" s="254"/>
      <c r="J15" s="251"/>
      <c r="K15" s="254"/>
      <c r="L15" s="254"/>
      <c r="M15" s="242"/>
      <c r="N15" s="254"/>
      <c r="O15" s="251"/>
      <c r="P15" s="233"/>
      <c r="Q15" s="251"/>
      <c r="R15" s="251"/>
      <c r="S15" s="251"/>
      <c r="T15" s="254"/>
      <c r="U15" s="251"/>
      <c r="V15" s="255"/>
      <c r="W15" s="264"/>
      <c r="X15" s="254"/>
      <c r="Y15" s="251"/>
      <c r="Z15" s="251"/>
      <c r="AA15" s="264"/>
      <c r="AB15" s="251"/>
      <c r="AC15" s="251"/>
      <c r="AD15" s="251"/>
      <c r="AE15" s="242"/>
      <c r="AF15" s="251"/>
      <c r="AG15" s="251"/>
      <c r="AH15" s="256"/>
      <c r="AI15" s="251"/>
      <c r="AJ15" s="256"/>
      <c r="AK15" s="242"/>
      <c r="AL15" s="256"/>
      <c r="AM15" s="254"/>
      <c r="AN15" s="242"/>
      <c r="AO15" s="242"/>
      <c r="AP15" s="242"/>
      <c r="AQ15" s="242"/>
      <c r="AR15" s="242"/>
    </row>
    <row r="16" spans="1:48" s="91" customFormat="1">
      <c r="A16" s="338" t="s">
        <v>10</v>
      </c>
      <c r="B16" s="346" t="s">
        <v>329</v>
      </c>
      <c r="C16" s="363">
        <v>10</v>
      </c>
      <c r="D16" s="345">
        <v>2</v>
      </c>
      <c r="E16" s="364"/>
      <c r="F16" s="342">
        <f>AVERAGE(G16,H16,I16,J16,K16,U16,AF16,AI16,AJ16,AL16)</f>
        <v>3.9</v>
      </c>
      <c r="G16" s="149">
        <v>6</v>
      </c>
      <c r="H16" s="82">
        <v>4</v>
      </c>
      <c r="I16" s="71">
        <v>5</v>
      </c>
      <c r="J16" s="82">
        <v>4</v>
      </c>
      <c r="K16" s="268">
        <v>1</v>
      </c>
      <c r="L16" s="71"/>
      <c r="M16" s="32"/>
      <c r="N16" s="71"/>
      <c r="O16" s="82"/>
      <c r="P16" s="54"/>
      <c r="Q16" s="82"/>
      <c r="R16" s="82"/>
      <c r="S16" s="71"/>
      <c r="T16" s="71"/>
      <c r="U16" s="281">
        <v>3</v>
      </c>
      <c r="V16" s="54"/>
      <c r="W16" s="142"/>
      <c r="X16" s="71"/>
      <c r="Y16" s="82"/>
      <c r="Z16" s="82"/>
      <c r="AA16" s="142"/>
      <c r="AB16" s="82"/>
      <c r="AC16" s="82"/>
      <c r="AD16" s="82"/>
      <c r="AE16" s="32"/>
      <c r="AF16" s="82">
        <v>5</v>
      </c>
      <c r="AG16" s="71" t="s">
        <v>104</v>
      </c>
      <c r="AH16" s="48"/>
      <c r="AI16" s="82">
        <v>4</v>
      </c>
      <c r="AJ16" s="48">
        <v>4</v>
      </c>
      <c r="AK16" s="48" t="s">
        <v>104</v>
      </c>
      <c r="AL16" s="288">
        <v>3</v>
      </c>
      <c r="AM16" s="71"/>
      <c r="AN16" s="32"/>
      <c r="AO16" s="32"/>
      <c r="AP16" s="32"/>
      <c r="AQ16" s="32"/>
      <c r="AR16" s="32"/>
    </row>
    <row r="17" spans="1:48" s="91" customFormat="1">
      <c r="A17" s="338" t="s">
        <v>10</v>
      </c>
      <c r="B17" s="346" t="s">
        <v>247</v>
      </c>
      <c r="C17" s="363">
        <v>2</v>
      </c>
      <c r="D17" s="345"/>
      <c r="E17" s="364"/>
      <c r="F17" s="342">
        <f>AVERAGE(G17,H17)</f>
        <v>4.5</v>
      </c>
      <c r="G17" s="149">
        <v>5</v>
      </c>
      <c r="H17" s="82">
        <v>4</v>
      </c>
      <c r="I17" s="71"/>
      <c r="J17" s="82"/>
      <c r="K17" s="43"/>
      <c r="L17" s="71"/>
      <c r="M17" s="32"/>
      <c r="N17" s="71"/>
      <c r="O17" s="82"/>
      <c r="P17" s="54"/>
      <c r="Q17" s="82"/>
      <c r="R17" s="82"/>
      <c r="S17" s="71"/>
      <c r="T17" s="71"/>
      <c r="U17" s="54"/>
      <c r="V17" s="54"/>
      <c r="W17" s="142"/>
      <c r="X17" s="71"/>
      <c r="Y17" s="82"/>
      <c r="Z17" s="82"/>
      <c r="AA17" s="142"/>
      <c r="AB17" s="82"/>
      <c r="AC17" s="82"/>
      <c r="AD17" s="82"/>
      <c r="AE17" s="32"/>
      <c r="AF17" s="82"/>
      <c r="AG17" s="82"/>
      <c r="AH17" s="48"/>
      <c r="AI17" s="82"/>
      <c r="AJ17" s="48"/>
      <c r="AK17" s="32"/>
      <c r="AL17" s="48"/>
      <c r="AM17" s="71"/>
      <c r="AN17" s="32"/>
      <c r="AO17" s="32"/>
      <c r="AP17" s="32"/>
      <c r="AQ17" s="32"/>
      <c r="AR17" s="32"/>
    </row>
    <row r="18" spans="1:48" s="91" customFormat="1">
      <c r="A18" s="338" t="s">
        <v>10</v>
      </c>
      <c r="B18" s="346" t="s">
        <v>530</v>
      </c>
      <c r="C18" s="363">
        <v>8</v>
      </c>
      <c r="D18" s="345">
        <v>2</v>
      </c>
      <c r="E18" s="364"/>
      <c r="F18" s="342">
        <f>AVERAGE(I18,J18,K18,L18,M18,N18,O18,AL18)</f>
        <v>4.25</v>
      </c>
      <c r="G18" s="149"/>
      <c r="H18" s="71" t="s">
        <v>104</v>
      </c>
      <c r="I18" s="71">
        <v>6</v>
      </c>
      <c r="J18" s="294">
        <v>3</v>
      </c>
      <c r="K18" s="268">
        <v>3</v>
      </c>
      <c r="L18" s="240">
        <v>3</v>
      </c>
      <c r="M18" s="32">
        <v>5</v>
      </c>
      <c r="N18" s="71">
        <v>6</v>
      </c>
      <c r="O18" s="82">
        <v>4</v>
      </c>
      <c r="P18" s="54"/>
      <c r="Q18" s="82"/>
      <c r="R18" s="82"/>
      <c r="S18" s="71"/>
      <c r="T18" s="71"/>
      <c r="U18" s="54"/>
      <c r="V18" s="54"/>
      <c r="W18" s="142"/>
      <c r="X18" s="71"/>
      <c r="Y18" s="71" t="s">
        <v>104</v>
      </c>
      <c r="Z18" s="82"/>
      <c r="AA18" s="142"/>
      <c r="AB18" s="82"/>
      <c r="AC18" s="82"/>
      <c r="AD18" s="82"/>
      <c r="AE18" s="32"/>
      <c r="AF18" s="82"/>
      <c r="AG18" s="82"/>
      <c r="AH18" s="48"/>
      <c r="AI18" s="82"/>
      <c r="AJ18" s="48"/>
      <c r="AK18" s="32"/>
      <c r="AL18" s="48">
        <v>4</v>
      </c>
      <c r="AM18" s="71"/>
      <c r="AN18" s="32"/>
      <c r="AO18" s="32"/>
      <c r="AP18" s="32"/>
      <c r="AQ18" s="32"/>
      <c r="AR18" s="32"/>
    </row>
    <row r="19" spans="1:48" s="91" customFormat="1">
      <c r="A19" s="338" t="s">
        <v>10</v>
      </c>
      <c r="B19" s="346" t="s">
        <v>264</v>
      </c>
      <c r="C19" s="363">
        <v>21</v>
      </c>
      <c r="D19" s="345"/>
      <c r="E19" s="364"/>
      <c r="F19" s="342">
        <f>AVERAGE(Q19,R19,S19,T19,U19,V19,X19,Y19,Z19,W19,AB19,AC19,AE19,AF19,AA19,AG19,AH19,AI19,AJ19,AK19,AL19)</f>
        <v>4.8571428571428568</v>
      </c>
      <c r="G19" s="149"/>
      <c r="H19" s="71"/>
      <c r="I19" s="71"/>
      <c r="J19" s="71"/>
      <c r="K19" s="82"/>
      <c r="L19" s="54"/>
      <c r="M19" s="345"/>
      <c r="N19" s="71"/>
      <c r="O19" s="82"/>
      <c r="P19" s="54"/>
      <c r="Q19" s="82">
        <v>4</v>
      </c>
      <c r="R19" s="82">
        <v>6</v>
      </c>
      <c r="S19" s="71">
        <v>5</v>
      </c>
      <c r="T19" s="71">
        <v>5</v>
      </c>
      <c r="U19" s="281">
        <v>2</v>
      </c>
      <c r="V19" s="54">
        <v>4</v>
      </c>
      <c r="W19" s="142">
        <v>5</v>
      </c>
      <c r="X19" s="71">
        <v>6</v>
      </c>
      <c r="Y19" s="82">
        <v>5</v>
      </c>
      <c r="Z19" s="82">
        <v>5</v>
      </c>
      <c r="AA19" s="142">
        <v>6</v>
      </c>
      <c r="AB19" s="82">
        <v>6</v>
      </c>
      <c r="AC19" s="82">
        <v>6</v>
      </c>
      <c r="AD19" s="82"/>
      <c r="AE19" s="345">
        <v>5</v>
      </c>
      <c r="AF19" s="82">
        <v>5</v>
      </c>
      <c r="AG19" s="82">
        <v>5</v>
      </c>
      <c r="AH19" s="288">
        <v>3</v>
      </c>
      <c r="AI19" s="82">
        <v>5</v>
      </c>
      <c r="AJ19" s="48">
        <v>4</v>
      </c>
      <c r="AK19" s="345">
        <v>5</v>
      </c>
      <c r="AL19" s="48">
        <v>5</v>
      </c>
      <c r="AM19" s="71"/>
      <c r="AN19" s="345"/>
      <c r="AO19" s="345"/>
      <c r="AP19" s="345"/>
      <c r="AQ19" s="345"/>
      <c r="AR19" s="345"/>
    </row>
    <row r="20" spans="1:48">
      <c r="A20" s="340" t="s">
        <v>10</v>
      </c>
      <c r="B20" s="347" t="s">
        <v>204</v>
      </c>
      <c r="C20" s="366">
        <v>6</v>
      </c>
      <c r="D20" s="367">
        <v>1</v>
      </c>
      <c r="E20" s="368"/>
      <c r="F20" s="344">
        <f>AVERAGE(G20,H20,L20,M20,N20,O20)</f>
        <v>5</v>
      </c>
      <c r="G20" s="149">
        <v>6</v>
      </c>
      <c r="H20" s="82">
        <v>5</v>
      </c>
      <c r="I20" s="71"/>
      <c r="J20" s="82"/>
      <c r="K20" s="71" t="s">
        <v>104</v>
      </c>
      <c r="L20" s="71">
        <v>4</v>
      </c>
      <c r="M20" s="32">
        <v>5</v>
      </c>
      <c r="N20" s="142">
        <v>6</v>
      </c>
      <c r="O20" s="82">
        <v>4</v>
      </c>
      <c r="P20" s="54"/>
      <c r="Q20" s="82"/>
      <c r="R20" s="82"/>
      <c r="S20" s="82"/>
      <c r="T20" s="71"/>
      <c r="U20" s="82"/>
      <c r="V20" s="82"/>
      <c r="W20" s="71"/>
      <c r="X20" s="71"/>
      <c r="Y20" s="82"/>
      <c r="Z20" s="82"/>
      <c r="AA20" s="71"/>
      <c r="AB20" s="82"/>
      <c r="AC20" s="82"/>
      <c r="AD20" s="82"/>
      <c r="AE20" s="32"/>
      <c r="AF20" s="82"/>
      <c r="AG20" s="82"/>
      <c r="AH20" s="32"/>
      <c r="AI20" s="82"/>
      <c r="AJ20" s="48"/>
      <c r="AK20" s="32"/>
      <c r="AL20" s="32"/>
      <c r="AM20" s="71"/>
      <c r="AN20" s="32"/>
      <c r="AO20" s="32"/>
      <c r="AP20" s="32"/>
      <c r="AQ20" s="32"/>
      <c r="AR20" s="32"/>
      <c r="AS20" s="91"/>
      <c r="AT20" s="91"/>
      <c r="AU20" s="91"/>
      <c r="AV20" s="91"/>
    </row>
    <row r="21" spans="1:48">
      <c r="A21" s="338" t="s">
        <v>23</v>
      </c>
      <c r="B21" s="346" t="s">
        <v>125</v>
      </c>
      <c r="C21" s="363">
        <v>29</v>
      </c>
      <c r="D21" s="345"/>
      <c r="E21" s="364">
        <v>2</v>
      </c>
      <c r="F21" s="342">
        <f>AVERAGE(V21,U21,G21,H21,I21,J21,K21,L21,M21,N21,O21,P21,T21,X21,Y21,Z21,W21,AB21,AC21,AD21,AE21,AF21,AA21,AG21,AH21,AI21,AJ21,AK21,AL21)</f>
        <v>5.1724137931034484</v>
      </c>
      <c r="G21" s="149">
        <v>5</v>
      </c>
      <c r="H21" s="82">
        <v>5</v>
      </c>
      <c r="I21" s="278">
        <v>7</v>
      </c>
      <c r="J21" s="82">
        <v>4</v>
      </c>
      <c r="K21" s="268">
        <v>3</v>
      </c>
      <c r="L21" s="71">
        <v>5</v>
      </c>
      <c r="M21" s="32">
        <v>5</v>
      </c>
      <c r="N21" s="71">
        <v>6</v>
      </c>
      <c r="O21" s="82">
        <v>5</v>
      </c>
      <c r="P21" s="54">
        <v>5</v>
      </c>
      <c r="Q21" s="82"/>
      <c r="R21" s="82"/>
      <c r="S21" s="53"/>
      <c r="T21" s="287">
        <v>7</v>
      </c>
      <c r="U21" s="224">
        <v>7</v>
      </c>
      <c r="V21" s="82">
        <v>6</v>
      </c>
      <c r="W21" s="287">
        <v>7</v>
      </c>
      <c r="X21" s="287">
        <v>8</v>
      </c>
      <c r="Y21" s="142">
        <v>4</v>
      </c>
      <c r="Z21" s="82">
        <v>6</v>
      </c>
      <c r="AA21" s="71">
        <v>5</v>
      </c>
      <c r="AB21" s="54">
        <v>5</v>
      </c>
      <c r="AC21" s="54">
        <v>5</v>
      </c>
      <c r="AD21" s="281">
        <v>3</v>
      </c>
      <c r="AE21" s="32">
        <v>4</v>
      </c>
      <c r="AF21" s="54">
        <v>6</v>
      </c>
      <c r="AG21" s="82">
        <v>5</v>
      </c>
      <c r="AH21" s="32">
        <v>4</v>
      </c>
      <c r="AI21" s="54">
        <v>5</v>
      </c>
      <c r="AJ21" s="288">
        <v>3</v>
      </c>
      <c r="AK21" s="32">
        <v>5</v>
      </c>
      <c r="AL21" s="32">
        <v>5</v>
      </c>
      <c r="AM21" s="71"/>
      <c r="AN21" s="48"/>
      <c r="AO21" s="32"/>
      <c r="AP21" s="48"/>
      <c r="AQ21" s="48"/>
      <c r="AR21" s="32"/>
      <c r="AS21" s="91"/>
      <c r="AT21" s="91"/>
      <c r="AU21" s="91"/>
      <c r="AV21" s="91"/>
    </row>
    <row r="22" spans="1:48" s="91" customFormat="1">
      <c r="A22" s="338" t="s">
        <v>23</v>
      </c>
      <c r="B22" s="346" t="s">
        <v>53</v>
      </c>
      <c r="C22" s="363">
        <v>25</v>
      </c>
      <c r="D22" s="345">
        <v>2</v>
      </c>
      <c r="E22" s="364"/>
      <c r="F22" s="342">
        <f>AVERAGE(V22,G22,H22,I22,L22,M22,N22,O22,P22,Q22,R22,S22,T22,X22,Y22,Z22,W22,AB22,AC22,AD22,AA22,AF22,AG22,AH22,AK22,AL22)</f>
        <v>5.0769230769230766</v>
      </c>
      <c r="G22" s="149">
        <v>5</v>
      </c>
      <c r="H22" s="82">
        <v>5</v>
      </c>
      <c r="I22" s="71">
        <v>6</v>
      </c>
      <c r="J22" s="82"/>
      <c r="K22" s="71"/>
      <c r="L22" s="287">
        <v>7</v>
      </c>
      <c r="M22" s="32">
        <v>5</v>
      </c>
      <c r="N22" s="71">
        <v>5</v>
      </c>
      <c r="O22" s="82">
        <v>5</v>
      </c>
      <c r="P22" s="54">
        <v>4</v>
      </c>
      <c r="Q22" s="82">
        <v>5</v>
      </c>
      <c r="R22" s="71">
        <v>6</v>
      </c>
      <c r="S22" s="82">
        <v>4</v>
      </c>
      <c r="T22" s="71">
        <v>6</v>
      </c>
      <c r="U22" s="71" t="s">
        <v>104</v>
      </c>
      <c r="V22" s="82">
        <v>4</v>
      </c>
      <c r="W22" s="71">
        <v>5</v>
      </c>
      <c r="X22" s="71">
        <v>6</v>
      </c>
      <c r="Y22" s="82">
        <v>5</v>
      </c>
      <c r="Z22" s="82">
        <v>6</v>
      </c>
      <c r="AA22" s="71">
        <v>5</v>
      </c>
      <c r="AB22" s="82">
        <v>5</v>
      </c>
      <c r="AC22" s="82">
        <v>5</v>
      </c>
      <c r="AD22" s="82">
        <v>5</v>
      </c>
      <c r="AE22" s="32"/>
      <c r="AF22" s="71">
        <v>5</v>
      </c>
      <c r="AG22" s="82">
        <v>5</v>
      </c>
      <c r="AH22" s="32">
        <v>5</v>
      </c>
      <c r="AI22" s="82"/>
      <c r="AJ22" s="48"/>
      <c r="AK22" s="32">
        <v>4</v>
      </c>
      <c r="AL22" s="32">
        <v>4</v>
      </c>
      <c r="AM22" s="71"/>
      <c r="AN22" s="32"/>
      <c r="AO22" s="32"/>
      <c r="AP22" s="32"/>
      <c r="AQ22" s="32"/>
      <c r="AR22" s="32"/>
    </row>
    <row r="23" spans="1:48" s="91" customFormat="1">
      <c r="A23" s="338" t="s">
        <v>23</v>
      </c>
      <c r="B23" s="346" t="s">
        <v>318</v>
      </c>
      <c r="C23" s="363">
        <v>27</v>
      </c>
      <c r="D23" s="345">
        <v>4</v>
      </c>
      <c r="E23" s="362" t="s">
        <v>585</v>
      </c>
      <c r="F23" s="342">
        <f>AVERAGE(I23,J23,K23,L23,P23,Q23,R23,S23,T23,U23,V23,X23,Y23,Z23,W23,AB23,AC23,AD23,AE23,AF23,AA23,AG23,AH23,AI23,AJ23,AK23,AL23)</f>
        <v>5</v>
      </c>
      <c r="G23" s="42" t="s">
        <v>104</v>
      </c>
      <c r="H23" s="71" t="s">
        <v>104</v>
      </c>
      <c r="I23" s="287">
        <v>7</v>
      </c>
      <c r="J23" s="82">
        <v>6</v>
      </c>
      <c r="K23" s="268">
        <v>3</v>
      </c>
      <c r="L23" s="71">
        <v>4</v>
      </c>
      <c r="M23" s="48" t="s">
        <v>104</v>
      </c>
      <c r="N23" s="71"/>
      <c r="O23" s="71" t="s">
        <v>104</v>
      </c>
      <c r="P23" s="281">
        <v>3</v>
      </c>
      <c r="Q23" s="294">
        <v>3</v>
      </c>
      <c r="R23" s="82">
        <v>6</v>
      </c>
      <c r="S23" s="82">
        <v>5</v>
      </c>
      <c r="T23" s="71">
        <v>6</v>
      </c>
      <c r="U23" s="294">
        <v>3</v>
      </c>
      <c r="V23" s="82">
        <v>5</v>
      </c>
      <c r="W23" s="71">
        <v>5</v>
      </c>
      <c r="X23" s="287">
        <v>7</v>
      </c>
      <c r="Y23" s="82">
        <v>6</v>
      </c>
      <c r="Z23" s="82">
        <v>6</v>
      </c>
      <c r="AA23" s="71">
        <v>6</v>
      </c>
      <c r="AB23" s="82">
        <v>6</v>
      </c>
      <c r="AC23" s="82">
        <v>5</v>
      </c>
      <c r="AD23" s="294">
        <v>3</v>
      </c>
      <c r="AE23" s="48">
        <v>6</v>
      </c>
      <c r="AF23" s="82">
        <v>5</v>
      </c>
      <c r="AG23" s="82">
        <v>6</v>
      </c>
      <c r="AH23" s="32">
        <v>5</v>
      </c>
      <c r="AI23" s="82">
        <v>5</v>
      </c>
      <c r="AJ23" s="48">
        <v>4</v>
      </c>
      <c r="AK23" s="32">
        <v>5</v>
      </c>
      <c r="AL23" s="32">
        <v>4</v>
      </c>
      <c r="AM23" s="71"/>
      <c r="AN23" s="32"/>
      <c r="AO23" s="32"/>
      <c r="AP23" s="32"/>
      <c r="AQ23" s="32"/>
      <c r="AR23" s="32"/>
    </row>
    <row r="24" spans="1:48" s="91" customFormat="1">
      <c r="A24" s="349" t="s">
        <v>23</v>
      </c>
      <c r="B24" s="354" t="s">
        <v>313</v>
      </c>
      <c r="C24" s="355"/>
      <c r="D24" s="356"/>
      <c r="E24" s="357"/>
      <c r="F24" s="342"/>
      <c r="G24" s="244"/>
      <c r="H24" s="251"/>
      <c r="I24" s="254"/>
      <c r="J24" s="251"/>
      <c r="K24" s="254"/>
      <c r="L24" s="254"/>
      <c r="M24" s="242"/>
      <c r="N24" s="254"/>
      <c r="O24" s="251"/>
      <c r="P24" s="373"/>
      <c r="Q24" s="251"/>
      <c r="R24" s="251"/>
      <c r="S24" s="251"/>
      <c r="T24" s="254"/>
      <c r="U24" s="251"/>
      <c r="V24" s="255"/>
      <c r="W24" s="264"/>
      <c r="X24" s="254"/>
      <c r="Y24" s="251"/>
      <c r="Z24" s="251"/>
      <c r="AA24" s="264"/>
      <c r="AB24" s="251"/>
      <c r="AC24" s="251"/>
      <c r="AD24" s="251"/>
      <c r="AE24" s="242"/>
      <c r="AF24" s="251"/>
      <c r="AG24" s="251"/>
      <c r="AH24" s="256"/>
      <c r="AI24" s="251"/>
      <c r="AJ24" s="256"/>
      <c r="AK24" s="242"/>
      <c r="AL24" s="256"/>
      <c r="AM24" s="254"/>
      <c r="AN24" s="242"/>
      <c r="AO24" s="242"/>
      <c r="AP24" s="242"/>
      <c r="AQ24" s="242"/>
      <c r="AR24" s="242"/>
    </row>
    <row r="25" spans="1:48" s="91" customFormat="1">
      <c r="A25" s="338" t="s">
        <v>23</v>
      </c>
      <c r="B25" s="346" t="s">
        <v>330</v>
      </c>
      <c r="C25" s="363">
        <v>3</v>
      </c>
      <c r="D25" s="345">
        <v>2</v>
      </c>
      <c r="E25" s="364"/>
      <c r="F25" s="342">
        <f>AVERAGE(AB25,AC25,AE25,AF25)</f>
        <v>4.5</v>
      </c>
      <c r="G25" s="149"/>
      <c r="H25" s="82"/>
      <c r="I25" s="71"/>
      <c r="J25" s="82"/>
      <c r="K25" s="71"/>
      <c r="L25" s="43"/>
      <c r="M25" s="32"/>
      <c r="N25" s="71"/>
      <c r="O25" s="82"/>
      <c r="P25" s="142"/>
      <c r="Q25" s="82"/>
      <c r="R25" s="71"/>
      <c r="S25" s="71"/>
      <c r="T25" s="71"/>
      <c r="U25" s="82"/>
      <c r="V25" s="82"/>
      <c r="W25" s="71"/>
      <c r="X25" s="71"/>
      <c r="Y25" s="82"/>
      <c r="Z25" s="82"/>
      <c r="AA25" s="71"/>
      <c r="AB25" s="71">
        <v>5</v>
      </c>
      <c r="AC25" s="82">
        <v>5</v>
      </c>
      <c r="AD25" s="71"/>
      <c r="AE25" s="32">
        <v>4</v>
      </c>
      <c r="AF25" s="71">
        <v>4</v>
      </c>
      <c r="AG25" s="82"/>
      <c r="AH25" s="32"/>
      <c r="AI25" s="71"/>
      <c r="AJ25" s="48" t="s">
        <v>104</v>
      </c>
      <c r="AK25" s="32"/>
      <c r="AL25" s="32"/>
      <c r="AM25" s="71"/>
      <c r="AN25" s="32"/>
      <c r="AO25" s="32"/>
      <c r="AP25" s="32"/>
      <c r="AQ25" s="32"/>
      <c r="AR25" s="32"/>
    </row>
    <row r="26" spans="1:48" s="91" customFormat="1">
      <c r="A26" s="338" t="s">
        <v>23</v>
      </c>
      <c r="B26" s="346" t="s">
        <v>351</v>
      </c>
      <c r="C26" s="363">
        <v>2</v>
      </c>
      <c r="D26" s="345">
        <v>3</v>
      </c>
      <c r="E26" s="364"/>
      <c r="F26" s="342">
        <f>AVERAGE(P26,AD26)</f>
        <v>3.5</v>
      </c>
      <c r="G26" s="149"/>
      <c r="H26" s="82"/>
      <c r="I26" s="71"/>
      <c r="J26" s="82"/>
      <c r="K26" s="71"/>
      <c r="L26" s="71"/>
      <c r="M26" s="48"/>
      <c r="N26" s="71"/>
      <c r="O26" s="82"/>
      <c r="P26" s="54">
        <v>4</v>
      </c>
      <c r="Q26" s="82"/>
      <c r="R26" s="82"/>
      <c r="S26" s="71"/>
      <c r="T26" s="71"/>
      <c r="U26" s="82"/>
      <c r="V26" s="71"/>
      <c r="W26" s="71"/>
      <c r="X26" s="71"/>
      <c r="Y26" s="82"/>
      <c r="Z26" s="82"/>
      <c r="AA26" s="71"/>
      <c r="AB26" s="82"/>
      <c r="AC26" s="71"/>
      <c r="AD26" s="294">
        <v>3</v>
      </c>
      <c r="AE26" s="32"/>
      <c r="AF26" s="82"/>
      <c r="AG26" s="71" t="s">
        <v>104</v>
      </c>
      <c r="AH26" s="48" t="s">
        <v>104</v>
      </c>
      <c r="AI26" s="71" t="s">
        <v>104</v>
      </c>
      <c r="AJ26" s="48"/>
      <c r="AK26" s="32"/>
      <c r="AL26" s="48"/>
      <c r="AM26" s="71"/>
      <c r="AN26" s="32"/>
      <c r="AO26" s="32"/>
      <c r="AP26" s="32"/>
      <c r="AQ26" s="32"/>
      <c r="AR26" s="32"/>
    </row>
    <row r="27" spans="1:48" s="91" customFormat="1">
      <c r="A27" s="338" t="s">
        <v>23</v>
      </c>
      <c r="B27" s="346" t="s">
        <v>374</v>
      </c>
      <c r="C27" s="363">
        <v>6</v>
      </c>
      <c r="D27" s="345">
        <v>6</v>
      </c>
      <c r="E27" s="364"/>
      <c r="F27" s="342">
        <f>AVERAGE(Q27,R27,S27,U27,AD27,AE27)</f>
        <v>5</v>
      </c>
      <c r="G27" s="149"/>
      <c r="H27" s="82"/>
      <c r="I27" s="71"/>
      <c r="J27" s="82"/>
      <c r="K27" s="71"/>
      <c r="L27" s="71"/>
      <c r="M27" s="48"/>
      <c r="N27" s="71"/>
      <c r="O27" s="71"/>
      <c r="P27" s="54"/>
      <c r="Q27" s="71">
        <v>5</v>
      </c>
      <c r="R27" s="82">
        <v>6</v>
      </c>
      <c r="S27" s="82">
        <v>4</v>
      </c>
      <c r="T27" s="71"/>
      <c r="U27" s="71">
        <v>5</v>
      </c>
      <c r="V27" s="71" t="s">
        <v>104</v>
      </c>
      <c r="W27" s="71"/>
      <c r="X27" s="71" t="s">
        <v>104</v>
      </c>
      <c r="Y27" s="71"/>
      <c r="Z27" s="71"/>
      <c r="AA27" s="71"/>
      <c r="AB27" s="71" t="s">
        <v>104</v>
      </c>
      <c r="AC27" s="82"/>
      <c r="AD27" s="71">
        <v>4</v>
      </c>
      <c r="AE27" s="32">
        <v>6</v>
      </c>
      <c r="AF27" s="82" t="s">
        <v>418</v>
      </c>
      <c r="AG27" s="82"/>
      <c r="AH27" s="32"/>
      <c r="AI27" s="82"/>
      <c r="AJ27" s="48" t="s">
        <v>104</v>
      </c>
      <c r="AK27" s="48" t="s">
        <v>104</v>
      </c>
      <c r="AL27" s="32"/>
      <c r="AM27" s="71"/>
      <c r="AN27" s="48"/>
      <c r="AO27" s="32"/>
      <c r="AP27" s="32"/>
      <c r="AQ27" s="32"/>
      <c r="AR27" s="32"/>
    </row>
    <row r="28" spans="1:48" s="91" customFormat="1">
      <c r="A28" s="338" t="s">
        <v>23</v>
      </c>
      <c r="B28" s="346" t="s">
        <v>67</v>
      </c>
      <c r="C28" s="363">
        <v>4</v>
      </c>
      <c r="D28" s="345">
        <v>3</v>
      </c>
      <c r="E28" s="364"/>
      <c r="F28" s="342">
        <f>AVERAGE(L28,M28,N28,O28)</f>
        <v>5</v>
      </c>
      <c r="G28" s="149"/>
      <c r="H28" s="82"/>
      <c r="I28" s="71"/>
      <c r="J28" s="82"/>
      <c r="K28" s="71" t="s">
        <v>104</v>
      </c>
      <c r="L28" s="71">
        <v>5</v>
      </c>
      <c r="M28" s="48">
        <v>5</v>
      </c>
      <c r="N28" s="71">
        <v>5</v>
      </c>
      <c r="O28" s="71">
        <v>5</v>
      </c>
      <c r="P28" s="54"/>
      <c r="Q28" s="71"/>
      <c r="R28" s="71" t="s">
        <v>104</v>
      </c>
      <c r="S28" s="71" t="s">
        <v>104</v>
      </c>
      <c r="T28" s="71"/>
      <c r="U28" s="71"/>
      <c r="V28" s="82"/>
      <c r="W28" s="71"/>
      <c r="X28" s="71"/>
      <c r="Y28" s="71"/>
      <c r="Z28" s="71"/>
      <c r="AA28" s="71"/>
      <c r="AB28" s="82"/>
      <c r="AC28" s="82"/>
      <c r="AD28" s="82"/>
      <c r="AE28" s="32"/>
      <c r="AF28" s="82"/>
      <c r="AG28" s="82"/>
      <c r="AH28" s="32"/>
      <c r="AI28" s="82"/>
      <c r="AJ28" s="48"/>
      <c r="AK28" s="32"/>
      <c r="AL28" s="32"/>
      <c r="AM28" s="71"/>
      <c r="AN28" s="32"/>
      <c r="AO28" s="32"/>
      <c r="AP28" s="32"/>
      <c r="AQ28" s="32"/>
      <c r="AR28" s="48"/>
    </row>
    <row r="29" spans="1:48" s="91" customFormat="1">
      <c r="A29" s="338" t="s">
        <v>23</v>
      </c>
      <c r="B29" s="346" t="s">
        <v>35</v>
      </c>
      <c r="C29" s="363">
        <v>2</v>
      </c>
      <c r="D29" s="345">
        <v>9</v>
      </c>
      <c r="E29" s="364"/>
      <c r="F29" s="342">
        <f>AVERAGE(J29,AA29)</f>
        <v>4.5</v>
      </c>
      <c r="G29" s="42" t="s">
        <v>104</v>
      </c>
      <c r="H29" s="71" t="s">
        <v>104</v>
      </c>
      <c r="I29" s="71"/>
      <c r="J29" s="82">
        <v>4</v>
      </c>
      <c r="K29" s="71"/>
      <c r="L29" s="71"/>
      <c r="M29" s="48"/>
      <c r="N29" s="71"/>
      <c r="O29" s="71"/>
      <c r="P29" s="71" t="s">
        <v>104</v>
      </c>
      <c r="Q29" s="71" t="s">
        <v>104</v>
      </c>
      <c r="R29" s="71" t="s">
        <v>104</v>
      </c>
      <c r="S29" s="71" t="s">
        <v>104</v>
      </c>
      <c r="T29" s="71"/>
      <c r="U29" s="71"/>
      <c r="V29" s="82"/>
      <c r="W29" s="71" t="s">
        <v>104</v>
      </c>
      <c r="X29" s="71" t="s">
        <v>104</v>
      </c>
      <c r="Y29" s="71"/>
      <c r="Z29" s="71"/>
      <c r="AA29" s="71">
        <v>5</v>
      </c>
      <c r="AB29" s="82"/>
      <c r="AC29" s="82"/>
      <c r="AD29" s="82"/>
      <c r="AE29" s="48" t="s">
        <v>104</v>
      </c>
      <c r="AF29" s="82"/>
      <c r="AG29" s="82"/>
      <c r="AH29" s="32"/>
      <c r="AI29" s="82"/>
      <c r="AJ29" s="48"/>
      <c r="AK29" s="32"/>
      <c r="AL29" s="32"/>
      <c r="AM29" s="71"/>
      <c r="AN29" s="32"/>
      <c r="AO29" s="32"/>
      <c r="AP29" s="32"/>
      <c r="AQ29" s="32"/>
      <c r="AR29" s="48"/>
    </row>
    <row r="30" spans="1:48">
      <c r="A30" s="340" t="s">
        <v>23</v>
      </c>
      <c r="B30" s="347" t="s">
        <v>206</v>
      </c>
      <c r="C30" s="366">
        <v>11</v>
      </c>
      <c r="D30" s="367">
        <v>7</v>
      </c>
      <c r="E30" s="365"/>
      <c r="F30" s="344">
        <f>AVERAGE(I30,J30,K30,P30,Q30,R30,S30,U30,AE30,AA30,AG30,AH30)</f>
        <v>4.916666666666667</v>
      </c>
      <c r="G30" s="149"/>
      <c r="H30" s="71"/>
      <c r="I30" s="71">
        <v>6</v>
      </c>
      <c r="J30" s="71">
        <v>5</v>
      </c>
      <c r="K30" s="71">
        <v>4</v>
      </c>
      <c r="L30" s="71"/>
      <c r="M30" s="32"/>
      <c r="N30" s="71"/>
      <c r="O30" s="82"/>
      <c r="P30" s="54">
        <v>5</v>
      </c>
      <c r="Q30" s="82">
        <v>4</v>
      </c>
      <c r="R30" s="82">
        <v>6</v>
      </c>
      <c r="S30" s="82">
        <v>5</v>
      </c>
      <c r="T30" s="71" t="s">
        <v>104</v>
      </c>
      <c r="U30" s="82">
        <v>4</v>
      </c>
      <c r="V30" s="71" t="s">
        <v>104</v>
      </c>
      <c r="W30" s="71"/>
      <c r="X30" s="71"/>
      <c r="Y30" s="71" t="s">
        <v>104</v>
      </c>
      <c r="Z30" s="82"/>
      <c r="AA30" s="71">
        <v>5</v>
      </c>
      <c r="AB30" s="71"/>
      <c r="AC30" s="71" t="s">
        <v>104</v>
      </c>
      <c r="AD30" s="71" t="s">
        <v>104</v>
      </c>
      <c r="AE30" s="48">
        <v>5</v>
      </c>
      <c r="AF30" s="82"/>
      <c r="AG30" s="54">
        <v>6</v>
      </c>
      <c r="AH30" s="32">
        <v>4</v>
      </c>
      <c r="AI30" s="82"/>
      <c r="AJ30" s="48"/>
      <c r="AK30" s="32"/>
      <c r="AL30" s="48" t="s">
        <v>104</v>
      </c>
      <c r="AM30" s="71"/>
      <c r="AN30" s="32"/>
      <c r="AO30" s="32"/>
      <c r="AP30" s="32"/>
      <c r="AQ30" s="32"/>
      <c r="AR30" s="32"/>
      <c r="AS30" s="91"/>
      <c r="AT30" s="91"/>
      <c r="AU30" s="91"/>
      <c r="AV30" s="91"/>
    </row>
    <row r="31" spans="1:48" s="91" customFormat="1">
      <c r="A31" s="358" t="s">
        <v>24</v>
      </c>
      <c r="B31" s="372" t="s">
        <v>421</v>
      </c>
      <c r="C31" s="359">
        <v>19</v>
      </c>
      <c r="D31" s="350">
        <v>10</v>
      </c>
      <c r="E31" s="360">
        <v>5</v>
      </c>
      <c r="F31" s="353">
        <f>AVERAGE(H31,I31,J31,K31,M31,N31,O31,T31,V31,X31,Y31,Z31,W31,AD31,AF31,AH31,AI31,AJ31,AK31,AL31)</f>
        <v>4.75</v>
      </c>
      <c r="G31" s="149" t="s">
        <v>104</v>
      </c>
      <c r="H31" s="54">
        <v>5</v>
      </c>
      <c r="I31" s="142">
        <v>6</v>
      </c>
      <c r="J31" s="142">
        <v>4</v>
      </c>
      <c r="K31" s="268">
        <v>3</v>
      </c>
      <c r="L31" s="43" t="s">
        <v>104</v>
      </c>
      <c r="M31" s="350">
        <v>4</v>
      </c>
      <c r="N31" s="142">
        <v>4</v>
      </c>
      <c r="O31" s="142">
        <v>4</v>
      </c>
      <c r="P31" s="121"/>
      <c r="Q31" s="121"/>
      <c r="R31" s="142" t="s">
        <v>104</v>
      </c>
      <c r="S31" s="142" t="s">
        <v>104</v>
      </c>
      <c r="T31" s="142">
        <v>5</v>
      </c>
      <c r="U31" s="142" t="s">
        <v>104</v>
      </c>
      <c r="V31" s="224">
        <v>7</v>
      </c>
      <c r="W31" s="142">
        <v>4</v>
      </c>
      <c r="X31" s="278">
        <v>8</v>
      </c>
      <c r="Y31" s="54">
        <v>5</v>
      </c>
      <c r="Z31" s="142">
        <v>6</v>
      </c>
      <c r="AA31" s="132"/>
      <c r="AB31" s="142" t="s">
        <v>104</v>
      </c>
      <c r="AC31" s="43" t="s">
        <v>104</v>
      </c>
      <c r="AD31" s="281">
        <v>3</v>
      </c>
      <c r="AE31" s="47" t="s">
        <v>104</v>
      </c>
      <c r="AF31" s="54">
        <v>4</v>
      </c>
      <c r="AG31" s="142" t="s">
        <v>104</v>
      </c>
      <c r="AH31" s="47">
        <v>6</v>
      </c>
      <c r="AI31" s="53">
        <v>6</v>
      </c>
      <c r="AJ31" s="47">
        <v>4</v>
      </c>
      <c r="AK31" s="381">
        <v>3</v>
      </c>
      <c r="AL31" s="350">
        <v>4</v>
      </c>
      <c r="AM31" s="132"/>
      <c r="AN31" s="123"/>
      <c r="AO31" s="123"/>
      <c r="AP31" s="123"/>
      <c r="AQ31" s="123"/>
      <c r="AR31" s="123"/>
    </row>
    <row r="32" spans="1:48" s="91" customFormat="1">
      <c r="A32" s="358" t="s">
        <v>24</v>
      </c>
      <c r="B32" s="360" t="s">
        <v>58</v>
      </c>
      <c r="C32" s="359">
        <v>27</v>
      </c>
      <c r="D32" s="350">
        <v>4</v>
      </c>
      <c r="E32" s="362">
        <v>7</v>
      </c>
      <c r="F32" s="342">
        <f>AVERAGE(V32,T32,G32,H32,I32,J32,K32,L32,N32,O32,P32,Q32,R32,S32,X32,Y32,Z32,W32,AB32,AC32,AA32,AG32,AH32,AI32,AJ32,AK32,AL32)</f>
        <v>5.333333333333333</v>
      </c>
      <c r="G32" s="136">
        <v>6</v>
      </c>
      <c r="H32" s="54">
        <v>4</v>
      </c>
      <c r="I32" s="280">
        <v>7</v>
      </c>
      <c r="J32" s="142">
        <v>4</v>
      </c>
      <c r="K32" s="142">
        <v>4</v>
      </c>
      <c r="L32" s="142">
        <v>5</v>
      </c>
      <c r="M32" s="48" t="s">
        <v>104</v>
      </c>
      <c r="N32" s="142">
        <v>6</v>
      </c>
      <c r="O32" s="142">
        <v>5</v>
      </c>
      <c r="P32" s="54">
        <v>4</v>
      </c>
      <c r="Q32" s="54">
        <v>5</v>
      </c>
      <c r="R32" s="142">
        <v>6</v>
      </c>
      <c r="S32" s="54">
        <v>4</v>
      </c>
      <c r="T32" s="278">
        <v>7</v>
      </c>
      <c r="U32" s="43" t="s">
        <v>104</v>
      </c>
      <c r="V32" s="54">
        <v>6</v>
      </c>
      <c r="W32" s="142">
        <v>4</v>
      </c>
      <c r="X32" s="142">
        <v>6</v>
      </c>
      <c r="Y32" s="54">
        <v>6</v>
      </c>
      <c r="Z32" s="142">
        <v>6</v>
      </c>
      <c r="AA32" s="278">
        <v>7</v>
      </c>
      <c r="AB32" s="53">
        <v>5</v>
      </c>
      <c r="AC32" s="54">
        <v>6</v>
      </c>
      <c r="AD32" s="71" t="s">
        <v>104</v>
      </c>
      <c r="AE32" s="49"/>
      <c r="AF32" s="71" t="s">
        <v>104</v>
      </c>
      <c r="AG32" s="224">
        <v>7</v>
      </c>
      <c r="AH32" s="321">
        <v>7</v>
      </c>
      <c r="AI32" s="54">
        <v>5</v>
      </c>
      <c r="AJ32" s="313">
        <v>3</v>
      </c>
      <c r="AK32" s="350">
        <v>4</v>
      </c>
      <c r="AL32" s="49">
        <v>5</v>
      </c>
      <c r="AM32" s="142"/>
      <c r="AN32" s="49"/>
      <c r="AO32" s="50"/>
      <c r="AP32" s="49"/>
      <c r="AQ32" s="50"/>
      <c r="AR32" s="49"/>
    </row>
    <row r="33" spans="1:48" s="91" customFormat="1">
      <c r="A33" s="338" t="s">
        <v>24</v>
      </c>
      <c r="B33" s="346" t="s">
        <v>205</v>
      </c>
      <c r="C33" s="363">
        <v>7</v>
      </c>
      <c r="D33" s="345">
        <v>12</v>
      </c>
      <c r="E33" s="364">
        <v>2</v>
      </c>
      <c r="F33" s="342">
        <f>AVERAGE(G33,K33,M33,P33,U33,AB33,AD33)</f>
        <v>4.4285714285714288</v>
      </c>
      <c r="G33" s="42">
        <v>6</v>
      </c>
      <c r="H33" s="82"/>
      <c r="I33" s="43" t="s">
        <v>104</v>
      </c>
      <c r="J33" s="71" t="s">
        <v>104</v>
      </c>
      <c r="K33" s="71">
        <v>4</v>
      </c>
      <c r="L33" s="71"/>
      <c r="M33" s="32">
        <v>4</v>
      </c>
      <c r="N33" s="71" t="s">
        <v>104</v>
      </c>
      <c r="O33" s="71" t="s">
        <v>104</v>
      </c>
      <c r="P33" s="54">
        <v>5</v>
      </c>
      <c r="Q33" s="71" t="s">
        <v>104</v>
      </c>
      <c r="R33" s="82"/>
      <c r="S33" s="82"/>
      <c r="T33" s="71"/>
      <c r="U33" s="71">
        <v>4</v>
      </c>
      <c r="V33" s="71" t="s">
        <v>104</v>
      </c>
      <c r="W33" s="71" t="s">
        <v>104</v>
      </c>
      <c r="X33" s="71"/>
      <c r="Y33" s="43" t="s">
        <v>104</v>
      </c>
      <c r="Z33" s="71" t="s">
        <v>104</v>
      </c>
      <c r="AA33" s="71"/>
      <c r="AB33" s="71">
        <v>5</v>
      </c>
      <c r="AC33" s="71" t="s">
        <v>104</v>
      </c>
      <c r="AD33" s="294">
        <v>3</v>
      </c>
      <c r="AE33" s="47" t="s">
        <v>104</v>
      </c>
      <c r="AF33" s="82" t="s">
        <v>418</v>
      </c>
      <c r="AG33" s="82"/>
      <c r="AH33" s="48"/>
      <c r="AI33" s="54"/>
      <c r="AJ33" s="48"/>
      <c r="AK33" s="32"/>
      <c r="AL33" s="32"/>
      <c r="AM33" s="71"/>
      <c r="AN33" s="48"/>
      <c r="AO33" s="32"/>
      <c r="AP33" s="48"/>
      <c r="AQ33" s="48"/>
      <c r="AR33" s="50"/>
    </row>
    <row r="34" spans="1:48" s="91" customFormat="1">
      <c r="A34" s="349" t="s">
        <v>24</v>
      </c>
      <c r="B34" s="354" t="s">
        <v>397</v>
      </c>
      <c r="C34" s="355"/>
      <c r="D34" s="356"/>
      <c r="E34" s="357"/>
      <c r="F34" s="342"/>
      <c r="G34" s="244"/>
      <c r="H34" s="251"/>
      <c r="I34" s="254"/>
      <c r="J34" s="251"/>
      <c r="K34" s="254"/>
      <c r="L34" s="254"/>
      <c r="M34" s="256"/>
      <c r="N34" s="254"/>
      <c r="O34" s="254"/>
      <c r="P34" s="233"/>
      <c r="Q34" s="254"/>
      <c r="R34" s="251"/>
      <c r="S34" s="251"/>
      <c r="T34" s="254"/>
      <c r="U34" s="254"/>
      <c r="V34" s="251"/>
      <c r="W34" s="254"/>
      <c r="X34" s="254"/>
      <c r="Y34" s="254"/>
      <c r="Z34" s="254"/>
      <c r="AA34" s="254"/>
      <c r="AB34" s="251"/>
      <c r="AC34" s="251"/>
      <c r="AD34" s="251"/>
      <c r="AE34" s="256"/>
      <c r="AF34" s="251"/>
      <c r="AG34" s="251"/>
      <c r="AH34" s="256"/>
      <c r="AI34" s="264"/>
      <c r="AJ34" s="256"/>
      <c r="AK34" s="256"/>
      <c r="AL34" s="256"/>
      <c r="AM34" s="254"/>
      <c r="AN34" s="242"/>
      <c r="AO34" s="242"/>
      <c r="AP34" s="242"/>
      <c r="AQ34" s="242"/>
      <c r="AR34" s="242"/>
    </row>
    <row r="35" spans="1:48" s="91" customFormat="1">
      <c r="A35" s="338" t="s">
        <v>24</v>
      </c>
      <c r="B35" s="352" t="s">
        <v>420</v>
      </c>
      <c r="C35" s="363">
        <v>29</v>
      </c>
      <c r="D35" s="345"/>
      <c r="E35" s="364">
        <v>12</v>
      </c>
      <c r="F35" s="342">
        <f>AVERAGE(V35,T35,G35,H35,I35,J35,K35,L35,N35,O35,P35,Q35,R35,S35,X35,Y35,Z35,W35,AC35,AD35,AE35,AF35,AA35,AG35,AH35,AI35,AJ35,AK35,AL35)</f>
        <v>4.5862068965517242</v>
      </c>
      <c r="G35" s="225">
        <v>8</v>
      </c>
      <c r="H35" s="294">
        <v>3</v>
      </c>
      <c r="I35" s="71">
        <v>5</v>
      </c>
      <c r="J35" s="82">
        <v>4</v>
      </c>
      <c r="K35" s="268">
        <v>3</v>
      </c>
      <c r="L35" s="240">
        <v>3</v>
      </c>
      <c r="M35" s="48"/>
      <c r="N35" s="43">
        <v>6</v>
      </c>
      <c r="O35" s="43">
        <v>6</v>
      </c>
      <c r="P35" s="281">
        <v>3</v>
      </c>
      <c r="Q35" s="71">
        <v>4</v>
      </c>
      <c r="R35" s="53">
        <v>6</v>
      </c>
      <c r="S35" s="82">
        <v>4</v>
      </c>
      <c r="T35" s="71">
        <v>5</v>
      </c>
      <c r="U35" s="71"/>
      <c r="V35" s="224">
        <v>7</v>
      </c>
      <c r="W35" s="240">
        <v>3</v>
      </c>
      <c r="X35" s="278">
        <v>7</v>
      </c>
      <c r="Y35" s="71">
        <v>6</v>
      </c>
      <c r="Z35" s="43">
        <v>6</v>
      </c>
      <c r="AA35" s="71">
        <v>4</v>
      </c>
      <c r="AB35" s="82"/>
      <c r="AC35" s="82">
        <v>4</v>
      </c>
      <c r="AD35" s="294">
        <v>3</v>
      </c>
      <c r="AE35" s="288">
        <v>3</v>
      </c>
      <c r="AF35" s="294">
        <v>3</v>
      </c>
      <c r="AG35" s="82">
        <v>4</v>
      </c>
      <c r="AH35" s="51">
        <v>6</v>
      </c>
      <c r="AI35" s="278">
        <v>7</v>
      </c>
      <c r="AJ35" s="288">
        <v>3</v>
      </c>
      <c r="AK35" s="48">
        <v>4</v>
      </c>
      <c r="AL35" s="288">
        <v>3</v>
      </c>
      <c r="AM35" s="71"/>
      <c r="AN35" s="32"/>
      <c r="AO35" s="32"/>
      <c r="AP35" s="32"/>
      <c r="AQ35" s="32"/>
      <c r="AR35" s="32"/>
    </row>
    <row r="36" spans="1:48" s="91" customFormat="1">
      <c r="A36" s="338" t="s">
        <v>24</v>
      </c>
      <c r="B36" s="299" t="s">
        <v>1196</v>
      </c>
      <c r="C36" s="363"/>
      <c r="D36" s="345">
        <v>1</v>
      </c>
      <c r="E36" s="364"/>
      <c r="F36" s="342"/>
      <c r="G36" s="149"/>
      <c r="H36" s="82"/>
      <c r="I36" s="71"/>
      <c r="J36" s="82"/>
      <c r="K36" s="71"/>
      <c r="L36" s="71"/>
      <c r="M36" s="48"/>
      <c r="N36" s="71"/>
      <c r="O36" s="82"/>
      <c r="P36" s="54"/>
      <c r="Q36" s="82"/>
      <c r="R36" s="82"/>
      <c r="S36" s="71"/>
      <c r="T36" s="71"/>
      <c r="U36" s="82"/>
      <c r="V36" s="71"/>
      <c r="W36" s="71"/>
      <c r="X36" s="71"/>
      <c r="Y36" s="82"/>
      <c r="Z36" s="82"/>
      <c r="AA36" s="71" t="s">
        <v>104</v>
      </c>
      <c r="AB36" s="82"/>
      <c r="AC36" s="71"/>
      <c r="AD36" s="71"/>
      <c r="AE36" s="82"/>
      <c r="AF36" s="71"/>
      <c r="AG36" s="82"/>
      <c r="AH36" s="48"/>
      <c r="AI36" s="43"/>
      <c r="AJ36" s="48"/>
      <c r="AK36" s="48"/>
      <c r="AL36" s="48"/>
      <c r="AM36" s="71"/>
      <c r="AN36" s="345"/>
      <c r="AO36" s="345"/>
      <c r="AP36" s="345"/>
      <c r="AQ36" s="345"/>
      <c r="AR36" s="345"/>
    </row>
    <row r="37" spans="1:48" s="91" customFormat="1">
      <c r="A37" s="338" t="s">
        <v>24</v>
      </c>
      <c r="B37" s="299" t="s">
        <v>1261</v>
      </c>
      <c r="C37" s="363"/>
      <c r="D37" s="345">
        <v>2</v>
      </c>
      <c r="E37" s="364"/>
      <c r="F37" s="342"/>
      <c r="G37" s="149"/>
      <c r="H37" s="82"/>
      <c r="I37" s="71"/>
      <c r="J37" s="82"/>
      <c r="K37" s="71"/>
      <c r="L37" s="71"/>
      <c r="M37" s="48"/>
      <c r="N37" s="71"/>
      <c r="O37" s="82"/>
      <c r="P37" s="54"/>
      <c r="Q37" s="82"/>
      <c r="R37" s="82"/>
      <c r="S37" s="71"/>
      <c r="T37" s="71"/>
      <c r="U37" s="82"/>
      <c r="V37" s="71"/>
      <c r="W37" s="71"/>
      <c r="X37" s="71"/>
      <c r="Y37" s="82"/>
      <c r="Z37" s="82"/>
      <c r="AA37" s="71"/>
      <c r="AB37" s="82"/>
      <c r="AC37" s="71"/>
      <c r="AD37" s="71"/>
      <c r="AE37" s="82"/>
      <c r="AF37" s="71"/>
      <c r="AG37" s="82"/>
      <c r="AH37" s="48"/>
      <c r="AI37" s="43"/>
      <c r="AJ37" s="48"/>
      <c r="AK37" s="48" t="s">
        <v>104</v>
      </c>
      <c r="AL37" s="48" t="s">
        <v>104</v>
      </c>
      <c r="AM37" s="71"/>
      <c r="AN37" s="345"/>
      <c r="AO37" s="345"/>
      <c r="AP37" s="345"/>
      <c r="AQ37" s="345"/>
      <c r="AR37" s="345"/>
    </row>
    <row r="38" spans="1:48" s="91" customFormat="1" ht="15.75" thickBot="1">
      <c r="A38" s="339" t="s">
        <v>24</v>
      </c>
      <c r="B38" s="376" t="s">
        <v>578</v>
      </c>
      <c r="C38" s="369">
        <v>3</v>
      </c>
      <c r="D38" s="370">
        <v>10</v>
      </c>
      <c r="E38" s="361">
        <v>1</v>
      </c>
      <c r="F38" s="343">
        <f>AVERAGE(M38,U38)</f>
        <v>4</v>
      </c>
      <c r="G38" s="149"/>
      <c r="H38" s="82"/>
      <c r="I38" s="71" t="s">
        <v>104</v>
      </c>
      <c r="J38" s="71" t="s">
        <v>104</v>
      </c>
      <c r="K38" s="71"/>
      <c r="L38" s="71" t="s">
        <v>104</v>
      </c>
      <c r="M38" s="48">
        <v>4</v>
      </c>
      <c r="N38" s="71" t="s">
        <v>104</v>
      </c>
      <c r="O38" s="71" t="s">
        <v>104</v>
      </c>
      <c r="P38" s="71" t="s">
        <v>104</v>
      </c>
      <c r="Q38" s="71" t="s">
        <v>104</v>
      </c>
      <c r="R38" s="82"/>
      <c r="S38" s="82"/>
      <c r="T38" s="71"/>
      <c r="U38" s="71">
        <v>4</v>
      </c>
      <c r="V38" s="82"/>
      <c r="W38" s="71" t="s">
        <v>104</v>
      </c>
      <c r="X38" s="43" t="s">
        <v>104</v>
      </c>
      <c r="Y38" s="71"/>
      <c r="Z38" s="71"/>
      <c r="AA38" s="71"/>
      <c r="AB38" s="82" t="s">
        <v>418</v>
      </c>
      <c r="AC38" s="82"/>
      <c r="AD38" s="82"/>
      <c r="AE38" s="48"/>
      <c r="AF38" s="82"/>
      <c r="AG38" s="82"/>
      <c r="AH38" s="48"/>
      <c r="AI38" s="43"/>
      <c r="AJ38" s="48"/>
      <c r="AK38" s="48"/>
      <c r="AL38" s="48" t="s">
        <v>104</v>
      </c>
      <c r="AM38" s="71"/>
      <c r="AN38" s="32"/>
      <c r="AO38" s="32"/>
      <c r="AP38" s="32"/>
      <c r="AQ38" s="32"/>
      <c r="AR38" s="32"/>
    </row>
    <row r="39" spans="1:48">
      <c r="G39" s="30">
        <f>AVERAGE(G10,G12,G13,G16,G17,G20,G21,G22,G32,G33,G35)</f>
        <v>5.7272727272727275</v>
      </c>
      <c r="H39" s="30">
        <f>AVERAGE(H10,H12,H13,H16,H17,H21,H22,H31,H32,H35,H20)</f>
        <v>4.6363636363636367</v>
      </c>
      <c r="I39" s="24">
        <f>AVERAGE(I10,I12,I16,I18,I21,I22,I23,I30,I31,I32,I35)</f>
        <v>6.0909090909090908</v>
      </c>
      <c r="J39" s="30">
        <f>AVERAGE(J10,J12,J16,J18,J21,J23,J29,J30,J31,J32,J35)</f>
        <v>4.2727272727272725</v>
      </c>
      <c r="K39" s="24">
        <f>AVERAGE(K10,K12,K16,K18,K21,K23,K30,K31,K32,K33,K35)</f>
        <v>3</v>
      </c>
      <c r="L39" s="24">
        <f>AVERAGE(L10,L12,L13,L18,L20,L21,L22,L23,L28,L32,L35)</f>
        <v>4.4545454545454541</v>
      </c>
      <c r="M39" s="30">
        <f>AVERAGE(M10,M12,M13,M18,M20,M21,M22,M28,M31,M33,M38)</f>
        <v>4.9090909090909092</v>
      </c>
      <c r="N39" s="24">
        <f>AVERAGE(N10,N12,N13,N18,N20,N21,N22,N28,N31,N32,N35)</f>
        <v>5.6363636363636367</v>
      </c>
      <c r="O39" s="24">
        <f>AVERAGE(O10,O12,O13,O20,O18,O21,O22,O28,O32,O31,O35)</f>
        <v>4.7272727272727275</v>
      </c>
      <c r="P39" s="24">
        <f>AVERAGE(P10,P12,P13,P21,P22,P23,P26,P30,P32,P33,P35)</f>
        <v>4.1818181818181817</v>
      </c>
      <c r="Q39" s="24">
        <f>AVERAGE(Q10,Q11,Q12,Q13,Q19,Q22,Q23,Q27,Q30,Q32,Q35)</f>
        <v>4.3636363636363633</v>
      </c>
      <c r="R39" s="24">
        <f>AVERAGE(R10,R11,R12,R13,R19,R22,R23,R27,R30,R32,R35)</f>
        <v>6</v>
      </c>
      <c r="S39" s="24">
        <f>AVERAGE(S10,S11,S12,S13,S19,S23,S22,S27,S30,S32,S35)</f>
        <v>4.6363636363636367</v>
      </c>
      <c r="T39" s="24">
        <f>AVERAGE(T10,T11,T12,T13,T19,T21,T22,T23,T32,T31,T35)</f>
        <v>5.7272727272727275</v>
      </c>
      <c r="U39" s="24">
        <f>AVERAGE(U8,U11,U12,U16,U19,U21,U23,U27,U30,U33,U38)</f>
        <v>3.8181818181818183</v>
      </c>
      <c r="V39" s="24">
        <f>AVERAGE(V8,V11,V12,V13,V19,V21,V22,V23,V31,V32,V35)</f>
        <v>4.8181818181818183</v>
      </c>
      <c r="W39" s="92">
        <f>AVERAGE(W10,W11,W12,W13,W19,W21,W22,W23,W31,W32,W35)</f>
        <v>4.9090909090909092</v>
      </c>
      <c r="X39" s="24">
        <f>AVERAGE(X9:X38)</f>
        <v>6.6363636363636367</v>
      </c>
      <c r="Y39" s="24">
        <f>AVERAGE(Y9,Y11,Y12,Y13,Y19,Y21,Y22,Y23,Y31,Y32,Y35)</f>
        <v>5.0909090909090908</v>
      </c>
      <c r="Z39" s="24">
        <f>AVERAGE(Z10,Z11,Z22,Z23,Z31,Z32,Z35,Z19,Z21,Z13,Z12)</f>
        <v>5.4545454545454541</v>
      </c>
      <c r="AA39" s="24">
        <f>AVERAGE(AA10,AA11,AA12,AA13,AA19,AA21,AA22,AA23,AA29,AA32,AA35)</f>
        <v>5.6363636363636367</v>
      </c>
      <c r="AB39" s="24">
        <f>AVERAGE(AB10,AB11,AB12,AB13,AB19,AB21,AB22,AB23,AB25,AB32,AB33)</f>
        <v>5.0909090909090908</v>
      </c>
      <c r="AC39" s="24">
        <f>AVERAGE(AC10,AC11,AC12,AC13,AC19,AC21,AC22,AC23,AC25,AC32,AC35)</f>
        <v>5.4545454545454541</v>
      </c>
      <c r="AD39" s="24">
        <f>AVERAGE(AD10,AD11,AD12,AD13,AD21,AD22,AD23,AD26,AD31,AD33,AD35)</f>
        <v>3.2727272727272729</v>
      </c>
      <c r="AE39" s="24">
        <f>AVERAGE(AE10,AE11,AE12,AE13,AE19,AE21,AE23,AE25,AE30,AE27,AE35)</f>
        <v>4.4545454545454541</v>
      </c>
      <c r="AF39" s="24">
        <f>AVERAGE(AF10,AF12,AF13,AF16,AF19,AF21,AF23,AF22,AF31,AF25,AF35)</f>
        <v>4.7272727272727275</v>
      </c>
      <c r="AG39" s="24">
        <f>AVERAGE(AG10,AG11,AG12,AG13,AG19,AG21,AG22,AG23,AG30,AG32,AG35)</f>
        <v>5.6363636363636367</v>
      </c>
      <c r="AH39" s="24">
        <f>AVERAGE(AH10,AH11,AH12,AH13,AH19,AH22,AH21,AH23,AH30,AH32,AH35)</f>
        <v>4.7272727272727275</v>
      </c>
      <c r="AI39" s="24">
        <f>AVERAGE(AI10,AI11,AI12,AI13,AI16,AI19,AI21,AI23,AI31,AI32,AI35)</f>
        <v>4.9090909090909092</v>
      </c>
      <c r="AJ39" s="24">
        <f>AVERAGE(AJ10,AJ11,AJ12,AJ13,AJ16,AJ19,AJ21,AJ23,AJ31,AJ32,AJ35)</f>
        <v>3.9090909090909092</v>
      </c>
      <c r="AK39" s="24">
        <f>AVERAGE(AK10,AK12,AK11,AK13,AK19,AK22,AK21,AK23,AK31,AK32,AK35)</f>
        <v>4.4545454545454541</v>
      </c>
      <c r="AL39" s="24">
        <f>AVERAGE(AL10,AL11,AL16,AL18,AL19,AL21,AL22,AL23,AL31,AL32,AL35)</f>
        <v>4.2727272727272725</v>
      </c>
      <c r="AM39" s="24"/>
      <c r="AN39" s="24"/>
      <c r="AO39" s="24"/>
      <c r="AP39" s="24"/>
      <c r="AQ39" s="24"/>
      <c r="AR39" s="24"/>
      <c r="AS39" s="91"/>
      <c r="AT39" s="91"/>
      <c r="AU39" s="91"/>
      <c r="AV39" s="91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R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1"/>
    <col min="7" max="47" width="4.7109375" style="91" customWidth="1"/>
    <col min="48" max="16384" width="11.42578125" style="91"/>
  </cols>
  <sheetData>
    <row r="1" spans="1:44">
      <c r="A1" s="91" t="s">
        <v>276</v>
      </c>
    </row>
    <row r="4" spans="1:44">
      <c r="A4" s="91" t="s">
        <v>2</v>
      </c>
    </row>
    <row r="5" spans="1:44" ht="15.75" thickBot="1"/>
    <row r="6" spans="1:44" ht="15.75" thickBot="1">
      <c r="C6" s="415" t="s">
        <v>72</v>
      </c>
      <c r="D6" s="416"/>
      <c r="E6" s="417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429</v>
      </c>
      <c r="H7" s="115" t="s">
        <v>549</v>
      </c>
      <c r="I7" s="115" t="s">
        <v>574</v>
      </c>
      <c r="J7" s="115" t="s">
        <v>618</v>
      </c>
      <c r="K7" s="115" t="s">
        <v>651</v>
      </c>
      <c r="L7" s="115" t="s">
        <v>681</v>
      </c>
      <c r="M7" s="115" t="s">
        <v>716</v>
      </c>
      <c r="N7" s="115" t="s">
        <v>743</v>
      </c>
      <c r="O7" s="115" t="s">
        <v>754</v>
      </c>
      <c r="P7" s="115" t="s">
        <v>776</v>
      </c>
      <c r="Q7" s="115" t="s">
        <v>801</v>
      </c>
      <c r="R7" s="115" t="s">
        <v>822</v>
      </c>
      <c r="S7" s="115" t="s">
        <v>850</v>
      </c>
      <c r="T7" s="115" t="s">
        <v>875</v>
      </c>
      <c r="U7" s="115" t="s">
        <v>899</v>
      </c>
      <c r="V7" s="115" t="s">
        <v>908</v>
      </c>
      <c r="W7" s="115" t="s">
        <v>934</v>
      </c>
      <c r="X7" s="115" t="s">
        <v>946</v>
      </c>
      <c r="Y7" s="115" t="s">
        <v>977</v>
      </c>
      <c r="Z7" s="115" t="s">
        <v>991</v>
      </c>
      <c r="AA7" s="115" t="s">
        <v>1038</v>
      </c>
      <c r="AB7" s="115" t="s">
        <v>1043</v>
      </c>
      <c r="AC7" s="115" t="s">
        <v>1087</v>
      </c>
      <c r="AD7" s="115" t="s">
        <v>1098</v>
      </c>
      <c r="AE7" s="115" t="s">
        <v>1122</v>
      </c>
      <c r="AF7" s="115" t="s">
        <v>1140</v>
      </c>
      <c r="AG7" s="115" t="s">
        <v>1168</v>
      </c>
      <c r="AH7" s="115" t="s">
        <v>1197</v>
      </c>
      <c r="AI7" s="115" t="s">
        <v>1213</v>
      </c>
      <c r="AJ7" s="115" t="s">
        <v>1237</v>
      </c>
      <c r="AK7" s="115" t="s">
        <v>1265</v>
      </c>
      <c r="AL7" s="115" t="s">
        <v>1274</v>
      </c>
      <c r="AM7" s="115"/>
      <c r="AN7" s="115"/>
      <c r="AO7" s="115"/>
      <c r="AP7" s="115"/>
      <c r="AQ7" s="115"/>
      <c r="AR7" s="115"/>
    </row>
    <row r="8" spans="1:44">
      <c r="A8" s="85" t="s">
        <v>8</v>
      </c>
      <c r="B8" s="37" t="s">
        <v>270</v>
      </c>
      <c r="C8" s="108">
        <v>9</v>
      </c>
      <c r="D8" s="110"/>
      <c r="E8" s="106"/>
      <c r="F8" s="83">
        <f>AVERAGE(G8,H8,N8,W8,X8,Z8,AA8,AB8,AC8)</f>
        <v>4.5555555555555554</v>
      </c>
      <c r="G8" s="149">
        <v>5</v>
      </c>
      <c r="H8" s="53">
        <v>6</v>
      </c>
      <c r="I8" s="142"/>
      <c r="J8" s="54"/>
      <c r="K8" s="142"/>
      <c r="L8" s="142"/>
      <c r="M8" s="49"/>
      <c r="N8" s="142">
        <v>5</v>
      </c>
      <c r="O8" s="54"/>
      <c r="P8" s="54"/>
      <c r="Q8" s="54"/>
      <c r="R8" s="54"/>
      <c r="S8" s="54"/>
      <c r="T8" s="142"/>
      <c r="U8" s="54"/>
      <c r="V8" s="142"/>
      <c r="W8" s="142">
        <v>4</v>
      </c>
      <c r="X8" s="54">
        <v>4</v>
      </c>
      <c r="Y8" s="54"/>
      <c r="Z8" s="54">
        <v>4</v>
      </c>
      <c r="AA8" s="142">
        <v>4</v>
      </c>
      <c r="AB8" s="54">
        <v>5</v>
      </c>
      <c r="AC8" s="54">
        <v>4</v>
      </c>
      <c r="AD8" s="54"/>
      <c r="AE8" s="49"/>
      <c r="AF8" s="54"/>
      <c r="AG8" s="54"/>
      <c r="AH8" s="49"/>
      <c r="AI8" s="54"/>
      <c r="AJ8" s="47"/>
      <c r="AK8" s="49"/>
      <c r="AL8" s="49"/>
      <c r="AM8" s="142"/>
      <c r="AN8" s="49"/>
      <c r="AO8" s="49"/>
      <c r="AP8" s="49"/>
      <c r="AQ8" s="49"/>
      <c r="AR8" s="49"/>
    </row>
    <row r="9" spans="1:44">
      <c r="A9" s="85" t="s">
        <v>8</v>
      </c>
      <c r="B9" s="299" t="s">
        <v>575</v>
      </c>
      <c r="C9" s="108">
        <v>22</v>
      </c>
      <c r="D9" s="110"/>
      <c r="E9" s="106"/>
      <c r="F9" s="83">
        <f>AVERAGE(I9,J9,K9,L9,M9,O9,P9,Q9,R9,S9,T9,U9,V9,Y9,AD9,AE9,AF9,AG9,AH9,AI9,AJ9,AK9)</f>
        <v>5.1363636363636367</v>
      </c>
      <c r="G9" s="149"/>
      <c r="H9" s="53"/>
      <c r="I9" s="142">
        <v>4</v>
      </c>
      <c r="J9" s="54">
        <v>5</v>
      </c>
      <c r="K9" s="43">
        <v>6</v>
      </c>
      <c r="L9" s="142">
        <v>5</v>
      </c>
      <c r="M9" s="49">
        <v>5</v>
      </c>
      <c r="N9" s="142"/>
      <c r="O9" s="54">
        <v>5</v>
      </c>
      <c r="P9" s="53">
        <v>6</v>
      </c>
      <c r="Q9" s="54">
        <v>6</v>
      </c>
      <c r="R9" s="53">
        <v>6</v>
      </c>
      <c r="S9" s="54">
        <v>5</v>
      </c>
      <c r="T9" s="142">
        <v>5</v>
      </c>
      <c r="U9" s="54">
        <v>5</v>
      </c>
      <c r="V9" s="142">
        <v>5</v>
      </c>
      <c r="W9" s="142"/>
      <c r="X9" s="54"/>
      <c r="Y9" s="54">
        <v>4</v>
      </c>
      <c r="Z9" s="54"/>
      <c r="AA9" s="142"/>
      <c r="AB9" s="54"/>
      <c r="AC9" s="54"/>
      <c r="AD9" s="53">
        <v>6</v>
      </c>
      <c r="AE9" s="49">
        <v>5</v>
      </c>
      <c r="AF9" s="53">
        <v>6</v>
      </c>
      <c r="AG9" s="53">
        <v>6</v>
      </c>
      <c r="AH9" s="49">
        <v>4</v>
      </c>
      <c r="AI9" s="54">
        <v>4</v>
      </c>
      <c r="AJ9" s="51">
        <v>6</v>
      </c>
      <c r="AK9" s="49">
        <v>4</v>
      </c>
      <c r="AL9" s="49"/>
      <c r="AM9" s="142"/>
      <c r="AN9" s="49"/>
      <c r="AO9" s="49"/>
      <c r="AP9" s="49"/>
      <c r="AQ9" s="49"/>
      <c r="AR9" s="49"/>
    </row>
    <row r="10" spans="1:44">
      <c r="A10" s="11" t="s">
        <v>8</v>
      </c>
      <c r="B10" s="56" t="s">
        <v>277</v>
      </c>
      <c r="C10" s="112">
        <v>1</v>
      </c>
      <c r="D10" s="113"/>
      <c r="E10" s="114"/>
      <c r="F10" s="28">
        <f>AVERAGE(AL10)</f>
        <v>5</v>
      </c>
      <c r="G10" s="149"/>
      <c r="H10" s="54"/>
      <c r="I10" s="142"/>
      <c r="J10" s="54"/>
      <c r="K10" s="142"/>
      <c r="L10" s="142"/>
      <c r="M10" s="49"/>
      <c r="N10" s="142"/>
      <c r="O10" s="54"/>
      <c r="P10" s="54"/>
      <c r="Q10" s="54"/>
      <c r="R10" s="54"/>
      <c r="S10" s="54"/>
      <c r="T10" s="142"/>
      <c r="U10" s="54"/>
      <c r="V10" s="54"/>
      <c r="W10" s="142"/>
      <c r="X10" s="54"/>
      <c r="Y10" s="54"/>
      <c r="Z10" s="54"/>
      <c r="AA10" s="142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49">
        <v>5</v>
      </c>
      <c r="AM10" s="142"/>
      <c r="AN10" s="49"/>
      <c r="AO10" s="49"/>
      <c r="AP10" s="49"/>
      <c r="AQ10" s="49"/>
      <c r="AR10" s="49"/>
    </row>
    <row r="11" spans="1:44">
      <c r="A11" s="91" t="s">
        <v>10</v>
      </c>
      <c r="B11" s="34" t="s">
        <v>278</v>
      </c>
      <c r="C11" s="108">
        <v>30</v>
      </c>
      <c r="D11" s="110"/>
      <c r="E11" s="106">
        <v>1</v>
      </c>
      <c r="F11" s="83">
        <f>AVERAGE(X11,U11,S11,G11,H11,I11,J11,K11,L11,M11,N11,O11,P11,Q11,R11,W11,Y11,Z11,AA11,AB11,AC11,AD11,AE11,AF11,AG11,AH11,AI11,AJ11,AK11,AL11)</f>
        <v>4.9000000000000004</v>
      </c>
      <c r="G11" s="149">
        <v>5</v>
      </c>
      <c r="H11" s="54">
        <v>5</v>
      </c>
      <c r="I11" s="142">
        <v>4</v>
      </c>
      <c r="J11" s="54">
        <v>5</v>
      </c>
      <c r="K11" s="142">
        <v>5</v>
      </c>
      <c r="L11" s="142">
        <v>5</v>
      </c>
      <c r="M11" s="49">
        <v>4</v>
      </c>
      <c r="N11" s="142">
        <v>5</v>
      </c>
      <c r="O11" s="54">
        <v>6</v>
      </c>
      <c r="P11" s="54">
        <v>6</v>
      </c>
      <c r="Q11" s="54">
        <v>5</v>
      </c>
      <c r="R11" s="54">
        <v>6</v>
      </c>
      <c r="S11" s="54">
        <v>4</v>
      </c>
      <c r="T11" s="142"/>
      <c r="U11" s="281">
        <v>3</v>
      </c>
      <c r="V11" s="54"/>
      <c r="W11" s="142">
        <v>4</v>
      </c>
      <c r="X11" s="54">
        <v>4</v>
      </c>
      <c r="Y11" s="54">
        <v>4</v>
      </c>
      <c r="Z11" s="54">
        <v>5</v>
      </c>
      <c r="AA11" s="142">
        <v>4</v>
      </c>
      <c r="AB11" s="142">
        <v>5</v>
      </c>
      <c r="AC11" s="281">
        <v>3</v>
      </c>
      <c r="AD11" s="54">
        <v>6</v>
      </c>
      <c r="AE11" s="285">
        <v>7</v>
      </c>
      <c r="AF11" s="54">
        <v>6</v>
      </c>
      <c r="AG11" s="54">
        <v>6</v>
      </c>
      <c r="AH11" s="49">
        <v>5</v>
      </c>
      <c r="AI11" s="54">
        <v>4</v>
      </c>
      <c r="AJ11" s="47">
        <v>6</v>
      </c>
      <c r="AK11" s="49">
        <v>5</v>
      </c>
      <c r="AL11" s="49">
        <v>5</v>
      </c>
      <c r="AM11" s="142"/>
      <c r="AN11" s="49"/>
      <c r="AO11" s="49"/>
      <c r="AP11" s="49"/>
      <c r="AQ11" s="49"/>
      <c r="AR11" s="49"/>
    </row>
    <row r="12" spans="1:44">
      <c r="A12" s="91" t="s">
        <v>10</v>
      </c>
      <c r="B12" s="34" t="s">
        <v>286</v>
      </c>
      <c r="C12" s="108">
        <v>28</v>
      </c>
      <c r="D12" s="110"/>
      <c r="E12" s="335" t="s">
        <v>830</v>
      </c>
      <c r="F12" s="83">
        <f>AVERAGE(X12,V12,U12,G12,H12,I12,J12,M12,N12,O12,P12,Q12,R12,S12,T12,W12,Y12,Z12,AA12,AB12,AC12,AD12,AE12,AH12,AI12,AJ12,AK12,AL12)</f>
        <v>4.6785714285714288</v>
      </c>
      <c r="G12" s="149">
        <v>4</v>
      </c>
      <c r="H12" s="54">
        <v>5</v>
      </c>
      <c r="I12" s="142">
        <v>4</v>
      </c>
      <c r="J12" s="54">
        <v>5</v>
      </c>
      <c r="K12" s="142"/>
      <c r="L12" s="142"/>
      <c r="M12" s="49">
        <v>4</v>
      </c>
      <c r="N12" s="142">
        <v>5</v>
      </c>
      <c r="O12" s="54">
        <v>5</v>
      </c>
      <c r="P12" s="54">
        <v>6</v>
      </c>
      <c r="Q12" s="54">
        <v>4</v>
      </c>
      <c r="R12" s="54">
        <v>5</v>
      </c>
      <c r="S12" s="54">
        <v>5</v>
      </c>
      <c r="T12" s="142">
        <v>5</v>
      </c>
      <c r="U12" s="54">
        <v>5</v>
      </c>
      <c r="V12" s="54">
        <v>4</v>
      </c>
      <c r="W12" s="142">
        <v>4</v>
      </c>
      <c r="X12" s="54">
        <v>4</v>
      </c>
      <c r="Y12" s="54">
        <v>4</v>
      </c>
      <c r="Z12" s="224">
        <v>7</v>
      </c>
      <c r="AA12" s="142">
        <v>4</v>
      </c>
      <c r="AB12" s="281">
        <v>3</v>
      </c>
      <c r="AC12" s="281">
        <v>3</v>
      </c>
      <c r="AD12" s="54">
        <v>5</v>
      </c>
      <c r="AE12" s="49">
        <v>5</v>
      </c>
      <c r="AF12" s="54"/>
      <c r="AG12" s="54"/>
      <c r="AH12" s="47">
        <v>6</v>
      </c>
      <c r="AI12" s="54">
        <v>4</v>
      </c>
      <c r="AJ12" s="47">
        <v>6</v>
      </c>
      <c r="AK12" s="49">
        <v>5</v>
      </c>
      <c r="AL12" s="47">
        <v>5</v>
      </c>
      <c r="AM12" s="142"/>
      <c r="AN12" s="49"/>
      <c r="AO12" s="49"/>
      <c r="AP12" s="49"/>
      <c r="AQ12" s="49"/>
      <c r="AR12" s="49"/>
    </row>
    <row r="13" spans="1:44">
      <c r="A13" s="91" t="s">
        <v>10</v>
      </c>
      <c r="B13" s="34" t="s">
        <v>275</v>
      </c>
      <c r="C13" s="108">
        <v>16</v>
      </c>
      <c r="D13" s="110"/>
      <c r="E13" s="106"/>
      <c r="F13" s="83">
        <f>AVERAGE(V13,T13,G13,H13,I13,J13,K13,L13,N13,O13,P13,Q13,R13,S13,W13)</f>
        <v>4.8</v>
      </c>
      <c r="G13" s="149">
        <v>4</v>
      </c>
      <c r="H13" s="54">
        <v>5</v>
      </c>
      <c r="I13" s="142">
        <v>4</v>
      </c>
      <c r="J13" s="54">
        <v>6</v>
      </c>
      <c r="K13" s="142">
        <v>6</v>
      </c>
      <c r="L13" s="142">
        <v>5</v>
      </c>
      <c r="M13" s="49"/>
      <c r="N13" s="142">
        <v>5</v>
      </c>
      <c r="O13" s="54">
        <v>5</v>
      </c>
      <c r="P13" s="54">
        <v>5</v>
      </c>
      <c r="Q13" s="54">
        <v>5</v>
      </c>
      <c r="R13" s="54">
        <v>5</v>
      </c>
      <c r="S13" s="54">
        <v>5</v>
      </c>
      <c r="T13" s="268">
        <v>3</v>
      </c>
      <c r="U13" s="54"/>
      <c r="V13" s="54">
        <v>5</v>
      </c>
      <c r="W13" s="142">
        <v>4</v>
      </c>
      <c r="X13" s="82" t="s">
        <v>418</v>
      </c>
      <c r="Y13" s="54"/>
      <c r="Z13" s="54"/>
      <c r="AA13" s="142"/>
      <c r="AB13" s="54"/>
      <c r="AC13" s="54"/>
      <c r="AD13" s="54"/>
      <c r="AE13" s="49"/>
      <c r="AF13" s="54"/>
      <c r="AG13" s="54"/>
      <c r="AH13" s="47"/>
      <c r="AI13" s="54"/>
      <c r="AJ13" s="47"/>
      <c r="AK13" s="49"/>
      <c r="AL13" s="47"/>
      <c r="AM13" s="142"/>
      <c r="AN13" s="49"/>
      <c r="AO13" s="49"/>
      <c r="AP13" s="49"/>
      <c r="AQ13" s="49"/>
      <c r="AR13" s="49"/>
    </row>
    <row r="14" spans="1:44">
      <c r="A14" s="91" t="s">
        <v>10</v>
      </c>
      <c r="B14" s="34" t="s">
        <v>279</v>
      </c>
      <c r="C14" s="108">
        <v>27</v>
      </c>
      <c r="D14" s="110">
        <v>1</v>
      </c>
      <c r="E14" s="106"/>
      <c r="F14" s="83">
        <f>AVERAGE(X14,V14,U14,G14,H14,J14,K14,L14,M14,N14,O14,Q14,R14,S14,T14,Y14,Z14,AA14,AB14,AC14,AD14,AE14,AF14,AI14,AJ14,AK14,AL14)</f>
        <v>4.9259259259259256</v>
      </c>
      <c r="G14" s="149">
        <v>5</v>
      </c>
      <c r="H14" s="54">
        <v>5</v>
      </c>
      <c r="I14" s="71" t="s">
        <v>104</v>
      </c>
      <c r="J14" s="54">
        <v>5</v>
      </c>
      <c r="K14" s="142">
        <v>6</v>
      </c>
      <c r="L14" s="142">
        <v>5</v>
      </c>
      <c r="M14" s="49">
        <v>4</v>
      </c>
      <c r="N14" s="142">
        <v>5</v>
      </c>
      <c r="O14" s="54">
        <v>5</v>
      </c>
      <c r="P14" s="54"/>
      <c r="Q14" s="54">
        <v>5</v>
      </c>
      <c r="R14" s="54">
        <v>6</v>
      </c>
      <c r="S14" s="54">
        <v>5</v>
      </c>
      <c r="T14" s="268">
        <v>3</v>
      </c>
      <c r="U14" s="54">
        <v>5</v>
      </c>
      <c r="V14" s="54">
        <v>5</v>
      </c>
      <c r="W14" s="142"/>
      <c r="X14" s="54">
        <v>5</v>
      </c>
      <c r="Y14" s="54">
        <v>5</v>
      </c>
      <c r="Z14" s="54">
        <v>4</v>
      </c>
      <c r="AA14" s="142">
        <v>5</v>
      </c>
      <c r="AB14" s="54">
        <v>6</v>
      </c>
      <c r="AC14" s="281">
        <v>3</v>
      </c>
      <c r="AD14" s="54">
        <v>6</v>
      </c>
      <c r="AE14" s="49">
        <v>5</v>
      </c>
      <c r="AF14" s="54">
        <v>6</v>
      </c>
      <c r="AG14" s="54"/>
      <c r="AH14" s="49"/>
      <c r="AI14" s="54">
        <v>4</v>
      </c>
      <c r="AJ14" s="47">
        <v>6</v>
      </c>
      <c r="AK14" s="49">
        <v>4</v>
      </c>
      <c r="AL14" s="49">
        <v>5</v>
      </c>
      <c r="AM14" s="142"/>
      <c r="AN14" s="49"/>
      <c r="AO14" s="49"/>
      <c r="AP14" s="49"/>
      <c r="AQ14" s="49"/>
      <c r="AR14" s="49"/>
    </row>
    <row r="15" spans="1:44">
      <c r="A15" s="91" t="s">
        <v>10</v>
      </c>
      <c r="B15" s="59" t="s">
        <v>652</v>
      </c>
      <c r="C15" s="108">
        <v>8</v>
      </c>
      <c r="D15" s="110">
        <v>3</v>
      </c>
      <c r="E15" s="106">
        <v>1</v>
      </c>
      <c r="F15" s="83">
        <f>AVERAGE(K15,L15,T15,U15,V15,Y15,AA15,AB15)</f>
        <v>4.5</v>
      </c>
      <c r="G15" s="149"/>
      <c r="H15" s="54"/>
      <c r="I15" s="71"/>
      <c r="J15" s="54"/>
      <c r="K15" s="142">
        <v>5</v>
      </c>
      <c r="L15" s="142">
        <v>5</v>
      </c>
      <c r="M15" s="48" t="s">
        <v>104</v>
      </c>
      <c r="N15" s="142"/>
      <c r="O15" s="54"/>
      <c r="P15" s="54"/>
      <c r="Q15" s="54"/>
      <c r="R15" s="54"/>
      <c r="S15" s="71" t="s">
        <v>104</v>
      </c>
      <c r="T15" s="142">
        <v>4</v>
      </c>
      <c r="U15" s="54">
        <v>5</v>
      </c>
      <c r="V15" s="54">
        <v>4</v>
      </c>
      <c r="W15" s="142"/>
      <c r="X15" s="54"/>
      <c r="Y15" s="281">
        <v>3</v>
      </c>
      <c r="Z15" s="71" t="s">
        <v>104</v>
      </c>
      <c r="AA15" s="43">
        <v>6</v>
      </c>
      <c r="AB15" s="54">
        <v>4</v>
      </c>
      <c r="AC15" s="54"/>
      <c r="AD15" s="54"/>
      <c r="AE15" s="49"/>
      <c r="AF15" s="54"/>
      <c r="AG15" s="54"/>
      <c r="AH15" s="49"/>
      <c r="AI15" s="54"/>
      <c r="AJ15" s="47"/>
      <c r="AK15" s="49"/>
      <c r="AL15" s="49"/>
      <c r="AM15" s="142"/>
      <c r="AN15" s="49"/>
      <c r="AO15" s="49"/>
      <c r="AP15" s="49"/>
      <c r="AQ15" s="49"/>
      <c r="AR15" s="49"/>
    </row>
    <row r="16" spans="1:44">
      <c r="A16" s="91" t="s">
        <v>10</v>
      </c>
      <c r="B16" s="346" t="s">
        <v>63</v>
      </c>
      <c r="C16" s="328">
        <v>6</v>
      </c>
      <c r="D16" s="330">
        <v>1</v>
      </c>
      <c r="E16" s="335" t="s">
        <v>585</v>
      </c>
      <c r="F16" s="342">
        <f>AVERAGE(Z16,AA16,AB16,AG16,AH16,AJ16)</f>
        <v>6</v>
      </c>
      <c r="G16" s="149"/>
      <c r="H16" s="54"/>
      <c r="I16" s="71"/>
      <c r="J16" s="54"/>
      <c r="K16" s="142"/>
      <c r="L16" s="142"/>
      <c r="M16" s="48"/>
      <c r="N16" s="142"/>
      <c r="O16" s="54"/>
      <c r="P16" s="54"/>
      <c r="Q16" s="54"/>
      <c r="R16" s="54"/>
      <c r="S16" s="71"/>
      <c r="T16" s="142"/>
      <c r="U16" s="54"/>
      <c r="V16" s="54"/>
      <c r="W16" s="142"/>
      <c r="X16" s="54"/>
      <c r="Y16" s="54"/>
      <c r="Z16" s="54">
        <v>5</v>
      </c>
      <c r="AA16" s="142">
        <v>4</v>
      </c>
      <c r="AB16" s="279">
        <v>7</v>
      </c>
      <c r="AC16" s="54"/>
      <c r="AD16" s="54"/>
      <c r="AE16" s="350"/>
      <c r="AF16" s="71" t="s">
        <v>104</v>
      </c>
      <c r="AG16" s="279">
        <v>7</v>
      </c>
      <c r="AH16" s="382">
        <v>7</v>
      </c>
      <c r="AI16" s="54"/>
      <c r="AJ16" s="47">
        <v>6</v>
      </c>
      <c r="AK16" s="350"/>
      <c r="AL16" s="350"/>
      <c r="AM16" s="142"/>
      <c r="AN16" s="350"/>
      <c r="AO16" s="350"/>
      <c r="AP16" s="350"/>
      <c r="AQ16" s="350"/>
      <c r="AR16" s="350"/>
    </row>
    <row r="17" spans="1:44">
      <c r="A17" s="91" t="s">
        <v>10</v>
      </c>
      <c r="B17" s="346" t="s">
        <v>1088</v>
      </c>
      <c r="C17" s="328">
        <v>8</v>
      </c>
      <c r="D17" s="330"/>
      <c r="E17" s="335"/>
      <c r="F17" s="342">
        <f>AVERAGE(AC17,AD17,AE17,AF17,AG17,AH17,AI17,AK17)</f>
        <v>5</v>
      </c>
      <c r="G17" s="149"/>
      <c r="H17" s="54"/>
      <c r="I17" s="71"/>
      <c r="J17" s="54"/>
      <c r="K17" s="142"/>
      <c r="L17" s="142"/>
      <c r="M17" s="48"/>
      <c r="N17" s="142"/>
      <c r="O17" s="54"/>
      <c r="P17" s="54"/>
      <c r="Q17" s="54"/>
      <c r="R17" s="54"/>
      <c r="S17" s="71"/>
      <c r="T17" s="142"/>
      <c r="U17" s="54"/>
      <c r="V17" s="54"/>
      <c r="W17" s="142"/>
      <c r="X17" s="54"/>
      <c r="Y17" s="54"/>
      <c r="Z17" s="54"/>
      <c r="AA17" s="142"/>
      <c r="AB17" s="54"/>
      <c r="AC17" s="281">
        <v>3</v>
      </c>
      <c r="AD17" s="54">
        <v>5</v>
      </c>
      <c r="AE17" s="350">
        <v>5</v>
      </c>
      <c r="AF17" s="54">
        <v>6</v>
      </c>
      <c r="AG17" s="82">
        <v>6</v>
      </c>
      <c r="AH17" s="350">
        <v>5</v>
      </c>
      <c r="AI17" s="54">
        <v>4</v>
      </c>
      <c r="AJ17" s="47"/>
      <c r="AK17" s="350">
        <v>6</v>
      </c>
      <c r="AL17" s="350"/>
      <c r="AM17" s="142"/>
      <c r="AN17" s="350"/>
      <c r="AO17" s="350"/>
      <c r="AP17" s="350"/>
      <c r="AQ17" s="350"/>
      <c r="AR17" s="350"/>
    </row>
    <row r="18" spans="1:44">
      <c r="A18" s="11" t="s">
        <v>10</v>
      </c>
      <c r="B18" s="38" t="s">
        <v>576</v>
      </c>
      <c r="C18" s="112">
        <v>5</v>
      </c>
      <c r="D18" s="113">
        <v>3</v>
      </c>
      <c r="E18" s="114"/>
      <c r="F18" s="28">
        <f>AVERAGE(I18,M18,P18,U18,W18,X18,AH18)</f>
        <v>4.5714285714285712</v>
      </c>
      <c r="G18" s="149"/>
      <c r="H18" s="54"/>
      <c r="I18" s="142">
        <v>4</v>
      </c>
      <c r="J18" s="54"/>
      <c r="K18" s="142"/>
      <c r="L18" s="142"/>
      <c r="M18" s="49">
        <v>5</v>
      </c>
      <c r="N18" s="142"/>
      <c r="O18" s="54"/>
      <c r="P18" s="54">
        <v>5</v>
      </c>
      <c r="Q18" s="54"/>
      <c r="R18" s="54"/>
      <c r="S18" s="54"/>
      <c r="T18" s="71" t="s">
        <v>104</v>
      </c>
      <c r="U18" s="54">
        <v>5</v>
      </c>
      <c r="V18" s="54"/>
      <c r="W18" s="142">
        <v>4</v>
      </c>
      <c r="X18" s="54">
        <v>4</v>
      </c>
      <c r="Y18" s="54"/>
      <c r="Z18" s="54"/>
      <c r="AA18" s="142"/>
      <c r="AB18" s="54"/>
      <c r="AC18" s="54"/>
      <c r="AD18" s="54"/>
      <c r="AE18" s="49"/>
      <c r="AF18" s="54"/>
      <c r="AG18" s="54"/>
      <c r="AH18" s="48">
        <v>5</v>
      </c>
      <c r="AI18" s="54"/>
      <c r="AJ18" s="47"/>
      <c r="AK18" s="49"/>
      <c r="AL18" s="49"/>
      <c r="AM18" s="142"/>
      <c r="AN18" s="49"/>
      <c r="AO18" s="49"/>
      <c r="AP18" s="49"/>
      <c r="AQ18" s="49"/>
      <c r="AR18" s="49"/>
    </row>
    <row r="19" spans="1:44">
      <c r="A19" s="91" t="s">
        <v>23</v>
      </c>
      <c r="B19" s="34" t="s">
        <v>280</v>
      </c>
      <c r="C19" s="108">
        <v>28</v>
      </c>
      <c r="D19" s="110">
        <v>1</v>
      </c>
      <c r="E19" s="106">
        <v>2</v>
      </c>
      <c r="F19" s="83">
        <f>AVERAGE(V19,I19,J19,K19,L19,M19,N19,O19,P19,Q19,R19,S19,T19,W19,Y19,Z19,AA19,AB19,AC19,AD19,AE19,AF19,AG19,AH19,AI19,AJ19,AK19,AL19)</f>
        <v>5.2857142857142856</v>
      </c>
      <c r="G19" s="149"/>
      <c r="H19" s="54"/>
      <c r="I19" s="142">
        <v>4</v>
      </c>
      <c r="J19" s="280">
        <v>7</v>
      </c>
      <c r="K19" s="142">
        <v>5</v>
      </c>
      <c r="L19" s="142">
        <v>6</v>
      </c>
      <c r="M19" s="47">
        <v>4</v>
      </c>
      <c r="N19" s="280">
        <v>7</v>
      </c>
      <c r="O19" s="142">
        <v>4</v>
      </c>
      <c r="P19" s="142">
        <v>5</v>
      </c>
      <c r="Q19" s="54">
        <v>5</v>
      </c>
      <c r="R19" s="54">
        <v>5</v>
      </c>
      <c r="S19" s="54">
        <v>4</v>
      </c>
      <c r="T19" s="142">
        <v>5</v>
      </c>
      <c r="U19" s="71" t="s">
        <v>104</v>
      </c>
      <c r="V19" s="54">
        <v>4</v>
      </c>
      <c r="W19" s="268">
        <v>3</v>
      </c>
      <c r="X19" s="54"/>
      <c r="Y19" s="54">
        <v>5</v>
      </c>
      <c r="Z19" s="142">
        <v>6</v>
      </c>
      <c r="AA19" s="142">
        <v>6</v>
      </c>
      <c r="AB19" s="279">
        <v>7</v>
      </c>
      <c r="AC19" s="268">
        <v>3</v>
      </c>
      <c r="AD19" s="54">
        <v>4</v>
      </c>
      <c r="AE19" s="382">
        <v>7</v>
      </c>
      <c r="AF19" s="142">
        <v>6</v>
      </c>
      <c r="AG19" s="279">
        <v>8</v>
      </c>
      <c r="AH19" s="285">
        <v>7</v>
      </c>
      <c r="AI19" s="281">
        <v>3</v>
      </c>
      <c r="AJ19" s="285">
        <v>8</v>
      </c>
      <c r="AK19" s="47">
        <v>5</v>
      </c>
      <c r="AL19" s="47">
        <v>5</v>
      </c>
      <c r="AM19" s="142"/>
      <c r="AN19" s="49"/>
      <c r="AO19" s="47"/>
      <c r="AP19" s="47"/>
      <c r="AQ19" s="49"/>
      <c r="AR19" s="47"/>
    </row>
    <row r="20" spans="1:44">
      <c r="A20" s="91" t="s">
        <v>23</v>
      </c>
      <c r="B20" s="34" t="s">
        <v>288</v>
      </c>
      <c r="C20" s="108">
        <v>18</v>
      </c>
      <c r="D20" s="110">
        <v>10</v>
      </c>
      <c r="E20" s="106">
        <v>2</v>
      </c>
      <c r="F20" s="83">
        <f>AVERAGE(G20,K20,L20,M20,O20,P20,Q20,S20,T20,U20,X20,Y20,Z20,AA20,AD20,AE20,AF20,AJ20,AL20)</f>
        <v>4.6842105263157894</v>
      </c>
      <c r="G20" s="149">
        <v>5</v>
      </c>
      <c r="H20" s="71" t="s">
        <v>104</v>
      </c>
      <c r="I20" s="142"/>
      <c r="J20" s="71" t="s">
        <v>104</v>
      </c>
      <c r="K20" s="142">
        <v>4</v>
      </c>
      <c r="L20" s="71">
        <v>6</v>
      </c>
      <c r="M20" s="49">
        <v>4</v>
      </c>
      <c r="N20" s="43" t="s">
        <v>104</v>
      </c>
      <c r="O20" s="142">
        <v>4</v>
      </c>
      <c r="P20" s="54">
        <v>4</v>
      </c>
      <c r="Q20" s="142">
        <v>4</v>
      </c>
      <c r="R20" s="71" t="s">
        <v>104</v>
      </c>
      <c r="S20" s="54">
        <v>4</v>
      </c>
      <c r="T20" s="142">
        <v>6</v>
      </c>
      <c r="U20" s="142">
        <v>5</v>
      </c>
      <c r="V20" s="71" t="s">
        <v>104</v>
      </c>
      <c r="W20" s="71" t="s">
        <v>104</v>
      </c>
      <c r="X20" s="142">
        <v>6</v>
      </c>
      <c r="Y20" s="268">
        <v>3</v>
      </c>
      <c r="Z20" s="54">
        <v>5</v>
      </c>
      <c r="AA20" s="142">
        <v>4</v>
      </c>
      <c r="AB20" s="71" t="s">
        <v>104</v>
      </c>
      <c r="AC20" s="71" t="s">
        <v>104</v>
      </c>
      <c r="AD20" s="54">
        <v>4</v>
      </c>
      <c r="AE20" s="50">
        <v>6</v>
      </c>
      <c r="AF20" s="54">
        <v>6</v>
      </c>
      <c r="AG20" s="54"/>
      <c r="AH20" s="49"/>
      <c r="AI20" s="71" t="s">
        <v>104</v>
      </c>
      <c r="AJ20" s="47">
        <v>4</v>
      </c>
      <c r="AK20" s="49"/>
      <c r="AL20" s="49">
        <v>5</v>
      </c>
      <c r="AM20" s="142"/>
      <c r="AN20" s="49"/>
      <c r="AO20" s="47"/>
      <c r="AP20" s="47"/>
      <c r="AQ20" s="49"/>
      <c r="AR20" s="49"/>
    </row>
    <row r="21" spans="1:44">
      <c r="A21" s="91" t="s">
        <v>23</v>
      </c>
      <c r="B21" s="34" t="s">
        <v>311</v>
      </c>
      <c r="C21" s="108">
        <v>27</v>
      </c>
      <c r="D21" s="110">
        <v>1</v>
      </c>
      <c r="E21" s="106">
        <v>3</v>
      </c>
      <c r="F21" s="83">
        <f>AVERAGE(X21,V21,U21,S21,G21,H21,I21,J21,K21,L21,M21,N21,O21,P21,Q21,R21,W21,Y21,AD21,AE21,AF21,AG21,AH21,AI21,AJ21,AK21,AL21)</f>
        <v>5</v>
      </c>
      <c r="G21" s="149">
        <v>4</v>
      </c>
      <c r="H21" s="54">
        <v>5</v>
      </c>
      <c r="I21" s="142">
        <v>5</v>
      </c>
      <c r="J21" s="278">
        <v>7</v>
      </c>
      <c r="K21" s="142">
        <v>5</v>
      </c>
      <c r="L21" s="280">
        <v>7</v>
      </c>
      <c r="M21" s="49">
        <v>5</v>
      </c>
      <c r="N21" s="142">
        <v>4</v>
      </c>
      <c r="O21" s="54">
        <v>6</v>
      </c>
      <c r="P21" s="54">
        <v>4</v>
      </c>
      <c r="Q21" s="281">
        <v>3</v>
      </c>
      <c r="R21" s="54">
        <v>5</v>
      </c>
      <c r="S21" s="54">
        <v>5</v>
      </c>
      <c r="T21" s="142"/>
      <c r="U21" s="54">
        <v>5</v>
      </c>
      <c r="V21" s="224">
        <v>7</v>
      </c>
      <c r="W21" s="268">
        <v>3</v>
      </c>
      <c r="X21" s="54">
        <v>4</v>
      </c>
      <c r="Y21" s="54">
        <v>4</v>
      </c>
      <c r="Z21" s="54"/>
      <c r="AA21" s="142"/>
      <c r="AB21" s="54"/>
      <c r="AC21" s="71" t="s">
        <v>104</v>
      </c>
      <c r="AD21" s="54">
        <v>5</v>
      </c>
      <c r="AE21" s="49">
        <v>6</v>
      </c>
      <c r="AF21" s="54">
        <v>6</v>
      </c>
      <c r="AG21" s="279">
        <v>7</v>
      </c>
      <c r="AH21" s="50">
        <v>6</v>
      </c>
      <c r="AI21" s="281">
        <v>3</v>
      </c>
      <c r="AJ21" s="47">
        <v>6</v>
      </c>
      <c r="AK21" s="49">
        <v>4</v>
      </c>
      <c r="AL21" s="49">
        <v>4</v>
      </c>
      <c r="AM21" s="142"/>
      <c r="AN21" s="49"/>
      <c r="AO21" s="49"/>
      <c r="AP21" s="49"/>
      <c r="AQ21" s="49"/>
      <c r="AR21" s="49"/>
    </row>
    <row r="22" spans="1:44">
      <c r="A22" s="91" t="s">
        <v>23</v>
      </c>
      <c r="B22" s="34" t="s">
        <v>198</v>
      </c>
      <c r="C22" s="108">
        <v>4</v>
      </c>
      <c r="D22" s="110">
        <v>1</v>
      </c>
      <c r="E22" s="106">
        <v>1</v>
      </c>
      <c r="F22" s="83">
        <f>AVERAGE(H22,AF22,AG22,AH22)</f>
        <v>5.75</v>
      </c>
      <c r="G22" s="149"/>
      <c r="H22" s="54">
        <v>4</v>
      </c>
      <c r="I22" s="142"/>
      <c r="J22" s="54"/>
      <c r="K22" s="142"/>
      <c r="L22" s="142"/>
      <c r="M22" s="49"/>
      <c r="N22" s="142"/>
      <c r="O22" s="54"/>
      <c r="P22" s="54"/>
      <c r="Q22" s="54"/>
      <c r="R22" s="54"/>
      <c r="S22" s="54"/>
      <c r="T22" s="142"/>
      <c r="U22" s="54"/>
      <c r="V22" s="54"/>
      <c r="W22" s="142"/>
      <c r="X22" s="54"/>
      <c r="Y22" s="54"/>
      <c r="Z22" s="54"/>
      <c r="AA22" s="142"/>
      <c r="AB22" s="71" t="s">
        <v>104</v>
      </c>
      <c r="AC22" s="54"/>
      <c r="AD22" s="54"/>
      <c r="AE22" s="49"/>
      <c r="AF22" s="54">
        <v>6</v>
      </c>
      <c r="AG22" s="224">
        <v>8</v>
      </c>
      <c r="AH22" s="47">
        <v>5</v>
      </c>
      <c r="AI22" s="54"/>
      <c r="AJ22" s="47"/>
      <c r="AK22" s="49"/>
      <c r="AL22" s="47"/>
      <c r="AM22" s="142"/>
      <c r="AN22" s="47"/>
      <c r="AO22" s="49"/>
      <c r="AP22" s="49"/>
      <c r="AQ22" s="49"/>
      <c r="AR22" s="49"/>
    </row>
    <row r="23" spans="1:44">
      <c r="A23" s="91" t="s">
        <v>23</v>
      </c>
      <c r="B23" s="34" t="s">
        <v>406</v>
      </c>
      <c r="C23" s="108"/>
      <c r="D23" s="110"/>
      <c r="E23" s="106"/>
      <c r="F23" s="83"/>
      <c r="G23" s="149"/>
      <c r="H23" s="142"/>
      <c r="I23" s="142"/>
      <c r="J23" s="54"/>
      <c r="K23" s="142"/>
      <c r="L23" s="142"/>
      <c r="M23" s="49"/>
      <c r="N23" s="142"/>
      <c r="O23" s="54"/>
      <c r="P23" s="54"/>
      <c r="Q23" s="54"/>
      <c r="R23" s="54"/>
      <c r="S23" s="142"/>
      <c r="T23" s="142"/>
      <c r="U23" s="54"/>
      <c r="V23" s="54"/>
      <c r="W23" s="142"/>
      <c r="X23" s="54"/>
      <c r="Y23" s="142"/>
      <c r="Z23" s="142"/>
      <c r="AA23" s="142"/>
      <c r="AB23" s="54"/>
      <c r="AC23" s="142"/>
      <c r="AD23" s="142"/>
      <c r="AE23" s="47"/>
      <c r="AF23" s="54"/>
      <c r="AG23" s="142"/>
      <c r="AH23" s="49"/>
      <c r="AI23" s="142"/>
      <c r="AJ23" s="47"/>
      <c r="AK23" s="47"/>
      <c r="AL23" s="49"/>
      <c r="AM23" s="142"/>
      <c r="AN23" s="49"/>
      <c r="AO23" s="47"/>
      <c r="AP23" s="49"/>
      <c r="AQ23" s="49"/>
      <c r="AR23" s="47"/>
    </row>
    <row r="24" spans="1:44">
      <c r="A24" s="91" t="s">
        <v>23</v>
      </c>
      <c r="B24" s="59" t="s">
        <v>430</v>
      </c>
      <c r="C24" s="108">
        <v>29</v>
      </c>
      <c r="D24" s="110">
        <v>2</v>
      </c>
      <c r="E24" s="335" t="s">
        <v>585</v>
      </c>
      <c r="F24" s="83">
        <f>AVERAGE(X24,V24,T24,G24,I24,J24,K24,L24,M24,N24,O24,P24,Q24,R24,S24,W24,Y24,Z24,AA24,AB24,AC24,AD24,AE24,AF24,AG24,AI24,AJ24,AK24,AL24)</f>
        <v>4.9655172413793105</v>
      </c>
      <c r="G24" s="149">
        <v>5</v>
      </c>
      <c r="H24" s="71" t="s">
        <v>104</v>
      </c>
      <c r="I24" s="142">
        <v>4</v>
      </c>
      <c r="J24" s="54">
        <v>5</v>
      </c>
      <c r="K24" s="142">
        <v>6</v>
      </c>
      <c r="L24" s="142">
        <v>5</v>
      </c>
      <c r="M24" s="49">
        <v>5</v>
      </c>
      <c r="N24" s="142">
        <v>5</v>
      </c>
      <c r="O24" s="54">
        <v>6</v>
      </c>
      <c r="P24" s="54">
        <v>5</v>
      </c>
      <c r="Q24" s="54">
        <v>4</v>
      </c>
      <c r="R24" s="54">
        <v>5</v>
      </c>
      <c r="S24" s="142">
        <v>5</v>
      </c>
      <c r="T24" s="142">
        <v>4</v>
      </c>
      <c r="U24" s="54"/>
      <c r="V24" s="54">
        <v>5</v>
      </c>
      <c r="W24" s="142">
        <v>5</v>
      </c>
      <c r="X24" s="54">
        <v>4</v>
      </c>
      <c r="Y24" s="142">
        <v>5</v>
      </c>
      <c r="Z24" s="142">
        <v>5</v>
      </c>
      <c r="AA24" s="142">
        <v>5</v>
      </c>
      <c r="AB24" s="54">
        <v>5</v>
      </c>
      <c r="AC24" s="268">
        <v>3</v>
      </c>
      <c r="AD24" s="142">
        <v>5</v>
      </c>
      <c r="AE24" s="47">
        <v>5</v>
      </c>
      <c r="AF24" s="54">
        <v>6</v>
      </c>
      <c r="AG24" s="280">
        <v>7</v>
      </c>
      <c r="AH24" s="48" t="s">
        <v>104</v>
      </c>
      <c r="AI24" s="142">
        <v>4</v>
      </c>
      <c r="AJ24" s="47">
        <v>6</v>
      </c>
      <c r="AK24" s="47">
        <v>5</v>
      </c>
      <c r="AL24" s="49">
        <v>5</v>
      </c>
      <c r="AM24" s="142"/>
      <c r="AN24" s="49"/>
      <c r="AO24" s="47"/>
      <c r="AP24" s="49"/>
      <c r="AQ24" s="49"/>
      <c r="AR24" s="47"/>
    </row>
    <row r="25" spans="1:44">
      <c r="A25" s="91" t="s">
        <v>23</v>
      </c>
      <c r="B25" s="59" t="s">
        <v>653</v>
      </c>
      <c r="C25" s="108">
        <v>3</v>
      </c>
      <c r="D25" s="110">
        <v>3</v>
      </c>
      <c r="E25" s="106"/>
      <c r="F25" s="83">
        <f>AVERAGE(Z25,AB25,AC25)</f>
        <v>5.333333333333333</v>
      </c>
      <c r="G25" s="149"/>
      <c r="H25" s="71"/>
      <c r="I25" s="142"/>
      <c r="J25" s="54"/>
      <c r="K25" s="71" t="s">
        <v>104</v>
      </c>
      <c r="L25" s="142"/>
      <c r="M25" s="49"/>
      <c r="N25" s="142"/>
      <c r="O25" s="54"/>
      <c r="P25" s="54"/>
      <c r="Q25" s="54"/>
      <c r="R25" s="54"/>
      <c r="S25" s="142"/>
      <c r="T25" s="142"/>
      <c r="U25" s="54"/>
      <c r="V25" s="54"/>
      <c r="W25" s="142"/>
      <c r="X25" s="54"/>
      <c r="Y25" s="142"/>
      <c r="Z25" s="142">
        <v>5</v>
      </c>
      <c r="AA25" s="71" t="s">
        <v>104</v>
      </c>
      <c r="AB25" s="54">
        <v>6</v>
      </c>
      <c r="AC25" s="142">
        <v>5</v>
      </c>
      <c r="AD25" s="142"/>
      <c r="AE25" s="48" t="s">
        <v>104</v>
      </c>
      <c r="AF25" s="54"/>
      <c r="AG25" s="142"/>
      <c r="AH25" s="49"/>
      <c r="AI25" s="142"/>
      <c r="AJ25" s="47"/>
      <c r="AK25" s="47"/>
      <c r="AL25" s="49"/>
      <c r="AM25" s="142"/>
      <c r="AN25" s="49"/>
      <c r="AO25" s="47"/>
      <c r="AP25" s="49"/>
      <c r="AQ25" s="49"/>
      <c r="AR25" s="47"/>
    </row>
    <row r="26" spans="1:44">
      <c r="A26" s="91" t="s">
        <v>23</v>
      </c>
      <c r="B26" s="352" t="s">
        <v>802</v>
      </c>
      <c r="C26" s="328">
        <v>4</v>
      </c>
      <c r="D26" s="330">
        <v>5</v>
      </c>
      <c r="E26" s="326">
        <v>1</v>
      </c>
      <c r="F26" s="342">
        <f>AVERAGE(AB26,AC26,AG26,AH26)</f>
        <v>5.5</v>
      </c>
      <c r="G26" s="149"/>
      <c r="H26" s="71"/>
      <c r="I26" s="142"/>
      <c r="J26" s="54"/>
      <c r="K26" s="71"/>
      <c r="L26" s="142"/>
      <c r="M26" s="350"/>
      <c r="N26" s="142"/>
      <c r="O26" s="54"/>
      <c r="P26" s="54"/>
      <c r="Q26" s="71" t="s">
        <v>104</v>
      </c>
      <c r="R26" s="54"/>
      <c r="S26" s="142"/>
      <c r="T26" s="142"/>
      <c r="U26" s="54"/>
      <c r="V26" s="54"/>
      <c r="W26" s="142"/>
      <c r="X26" s="54"/>
      <c r="Y26" s="142"/>
      <c r="Z26" s="71" t="s">
        <v>104</v>
      </c>
      <c r="AA26" s="71" t="s">
        <v>104</v>
      </c>
      <c r="AB26" s="224">
        <v>8</v>
      </c>
      <c r="AC26" s="142">
        <v>4</v>
      </c>
      <c r="AD26" s="71" t="s">
        <v>104</v>
      </c>
      <c r="AE26" s="47"/>
      <c r="AF26" s="54"/>
      <c r="AG26" s="142">
        <v>5</v>
      </c>
      <c r="AH26" s="350">
        <v>5</v>
      </c>
      <c r="AI26" s="142"/>
      <c r="AJ26" s="47"/>
      <c r="AK26" s="48" t="s">
        <v>104</v>
      </c>
      <c r="AL26" s="350"/>
      <c r="AM26" s="142"/>
      <c r="AN26" s="350"/>
      <c r="AO26" s="47"/>
      <c r="AP26" s="350"/>
      <c r="AQ26" s="350"/>
      <c r="AR26" s="47"/>
    </row>
    <row r="27" spans="1:44">
      <c r="A27" s="91" t="s">
        <v>23</v>
      </c>
      <c r="B27" s="346" t="s">
        <v>91</v>
      </c>
      <c r="C27" s="328">
        <v>3</v>
      </c>
      <c r="D27" s="330">
        <v>2</v>
      </c>
      <c r="E27" s="326"/>
      <c r="F27" s="342">
        <f>AVERAGE(T27,U27,X27)</f>
        <v>4.666666666666667</v>
      </c>
      <c r="G27" s="149"/>
      <c r="H27" s="71"/>
      <c r="I27" s="142"/>
      <c r="J27" s="54"/>
      <c r="K27" s="71"/>
      <c r="L27" s="142"/>
      <c r="M27" s="350"/>
      <c r="N27" s="142"/>
      <c r="O27" s="54"/>
      <c r="P27" s="54"/>
      <c r="Q27" s="71"/>
      <c r="R27" s="71" t="s">
        <v>104</v>
      </c>
      <c r="S27" s="142"/>
      <c r="T27" s="142">
        <v>4</v>
      </c>
      <c r="U27" s="54">
        <v>5</v>
      </c>
      <c r="V27" s="54"/>
      <c r="W27" s="142"/>
      <c r="X27" s="54">
        <v>5</v>
      </c>
      <c r="Y27" s="71" t="s">
        <v>104</v>
      </c>
      <c r="Z27" s="142"/>
      <c r="AA27" s="142"/>
      <c r="AB27" s="54"/>
      <c r="AC27" s="142"/>
      <c r="AD27" s="142"/>
      <c r="AE27" s="47"/>
      <c r="AF27" s="54"/>
      <c r="AG27" s="142"/>
      <c r="AH27" s="350"/>
      <c r="AI27" s="142"/>
      <c r="AJ27" s="47"/>
      <c r="AK27" s="47"/>
      <c r="AL27" s="350"/>
      <c r="AM27" s="142"/>
      <c r="AN27" s="350"/>
      <c r="AO27" s="47"/>
      <c r="AP27" s="350"/>
      <c r="AQ27" s="350"/>
      <c r="AR27" s="47"/>
    </row>
    <row r="28" spans="1:44">
      <c r="A28" s="159" t="s">
        <v>23</v>
      </c>
      <c r="B28" s="386" t="s">
        <v>851</v>
      </c>
      <c r="C28" s="355"/>
      <c r="D28" s="356">
        <v>2</v>
      </c>
      <c r="E28" s="357"/>
      <c r="F28" s="168"/>
      <c r="G28" s="260"/>
      <c r="H28" s="158"/>
      <c r="I28" s="158"/>
      <c r="J28" s="157"/>
      <c r="K28" s="158"/>
      <c r="L28" s="158"/>
      <c r="M28" s="356"/>
      <c r="N28" s="158"/>
      <c r="O28" s="157"/>
      <c r="P28" s="157"/>
      <c r="Q28" s="158"/>
      <c r="R28" s="158"/>
      <c r="S28" s="158" t="s">
        <v>104</v>
      </c>
      <c r="T28" s="158"/>
      <c r="U28" s="157"/>
      <c r="V28" s="157"/>
      <c r="W28" s="158"/>
      <c r="X28" s="157"/>
      <c r="Y28" s="158"/>
      <c r="Z28" s="158" t="s">
        <v>104</v>
      </c>
      <c r="AA28" s="158"/>
      <c r="AB28" s="157"/>
      <c r="AC28" s="158"/>
      <c r="AD28" s="158"/>
      <c r="AE28" s="262"/>
      <c r="AF28" s="157"/>
      <c r="AG28" s="158"/>
      <c r="AH28" s="356"/>
      <c r="AI28" s="158"/>
      <c r="AJ28" s="262"/>
      <c r="AK28" s="262"/>
      <c r="AL28" s="356"/>
      <c r="AM28" s="158"/>
      <c r="AN28" s="356"/>
      <c r="AO28" s="262"/>
      <c r="AP28" s="356"/>
      <c r="AQ28" s="356"/>
      <c r="AR28" s="262"/>
    </row>
    <row r="29" spans="1:44">
      <c r="A29" s="11" t="s">
        <v>23</v>
      </c>
      <c r="B29" s="38" t="s">
        <v>355</v>
      </c>
      <c r="C29" s="112"/>
      <c r="D29" s="113"/>
      <c r="E29" s="114"/>
      <c r="F29" s="28"/>
      <c r="G29" s="149"/>
      <c r="H29" s="54"/>
      <c r="I29" s="142"/>
      <c r="J29" s="142"/>
      <c r="K29" s="142"/>
      <c r="L29" s="142"/>
      <c r="M29" s="49"/>
      <c r="N29" s="142"/>
      <c r="O29" s="54"/>
      <c r="P29" s="54"/>
      <c r="Q29" s="54"/>
      <c r="R29" s="54"/>
      <c r="S29" s="54"/>
      <c r="T29" s="142"/>
      <c r="U29" s="54"/>
      <c r="V29" s="54"/>
      <c r="W29" s="142"/>
      <c r="X29" s="54"/>
      <c r="Y29" s="54"/>
      <c r="Z29" s="54"/>
      <c r="AA29" s="142"/>
      <c r="AB29" s="54"/>
      <c r="AC29" s="54"/>
      <c r="AD29" s="142"/>
      <c r="AE29" s="49"/>
      <c r="AF29" s="54"/>
      <c r="AG29" s="54"/>
      <c r="AH29" s="49"/>
      <c r="AI29" s="54"/>
      <c r="AJ29" s="47"/>
      <c r="AK29" s="49"/>
      <c r="AL29" s="49"/>
      <c r="AM29" s="142"/>
      <c r="AN29" s="49"/>
      <c r="AO29" s="49"/>
      <c r="AP29" s="49"/>
      <c r="AQ29" s="49"/>
      <c r="AR29" s="49"/>
    </row>
    <row r="30" spans="1:44">
      <c r="A30" s="159" t="s">
        <v>24</v>
      </c>
      <c r="B30" s="101" t="s">
        <v>332</v>
      </c>
      <c r="C30" s="99"/>
      <c r="D30" s="100"/>
      <c r="E30" s="101"/>
      <c r="F30" s="83"/>
      <c r="G30" s="244"/>
      <c r="H30" s="233"/>
      <c r="I30" s="234"/>
      <c r="J30" s="234"/>
      <c r="K30" s="234"/>
      <c r="L30" s="234"/>
      <c r="M30" s="236"/>
      <c r="N30" s="234"/>
      <c r="O30" s="234"/>
      <c r="P30" s="233"/>
      <c r="Q30" s="233"/>
      <c r="R30" s="234"/>
      <c r="S30" s="234"/>
      <c r="T30" s="234"/>
      <c r="U30" s="234"/>
      <c r="V30" s="234"/>
      <c r="W30" s="234"/>
      <c r="X30" s="234"/>
      <c r="Y30" s="233"/>
      <c r="Z30" s="234"/>
      <c r="AA30" s="234"/>
      <c r="AB30" s="233"/>
      <c r="AC30" s="233"/>
      <c r="AD30" s="233"/>
      <c r="AE30" s="236"/>
      <c r="AF30" s="233"/>
      <c r="AG30" s="234"/>
      <c r="AH30" s="236"/>
      <c r="AI30" s="234"/>
      <c r="AJ30" s="235"/>
      <c r="AK30" s="236"/>
      <c r="AL30" s="236"/>
      <c r="AM30" s="234"/>
      <c r="AN30" s="236"/>
      <c r="AO30" s="236"/>
      <c r="AP30" s="236"/>
      <c r="AQ30" s="236"/>
      <c r="AR30" s="236"/>
    </row>
    <row r="31" spans="1:44">
      <c r="A31" s="91" t="s">
        <v>24</v>
      </c>
      <c r="B31" s="34" t="s">
        <v>323</v>
      </c>
      <c r="C31" s="108">
        <v>1</v>
      </c>
      <c r="D31" s="110">
        <v>8</v>
      </c>
      <c r="E31" s="106"/>
      <c r="F31" s="83">
        <f>AVERAGE(AA31)</f>
        <v>4</v>
      </c>
      <c r="G31" s="149"/>
      <c r="H31" s="142"/>
      <c r="I31" s="142"/>
      <c r="J31" s="142"/>
      <c r="K31" s="71" t="s">
        <v>104</v>
      </c>
      <c r="L31" s="71" t="s">
        <v>104</v>
      </c>
      <c r="M31" s="48" t="s">
        <v>104</v>
      </c>
      <c r="N31" s="142"/>
      <c r="O31" s="71" t="s">
        <v>104</v>
      </c>
      <c r="P31" s="54"/>
      <c r="Q31" s="71" t="s">
        <v>104</v>
      </c>
      <c r="R31" s="54"/>
      <c r="S31" s="142"/>
      <c r="T31" s="142"/>
      <c r="U31" s="54"/>
      <c r="V31" s="54"/>
      <c r="W31" s="71" t="s">
        <v>104</v>
      </c>
      <c r="X31" s="54"/>
      <c r="Y31" s="142"/>
      <c r="Z31" s="54"/>
      <c r="AA31" s="142">
        <v>4</v>
      </c>
      <c r="AB31" s="71" t="s">
        <v>104</v>
      </c>
      <c r="AC31" s="142"/>
      <c r="AD31" s="54"/>
      <c r="AE31" s="48" t="s">
        <v>104</v>
      </c>
      <c r="AF31" s="54"/>
      <c r="AG31" s="54"/>
      <c r="AH31" s="49"/>
      <c r="AI31" s="142"/>
      <c r="AJ31" s="47"/>
      <c r="AK31" s="47"/>
      <c r="AL31" s="49"/>
      <c r="AM31" s="142"/>
      <c r="AN31" s="49"/>
      <c r="AO31" s="47"/>
      <c r="AP31" s="49"/>
      <c r="AQ31" s="49"/>
      <c r="AR31" s="47"/>
    </row>
    <row r="32" spans="1:44">
      <c r="A32" s="91" t="s">
        <v>24</v>
      </c>
      <c r="B32" s="128" t="s">
        <v>287</v>
      </c>
      <c r="C32" s="108">
        <v>4</v>
      </c>
      <c r="D32" s="110">
        <v>1</v>
      </c>
      <c r="E32" s="106">
        <v>1</v>
      </c>
      <c r="F32" s="83">
        <f>AVERAGE(H32,I32,L32)</f>
        <v>6.333333333333333</v>
      </c>
      <c r="G32" s="42" t="s">
        <v>104</v>
      </c>
      <c r="H32" s="279">
        <v>7</v>
      </c>
      <c r="I32" s="142">
        <v>5</v>
      </c>
      <c r="J32" s="71" t="s">
        <v>423</v>
      </c>
      <c r="K32" s="142"/>
      <c r="L32" s="278">
        <v>7</v>
      </c>
      <c r="M32" s="49"/>
      <c r="N32" s="142"/>
      <c r="O32" s="54"/>
      <c r="P32" s="54"/>
      <c r="Q32" s="54"/>
      <c r="R32" s="54"/>
      <c r="S32" s="54"/>
      <c r="T32" s="142"/>
      <c r="U32" s="54"/>
      <c r="V32" s="54"/>
      <c r="W32" s="142"/>
      <c r="X32" s="54"/>
      <c r="Y32" s="54"/>
      <c r="Z32" s="54"/>
      <c r="AA32" s="142"/>
      <c r="AB32" s="54"/>
      <c r="AC32" s="54"/>
      <c r="AD32" s="142"/>
      <c r="AE32" s="49"/>
      <c r="AF32" s="54"/>
      <c r="AG32" s="54"/>
      <c r="AH32" s="49"/>
      <c r="AI32" s="54"/>
      <c r="AJ32" s="47"/>
      <c r="AK32" s="49"/>
      <c r="AL32" s="49"/>
      <c r="AM32" s="142"/>
      <c r="AN32" s="49"/>
      <c r="AO32" s="49"/>
      <c r="AP32" s="49"/>
      <c r="AQ32" s="49"/>
      <c r="AR32" s="49"/>
    </row>
    <row r="33" spans="1:44">
      <c r="A33" s="91" t="s">
        <v>24</v>
      </c>
      <c r="B33" s="226" t="s">
        <v>432</v>
      </c>
      <c r="C33" s="108">
        <v>23</v>
      </c>
      <c r="D33" s="110">
        <v>3</v>
      </c>
      <c r="E33" s="106">
        <v>8</v>
      </c>
      <c r="F33" s="83">
        <f>AVERAGE(X33,V33,T33,G33,H33,J33,K33,L33,M33,N33,O33,P33,R33,S33,W33,Y33,AC33,AD33,AE33,AH33,AI33,AK33,AL33)</f>
        <v>4.5217391304347823</v>
      </c>
      <c r="G33" s="149">
        <v>4</v>
      </c>
      <c r="H33" s="54">
        <v>4</v>
      </c>
      <c r="I33" s="71" t="s">
        <v>104</v>
      </c>
      <c r="J33" s="278">
        <v>7</v>
      </c>
      <c r="K33" s="142">
        <v>4</v>
      </c>
      <c r="L33" s="268">
        <v>3</v>
      </c>
      <c r="M33" s="50">
        <v>6</v>
      </c>
      <c r="N33" s="268">
        <v>3</v>
      </c>
      <c r="O33" s="224">
        <v>8</v>
      </c>
      <c r="P33" s="54">
        <v>4</v>
      </c>
      <c r="Q33" s="54"/>
      <c r="R33" s="53">
        <v>6</v>
      </c>
      <c r="S33" s="54">
        <v>4</v>
      </c>
      <c r="T33" s="268">
        <v>2</v>
      </c>
      <c r="U33" s="71" t="s">
        <v>104</v>
      </c>
      <c r="V33" s="53">
        <v>6</v>
      </c>
      <c r="W33" s="142">
        <v>4</v>
      </c>
      <c r="X33" s="54">
        <v>4</v>
      </c>
      <c r="Y33" s="54">
        <v>4</v>
      </c>
      <c r="Z33" s="54"/>
      <c r="AA33" s="142"/>
      <c r="AB33" s="54"/>
      <c r="AC33" s="281">
        <v>3</v>
      </c>
      <c r="AD33" s="142">
        <v>4</v>
      </c>
      <c r="AE33" s="49">
        <v>6</v>
      </c>
      <c r="AF33" s="54"/>
      <c r="AG33" s="54"/>
      <c r="AH33" s="49">
        <v>4</v>
      </c>
      <c r="AI33" s="54">
        <v>4</v>
      </c>
      <c r="AJ33" s="51" t="s">
        <v>104</v>
      </c>
      <c r="AK33" s="50">
        <v>6</v>
      </c>
      <c r="AL33" s="49">
        <v>4</v>
      </c>
      <c r="AM33" s="142"/>
      <c r="AN33" s="49"/>
      <c r="AO33" s="49"/>
      <c r="AP33" s="49"/>
      <c r="AQ33" s="49"/>
      <c r="AR33" s="49"/>
    </row>
    <row r="34" spans="1:44">
      <c r="A34" s="91" t="s">
        <v>24</v>
      </c>
      <c r="B34" s="229" t="s">
        <v>431</v>
      </c>
      <c r="C34" s="108">
        <v>23</v>
      </c>
      <c r="D34" s="110">
        <v>2</v>
      </c>
      <c r="E34" s="106">
        <v>5</v>
      </c>
      <c r="F34" s="83">
        <f>AVERAGE(X34,V34,U34,G34,H34,I34,J34,K34,L34,M34,N34,O34,P34,Q34,R34,W34,AF34,AG34,AH34,AI34,AJ34,AK34,AL34)</f>
        <v>5.3478260869565215</v>
      </c>
      <c r="G34" s="149">
        <v>6</v>
      </c>
      <c r="H34" s="54">
        <v>4</v>
      </c>
      <c r="I34" s="142">
        <v>4</v>
      </c>
      <c r="J34" s="278">
        <v>7</v>
      </c>
      <c r="K34" s="43">
        <v>6</v>
      </c>
      <c r="L34" s="142">
        <v>6</v>
      </c>
      <c r="M34" s="49">
        <v>5</v>
      </c>
      <c r="N34" s="142">
        <v>5</v>
      </c>
      <c r="O34" s="279">
        <v>7</v>
      </c>
      <c r="P34" s="54">
        <v>5</v>
      </c>
      <c r="Q34" s="54">
        <v>4</v>
      </c>
      <c r="R34" s="54">
        <v>6</v>
      </c>
      <c r="S34" s="54"/>
      <c r="T34" s="71" t="s">
        <v>104</v>
      </c>
      <c r="U34" s="54">
        <v>4</v>
      </c>
      <c r="V34" s="279">
        <v>7</v>
      </c>
      <c r="W34" s="142">
        <v>4</v>
      </c>
      <c r="X34" s="54">
        <v>4</v>
      </c>
      <c r="Y34" s="71" t="s">
        <v>104</v>
      </c>
      <c r="Z34" s="54"/>
      <c r="AA34" s="142"/>
      <c r="AB34" s="54"/>
      <c r="AC34" s="54"/>
      <c r="AD34" s="142"/>
      <c r="AE34" s="49"/>
      <c r="AF34" s="54">
        <v>5</v>
      </c>
      <c r="AG34" s="224">
        <v>8</v>
      </c>
      <c r="AH34" s="321">
        <v>7</v>
      </c>
      <c r="AI34" s="54">
        <v>4</v>
      </c>
      <c r="AJ34" s="47">
        <v>5</v>
      </c>
      <c r="AK34" s="49">
        <v>5</v>
      </c>
      <c r="AL34" s="49">
        <v>5</v>
      </c>
      <c r="AM34" s="142"/>
      <c r="AN34" s="49"/>
      <c r="AO34" s="49"/>
      <c r="AP34" s="49"/>
      <c r="AQ34" s="49"/>
      <c r="AR34" s="49"/>
    </row>
    <row r="35" spans="1:44">
      <c r="A35" s="91" t="s">
        <v>24</v>
      </c>
      <c r="B35" s="230" t="s">
        <v>433</v>
      </c>
      <c r="C35" s="108">
        <v>7</v>
      </c>
      <c r="D35" s="110">
        <v>21</v>
      </c>
      <c r="E35" s="106">
        <v>3</v>
      </c>
      <c r="F35" s="83">
        <f>AVERAGE(J35,N35,T35,U35,W35,Y35,AB35,AC35)</f>
        <v>5</v>
      </c>
      <c r="G35" s="42" t="s">
        <v>104</v>
      </c>
      <c r="H35" s="71" t="s">
        <v>104</v>
      </c>
      <c r="I35" s="71" t="s">
        <v>104</v>
      </c>
      <c r="J35" s="142">
        <v>6</v>
      </c>
      <c r="K35" s="71" t="s">
        <v>104</v>
      </c>
      <c r="L35" s="71" t="s">
        <v>104</v>
      </c>
      <c r="M35" s="49"/>
      <c r="N35" s="142">
        <v>5</v>
      </c>
      <c r="O35" s="71" t="s">
        <v>104</v>
      </c>
      <c r="P35" s="71" t="s">
        <v>104</v>
      </c>
      <c r="Q35" s="71" t="s">
        <v>104</v>
      </c>
      <c r="R35" s="71" t="s">
        <v>104</v>
      </c>
      <c r="S35" s="43" t="s">
        <v>104</v>
      </c>
      <c r="T35" s="278">
        <v>7</v>
      </c>
      <c r="U35" s="54">
        <v>4</v>
      </c>
      <c r="V35" s="71" t="s">
        <v>104</v>
      </c>
      <c r="W35" s="268">
        <v>3</v>
      </c>
      <c r="X35" s="71" t="s">
        <v>104</v>
      </c>
      <c r="Y35" s="54">
        <v>4</v>
      </c>
      <c r="Z35" s="54"/>
      <c r="AA35" s="142"/>
      <c r="AB35" s="224">
        <v>7</v>
      </c>
      <c r="AC35" s="54">
        <v>4</v>
      </c>
      <c r="AD35" s="71" t="s">
        <v>104</v>
      </c>
      <c r="AE35" s="48" t="s">
        <v>104</v>
      </c>
      <c r="AF35" s="71" t="s">
        <v>104</v>
      </c>
      <c r="AG35" s="71" t="s">
        <v>104</v>
      </c>
      <c r="AH35" s="49"/>
      <c r="AI35" s="71" t="s">
        <v>104</v>
      </c>
      <c r="AJ35" s="48" t="s">
        <v>104</v>
      </c>
      <c r="AK35" s="48" t="s">
        <v>104</v>
      </c>
      <c r="AL35" s="48" t="s">
        <v>104</v>
      </c>
      <c r="AM35" s="142"/>
      <c r="AN35" s="49"/>
      <c r="AO35" s="49"/>
      <c r="AP35" s="49"/>
      <c r="AQ35" s="49"/>
      <c r="AR35" s="49"/>
    </row>
    <row r="36" spans="1:44">
      <c r="A36" s="91" t="s">
        <v>24</v>
      </c>
      <c r="B36" s="230" t="s">
        <v>434</v>
      </c>
      <c r="C36" s="108"/>
      <c r="D36" s="110">
        <v>6</v>
      </c>
      <c r="E36" s="335" t="s">
        <v>585</v>
      </c>
      <c r="F36" s="83"/>
      <c r="G36" s="42" t="s">
        <v>104</v>
      </c>
      <c r="H36" s="54"/>
      <c r="I36" s="142"/>
      <c r="J36" s="71" t="s">
        <v>104</v>
      </c>
      <c r="K36" s="142"/>
      <c r="L36" s="142"/>
      <c r="M36" s="48" t="s">
        <v>104</v>
      </c>
      <c r="N36" s="71" t="s">
        <v>104</v>
      </c>
      <c r="O36" s="54"/>
      <c r="P36" s="71" t="s">
        <v>104</v>
      </c>
      <c r="Q36" s="54"/>
      <c r="R36" s="54"/>
      <c r="S36" s="54"/>
      <c r="T36" s="142"/>
      <c r="U36" s="54"/>
      <c r="V36" s="54"/>
      <c r="W36" s="142"/>
      <c r="X36" s="54"/>
      <c r="Y36" s="54"/>
      <c r="Z36" s="54"/>
      <c r="AA36" s="71" t="s">
        <v>104</v>
      </c>
      <c r="AB36" s="54"/>
      <c r="AC36" s="54"/>
      <c r="AD36" s="142"/>
      <c r="AE36" s="49"/>
      <c r="AF36" s="54"/>
      <c r="AG36" s="54"/>
      <c r="AH36" s="49"/>
      <c r="AI36" s="54"/>
      <c r="AJ36" s="47"/>
      <c r="AK36" s="49"/>
      <c r="AL36" s="49"/>
      <c r="AM36" s="142"/>
      <c r="AN36" s="49"/>
      <c r="AO36" s="49"/>
      <c r="AP36" s="49"/>
      <c r="AQ36" s="49"/>
      <c r="AR36" s="49"/>
    </row>
    <row r="37" spans="1:44">
      <c r="A37" s="91" t="s">
        <v>24</v>
      </c>
      <c r="B37" s="384" t="s">
        <v>63</v>
      </c>
      <c r="C37" s="328">
        <v>8</v>
      </c>
      <c r="D37" s="330">
        <v>2</v>
      </c>
      <c r="E37" s="335">
        <v>2</v>
      </c>
      <c r="F37" s="342">
        <f>AVERAGE(Z37,AD37,AE37,AF37,AG37,AI37,AJ37,AK37)</f>
        <v>5.375</v>
      </c>
      <c r="G37" s="42"/>
      <c r="H37" s="54"/>
      <c r="I37" s="142"/>
      <c r="J37" s="71"/>
      <c r="K37" s="142"/>
      <c r="L37" s="142"/>
      <c r="M37" s="48"/>
      <c r="N37" s="71"/>
      <c r="O37" s="54"/>
      <c r="P37" s="71"/>
      <c r="Q37" s="54"/>
      <c r="R37" s="54"/>
      <c r="S37" s="54"/>
      <c r="T37" s="142"/>
      <c r="U37" s="54"/>
      <c r="V37" s="54"/>
      <c r="W37" s="142"/>
      <c r="X37" s="54"/>
      <c r="Y37" s="54"/>
      <c r="Z37" s="54">
        <v>4</v>
      </c>
      <c r="AA37" s="142"/>
      <c r="AB37" s="54"/>
      <c r="AC37" s="71" t="s">
        <v>104</v>
      </c>
      <c r="AD37" s="142">
        <v>4</v>
      </c>
      <c r="AE37" s="350">
        <v>6</v>
      </c>
      <c r="AF37" s="224">
        <v>7</v>
      </c>
      <c r="AG37" s="54">
        <v>6</v>
      </c>
      <c r="AH37" s="350"/>
      <c r="AI37" s="54">
        <v>5</v>
      </c>
      <c r="AJ37" s="285">
        <v>7</v>
      </c>
      <c r="AK37" s="350">
        <v>4</v>
      </c>
      <c r="AL37" s="48" t="s">
        <v>104</v>
      </c>
      <c r="AM37" s="142"/>
      <c r="AN37" s="350"/>
      <c r="AO37" s="350"/>
      <c r="AP37" s="350"/>
      <c r="AQ37" s="350"/>
      <c r="AR37" s="350"/>
    </row>
    <row r="38" spans="1:44">
      <c r="A38" s="91" t="s">
        <v>24</v>
      </c>
      <c r="B38" s="385" t="s">
        <v>992</v>
      </c>
      <c r="C38" s="328">
        <v>3</v>
      </c>
      <c r="D38" s="330">
        <v>4</v>
      </c>
      <c r="E38" s="335"/>
      <c r="F38" s="342">
        <f>AVERAGE(Z38,AA38,AL38)</f>
        <v>4.666666666666667</v>
      </c>
      <c r="G38" s="42"/>
      <c r="H38" s="54"/>
      <c r="I38" s="142"/>
      <c r="J38" s="71"/>
      <c r="K38" s="142"/>
      <c r="L38" s="142"/>
      <c r="M38" s="48"/>
      <c r="N38" s="71"/>
      <c r="O38" s="54"/>
      <c r="P38" s="71"/>
      <c r="Q38" s="54"/>
      <c r="R38" s="54"/>
      <c r="S38" s="54"/>
      <c r="T38" s="142"/>
      <c r="U38" s="54"/>
      <c r="V38" s="54"/>
      <c r="W38" s="142"/>
      <c r="X38" s="54"/>
      <c r="Y38" s="54"/>
      <c r="Z38" s="54">
        <v>4</v>
      </c>
      <c r="AA38" s="142">
        <v>6</v>
      </c>
      <c r="AB38" s="54"/>
      <c r="AC38" s="54"/>
      <c r="AD38" s="142"/>
      <c r="AE38" s="350"/>
      <c r="AF38" s="54"/>
      <c r="AG38" s="71" t="s">
        <v>104</v>
      </c>
      <c r="AH38" s="350"/>
      <c r="AI38" s="71" t="s">
        <v>104</v>
      </c>
      <c r="AJ38" s="48" t="s">
        <v>104</v>
      </c>
      <c r="AK38" s="48" t="s">
        <v>104</v>
      </c>
      <c r="AL38" s="350">
        <v>4</v>
      </c>
      <c r="AM38" s="142"/>
      <c r="AN38" s="350"/>
      <c r="AO38" s="350"/>
      <c r="AP38" s="350"/>
      <c r="AQ38" s="350"/>
      <c r="AR38" s="350"/>
    </row>
    <row r="39" spans="1:44" ht="15.75" thickBot="1">
      <c r="A39" s="3" t="s">
        <v>24</v>
      </c>
      <c r="B39" s="135" t="s">
        <v>290</v>
      </c>
      <c r="C39" s="109">
        <v>7</v>
      </c>
      <c r="D39" s="111">
        <v>13</v>
      </c>
      <c r="E39" s="107"/>
      <c r="F39" s="27">
        <f>AVERAGE(G39,H39,I39,Q39,R39,S39,V39)</f>
        <v>4.4285714285714288</v>
      </c>
      <c r="G39" s="149">
        <v>4</v>
      </c>
      <c r="H39" s="54">
        <v>5</v>
      </c>
      <c r="I39" s="142">
        <v>5</v>
      </c>
      <c r="J39" s="54"/>
      <c r="K39" s="142"/>
      <c r="L39" s="142"/>
      <c r="M39" s="49"/>
      <c r="N39" s="71" t="s">
        <v>104</v>
      </c>
      <c r="O39" s="71" t="s">
        <v>104</v>
      </c>
      <c r="P39" s="71" t="s">
        <v>104</v>
      </c>
      <c r="Q39" s="54">
        <v>4</v>
      </c>
      <c r="R39" s="54">
        <v>5</v>
      </c>
      <c r="S39" s="142">
        <v>4</v>
      </c>
      <c r="T39" s="71" t="s">
        <v>104</v>
      </c>
      <c r="U39" s="71" t="s">
        <v>104</v>
      </c>
      <c r="V39" s="54">
        <v>4</v>
      </c>
      <c r="W39" s="71" t="s">
        <v>104</v>
      </c>
      <c r="X39" s="71" t="s">
        <v>104</v>
      </c>
      <c r="Y39" s="71" t="s">
        <v>104</v>
      </c>
      <c r="Z39" s="54"/>
      <c r="AA39" s="142"/>
      <c r="AB39" s="54"/>
      <c r="AC39" s="54"/>
      <c r="AD39" s="71" t="s">
        <v>104</v>
      </c>
      <c r="AE39" s="49"/>
      <c r="AF39" s="71" t="s">
        <v>104</v>
      </c>
      <c r="AG39" s="71" t="s">
        <v>104</v>
      </c>
      <c r="AH39" s="48" t="s">
        <v>104</v>
      </c>
      <c r="AI39" s="54"/>
      <c r="AJ39" s="47"/>
      <c r="AK39" s="49"/>
      <c r="AL39" s="48" t="s">
        <v>104</v>
      </c>
      <c r="AM39" s="142"/>
      <c r="AN39" s="47"/>
      <c r="AO39" s="49"/>
      <c r="AP39" s="49"/>
      <c r="AQ39" s="49"/>
      <c r="AR39" s="49"/>
    </row>
    <row r="40" spans="1:44">
      <c r="G40" s="98">
        <f>AVERAGE(G8,G11,G12,G13,G14,G20,G21,G24,G33,G34,G39)</f>
        <v>4.6363636363636367</v>
      </c>
      <c r="H40" s="98">
        <f>AVERAGE(H8,H11,H12,H13,H14,H21,H22,H32,H33,H34,H39)</f>
        <v>5</v>
      </c>
      <c r="I40" s="92">
        <f>AVERAGE(I9,I11,I12,I13,I18,I19,I21,I24,I32,I34,I39)</f>
        <v>4.2727272727272725</v>
      </c>
      <c r="J40" s="98">
        <f>AVERAGE(J9,J11,J12,J13,J14,J19,J21,J24,J33,J34,J35)</f>
        <v>5.9090909090909092</v>
      </c>
      <c r="K40" s="92">
        <f>AVERAGE(K9,K11,K13,K14,K15,K19,K20,K21,K24,K33,K34)</f>
        <v>5.2727272727272725</v>
      </c>
      <c r="L40" s="92">
        <f>AVERAGE(L9,L11,L13,L14,L15,L19,L21,L24,L32,L33,L34)</f>
        <v>5.3636363636363633</v>
      </c>
      <c r="M40" s="98">
        <f>AVERAGE(M9,M11,M12,M14,M18,M19,M20,M21,M24,M33,M34)</f>
        <v>4.6363636363636367</v>
      </c>
      <c r="N40" s="92">
        <f>AVERAGE(N8,N11,N12,N13,N14,N19,N21,N24,N33,N34,N35)</f>
        <v>4.9090909090909092</v>
      </c>
      <c r="O40" s="92">
        <f>AVERAGE(O9,O11,O12,O13,O14,O19,O20,O21,O24,O33,O34)</f>
        <v>5.5454545454545459</v>
      </c>
      <c r="P40" s="92">
        <f>AVERAGE(P9,P11,P12,P13,P19,P18,P20,P21,P24,P33,P34)</f>
        <v>5</v>
      </c>
      <c r="Q40" s="92">
        <f>AVERAGE(Q9,Q11,Q12,Q13,Q14,Q19,Q20,Q21,Q24,Q34,Q39)</f>
        <v>4.4545454545454541</v>
      </c>
      <c r="R40" s="92">
        <f>AVERAGE(R9,R11,R12,R13,R14,R19,R21,R24,R33,R34,R39)</f>
        <v>5.4545454545454541</v>
      </c>
      <c r="S40" s="92">
        <f>AVERAGE(S9,S11,S12,S13,S14,S19,S20,S21,S24,S33,S39)</f>
        <v>4.5454545454545459</v>
      </c>
      <c r="T40" s="92">
        <f>AVERAGE(T9,T12,T13,T14,T15,T19,T20,T24,T27,T33,T35)</f>
        <v>4.3636363636363633</v>
      </c>
      <c r="U40" s="92">
        <f>AVERAGE(U9,U11,U12,U14,U15,U18,U20,U21,U27,U34,U35)</f>
        <v>4.6363636363636367</v>
      </c>
      <c r="V40" s="92">
        <f>AVERAGE(V9,V12,V13,V14,V15,V19,V21,V24,V34,V33,V39)</f>
        <v>5.0909090909090908</v>
      </c>
      <c r="W40" s="92">
        <f>AVERAGE(W8,W11,W12,W13,W18,W19,W21,W24,W34,W35,W33)</f>
        <v>3.8181818181818183</v>
      </c>
      <c r="X40" s="92">
        <f>AVERAGE(X8,X11,X12,X14,X20,X21,X24,X27,X33,X34,X15)</f>
        <v>4.4000000000000004</v>
      </c>
      <c r="Y40" s="92">
        <f>AVERAGE(Y9,Y11,Y12,Y14,Y15,Y19,Y20,Y21,Y24,Y33,Y35)</f>
        <v>4.0909090909090908</v>
      </c>
      <c r="Z40" s="92">
        <f>AVERAGE(Z8,Z11,Z12,Z14,Z16,Z19,Z20,Z24,Z25,Z37,Z38)</f>
        <v>4.9090909090909092</v>
      </c>
      <c r="AA40" s="92">
        <f>AVERAGE(AA8,AA11,AA12,AA14,AA15,AA16,AA19,AA20,AA24,AA31,AA38)</f>
        <v>4.7272727272727275</v>
      </c>
      <c r="AB40" s="92">
        <f>AVERAGE(AB8,AB11,AB12,AB15,AB14,AB16,AB19,AB25,AB24,AB26,AB35)</f>
        <v>5.7272727272727275</v>
      </c>
      <c r="AC40" s="92">
        <f>AVERAGE(AC8,AC11,AC12,AC14,AC17,AC19,AC24,AC25,AC26,AC33,AC35)</f>
        <v>3.4545454545454546</v>
      </c>
      <c r="AD40" s="92">
        <f>AVERAGE(AD9,AD11,AD12,AD14,AD17,AD19,AD20,AD21,AD24,AD33,AD37)</f>
        <v>4.9090909090909092</v>
      </c>
      <c r="AE40" s="92">
        <f>AVERAGE(AE9,AE11,AE12,AE14,AE17,AE19,AE20,AE21,AE24,AE33,AE37)</f>
        <v>5.7272727272727275</v>
      </c>
      <c r="AF40" s="92">
        <f>AVERAGE(AF9,AF14,AF17,AF19,AF20,AF21,AF22,AF24,AF34,AF37,AF11)</f>
        <v>6</v>
      </c>
      <c r="AG40" s="92">
        <f>AVERAGE(AG9,AG11,AG16,AG17,AG19,AG21,AG22,AG24,AG26,AG34,AG37)</f>
        <v>6.7272727272727275</v>
      </c>
      <c r="AH40" s="92">
        <f>AVERAGE(AH9,AH11,AH12,AH16,AH17,AH19,AH21,AH22,AH26,AH33,AH34)</f>
        <v>5.5454545454545459</v>
      </c>
      <c r="AI40" s="92">
        <f>AVERAGE(AI9,AI11,AI12,AI14,AI17,AI19,AI21,AI24,AI33,AI34,AI37)</f>
        <v>3.9090909090909092</v>
      </c>
      <c r="AJ40" s="92">
        <f>AVERAGE(AJ9,AJ11,AJ12,AJ14,AJ16,AJ20,AJ19,AJ21,AJ24,AJ34,AJ37)</f>
        <v>6</v>
      </c>
      <c r="AK40" s="92">
        <f>AVERAGE(AK9,AK11,AK12,AK14,AK17,AK19,AK21,AK24,AK33,AK34,AK37)</f>
        <v>4.8181818181818183</v>
      </c>
      <c r="AL40" s="92">
        <f>AVERAGE(AL10,AL11,AL12,AL14,AL19,AL20,AL21,AL24,AL33,AL34,AL38)</f>
        <v>4.7272727272727275</v>
      </c>
      <c r="AM40" s="92"/>
      <c r="AN40" s="92"/>
      <c r="AO40" s="92"/>
      <c r="AP40" s="92"/>
      <c r="AQ40" s="92"/>
      <c r="AR40" s="92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S3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7109375" customWidth="1"/>
    <col min="8" max="11" width="4.5703125" customWidth="1"/>
    <col min="12" max="44" width="4.7109375" customWidth="1"/>
    <col min="45" max="45" width="11.42578125" customWidth="1"/>
  </cols>
  <sheetData>
    <row r="1" spans="1:45">
      <c r="A1" s="91" t="s">
        <v>411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485</v>
      </c>
      <c r="H7" s="115" t="s">
        <v>542</v>
      </c>
      <c r="I7" s="115" t="s">
        <v>571</v>
      </c>
      <c r="J7" s="115" t="s">
        <v>628</v>
      </c>
      <c r="K7" s="115" t="s">
        <v>661</v>
      </c>
      <c r="L7" s="115" t="s">
        <v>684</v>
      </c>
      <c r="M7" s="115" t="s">
        <v>723</v>
      </c>
      <c r="N7" s="115" t="s">
        <v>729</v>
      </c>
      <c r="O7" s="115" t="s">
        <v>766</v>
      </c>
      <c r="P7" s="115" t="s">
        <v>780</v>
      </c>
      <c r="Q7" s="115" t="s">
        <v>806</v>
      </c>
      <c r="R7" s="115" t="s">
        <v>821</v>
      </c>
      <c r="S7" s="115" t="s">
        <v>845</v>
      </c>
      <c r="T7" s="115" t="s">
        <v>872</v>
      </c>
      <c r="U7" s="115" t="s">
        <v>893</v>
      </c>
      <c r="V7" s="115" t="s">
        <v>919</v>
      </c>
      <c r="W7" s="115" t="s">
        <v>933</v>
      </c>
      <c r="X7" s="115" t="s">
        <v>958</v>
      </c>
      <c r="Y7" s="115" t="s">
        <v>987</v>
      </c>
      <c r="Z7" s="115" t="s">
        <v>996</v>
      </c>
      <c r="AA7" s="115" t="s">
        <v>1161</v>
      </c>
      <c r="AB7" s="115" t="s">
        <v>1051</v>
      </c>
      <c r="AC7" s="115" t="s">
        <v>1082</v>
      </c>
      <c r="AD7" s="115" t="s">
        <v>1106</v>
      </c>
      <c r="AE7" s="115" t="s">
        <v>1126</v>
      </c>
      <c r="AF7" s="115" t="s">
        <v>1174</v>
      </c>
      <c r="AG7" s="115" t="s">
        <v>1175</v>
      </c>
      <c r="AH7" s="115" t="s">
        <v>1205</v>
      </c>
      <c r="AI7" s="115" t="s">
        <v>1223</v>
      </c>
      <c r="AJ7" s="115" t="s">
        <v>1241</v>
      </c>
      <c r="AK7" s="115" t="s">
        <v>1254</v>
      </c>
      <c r="AL7" s="115" t="s">
        <v>1282</v>
      </c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35" t="s">
        <v>486</v>
      </c>
      <c r="C8" s="94">
        <v>17</v>
      </c>
      <c r="D8" s="95"/>
      <c r="E8" s="93"/>
      <c r="F8" s="29">
        <f>AVERAGE(G8,H8,I8,J8,K8,L8,M8,N8,O8,P8,Q8,R8,S8,T8,U8,AK8,AL8)</f>
        <v>5.5294117647058822</v>
      </c>
      <c r="G8" s="120">
        <v>5</v>
      </c>
      <c r="H8" s="196">
        <v>4</v>
      </c>
      <c r="I8" s="142">
        <v>5</v>
      </c>
      <c r="J8" s="53">
        <v>6</v>
      </c>
      <c r="K8" s="54">
        <v>6</v>
      </c>
      <c r="L8" s="53">
        <v>6</v>
      </c>
      <c r="M8" s="54">
        <v>5</v>
      </c>
      <c r="N8" s="54">
        <v>6</v>
      </c>
      <c r="O8" s="54">
        <v>4</v>
      </c>
      <c r="P8" s="54">
        <v>5</v>
      </c>
      <c r="Q8" s="224">
        <v>7</v>
      </c>
      <c r="R8" s="281">
        <v>3</v>
      </c>
      <c r="S8" s="224">
        <v>8</v>
      </c>
      <c r="T8" s="53">
        <v>6</v>
      </c>
      <c r="U8" s="53">
        <v>6</v>
      </c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49"/>
      <c r="AH8" s="54"/>
      <c r="AI8" s="142"/>
      <c r="AJ8" s="54"/>
      <c r="AK8" s="54">
        <v>6</v>
      </c>
      <c r="AL8" s="53">
        <v>6</v>
      </c>
      <c r="AM8" s="54"/>
      <c r="AN8" s="54"/>
      <c r="AO8" s="54"/>
      <c r="AP8" s="54"/>
      <c r="AQ8" s="54"/>
      <c r="AR8" s="54"/>
      <c r="AS8" s="21"/>
    </row>
    <row r="9" spans="1:45">
      <c r="A9" s="64" t="s">
        <v>8</v>
      </c>
      <c r="B9" s="67" t="s">
        <v>497</v>
      </c>
      <c r="C9" s="187">
        <v>15</v>
      </c>
      <c r="D9" s="32">
        <v>2</v>
      </c>
      <c r="E9" s="188"/>
      <c r="F9" s="83">
        <f>AVERAGE(V9,W9,X9,Y9,Z9,AB9,AC9,AD9,AE9,AF9,AA9,AG9,AH9,AI9,AJ9,AK8)</f>
        <v>5.3125</v>
      </c>
      <c r="G9" s="120"/>
      <c r="H9" s="133"/>
      <c r="I9" s="142"/>
      <c r="J9" s="54"/>
      <c r="K9" s="54"/>
      <c r="L9" s="54"/>
      <c r="M9" s="54"/>
      <c r="N9" s="142"/>
      <c r="O9" s="54"/>
      <c r="P9" s="54"/>
      <c r="Q9" s="54"/>
      <c r="R9" s="54"/>
      <c r="S9" s="54"/>
      <c r="T9" s="71" t="s">
        <v>104</v>
      </c>
      <c r="U9" s="71" t="s">
        <v>104</v>
      </c>
      <c r="V9" s="54">
        <v>5</v>
      </c>
      <c r="W9" s="53">
        <v>6</v>
      </c>
      <c r="X9" s="54">
        <v>4</v>
      </c>
      <c r="Y9" s="53">
        <v>6</v>
      </c>
      <c r="Z9" s="53">
        <v>6</v>
      </c>
      <c r="AA9" s="54">
        <v>6</v>
      </c>
      <c r="AB9" s="54">
        <v>5</v>
      </c>
      <c r="AC9" s="53">
        <v>6</v>
      </c>
      <c r="AD9" s="54">
        <v>4</v>
      </c>
      <c r="AE9" s="54">
        <v>4</v>
      </c>
      <c r="AF9" s="54">
        <v>6</v>
      </c>
      <c r="AG9" s="50">
        <v>6</v>
      </c>
      <c r="AH9" s="54">
        <v>6</v>
      </c>
      <c r="AI9" s="142">
        <v>5</v>
      </c>
      <c r="AJ9" s="54">
        <v>4</v>
      </c>
      <c r="AK9" s="54"/>
      <c r="AL9" s="54"/>
      <c r="AM9" s="54"/>
      <c r="AN9" s="54"/>
      <c r="AO9" s="54"/>
      <c r="AP9" s="54"/>
      <c r="AQ9" s="54"/>
      <c r="AR9" s="54"/>
      <c r="AS9" s="21"/>
    </row>
    <row r="10" spans="1:45">
      <c r="A10" s="10" t="s">
        <v>8</v>
      </c>
      <c r="B10" s="249" t="s">
        <v>498</v>
      </c>
      <c r="C10" s="190"/>
      <c r="D10" s="191"/>
      <c r="E10" s="192"/>
      <c r="F10" s="28"/>
      <c r="G10" s="120"/>
      <c r="H10" s="142"/>
      <c r="I10" s="142"/>
      <c r="J10" s="197"/>
      <c r="K10" s="196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49"/>
      <c r="AH10" s="54"/>
      <c r="AI10" s="142"/>
      <c r="AJ10" s="54"/>
      <c r="AK10" s="54"/>
      <c r="AL10" s="54"/>
      <c r="AM10" s="54"/>
      <c r="AN10" s="54"/>
      <c r="AO10" s="54"/>
      <c r="AP10" s="54"/>
      <c r="AQ10" s="54"/>
      <c r="AR10" s="54"/>
      <c r="AS10" s="21"/>
    </row>
    <row r="11" spans="1:45">
      <c r="A11" s="64" t="s">
        <v>10</v>
      </c>
      <c r="B11" s="102" t="s">
        <v>487</v>
      </c>
      <c r="C11" s="187">
        <v>17</v>
      </c>
      <c r="D11" s="32"/>
      <c r="E11" s="188"/>
      <c r="F11" s="83">
        <f>AVERAGE(G11,H11,I11,J11,O11,X11,Z11,AB11,AC11,AF11,AG11,AH11,AI11,AJ11,AL11)</f>
        <v>4.8666666666666663</v>
      </c>
      <c r="G11" s="231">
        <v>3</v>
      </c>
      <c r="H11" s="197">
        <v>5</v>
      </c>
      <c r="I11" s="142">
        <v>4</v>
      </c>
      <c r="J11" s="142">
        <v>5</v>
      </c>
      <c r="K11" s="82" t="s">
        <v>418</v>
      </c>
      <c r="L11" s="54"/>
      <c r="M11" s="54"/>
      <c r="N11" s="54"/>
      <c r="O11" s="54">
        <v>4</v>
      </c>
      <c r="P11" s="54"/>
      <c r="Q11" s="54"/>
      <c r="R11" s="54"/>
      <c r="S11" s="54"/>
      <c r="T11" s="54"/>
      <c r="U11" s="54"/>
      <c r="V11" s="142"/>
      <c r="W11" s="54"/>
      <c r="X11" s="54">
        <v>5</v>
      </c>
      <c r="Y11" s="54"/>
      <c r="Z11" s="279">
        <v>7</v>
      </c>
      <c r="AA11" s="54"/>
      <c r="AB11" s="54">
        <v>4</v>
      </c>
      <c r="AC11" s="279">
        <v>7</v>
      </c>
      <c r="AD11" s="54"/>
      <c r="AE11" s="54"/>
      <c r="AF11" s="54">
        <v>4</v>
      </c>
      <c r="AG11" s="49">
        <v>5</v>
      </c>
      <c r="AH11" s="54">
        <v>6</v>
      </c>
      <c r="AI11" s="142">
        <v>5</v>
      </c>
      <c r="AJ11" s="281">
        <v>3</v>
      </c>
      <c r="AK11" s="82" t="s">
        <v>418</v>
      </c>
      <c r="AL11" s="54">
        <v>6</v>
      </c>
      <c r="AM11" s="54"/>
      <c r="AN11" s="54"/>
      <c r="AO11" s="54"/>
      <c r="AP11" s="54"/>
      <c r="AQ11" s="54"/>
      <c r="AR11" s="54"/>
      <c r="AS11" s="21"/>
    </row>
    <row r="12" spans="1:45">
      <c r="A12" s="349" t="s">
        <v>10</v>
      </c>
      <c r="B12" s="354" t="s">
        <v>488</v>
      </c>
      <c r="C12" s="355">
        <v>18</v>
      </c>
      <c r="D12" s="356"/>
      <c r="E12" s="357"/>
      <c r="F12" s="168">
        <f>AVERAGE(X12,U12,T12,G12,H12,I12,J12,K12,L12,M12,N12,P12,Q12,R12,S12,V12,W12,Y12)</f>
        <v>4.7777777777777777</v>
      </c>
      <c r="G12" s="159">
        <v>3</v>
      </c>
      <c r="H12" s="158">
        <v>4</v>
      </c>
      <c r="I12" s="398">
        <v>4</v>
      </c>
      <c r="J12" s="158">
        <v>5</v>
      </c>
      <c r="K12" s="157">
        <v>5</v>
      </c>
      <c r="L12" s="157">
        <v>5</v>
      </c>
      <c r="M12" s="157">
        <v>5</v>
      </c>
      <c r="N12" s="157">
        <v>5</v>
      </c>
      <c r="O12" s="157"/>
      <c r="P12" s="157">
        <v>6</v>
      </c>
      <c r="Q12" s="157">
        <v>6</v>
      </c>
      <c r="R12" s="157">
        <v>2</v>
      </c>
      <c r="S12" s="157">
        <v>5</v>
      </c>
      <c r="T12" s="157">
        <v>5</v>
      </c>
      <c r="U12" s="157">
        <v>6</v>
      </c>
      <c r="V12" s="157">
        <v>4</v>
      </c>
      <c r="W12" s="157">
        <v>6</v>
      </c>
      <c r="X12" s="157">
        <v>4</v>
      </c>
      <c r="Y12" s="157">
        <v>6</v>
      </c>
      <c r="Z12" s="157"/>
      <c r="AA12" s="157"/>
      <c r="AB12" s="157"/>
      <c r="AC12" s="157"/>
      <c r="AD12" s="157"/>
      <c r="AE12" s="157"/>
      <c r="AF12" s="157"/>
      <c r="AG12" s="356"/>
      <c r="AH12" s="157"/>
      <c r="AI12" s="158"/>
      <c r="AJ12" s="157"/>
      <c r="AK12" s="157"/>
      <c r="AL12" s="157"/>
      <c r="AM12" s="157"/>
      <c r="AN12" s="157"/>
      <c r="AO12" s="157"/>
      <c r="AP12" s="157"/>
      <c r="AQ12" s="157"/>
      <c r="AR12" s="157"/>
      <c r="AS12" s="21"/>
    </row>
    <row r="13" spans="1:45">
      <c r="A13" s="125" t="s">
        <v>10</v>
      </c>
      <c r="B13" s="59" t="s">
        <v>231</v>
      </c>
      <c r="C13" s="126">
        <v>18</v>
      </c>
      <c r="D13" s="350">
        <v>1</v>
      </c>
      <c r="E13" s="193"/>
      <c r="F13" s="83">
        <f>AVERAGE(G13,O13,T13,U13,V13,W13,X13,Z13,AB13,AC13,AD13,AE13,AF13,AA13,AH13,AI13,AJ13)</f>
        <v>5.0588235294117645</v>
      </c>
      <c r="G13" s="149">
        <v>4</v>
      </c>
      <c r="H13" s="142"/>
      <c r="I13" s="142"/>
      <c r="J13" s="142"/>
      <c r="K13" s="54"/>
      <c r="L13" s="142"/>
      <c r="M13" s="54"/>
      <c r="N13" s="142"/>
      <c r="O13" s="142">
        <v>5</v>
      </c>
      <c r="P13" s="54"/>
      <c r="Q13" s="54"/>
      <c r="R13" s="54"/>
      <c r="S13" s="54"/>
      <c r="T13" s="142">
        <v>6</v>
      </c>
      <c r="U13" s="54">
        <v>6</v>
      </c>
      <c r="V13" s="54">
        <v>4</v>
      </c>
      <c r="W13" s="142">
        <v>6</v>
      </c>
      <c r="X13" s="54">
        <v>5</v>
      </c>
      <c r="Y13" s="54"/>
      <c r="Z13" s="142">
        <v>6</v>
      </c>
      <c r="AA13" s="54">
        <v>5</v>
      </c>
      <c r="AB13" s="54">
        <v>5</v>
      </c>
      <c r="AC13" s="54">
        <v>6</v>
      </c>
      <c r="AD13" s="54">
        <v>4</v>
      </c>
      <c r="AE13" s="54">
        <v>4</v>
      </c>
      <c r="AF13" s="142">
        <v>5</v>
      </c>
      <c r="AG13" s="48" t="s">
        <v>104</v>
      </c>
      <c r="AH13" s="54">
        <v>6</v>
      </c>
      <c r="AI13" s="142">
        <v>5</v>
      </c>
      <c r="AJ13" s="54">
        <v>4</v>
      </c>
      <c r="AK13" s="82" t="s">
        <v>423</v>
      </c>
      <c r="AL13" s="54"/>
      <c r="AM13" s="54"/>
      <c r="AN13" s="54"/>
      <c r="AO13" s="54"/>
      <c r="AP13" s="54"/>
      <c r="AQ13" s="54"/>
      <c r="AR13" s="54"/>
      <c r="AS13" s="21"/>
    </row>
    <row r="14" spans="1:45">
      <c r="A14" s="64" t="s">
        <v>10</v>
      </c>
      <c r="B14" s="59" t="s">
        <v>489</v>
      </c>
      <c r="C14" s="187">
        <v>24</v>
      </c>
      <c r="D14" s="32">
        <v>1</v>
      </c>
      <c r="E14" s="362" t="s">
        <v>830</v>
      </c>
      <c r="F14" s="83">
        <f>AVERAGE(G14,H14,I14,J14,K14,O14,S14,T14,U14,V14,W14,X14,Z14,AB14,AC14,AD14,AF14,AA14,AG14,AH14,AI14,AJ14,AK14,AL14)</f>
        <v>5.041666666666667</v>
      </c>
      <c r="G14" s="231">
        <v>3</v>
      </c>
      <c r="H14" s="197">
        <v>4</v>
      </c>
      <c r="I14" s="197">
        <v>5</v>
      </c>
      <c r="J14" s="142">
        <v>5</v>
      </c>
      <c r="K14" s="54">
        <v>5</v>
      </c>
      <c r="L14" s="54"/>
      <c r="M14" s="54"/>
      <c r="N14" s="54"/>
      <c r="O14" s="281">
        <v>3</v>
      </c>
      <c r="P14" s="54"/>
      <c r="Q14" s="54"/>
      <c r="R14" s="54"/>
      <c r="S14" s="54">
        <v>6</v>
      </c>
      <c r="T14" s="54">
        <v>6</v>
      </c>
      <c r="U14" s="224">
        <v>8</v>
      </c>
      <c r="V14" s="54">
        <v>4</v>
      </c>
      <c r="W14" s="279">
        <v>7</v>
      </c>
      <c r="X14" s="54">
        <v>5</v>
      </c>
      <c r="Y14" s="71" t="s">
        <v>104</v>
      </c>
      <c r="Z14" s="54">
        <v>5</v>
      </c>
      <c r="AA14" s="54">
        <v>5</v>
      </c>
      <c r="AB14" s="281">
        <v>3</v>
      </c>
      <c r="AC14" s="54">
        <v>6</v>
      </c>
      <c r="AD14" s="281">
        <v>3</v>
      </c>
      <c r="AE14" s="54"/>
      <c r="AF14" s="54">
        <v>6</v>
      </c>
      <c r="AG14" s="49">
        <v>6</v>
      </c>
      <c r="AH14" s="54">
        <v>6</v>
      </c>
      <c r="AI14" s="142">
        <v>5</v>
      </c>
      <c r="AJ14" s="54">
        <v>5</v>
      </c>
      <c r="AK14" s="54">
        <v>5</v>
      </c>
      <c r="AL14" s="54">
        <v>5</v>
      </c>
      <c r="AM14" s="54"/>
      <c r="AN14" s="54"/>
      <c r="AO14" s="54"/>
      <c r="AP14" s="54"/>
      <c r="AQ14" s="54"/>
      <c r="AR14" s="54"/>
      <c r="AS14" s="21"/>
    </row>
    <row r="15" spans="1:45">
      <c r="A15" s="64" t="s">
        <v>10</v>
      </c>
      <c r="B15" s="59" t="s">
        <v>496</v>
      </c>
      <c r="C15" s="187">
        <v>19</v>
      </c>
      <c r="D15" s="32">
        <v>2</v>
      </c>
      <c r="E15" s="188">
        <v>1</v>
      </c>
      <c r="F15" s="83">
        <f>AVERAGE(G15,K15,L15,M15,N15,P15,Q15,R15,S15,T15,U15,V15,W15,Y15,Z15,AC15,AD15,AE15,AF15,AA15,AG15)</f>
        <v>4.9523809523809526</v>
      </c>
      <c r="G15" s="42">
        <v>4</v>
      </c>
      <c r="H15" s="197"/>
      <c r="I15" s="197"/>
      <c r="J15" s="142"/>
      <c r="K15" s="71">
        <v>5</v>
      </c>
      <c r="L15" s="54">
        <v>5</v>
      </c>
      <c r="M15" s="54">
        <v>4</v>
      </c>
      <c r="N15" s="54">
        <v>4</v>
      </c>
      <c r="O15" s="54"/>
      <c r="P15" s="54">
        <v>5</v>
      </c>
      <c r="Q15" s="54">
        <v>6</v>
      </c>
      <c r="R15" s="54">
        <v>4</v>
      </c>
      <c r="S15" s="224">
        <v>7</v>
      </c>
      <c r="T15" s="54">
        <v>5</v>
      </c>
      <c r="U15" s="54">
        <v>6</v>
      </c>
      <c r="V15" s="54">
        <v>4</v>
      </c>
      <c r="W15" s="54">
        <v>6</v>
      </c>
      <c r="X15" s="54"/>
      <c r="Y15" s="54">
        <v>5</v>
      </c>
      <c r="Z15" s="54">
        <v>6</v>
      </c>
      <c r="AA15" s="54">
        <v>5</v>
      </c>
      <c r="AB15" s="54"/>
      <c r="AC15" s="54">
        <v>6</v>
      </c>
      <c r="AD15" s="281">
        <v>3</v>
      </c>
      <c r="AE15" s="281">
        <v>3</v>
      </c>
      <c r="AF15" s="54">
        <v>6</v>
      </c>
      <c r="AG15" s="49">
        <v>5</v>
      </c>
      <c r="AH15" s="54"/>
      <c r="AI15" s="142"/>
      <c r="AJ15" s="54"/>
      <c r="AK15" s="54"/>
      <c r="AL15" s="54"/>
      <c r="AM15" s="54"/>
      <c r="AN15" s="54"/>
      <c r="AO15" s="54"/>
      <c r="AP15" s="54"/>
      <c r="AQ15" s="54"/>
      <c r="AR15" s="54"/>
      <c r="AS15" s="21"/>
    </row>
    <row r="16" spans="1:45">
      <c r="A16" s="64" t="s">
        <v>10</v>
      </c>
      <c r="B16" s="59" t="s">
        <v>499</v>
      </c>
      <c r="C16" s="187">
        <v>8</v>
      </c>
      <c r="D16" s="32">
        <v>1</v>
      </c>
      <c r="E16" s="183">
        <v>1</v>
      </c>
      <c r="F16" s="83">
        <f>AVERAGE(N16,AD16,AA16,AH16,AI16,AJ16,AK16,AL16)</f>
        <v>4.625</v>
      </c>
      <c r="G16" s="120"/>
      <c r="H16" s="142"/>
      <c r="I16" s="142"/>
      <c r="J16" s="142"/>
      <c r="K16" s="142"/>
      <c r="L16" s="54"/>
      <c r="M16" s="142"/>
      <c r="N16" s="142">
        <v>5</v>
      </c>
      <c r="O16" s="54"/>
      <c r="P16" s="54"/>
      <c r="Q16" s="54"/>
      <c r="R16" s="54"/>
      <c r="S16" s="54"/>
      <c r="T16" s="54"/>
      <c r="U16" s="54"/>
      <c r="V16" s="54"/>
      <c r="W16" s="54"/>
      <c r="X16" s="142"/>
      <c r="Y16" s="54"/>
      <c r="Z16" s="54"/>
      <c r="AA16" s="54">
        <v>4</v>
      </c>
      <c r="AB16" s="54"/>
      <c r="AC16" s="71" t="s">
        <v>104</v>
      </c>
      <c r="AD16" s="281">
        <v>3</v>
      </c>
      <c r="AE16" s="54"/>
      <c r="AF16" s="54"/>
      <c r="AG16" s="49"/>
      <c r="AH16" s="54">
        <v>5</v>
      </c>
      <c r="AI16" s="268">
        <v>3</v>
      </c>
      <c r="AJ16" s="53">
        <v>6</v>
      </c>
      <c r="AK16" s="54">
        <v>4</v>
      </c>
      <c r="AL16" s="279">
        <v>7</v>
      </c>
      <c r="AM16" s="54"/>
      <c r="AN16" s="54"/>
      <c r="AO16" s="54"/>
      <c r="AP16" s="54"/>
      <c r="AQ16" s="54"/>
      <c r="AR16" s="54"/>
      <c r="AS16" s="21"/>
    </row>
    <row r="17" spans="1:45" s="91" customFormat="1">
      <c r="A17" s="64" t="s">
        <v>10</v>
      </c>
      <c r="B17" s="22" t="s">
        <v>500</v>
      </c>
      <c r="C17" s="187">
        <v>8</v>
      </c>
      <c r="D17" s="32"/>
      <c r="E17" s="183"/>
      <c r="F17" s="83">
        <f>AVERAGE(L17,M17,N17,O17,Q17,R17,AK17,AL17)</f>
        <v>4.75</v>
      </c>
      <c r="G17" s="120"/>
      <c r="H17" s="142"/>
      <c r="I17" s="142"/>
      <c r="J17" s="142"/>
      <c r="K17" s="142"/>
      <c r="L17" s="54">
        <v>5</v>
      </c>
      <c r="M17" s="54">
        <v>5</v>
      </c>
      <c r="N17" s="142">
        <v>4</v>
      </c>
      <c r="O17" s="281">
        <v>3</v>
      </c>
      <c r="P17" s="54"/>
      <c r="Q17" s="54">
        <v>6</v>
      </c>
      <c r="R17" s="281">
        <v>3</v>
      </c>
      <c r="S17" s="54"/>
      <c r="T17" s="54"/>
      <c r="U17" s="54"/>
      <c r="V17" s="54"/>
      <c r="W17" s="54"/>
      <c r="X17" s="142"/>
      <c r="Y17" s="54"/>
      <c r="Z17" s="54"/>
      <c r="AA17" s="54"/>
      <c r="AB17" s="54"/>
      <c r="AC17" s="54"/>
      <c r="AD17" s="54"/>
      <c r="AE17" s="54"/>
      <c r="AF17" s="54"/>
      <c r="AG17" s="49"/>
      <c r="AH17" s="54"/>
      <c r="AI17" s="142"/>
      <c r="AJ17" s="54"/>
      <c r="AK17" s="54">
        <v>5</v>
      </c>
      <c r="AL17" s="279">
        <v>7</v>
      </c>
      <c r="AM17" s="54"/>
      <c r="AN17" s="142"/>
      <c r="AO17" s="54"/>
      <c r="AP17" s="54"/>
      <c r="AQ17" s="54"/>
      <c r="AR17" s="54"/>
      <c r="AS17" s="116"/>
    </row>
    <row r="18" spans="1:45" s="91" customFormat="1">
      <c r="A18" s="338" t="s">
        <v>10</v>
      </c>
      <c r="B18" s="352" t="s">
        <v>685</v>
      </c>
      <c r="C18" s="363">
        <v>14</v>
      </c>
      <c r="D18" s="345">
        <v>2</v>
      </c>
      <c r="E18" s="362"/>
      <c r="F18" s="342">
        <f>AVERAGE(L18,M18,N18,O18,P18,S18,Y18,AB18,AE18,AG18,AH18,AI18,AJ18,AL18)</f>
        <v>4.8571428571428568</v>
      </c>
      <c r="G18" s="120"/>
      <c r="H18" s="142"/>
      <c r="I18" s="142"/>
      <c r="J18" s="142"/>
      <c r="K18" s="142"/>
      <c r="L18" s="54">
        <v>4</v>
      </c>
      <c r="M18" s="54">
        <v>5</v>
      </c>
      <c r="N18" s="142">
        <v>5</v>
      </c>
      <c r="O18" s="54">
        <v>4</v>
      </c>
      <c r="P18" s="54">
        <v>5</v>
      </c>
      <c r="Q18" s="54"/>
      <c r="R18" s="71" t="s">
        <v>104</v>
      </c>
      <c r="S18" s="54">
        <v>6</v>
      </c>
      <c r="T18" s="54"/>
      <c r="U18" s="54"/>
      <c r="V18" s="54"/>
      <c r="W18" s="54"/>
      <c r="X18" s="142"/>
      <c r="Y18" s="54">
        <v>5</v>
      </c>
      <c r="Z18" s="54"/>
      <c r="AA18" s="54"/>
      <c r="AB18" s="54">
        <v>4</v>
      </c>
      <c r="AC18" s="71" t="s">
        <v>104</v>
      </c>
      <c r="AD18" s="54"/>
      <c r="AE18" s="54">
        <v>4</v>
      </c>
      <c r="AF18" s="54"/>
      <c r="AG18" s="350">
        <v>5</v>
      </c>
      <c r="AH18" s="54">
        <v>5</v>
      </c>
      <c r="AI18" s="142">
        <v>5</v>
      </c>
      <c r="AJ18" s="54">
        <v>4</v>
      </c>
      <c r="AK18" s="54"/>
      <c r="AL18" s="279">
        <v>7</v>
      </c>
      <c r="AM18" s="54"/>
      <c r="AN18" s="142"/>
      <c r="AO18" s="54"/>
      <c r="AP18" s="54"/>
      <c r="AQ18" s="54"/>
      <c r="AR18" s="54"/>
      <c r="AS18" s="116"/>
    </row>
    <row r="19" spans="1:45" s="91" customFormat="1">
      <c r="A19" s="10" t="s">
        <v>10</v>
      </c>
      <c r="B19" s="250" t="s">
        <v>501</v>
      </c>
      <c r="C19" s="190">
        <v>21</v>
      </c>
      <c r="D19" s="191">
        <v>1</v>
      </c>
      <c r="E19" s="192">
        <v>1</v>
      </c>
      <c r="F19" s="28">
        <f>AVERAGE(H19,I19,J19,K19,L19,M19,N19,P19,Q19,R19,Y19,AB19,AC19,AD19,AE19,AA19,AG19,AI19,AJ19,AK19,AL19)</f>
        <v>5.1428571428571432</v>
      </c>
      <c r="G19" s="120"/>
      <c r="H19" s="142">
        <v>4</v>
      </c>
      <c r="I19" s="142">
        <v>4</v>
      </c>
      <c r="J19" s="280">
        <v>7</v>
      </c>
      <c r="K19" s="142">
        <v>5</v>
      </c>
      <c r="L19" s="54">
        <v>5</v>
      </c>
      <c r="M19" s="54">
        <v>5</v>
      </c>
      <c r="N19" s="142">
        <v>5</v>
      </c>
      <c r="O19" s="54"/>
      <c r="P19" s="54">
        <v>5</v>
      </c>
      <c r="Q19" s="54">
        <v>6</v>
      </c>
      <c r="R19" s="281">
        <v>3</v>
      </c>
      <c r="S19" s="54"/>
      <c r="T19" s="54"/>
      <c r="U19" s="54"/>
      <c r="V19" s="54"/>
      <c r="W19" s="54"/>
      <c r="X19" s="142"/>
      <c r="Y19" s="54">
        <v>6</v>
      </c>
      <c r="Z19" s="71" t="s">
        <v>104</v>
      </c>
      <c r="AA19" s="54">
        <v>4</v>
      </c>
      <c r="AB19" s="54">
        <v>5</v>
      </c>
      <c r="AC19" s="224">
        <v>7</v>
      </c>
      <c r="AD19" s="142">
        <v>4</v>
      </c>
      <c r="AE19" s="54">
        <v>4</v>
      </c>
      <c r="AF19" s="54"/>
      <c r="AG19" s="49">
        <v>6</v>
      </c>
      <c r="AH19" s="54"/>
      <c r="AI19" s="142">
        <v>6</v>
      </c>
      <c r="AJ19" s="54">
        <v>5</v>
      </c>
      <c r="AK19" s="54">
        <v>6</v>
      </c>
      <c r="AL19" s="54">
        <v>6</v>
      </c>
      <c r="AM19" s="54"/>
      <c r="AN19" s="54"/>
      <c r="AO19" s="54"/>
      <c r="AP19" s="54"/>
      <c r="AQ19" s="54"/>
      <c r="AR19" s="54"/>
      <c r="AS19" s="116"/>
    </row>
    <row r="20" spans="1:45">
      <c r="A20" s="64" t="s">
        <v>23</v>
      </c>
      <c r="B20" s="67" t="s">
        <v>490</v>
      </c>
      <c r="C20" s="187">
        <v>7</v>
      </c>
      <c r="D20" s="32">
        <v>6</v>
      </c>
      <c r="E20" s="188">
        <v>1</v>
      </c>
      <c r="F20" s="83">
        <f>AVERAGE(G20,H20,L20,M20,N20,O20,P20,AH20)</f>
        <v>4.125</v>
      </c>
      <c r="G20" s="54">
        <v>4</v>
      </c>
      <c r="H20" s="142">
        <v>4</v>
      </c>
      <c r="I20" s="142"/>
      <c r="J20" s="71" t="s">
        <v>104</v>
      </c>
      <c r="K20" s="71" t="s">
        <v>104</v>
      </c>
      <c r="L20" s="142">
        <v>4</v>
      </c>
      <c r="M20" s="240">
        <v>3</v>
      </c>
      <c r="N20" s="54">
        <v>4</v>
      </c>
      <c r="O20" s="54">
        <v>4</v>
      </c>
      <c r="P20" s="53">
        <v>6</v>
      </c>
      <c r="Q20" s="54"/>
      <c r="R20" s="54"/>
      <c r="S20" s="54"/>
      <c r="T20" s="54"/>
      <c r="U20" s="71" t="s">
        <v>104</v>
      </c>
      <c r="V20" s="54"/>
      <c r="W20" s="54"/>
      <c r="X20" s="54"/>
      <c r="Y20" s="54"/>
      <c r="Z20" s="54"/>
      <c r="AA20" s="71" t="s">
        <v>104</v>
      </c>
      <c r="AB20" s="71" t="s">
        <v>104</v>
      </c>
      <c r="AC20" s="54"/>
      <c r="AD20" s="54"/>
      <c r="AE20" s="54"/>
      <c r="AF20" s="54"/>
      <c r="AG20" s="49"/>
      <c r="AH20" s="54">
        <v>4</v>
      </c>
      <c r="AI20" s="142"/>
      <c r="AJ20" s="54"/>
      <c r="AK20" s="54"/>
      <c r="AL20" s="54"/>
      <c r="AM20" s="54"/>
      <c r="AN20" s="54"/>
      <c r="AO20" s="54"/>
      <c r="AP20" s="54"/>
      <c r="AQ20" s="54"/>
      <c r="AR20" s="54"/>
      <c r="AS20" s="21"/>
    </row>
    <row r="21" spans="1:45">
      <c r="A21" s="64" t="s">
        <v>23</v>
      </c>
      <c r="B21" s="67" t="s">
        <v>491</v>
      </c>
      <c r="C21" s="187">
        <v>19</v>
      </c>
      <c r="D21" s="32">
        <v>3</v>
      </c>
      <c r="E21" s="188">
        <v>3</v>
      </c>
      <c r="F21" s="83">
        <f>AVERAGE(G21,H21,I21,J21,K21,L21,N21,T21,U21,W21,X21,Y21,AC21,AD21,AE21,AF21,AG21,AH21,AJ21)</f>
        <v>5.2631578947368425</v>
      </c>
      <c r="G21" s="120">
        <v>4</v>
      </c>
      <c r="H21" s="142">
        <v>4</v>
      </c>
      <c r="I21" s="142">
        <v>6</v>
      </c>
      <c r="J21" s="278">
        <v>7</v>
      </c>
      <c r="K21" s="54">
        <v>5</v>
      </c>
      <c r="L21" s="54">
        <v>5</v>
      </c>
      <c r="M21" s="54"/>
      <c r="N21" s="142">
        <v>5</v>
      </c>
      <c r="O21" s="71" t="s">
        <v>104</v>
      </c>
      <c r="P21" s="54"/>
      <c r="Q21" s="142"/>
      <c r="R21" s="142"/>
      <c r="S21" s="71" t="s">
        <v>104</v>
      </c>
      <c r="T21" s="142">
        <v>4</v>
      </c>
      <c r="U21" s="278">
        <v>8</v>
      </c>
      <c r="V21" s="71" t="s">
        <v>104</v>
      </c>
      <c r="W21" s="54">
        <v>6</v>
      </c>
      <c r="X21" s="43">
        <v>6</v>
      </c>
      <c r="Y21" s="142">
        <v>6</v>
      </c>
      <c r="Z21" s="142"/>
      <c r="AA21" s="142"/>
      <c r="AB21" s="142"/>
      <c r="AC21" s="54">
        <v>6</v>
      </c>
      <c r="AD21" s="142">
        <v>5</v>
      </c>
      <c r="AE21" s="54">
        <v>4</v>
      </c>
      <c r="AF21" s="54">
        <v>4</v>
      </c>
      <c r="AG21" s="47">
        <v>5</v>
      </c>
      <c r="AH21" s="142">
        <v>5</v>
      </c>
      <c r="AI21" s="142"/>
      <c r="AJ21" s="142">
        <v>5</v>
      </c>
      <c r="AK21" s="54"/>
      <c r="AL21" s="142"/>
      <c r="AM21" s="54"/>
      <c r="AN21" s="54"/>
      <c r="AO21" s="54"/>
      <c r="AP21" s="54"/>
      <c r="AQ21" s="54"/>
      <c r="AR21" s="142"/>
      <c r="AS21" s="21"/>
    </row>
    <row r="22" spans="1:45">
      <c r="A22" s="64" t="s">
        <v>23</v>
      </c>
      <c r="B22" s="102" t="s">
        <v>492</v>
      </c>
      <c r="C22" s="187">
        <v>19</v>
      </c>
      <c r="D22" s="32">
        <v>4</v>
      </c>
      <c r="E22" s="183">
        <v>1</v>
      </c>
      <c r="F22" s="83">
        <f>AVERAGE(X22,G22,H22,I22,J22,K22,M22,O22,P22,Q22,R22,S22,U22,V22,Y22,Z22,AE22,AA22,AG22,AL22)</f>
        <v>5.35</v>
      </c>
      <c r="G22" s="231">
        <v>3</v>
      </c>
      <c r="H22" s="142">
        <v>5</v>
      </c>
      <c r="I22" s="142">
        <v>5</v>
      </c>
      <c r="J22" s="197">
        <v>5</v>
      </c>
      <c r="K22" s="49">
        <v>6</v>
      </c>
      <c r="L22" s="54"/>
      <c r="M22" s="54">
        <v>6</v>
      </c>
      <c r="N22" s="54"/>
      <c r="O22" s="54">
        <v>6</v>
      </c>
      <c r="P22" s="279">
        <v>7</v>
      </c>
      <c r="Q22" s="54">
        <v>6</v>
      </c>
      <c r="R22" s="281">
        <v>3</v>
      </c>
      <c r="S22" s="54">
        <v>6</v>
      </c>
      <c r="T22" s="54"/>
      <c r="U22" s="278">
        <v>8</v>
      </c>
      <c r="V22" s="281">
        <v>3</v>
      </c>
      <c r="W22" s="54"/>
      <c r="X22" s="54">
        <v>5</v>
      </c>
      <c r="Y22" s="54">
        <v>5</v>
      </c>
      <c r="Z22" s="54">
        <v>6</v>
      </c>
      <c r="AA22" s="54">
        <v>5</v>
      </c>
      <c r="AB22" s="54"/>
      <c r="AC22" s="54"/>
      <c r="AD22" s="142"/>
      <c r="AE22" s="71">
        <v>4</v>
      </c>
      <c r="AF22" s="71" t="s">
        <v>104</v>
      </c>
      <c r="AG22" s="49">
        <v>6</v>
      </c>
      <c r="AH22" s="71" t="s">
        <v>104</v>
      </c>
      <c r="AI22" s="71" t="s">
        <v>104</v>
      </c>
      <c r="AJ22" s="54"/>
      <c r="AK22" s="54"/>
      <c r="AL22" s="279">
        <v>7</v>
      </c>
      <c r="AM22" s="54"/>
      <c r="AN22" s="54"/>
      <c r="AO22" s="142"/>
      <c r="AP22" s="54"/>
      <c r="AQ22" s="54"/>
      <c r="AR22" s="142"/>
      <c r="AS22" s="21"/>
    </row>
    <row r="23" spans="1:45" s="68" customFormat="1">
      <c r="A23" s="64" t="s">
        <v>23</v>
      </c>
      <c r="B23" s="59" t="s">
        <v>493</v>
      </c>
      <c r="C23" s="187">
        <v>6</v>
      </c>
      <c r="D23" s="32">
        <v>2</v>
      </c>
      <c r="E23" s="188"/>
      <c r="F23" s="83">
        <f>AVERAGE(G23,H23,M23,S23,T23,V23)</f>
        <v>4.333333333333333</v>
      </c>
      <c r="G23" s="231">
        <v>3</v>
      </c>
      <c r="H23" s="142">
        <v>6</v>
      </c>
      <c r="I23" s="198"/>
      <c r="J23" s="198"/>
      <c r="K23" s="54"/>
      <c r="L23" s="198"/>
      <c r="M23" s="196">
        <v>4</v>
      </c>
      <c r="N23" s="142"/>
      <c r="O23" s="54"/>
      <c r="P23" s="142"/>
      <c r="Q23" s="71" t="s">
        <v>104</v>
      </c>
      <c r="R23" s="198"/>
      <c r="S23" s="196">
        <v>5</v>
      </c>
      <c r="T23" s="142">
        <v>5</v>
      </c>
      <c r="U23" s="54"/>
      <c r="V23" s="268">
        <v>3</v>
      </c>
      <c r="W23" s="71" t="s">
        <v>104</v>
      </c>
      <c r="X23" s="54"/>
      <c r="Y23" s="54"/>
      <c r="Z23" s="54"/>
      <c r="AA23" s="142"/>
      <c r="AB23" s="142"/>
      <c r="AC23" s="142"/>
      <c r="AD23" s="54"/>
      <c r="AE23" s="54"/>
      <c r="AF23" s="54"/>
      <c r="AG23" s="49"/>
      <c r="AH23" s="54"/>
      <c r="AI23" s="142"/>
      <c r="AJ23" s="142"/>
      <c r="AK23" s="54"/>
      <c r="AL23" s="142"/>
      <c r="AM23" s="54"/>
      <c r="AN23" s="54"/>
      <c r="AO23" s="142"/>
      <c r="AP23" s="54"/>
      <c r="AQ23" s="142"/>
      <c r="AR23" s="142"/>
      <c r="AS23" s="69"/>
    </row>
    <row r="24" spans="1:45">
      <c r="A24" s="125" t="s">
        <v>23</v>
      </c>
      <c r="B24" s="59" t="s">
        <v>494</v>
      </c>
      <c r="C24" s="126">
        <v>11</v>
      </c>
      <c r="D24" s="350">
        <v>9</v>
      </c>
      <c r="E24" s="193"/>
      <c r="F24" s="83">
        <f>AVERAGE(G24,H24,I24,J24,K24,R24,S24,T24,AB24,AE24,AA24)</f>
        <v>4.0909090909090908</v>
      </c>
      <c r="G24" s="120">
        <v>4</v>
      </c>
      <c r="H24" s="268">
        <v>3</v>
      </c>
      <c r="I24" s="197">
        <v>4</v>
      </c>
      <c r="J24" s="142">
        <v>5</v>
      </c>
      <c r="K24" s="54">
        <v>4</v>
      </c>
      <c r="L24" s="54"/>
      <c r="M24" s="71" t="s">
        <v>104</v>
      </c>
      <c r="N24" s="54"/>
      <c r="O24" s="54"/>
      <c r="P24" s="71" t="s">
        <v>104</v>
      </c>
      <c r="Q24" s="71" t="s">
        <v>104</v>
      </c>
      <c r="R24" s="281">
        <v>3</v>
      </c>
      <c r="S24" s="142">
        <v>5</v>
      </c>
      <c r="T24" s="54">
        <v>5</v>
      </c>
      <c r="U24" s="54"/>
      <c r="V24" s="71" t="s">
        <v>104</v>
      </c>
      <c r="W24" s="71" t="s">
        <v>104</v>
      </c>
      <c r="X24" s="71" t="s">
        <v>104</v>
      </c>
      <c r="Y24" s="54"/>
      <c r="Z24" s="54"/>
      <c r="AA24" s="142">
        <v>4</v>
      </c>
      <c r="AB24" s="54">
        <v>4</v>
      </c>
      <c r="AC24" s="54"/>
      <c r="AD24" s="71" t="s">
        <v>104</v>
      </c>
      <c r="AE24" s="54">
        <v>4</v>
      </c>
      <c r="AF24" s="71" t="s">
        <v>104</v>
      </c>
      <c r="AG24" s="49"/>
      <c r="AH24" s="54"/>
      <c r="AI24" s="142"/>
      <c r="AJ24" s="54"/>
      <c r="AK24" s="54"/>
      <c r="AL24" s="71" t="s">
        <v>104</v>
      </c>
      <c r="AM24" s="54"/>
      <c r="AN24" s="54"/>
      <c r="AO24" s="54"/>
      <c r="AP24" s="54"/>
      <c r="AQ24" s="54"/>
      <c r="AR24" s="54"/>
      <c r="AS24" s="21"/>
    </row>
    <row r="25" spans="1:45" s="91" customFormat="1">
      <c r="A25" s="64" t="s">
        <v>23</v>
      </c>
      <c r="B25" s="59" t="s">
        <v>502</v>
      </c>
      <c r="C25" s="187">
        <v>10</v>
      </c>
      <c r="D25" s="32">
        <v>6</v>
      </c>
      <c r="E25" s="188"/>
      <c r="F25" s="83">
        <f>AVERAGE(L25,M25,N25,P25,Q25,R25,U25,W25,AB25,AI25)</f>
        <v>4.8</v>
      </c>
      <c r="G25" s="120"/>
      <c r="H25" s="142"/>
      <c r="I25" s="197"/>
      <c r="J25" s="71" t="s">
        <v>104</v>
      </c>
      <c r="K25" s="142"/>
      <c r="L25" s="54">
        <v>5</v>
      </c>
      <c r="M25" s="142">
        <v>5</v>
      </c>
      <c r="N25" s="54">
        <v>4</v>
      </c>
      <c r="O25" s="54"/>
      <c r="P25" s="54">
        <v>5</v>
      </c>
      <c r="Q25" s="54">
        <v>5</v>
      </c>
      <c r="R25" s="71">
        <v>4</v>
      </c>
      <c r="S25" s="142"/>
      <c r="T25" s="54"/>
      <c r="U25" s="54">
        <v>6</v>
      </c>
      <c r="V25" s="142"/>
      <c r="W25" s="142">
        <v>6</v>
      </c>
      <c r="X25" s="71" t="s">
        <v>104</v>
      </c>
      <c r="Y25" s="54"/>
      <c r="Z25" s="54"/>
      <c r="AA25" s="142"/>
      <c r="AB25" s="281">
        <v>3</v>
      </c>
      <c r="AC25" s="54"/>
      <c r="AD25" s="54"/>
      <c r="AE25" s="71" t="s">
        <v>104</v>
      </c>
      <c r="AF25" s="142"/>
      <c r="AG25" s="49"/>
      <c r="AH25" s="54"/>
      <c r="AI25" s="142">
        <v>5</v>
      </c>
      <c r="AJ25" s="71" t="s">
        <v>104</v>
      </c>
      <c r="AK25" s="71" t="s">
        <v>104</v>
      </c>
      <c r="AL25" s="54"/>
      <c r="AM25" s="54"/>
      <c r="AN25" s="54"/>
      <c r="AO25" s="54"/>
      <c r="AP25" s="54"/>
      <c r="AQ25" s="54"/>
      <c r="AR25" s="142"/>
      <c r="AS25" s="116"/>
    </row>
    <row r="26" spans="1:45" s="91" customFormat="1">
      <c r="A26" s="64" t="s">
        <v>23</v>
      </c>
      <c r="B26" s="22" t="s">
        <v>316</v>
      </c>
      <c r="C26" s="187">
        <v>7</v>
      </c>
      <c r="D26" s="32">
        <v>3</v>
      </c>
      <c r="E26" s="188"/>
      <c r="F26" s="83">
        <f>AVERAGE(I26,P26,T26,Z26,AB26,AC26)</f>
        <v>4.666666666666667</v>
      </c>
      <c r="G26" s="120"/>
      <c r="H26" s="142"/>
      <c r="I26" s="197">
        <v>4</v>
      </c>
      <c r="J26" s="142"/>
      <c r="K26" s="54"/>
      <c r="L26" s="54"/>
      <c r="M26" s="54"/>
      <c r="N26" s="54"/>
      <c r="O26" s="54"/>
      <c r="P26" s="54">
        <v>5</v>
      </c>
      <c r="Q26" s="54"/>
      <c r="R26" s="54"/>
      <c r="S26" s="71" t="s">
        <v>104</v>
      </c>
      <c r="T26" s="54">
        <v>4</v>
      </c>
      <c r="U26" s="54"/>
      <c r="V26" s="142"/>
      <c r="W26" s="54"/>
      <c r="X26" s="54"/>
      <c r="Y26" s="54"/>
      <c r="Z26" s="54">
        <v>6</v>
      </c>
      <c r="AA26" s="142"/>
      <c r="AB26" s="54">
        <v>4</v>
      </c>
      <c r="AC26" s="54">
        <v>5</v>
      </c>
      <c r="AD26" s="71" t="s">
        <v>104</v>
      </c>
      <c r="AE26" s="54"/>
      <c r="AF26" s="142"/>
      <c r="AG26" s="49"/>
      <c r="AH26" s="54"/>
      <c r="AI26" s="142"/>
      <c r="AJ26" s="71" t="s">
        <v>104</v>
      </c>
      <c r="AK26" s="54"/>
      <c r="AL26" s="54"/>
      <c r="AM26" s="54"/>
      <c r="AN26" s="54"/>
      <c r="AO26" s="54"/>
      <c r="AP26" s="54"/>
      <c r="AQ26" s="54"/>
      <c r="AR26" s="54"/>
      <c r="AS26" s="116"/>
    </row>
    <row r="27" spans="1:45" s="91" customFormat="1">
      <c r="A27" s="64" t="s">
        <v>23</v>
      </c>
      <c r="B27" s="34" t="s">
        <v>503</v>
      </c>
      <c r="C27" s="187">
        <v>15</v>
      </c>
      <c r="D27" s="32">
        <v>4</v>
      </c>
      <c r="E27" s="188"/>
      <c r="F27" s="83">
        <f>AVERAGE(J27,K27,O27,R27,W27,X27,Z27,AB27,AD27,AE27,AF27,AA27,AH27,AJ27,AK27,AL27)</f>
        <v>4.9375</v>
      </c>
      <c r="G27" s="120"/>
      <c r="H27" s="71" t="s">
        <v>104</v>
      </c>
      <c r="I27" s="52" t="s">
        <v>104</v>
      </c>
      <c r="J27" s="142">
        <v>5</v>
      </c>
      <c r="K27" s="54">
        <v>5</v>
      </c>
      <c r="L27" s="54"/>
      <c r="M27" s="54"/>
      <c r="N27" s="54"/>
      <c r="O27" s="54">
        <v>5</v>
      </c>
      <c r="P27" s="54"/>
      <c r="Q27" s="54"/>
      <c r="R27" s="54">
        <v>4</v>
      </c>
      <c r="S27" s="142"/>
      <c r="T27" s="142"/>
      <c r="U27" s="54"/>
      <c r="V27" s="142"/>
      <c r="W27" s="54">
        <v>6</v>
      </c>
      <c r="X27" s="54">
        <v>5</v>
      </c>
      <c r="Y27" s="71" t="s">
        <v>104</v>
      </c>
      <c r="Z27" s="54">
        <v>6</v>
      </c>
      <c r="AA27" s="142">
        <v>5</v>
      </c>
      <c r="AB27" s="54">
        <v>5</v>
      </c>
      <c r="AC27" s="54"/>
      <c r="AD27" s="281">
        <v>3</v>
      </c>
      <c r="AE27" s="54">
        <v>5</v>
      </c>
      <c r="AF27" s="142">
        <v>5</v>
      </c>
      <c r="AG27" s="49"/>
      <c r="AH27" s="54">
        <v>5</v>
      </c>
      <c r="AI27" s="142"/>
      <c r="AJ27" s="54">
        <v>5</v>
      </c>
      <c r="AK27" s="71">
        <v>4</v>
      </c>
      <c r="AL27" s="54">
        <v>6</v>
      </c>
      <c r="AM27" s="54"/>
      <c r="AN27" s="54"/>
      <c r="AO27" s="54"/>
      <c r="AP27" s="54"/>
      <c r="AQ27" s="54"/>
      <c r="AR27" s="54"/>
      <c r="AS27" s="116"/>
    </row>
    <row r="28" spans="1:45" s="91" customFormat="1">
      <c r="A28" s="338" t="s">
        <v>23</v>
      </c>
      <c r="B28" s="346" t="s">
        <v>334</v>
      </c>
      <c r="C28" s="363">
        <v>14</v>
      </c>
      <c r="D28" s="345">
        <v>2</v>
      </c>
      <c r="E28" s="364">
        <v>2</v>
      </c>
      <c r="F28" s="342">
        <f>AVERAGE(O28,P28,Q28,S28,T28,V28,Y28,Z28,AC28,AD28,AE28,AF28,AI28,AK28)</f>
        <v>5.0714285714285712</v>
      </c>
      <c r="G28" s="120"/>
      <c r="H28" s="71"/>
      <c r="I28" s="52"/>
      <c r="J28" s="142"/>
      <c r="K28" s="54"/>
      <c r="L28" s="54"/>
      <c r="M28" s="54"/>
      <c r="N28" s="54"/>
      <c r="O28" s="53">
        <v>6</v>
      </c>
      <c r="P28" s="54">
        <v>5</v>
      </c>
      <c r="Q28" s="224">
        <v>7</v>
      </c>
      <c r="R28" s="54"/>
      <c r="S28" s="142">
        <v>5</v>
      </c>
      <c r="T28" s="142">
        <v>5</v>
      </c>
      <c r="U28" s="71" t="s">
        <v>104</v>
      </c>
      <c r="V28" s="142">
        <v>4</v>
      </c>
      <c r="W28" s="54"/>
      <c r="X28" s="54"/>
      <c r="Y28" s="54">
        <v>5</v>
      </c>
      <c r="Z28" s="54">
        <v>6</v>
      </c>
      <c r="AA28" s="142"/>
      <c r="AB28" s="54"/>
      <c r="AC28" s="54">
        <v>6</v>
      </c>
      <c r="AD28" s="54">
        <v>4</v>
      </c>
      <c r="AE28" s="54">
        <v>4</v>
      </c>
      <c r="AF28" s="142">
        <v>5</v>
      </c>
      <c r="AG28" s="350"/>
      <c r="AH28" s="54"/>
      <c r="AI28" s="142">
        <v>4</v>
      </c>
      <c r="AJ28" s="54"/>
      <c r="AK28" s="54">
        <v>5</v>
      </c>
      <c r="AL28" s="71" t="s">
        <v>104</v>
      </c>
      <c r="AM28" s="54"/>
      <c r="AN28" s="54"/>
      <c r="AO28" s="54"/>
      <c r="AP28" s="54"/>
      <c r="AQ28" s="54"/>
      <c r="AR28" s="54"/>
      <c r="AS28" s="116"/>
    </row>
    <row r="29" spans="1:45" s="91" customFormat="1">
      <c r="A29" s="338" t="s">
        <v>23</v>
      </c>
      <c r="B29" s="352" t="s">
        <v>1176</v>
      </c>
      <c r="C29" s="363">
        <v>1</v>
      </c>
      <c r="D29" s="345">
        <v>4</v>
      </c>
      <c r="E29" s="364"/>
      <c r="F29" s="342">
        <f>AVERAGE(AK29)</f>
        <v>4</v>
      </c>
      <c r="G29" s="120"/>
      <c r="H29" s="71"/>
      <c r="I29" s="52"/>
      <c r="J29" s="142"/>
      <c r="K29" s="54"/>
      <c r="L29" s="54"/>
      <c r="M29" s="54"/>
      <c r="N29" s="54"/>
      <c r="O29" s="53"/>
      <c r="P29" s="54"/>
      <c r="Q29" s="54"/>
      <c r="R29" s="54"/>
      <c r="S29" s="142"/>
      <c r="T29" s="142"/>
      <c r="U29" s="71"/>
      <c r="V29" s="142"/>
      <c r="W29" s="54"/>
      <c r="X29" s="54"/>
      <c r="Y29" s="54"/>
      <c r="Z29" s="54"/>
      <c r="AA29" s="142"/>
      <c r="AB29" s="54"/>
      <c r="AC29" s="54"/>
      <c r="AD29" s="54"/>
      <c r="AE29" s="54"/>
      <c r="AF29" s="142"/>
      <c r="AG29" s="48" t="s">
        <v>104</v>
      </c>
      <c r="AH29" s="71" t="s">
        <v>104</v>
      </c>
      <c r="AI29" s="71" t="s">
        <v>104</v>
      </c>
      <c r="AJ29" s="71" t="s">
        <v>104</v>
      </c>
      <c r="AK29" s="54">
        <v>4</v>
      </c>
      <c r="AL29" s="54"/>
      <c r="AM29" s="54"/>
      <c r="AN29" s="54"/>
      <c r="AO29" s="54"/>
      <c r="AP29" s="54"/>
      <c r="AQ29" s="54"/>
      <c r="AR29" s="54"/>
      <c r="AS29" s="116"/>
    </row>
    <row r="30" spans="1:45" s="91" customFormat="1">
      <c r="A30" s="10" t="s">
        <v>23</v>
      </c>
      <c r="B30" s="250" t="s">
        <v>504</v>
      </c>
      <c r="C30" s="190">
        <v>14</v>
      </c>
      <c r="D30" s="191">
        <v>5</v>
      </c>
      <c r="E30" s="189">
        <v>2</v>
      </c>
      <c r="F30" s="28">
        <f>AVERAGE(I30,J30,K30,Q30,R30,U30,V30,W30,X30,Y30,AF30,AA30,AG30,AH30)</f>
        <v>4.6428571428571432</v>
      </c>
      <c r="G30" s="42" t="s">
        <v>104</v>
      </c>
      <c r="H30" s="71" t="s">
        <v>104</v>
      </c>
      <c r="I30" s="197">
        <v>4</v>
      </c>
      <c r="J30" s="142">
        <v>5</v>
      </c>
      <c r="K30" s="224">
        <v>7</v>
      </c>
      <c r="L30" s="54"/>
      <c r="M30" s="54"/>
      <c r="N30" s="71" t="s">
        <v>104</v>
      </c>
      <c r="O30" s="54"/>
      <c r="P30" s="54"/>
      <c r="Q30" s="54">
        <v>5</v>
      </c>
      <c r="R30" s="281">
        <v>3</v>
      </c>
      <c r="S30" s="142"/>
      <c r="T30" s="142"/>
      <c r="U30" s="54">
        <v>6</v>
      </c>
      <c r="V30" s="142">
        <v>4</v>
      </c>
      <c r="W30" s="224">
        <v>7</v>
      </c>
      <c r="X30" s="54">
        <v>4</v>
      </c>
      <c r="Y30" s="142">
        <v>5</v>
      </c>
      <c r="Z30" s="71" t="s">
        <v>104</v>
      </c>
      <c r="AA30" s="142">
        <v>4</v>
      </c>
      <c r="AB30" s="54"/>
      <c r="AC30" s="54"/>
      <c r="AD30" s="54"/>
      <c r="AE30" s="54"/>
      <c r="AF30" s="268">
        <v>3</v>
      </c>
      <c r="AG30" s="49">
        <v>4</v>
      </c>
      <c r="AH30" s="54">
        <v>4</v>
      </c>
      <c r="AI30" s="142"/>
      <c r="AJ30" s="54"/>
      <c r="AK30" s="54"/>
      <c r="AL30" s="71" t="s">
        <v>104</v>
      </c>
      <c r="AM30" s="54"/>
      <c r="AN30" s="54"/>
      <c r="AO30" s="54"/>
      <c r="AP30" s="54"/>
      <c r="AQ30" s="54"/>
      <c r="AR30" s="54"/>
      <c r="AS30" s="116"/>
    </row>
    <row r="31" spans="1:45">
      <c r="A31" s="64" t="s">
        <v>24</v>
      </c>
      <c r="B31" s="102" t="s">
        <v>495</v>
      </c>
      <c r="C31" s="187">
        <v>11</v>
      </c>
      <c r="D31" s="32">
        <v>10</v>
      </c>
      <c r="E31" s="188">
        <v>2</v>
      </c>
      <c r="F31" s="83">
        <f>AVERAGE(G31,H31,L31,N31,O31,W31,X31,AC31,AD31,AE31,AL31)</f>
        <v>4.4545454545454541</v>
      </c>
      <c r="G31" s="241">
        <v>3</v>
      </c>
      <c r="H31" s="268">
        <v>3</v>
      </c>
      <c r="I31" s="52" t="s">
        <v>104</v>
      </c>
      <c r="J31" s="43" t="s">
        <v>104</v>
      </c>
      <c r="K31" s="52" t="s">
        <v>104</v>
      </c>
      <c r="L31" s="54">
        <v>4</v>
      </c>
      <c r="M31" s="54"/>
      <c r="N31" s="54">
        <v>4</v>
      </c>
      <c r="O31" s="54">
        <v>4</v>
      </c>
      <c r="P31" s="71" t="s">
        <v>104</v>
      </c>
      <c r="Q31" s="71" t="s">
        <v>104</v>
      </c>
      <c r="R31" s="54"/>
      <c r="S31" s="54"/>
      <c r="T31" s="54"/>
      <c r="U31" s="54"/>
      <c r="V31" s="71" t="s">
        <v>104</v>
      </c>
      <c r="W31" s="54">
        <v>4</v>
      </c>
      <c r="X31" s="54">
        <v>6</v>
      </c>
      <c r="Y31" s="71" t="s">
        <v>104</v>
      </c>
      <c r="Z31" s="54"/>
      <c r="AA31" s="54"/>
      <c r="AB31" s="71" t="s">
        <v>104</v>
      </c>
      <c r="AC31" s="280">
        <v>7</v>
      </c>
      <c r="AD31" s="54">
        <v>4</v>
      </c>
      <c r="AE31" s="281">
        <v>3</v>
      </c>
      <c r="AF31" s="54"/>
      <c r="AG31" s="49"/>
      <c r="AH31" s="54"/>
      <c r="AI31" s="142"/>
      <c r="AJ31" s="54"/>
      <c r="AK31" s="71" t="s">
        <v>104</v>
      </c>
      <c r="AL31" s="224">
        <v>7</v>
      </c>
      <c r="AM31" s="142"/>
      <c r="AN31" s="142"/>
      <c r="AO31" s="54"/>
      <c r="AP31" s="142"/>
      <c r="AQ31" s="142"/>
      <c r="AR31" s="54"/>
      <c r="AS31" s="21"/>
    </row>
    <row r="32" spans="1:45">
      <c r="A32" s="125" t="s">
        <v>24</v>
      </c>
      <c r="B32" s="85" t="s">
        <v>505</v>
      </c>
      <c r="C32" s="126">
        <v>9</v>
      </c>
      <c r="D32" s="49">
        <v>10</v>
      </c>
      <c r="E32" s="128">
        <v>1</v>
      </c>
      <c r="F32" s="83">
        <f>AVERAGE(G32,L32,M32,Q32,R32,T32,Y32,Z32,AA32,AI32)</f>
        <v>3.8</v>
      </c>
      <c r="G32" s="241">
        <v>3</v>
      </c>
      <c r="H32" s="71" t="s">
        <v>104</v>
      </c>
      <c r="I32" s="71" t="s">
        <v>104</v>
      </c>
      <c r="J32" s="142"/>
      <c r="K32" s="54"/>
      <c r="L32" s="54">
        <v>4</v>
      </c>
      <c r="M32" s="281">
        <v>3</v>
      </c>
      <c r="N32" s="71" t="s">
        <v>104</v>
      </c>
      <c r="O32" s="71" t="s">
        <v>104</v>
      </c>
      <c r="P32" s="54"/>
      <c r="Q32" s="53">
        <v>6</v>
      </c>
      <c r="R32" s="281">
        <v>3</v>
      </c>
      <c r="S32" s="71" t="s">
        <v>104</v>
      </c>
      <c r="T32" s="54">
        <v>4</v>
      </c>
      <c r="U32" s="54"/>
      <c r="V32" s="142"/>
      <c r="W32" s="54"/>
      <c r="X32" s="54"/>
      <c r="Y32" s="54">
        <v>4</v>
      </c>
      <c r="Z32" s="142">
        <v>4</v>
      </c>
      <c r="AA32" s="281">
        <v>3</v>
      </c>
      <c r="AB32" s="142"/>
      <c r="AC32" s="54"/>
      <c r="AD32" s="71" t="s">
        <v>104</v>
      </c>
      <c r="AE32" s="71" t="s">
        <v>104</v>
      </c>
      <c r="AF32" s="71" t="s">
        <v>104</v>
      </c>
      <c r="AG32" s="48" t="s">
        <v>104</v>
      </c>
      <c r="AH32" s="142"/>
      <c r="AI32" s="142">
        <v>4</v>
      </c>
      <c r="AJ32" s="54"/>
      <c r="AK32" s="142"/>
      <c r="AL32" s="54"/>
      <c r="AM32" s="142"/>
      <c r="AN32" s="142"/>
      <c r="AO32" s="54"/>
      <c r="AP32" s="54"/>
      <c r="AQ32" s="54"/>
      <c r="AR32" s="54"/>
      <c r="AS32" s="21"/>
    </row>
    <row r="33" spans="1:45">
      <c r="A33" s="64" t="s">
        <v>24</v>
      </c>
      <c r="B33" s="102" t="s">
        <v>506</v>
      </c>
      <c r="C33" s="187">
        <v>13</v>
      </c>
      <c r="D33" s="32">
        <v>8</v>
      </c>
      <c r="E33" s="188"/>
      <c r="F33" s="83">
        <f>AVERAGE(I33,J33,K33,S33,U33,V33,Z33,AB33,AD33,AF33,AG33,AJ33,AK33)</f>
        <v>4</v>
      </c>
      <c r="G33" s="149"/>
      <c r="H33" s="142"/>
      <c r="I33" s="268">
        <v>2</v>
      </c>
      <c r="J33" s="197">
        <v>5</v>
      </c>
      <c r="K33" s="54">
        <v>4</v>
      </c>
      <c r="L33" s="71" t="s">
        <v>104</v>
      </c>
      <c r="M33" s="71" t="s">
        <v>418</v>
      </c>
      <c r="N33" s="54"/>
      <c r="O33" s="54"/>
      <c r="P33" s="54"/>
      <c r="Q33" s="142"/>
      <c r="R33" s="71" t="s">
        <v>104</v>
      </c>
      <c r="S33" s="54">
        <v>4</v>
      </c>
      <c r="T33" s="71" t="s">
        <v>104</v>
      </c>
      <c r="U33" s="54">
        <v>6</v>
      </c>
      <c r="V33" s="54">
        <v>4</v>
      </c>
      <c r="W33" s="71" t="s">
        <v>104</v>
      </c>
      <c r="X33" s="142"/>
      <c r="Y33" s="142"/>
      <c r="Z33" s="71">
        <v>4</v>
      </c>
      <c r="AA33" s="71" t="s">
        <v>104</v>
      </c>
      <c r="AB33" s="54">
        <v>4</v>
      </c>
      <c r="AC33" s="54"/>
      <c r="AD33" s="281">
        <v>3</v>
      </c>
      <c r="AE33" s="54"/>
      <c r="AF33" s="54">
        <v>4</v>
      </c>
      <c r="AG33" s="47">
        <v>4</v>
      </c>
      <c r="AH33" s="71" t="s">
        <v>104</v>
      </c>
      <c r="AI33" s="71" t="s">
        <v>104</v>
      </c>
      <c r="AJ33" s="54">
        <v>4</v>
      </c>
      <c r="AK33" s="54">
        <v>4</v>
      </c>
      <c r="AL33" s="54"/>
      <c r="AM33" s="142"/>
      <c r="AN33" s="142"/>
      <c r="AO33" s="54"/>
      <c r="AP33" s="54"/>
      <c r="AQ33" s="54"/>
      <c r="AR33" s="54"/>
      <c r="AS33" s="21"/>
    </row>
    <row r="34" spans="1:45" s="91" customFormat="1">
      <c r="A34" s="338" t="s">
        <v>24</v>
      </c>
      <c r="B34" s="85" t="s">
        <v>686</v>
      </c>
      <c r="C34" s="363">
        <v>19</v>
      </c>
      <c r="D34" s="345">
        <v>7</v>
      </c>
      <c r="E34" s="364">
        <v>8</v>
      </c>
      <c r="F34" s="342">
        <f>AVERAGE(P34,Q34,R34,S34,U34,V34,W34,X34,Y34,Z34,AC34,AE34,AF34,AG34,AH34,AI34,AJ34,AK34,AL34)</f>
        <v>5.3157894736842106</v>
      </c>
      <c r="G34" s="149"/>
      <c r="H34" s="142"/>
      <c r="I34" s="54"/>
      <c r="J34" s="197"/>
      <c r="K34" s="54"/>
      <c r="L34" s="71" t="s">
        <v>104</v>
      </c>
      <c r="M34" s="71" t="s">
        <v>104</v>
      </c>
      <c r="N34" s="71" t="s">
        <v>104</v>
      </c>
      <c r="O34" s="71" t="s">
        <v>104</v>
      </c>
      <c r="P34" s="54">
        <v>6</v>
      </c>
      <c r="Q34" s="142">
        <v>6</v>
      </c>
      <c r="R34" s="268">
        <v>3</v>
      </c>
      <c r="S34" s="54">
        <v>4</v>
      </c>
      <c r="T34" s="71" t="s">
        <v>104</v>
      </c>
      <c r="U34" s="224">
        <v>7</v>
      </c>
      <c r="V34" s="281">
        <v>3</v>
      </c>
      <c r="W34" s="224">
        <v>7</v>
      </c>
      <c r="X34" s="142">
        <v>4</v>
      </c>
      <c r="Y34" s="142">
        <v>5</v>
      </c>
      <c r="Z34" s="53">
        <v>6</v>
      </c>
      <c r="AA34" s="71" t="s">
        <v>104</v>
      </c>
      <c r="AB34" s="71" t="s">
        <v>104</v>
      </c>
      <c r="AC34" s="224">
        <v>7</v>
      </c>
      <c r="AD34" s="54"/>
      <c r="AE34" s="54">
        <v>4</v>
      </c>
      <c r="AF34" s="54">
        <v>4</v>
      </c>
      <c r="AG34" s="47">
        <v>6</v>
      </c>
      <c r="AH34" s="142">
        <v>4</v>
      </c>
      <c r="AI34" s="43">
        <v>6</v>
      </c>
      <c r="AJ34" s="224">
        <v>7</v>
      </c>
      <c r="AK34" s="54">
        <v>4</v>
      </c>
      <c r="AL34" s="224">
        <v>8</v>
      </c>
      <c r="AM34" s="142"/>
      <c r="AN34" s="142"/>
      <c r="AO34" s="54"/>
      <c r="AP34" s="54"/>
      <c r="AQ34" s="54"/>
      <c r="AR34" s="54"/>
      <c r="AS34" s="116"/>
    </row>
    <row r="35" spans="1:45" s="76" customFormat="1" ht="15.75" thickBot="1">
      <c r="A35" s="2" t="s">
        <v>24</v>
      </c>
      <c r="B35" s="248" t="s">
        <v>507</v>
      </c>
      <c r="C35" s="194"/>
      <c r="D35" s="195"/>
      <c r="E35" s="153"/>
      <c r="F35" s="27"/>
      <c r="G35" s="149"/>
      <c r="H35" s="142"/>
      <c r="I35" s="142"/>
      <c r="J35" s="198"/>
      <c r="K35" s="142"/>
      <c r="L35" s="142"/>
      <c r="M35" s="54"/>
      <c r="N35" s="142"/>
      <c r="O35" s="142"/>
      <c r="P35" s="142"/>
      <c r="Q35" s="142"/>
      <c r="R35" s="142"/>
      <c r="S35" s="142"/>
      <c r="T35" s="54"/>
      <c r="U35" s="142"/>
      <c r="V35" s="142"/>
      <c r="W35" s="142"/>
      <c r="X35" s="142"/>
      <c r="Y35" s="142"/>
      <c r="Z35" s="142"/>
      <c r="AA35" s="54"/>
      <c r="AB35" s="54"/>
      <c r="AC35" s="142"/>
      <c r="AD35" s="54"/>
      <c r="AE35" s="54"/>
      <c r="AF35" s="54"/>
      <c r="AG35" s="49"/>
      <c r="AH35" s="54"/>
      <c r="AI35" s="142"/>
      <c r="AJ35" s="142"/>
      <c r="AK35" s="142"/>
      <c r="AL35" s="54"/>
      <c r="AM35" s="54"/>
      <c r="AN35" s="142"/>
      <c r="AO35" s="54"/>
      <c r="AP35" s="54"/>
      <c r="AQ35" s="54"/>
      <c r="AR35" s="54"/>
      <c r="AS35" s="77"/>
    </row>
    <row r="36" spans="1:45">
      <c r="G36" s="98">
        <f>AVERAGE(G8,G11,G12,G13,G14,G20,G21,G22,G23,G24,G31)</f>
        <v>3.5454545454545454</v>
      </c>
      <c r="H36" s="98">
        <f>AVERAGE(H8,H11,H12,H14,H19,H20,H21,H22,H23,H24,H31)</f>
        <v>4.1818181818181817</v>
      </c>
      <c r="I36" s="298">
        <f>AVERAGE(I8,I11,I12,I14,I19,I21,I22,I24,I26,I30,I33)</f>
        <v>4.2727272727272725</v>
      </c>
      <c r="J36" s="98">
        <f>AVERAGE(J8,J11,J12,J14,J19,J21,J22,J24,J27,J30,J33)</f>
        <v>5.4545454545454541</v>
      </c>
      <c r="K36" s="92">
        <f>AVERAGE(K8,K15,K12,K14,K19,K21,K22,K24,K27,K30,K33)</f>
        <v>5.1818181818181817</v>
      </c>
      <c r="L36" s="92">
        <f>AVERAGE(L8,L12,L15,L17,L18,L19,L20,L21,L25,L32,L31)</f>
        <v>4.7272727272727275</v>
      </c>
      <c r="M36" s="98">
        <f>AVERAGE(M8,M12,M15,M18,M17,M19,M22,M23,M25,M32,M20)</f>
        <v>4.5454545454545459</v>
      </c>
      <c r="N36" s="92">
        <f>AVERAGE(N8,N12,N15,N16,N17,N18,N19,N20,N21,N25,N31)</f>
        <v>4.6363636363636367</v>
      </c>
      <c r="O36" s="92">
        <f>AVERAGE(O8,O11,O14,O13,O17,O18,O20,O22,O27,O28,O31)</f>
        <v>4.3636363636363633</v>
      </c>
      <c r="P36" s="92">
        <f>AVERAGE(P8,P12,P15,P18,P19,P20,P22,P26,P25,P28,P34)</f>
        <v>5.4545454545454541</v>
      </c>
      <c r="Q36" s="92">
        <f>AVERAGE(Q8,Q12,Q15,Q17,Q19,Q22,Q25,Q28,Q30,Q32,Q34)</f>
        <v>6</v>
      </c>
      <c r="R36" s="92">
        <f>AVERAGE(R8,R12,R15,R17,R19,R22,R24,R27,R30,R32,R34)</f>
        <v>3.0909090909090908</v>
      </c>
      <c r="S36" s="98">
        <f>AVERAGE(S8,S12,S14,S15,S18,S22,S23,S24,S28,S33,S34)</f>
        <v>5.5454545454545459</v>
      </c>
      <c r="T36" s="98">
        <f>AVERAGE(T8,T12,T13,T14,T15,T21,T23,T24,T26,T28,T32)</f>
        <v>5</v>
      </c>
      <c r="U36" s="92">
        <f>AVERAGE(U8,U12,U13,U14,U15,U21,U22,U25,U30,U33,U34)</f>
        <v>6.6363636363636367</v>
      </c>
      <c r="V36" s="92">
        <f>AVERAGE(V9,V12,V13,V14,V15,V22,V23,V28,V30,V33,V34)</f>
        <v>3.8181818181818183</v>
      </c>
      <c r="W36" s="92">
        <f>AVERAGE(W9,W12,W13,W14,W15,W21,W25,W27,W30,W31,W34)</f>
        <v>6.0909090909090908</v>
      </c>
      <c r="X36" s="92">
        <f>AVERAGE(X9,X11,X12,X13,X14,X21,X22,X27,X30,X31,X34)</f>
        <v>4.8181818181818183</v>
      </c>
      <c r="Y36" s="92">
        <f>AVERAGE(Y9,Y12,Y15,Y18,Y19,Y21,Y22,Y28,Y30,Y32,Y34)</f>
        <v>5.2727272727272725</v>
      </c>
      <c r="Z36" s="92">
        <f>AVERAGE(Z9,Z11,Z13,Z14,Z15,Z22,Z26,Z27,Z28,Z32,Z34)</f>
        <v>5.8181818181818183</v>
      </c>
      <c r="AA36" s="92">
        <f>AVERAGE(AA9,AA13,AA15,AA14,AA16,AA19,AA22,AA24,AA27,AA30,AA32)</f>
        <v>4.5454545454545459</v>
      </c>
      <c r="AB36" s="92">
        <f>AVERAGE(AB9,AB11,AB13,AB14,AB18,AB19,AB24,AB25,AB27,AB26,AB33)</f>
        <v>4.1818181818181817</v>
      </c>
      <c r="AC36" s="92">
        <f>AVERAGE(AC9,AC11,AC13,AC14,AC15,AC19,AC21,AC26,AC28,AC31,AC34)</f>
        <v>6.2727272727272725</v>
      </c>
      <c r="AD36" s="92">
        <f>AVERAGE(AD9,AD13,AD15,AD14,AD16,AD19,AD21,AD27,AD28,AD31,AD33)</f>
        <v>3.6363636363636362</v>
      </c>
      <c r="AE36" s="92">
        <f>AVERAGE(AE9,AE13,AE15,AE19,AE18,AE21,AE24,AE27,AE28,AE31,AE34)</f>
        <v>3.9090909090909092</v>
      </c>
      <c r="AF36" s="92">
        <f>AVERAGE(AF9,AF11,AF13,AF14,AF15,AF21,AF27,AF28,AF30,AF33,AF34)</f>
        <v>4.7272727272727275</v>
      </c>
      <c r="AG36" s="92">
        <f>AVERAGE(AG9,AG11,AG14,AG15,AG18,AG19,AG21,AG22,AG30,AG33,AG34)</f>
        <v>5.2727272727272725</v>
      </c>
      <c r="AH36" s="92">
        <f>AVERAGE(AH9,AH11,AH13,AH14,AH16,AH18,AH20,AH21,AH27,AH30,AH34)</f>
        <v>5.0909090909090908</v>
      </c>
      <c r="AI36" s="92">
        <f>AVERAGE(AI9,AI11,AI13,AI14,AI16,AI18,AI19,AI25,AI28,AI32,AI34)</f>
        <v>4.8181818181818183</v>
      </c>
      <c r="AJ36" s="92">
        <f>AVERAGE(AJ9,AJ11,AJ14,AJ13,AJ16,AJ18,AJ19,AJ21,AJ27,AJ33,AJ34)</f>
        <v>4.7272727272727275</v>
      </c>
      <c r="AK36" s="92">
        <f>AVERAGE(AK8,AK14,AK16,AK17,AK19,AK28,AK29,AK33,AK34,AK27)</f>
        <v>4.7</v>
      </c>
      <c r="AL36" s="92">
        <f>AVERAGE(AL8,AL11,AL14,AL17,AL16,AL18,AL19,AL22,AL27,AL31,AL34)</f>
        <v>6.5454545454545459</v>
      </c>
      <c r="AM36" s="92"/>
      <c r="AN36" s="92"/>
      <c r="AO36" s="92"/>
      <c r="AP36" s="92"/>
      <c r="AQ36" s="92"/>
      <c r="AR36" s="92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S4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3.28515625" customWidth="1"/>
    <col min="7" max="8" width="4.5703125" customWidth="1"/>
    <col min="9" max="10" width="4.7109375" customWidth="1"/>
    <col min="11" max="11" width="4.85546875" customWidth="1"/>
    <col min="12" max="44" width="4.7109375" customWidth="1"/>
  </cols>
  <sheetData>
    <row r="1" spans="1:45">
      <c r="A1" t="s">
        <v>1</v>
      </c>
    </row>
    <row r="4" spans="1:45" ht="15.75" thickBot="1">
      <c r="A4" t="s">
        <v>2</v>
      </c>
    </row>
    <row r="5" spans="1:45" ht="15.75" thickBot="1">
      <c r="C5" s="415" t="s">
        <v>72</v>
      </c>
      <c r="D5" s="416"/>
      <c r="E5" s="417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14" t="s">
        <v>464</v>
      </c>
      <c r="H6" s="115" t="s">
        <v>560</v>
      </c>
      <c r="I6" s="115" t="s">
        <v>563</v>
      </c>
      <c r="J6" s="115" t="s">
        <v>634</v>
      </c>
      <c r="K6" s="115" t="s">
        <v>665</v>
      </c>
      <c r="L6" s="115" t="s">
        <v>704</v>
      </c>
      <c r="M6" s="115" t="s">
        <v>720</v>
      </c>
      <c r="N6" s="115" t="s">
        <v>731</v>
      </c>
      <c r="O6" s="115" t="s">
        <v>768</v>
      </c>
      <c r="P6" s="115" t="s">
        <v>795</v>
      </c>
      <c r="Q6" s="115" t="s">
        <v>812</v>
      </c>
      <c r="R6" s="115" t="s">
        <v>819</v>
      </c>
      <c r="S6" s="115" t="s">
        <v>858</v>
      </c>
      <c r="T6" s="115" t="s">
        <v>870</v>
      </c>
      <c r="U6" s="115" t="s">
        <v>901</v>
      </c>
      <c r="V6" s="115" t="s">
        <v>918</v>
      </c>
      <c r="W6" s="115" t="s">
        <v>930</v>
      </c>
      <c r="X6" s="115" t="s">
        <v>962</v>
      </c>
      <c r="Y6" s="115" t="s">
        <v>969</v>
      </c>
      <c r="Z6" s="115" t="s">
        <v>1008</v>
      </c>
      <c r="AA6" s="115" t="s">
        <v>1033</v>
      </c>
      <c r="AB6" s="115" t="s">
        <v>1039</v>
      </c>
      <c r="AC6" s="115" t="s">
        <v>1064</v>
      </c>
      <c r="AD6" s="115" t="s">
        <v>1107</v>
      </c>
      <c r="AE6" s="115" t="s">
        <v>1132</v>
      </c>
      <c r="AF6" s="115" t="s">
        <v>1149</v>
      </c>
      <c r="AG6" s="115" t="s">
        <v>1183</v>
      </c>
      <c r="AH6" s="115" t="s">
        <v>1207</v>
      </c>
      <c r="AI6" s="115" t="s">
        <v>1212</v>
      </c>
      <c r="AJ6" s="115" t="s">
        <v>1234</v>
      </c>
      <c r="AK6" s="115" t="s">
        <v>1257</v>
      </c>
      <c r="AL6" s="115" t="s">
        <v>1291</v>
      </c>
      <c r="AM6" s="115"/>
      <c r="AN6" s="115"/>
      <c r="AO6" s="115"/>
      <c r="AP6" s="115"/>
      <c r="AQ6" s="115"/>
      <c r="AR6" s="115"/>
    </row>
    <row r="7" spans="1:45" s="91" customFormat="1">
      <c r="A7" s="18" t="s">
        <v>8</v>
      </c>
      <c r="B7" s="35" t="s">
        <v>167</v>
      </c>
      <c r="C7" s="94">
        <v>32</v>
      </c>
      <c r="D7" s="89"/>
      <c r="E7" s="86"/>
      <c r="F7" s="29">
        <f>AVERAGE(G7,H7,I7,J7,K7,L7,M7,N7,O7,P7,Q7,R7,S7,T7,U7,V7,W7,X7,Y7,Z7,AA7,AB7,AC7,AD7,AE7,AF7,AG7,AH7,AI7,AJ7,AK7,AL7)</f>
        <v>5.5625</v>
      </c>
      <c r="G7" s="239">
        <v>6</v>
      </c>
      <c r="H7" s="161">
        <v>5</v>
      </c>
      <c r="I7" s="224">
        <v>7</v>
      </c>
      <c r="J7" s="54">
        <v>4</v>
      </c>
      <c r="K7" s="53">
        <v>5</v>
      </c>
      <c r="L7" s="54">
        <v>4</v>
      </c>
      <c r="M7" s="54">
        <v>5</v>
      </c>
      <c r="N7" s="82">
        <v>6</v>
      </c>
      <c r="O7" s="53">
        <v>6</v>
      </c>
      <c r="P7" s="224">
        <v>7</v>
      </c>
      <c r="Q7" s="53">
        <v>6</v>
      </c>
      <c r="R7" s="82">
        <v>4</v>
      </c>
      <c r="S7" s="53">
        <v>6</v>
      </c>
      <c r="T7" s="82">
        <v>4</v>
      </c>
      <c r="U7" s="53">
        <v>6</v>
      </c>
      <c r="V7" s="224">
        <v>7</v>
      </c>
      <c r="W7" s="82">
        <v>6</v>
      </c>
      <c r="X7" s="53">
        <v>6</v>
      </c>
      <c r="Y7" s="82">
        <v>6</v>
      </c>
      <c r="Z7" s="71">
        <v>4</v>
      </c>
      <c r="AA7" s="82">
        <v>5</v>
      </c>
      <c r="AB7" s="82">
        <v>6</v>
      </c>
      <c r="AC7" s="49">
        <v>5</v>
      </c>
      <c r="AD7" s="50">
        <v>6</v>
      </c>
      <c r="AE7" s="82">
        <v>5</v>
      </c>
      <c r="AF7" s="53">
        <v>6</v>
      </c>
      <c r="AG7" s="82">
        <v>4</v>
      </c>
      <c r="AH7" s="82">
        <v>5</v>
      </c>
      <c r="AI7" s="224">
        <v>7</v>
      </c>
      <c r="AJ7" s="53">
        <v>6</v>
      </c>
      <c r="AK7" s="82">
        <v>6</v>
      </c>
      <c r="AL7" s="224">
        <v>7</v>
      </c>
      <c r="AM7" s="32"/>
      <c r="AN7" s="82"/>
      <c r="AO7" s="53"/>
      <c r="AP7" s="82"/>
      <c r="AQ7" s="53"/>
      <c r="AR7" s="54"/>
      <c r="AS7" s="116"/>
    </row>
    <row r="8" spans="1:45">
      <c r="A8" s="144" t="s">
        <v>8</v>
      </c>
      <c r="B8" s="143" t="s">
        <v>25</v>
      </c>
      <c r="C8" s="174"/>
      <c r="D8" s="184"/>
      <c r="E8" s="185"/>
      <c r="F8" s="15"/>
      <c r="G8" s="44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32"/>
      <c r="AB8" s="82"/>
      <c r="AC8" s="32"/>
      <c r="AD8" s="44"/>
      <c r="AE8" s="82"/>
      <c r="AF8" s="32"/>
      <c r="AG8" s="82"/>
      <c r="AH8" s="82"/>
      <c r="AI8" s="82"/>
      <c r="AJ8" s="82"/>
      <c r="AK8" s="82"/>
      <c r="AL8" s="82"/>
      <c r="AM8" s="32"/>
      <c r="AN8" s="32"/>
      <c r="AO8" s="82"/>
      <c r="AP8" s="82"/>
      <c r="AQ8" s="32"/>
      <c r="AR8" s="53"/>
      <c r="AS8" s="21"/>
    </row>
    <row r="9" spans="1:45">
      <c r="A9" s="41" t="s">
        <v>10</v>
      </c>
      <c r="B9" s="101" t="s">
        <v>219</v>
      </c>
      <c r="C9" s="99"/>
      <c r="D9" s="157"/>
      <c r="E9" s="252"/>
      <c r="F9" s="83"/>
      <c r="G9" s="253"/>
      <c r="H9" s="254"/>
      <c r="I9" s="254"/>
      <c r="J9" s="254"/>
      <c r="K9" s="255"/>
      <c r="L9" s="251"/>
      <c r="M9" s="254"/>
      <c r="N9" s="251"/>
      <c r="O9" s="251"/>
      <c r="P9" s="251"/>
      <c r="Q9" s="251"/>
      <c r="R9" s="251"/>
      <c r="S9" s="251"/>
      <c r="T9" s="251"/>
      <c r="U9" s="251"/>
      <c r="V9" s="251"/>
      <c r="W9" s="254"/>
      <c r="X9" s="251"/>
      <c r="Y9" s="251"/>
      <c r="Z9" s="256"/>
      <c r="AA9" s="251"/>
      <c r="AB9" s="242"/>
      <c r="AC9" s="242"/>
      <c r="AD9" s="251"/>
      <c r="AE9" s="242"/>
      <c r="AF9" s="251"/>
      <c r="AG9" s="251"/>
      <c r="AH9" s="251"/>
      <c r="AI9" s="254"/>
      <c r="AJ9" s="251"/>
      <c r="AK9" s="251"/>
      <c r="AL9" s="242"/>
      <c r="AM9" s="242"/>
      <c r="AN9" s="251"/>
      <c r="AO9" s="251"/>
      <c r="AP9" s="242"/>
      <c r="AQ9" s="251"/>
      <c r="AR9" s="251"/>
      <c r="AS9" s="21"/>
    </row>
    <row r="10" spans="1:45">
      <c r="A10" s="64" t="s">
        <v>10</v>
      </c>
      <c r="B10" s="67" t="s">
        <v>234</v>
      </c>
      <c r="C10" s="108">
        <v>14</v>
      </c>
      <c r="D10" s="102">
        <v>6</v>
      </c>
      <c r="E10" s="167">
        <v>1</v>
      </c>
      <c r="F10" s="83">
        <f>AVERAGE(G10,H10,I10,J10,K10,M10,N10,O10,P10,Q10,R10,AA10,AC10,AD10)</f>
        <v>4.9285714285714288</v>
      </c>
      <c r="G10" s="161">
        <v>5</v>
      </c>
      <c r="H10" s="146">
        <v>4</v>
      </c>
      <c r="I10" s="142">
        <v>5</v>
      </c>
      <c r="J10" s="71">
        <v>4</v>
      </c>
      <c r="K10" s="142">
        <v>5</v>
      </c>
      <c r="L10" s="142"/>
      <c r="M10" s="71">
        <v>6</v>
      </c>
      <c r="N10" s="71">
        <v>5</v>
      </c>
      <c r="O10" s="71">
        <v>6</v>
      </c>
      <c r="P10" s="71">
        <v>5</v>
      </c>
      <c r="Q10" s="142">
        <v>5</v>
      </c>
      <c r="R10" s="82">
        <v>4</v>
      </c>
      <c r="S10" s="82"/>
      <c r="T10" s="82"/>
      <c r="U10" s="43"/>
      <c r="V10" s="82"/>
      <c r="W10" s="71" t="s">
        <v>104</v>
      </c>
      <c r="X10" s="82"/>
      <c r="Y10" s="82"/>
      <c r="Z10" s="48" t="s">
        <v>104</v>
      </c>
      <c r="AA10" s="53">
        <v>5</v>
      </c>
      <c r="AB10" s="48" t="s">
        <v>104</v>
      </c>
      <c r="AC10" s="44">
        <v>4</v>
      </c>
      <c r="AD10" s="71">
        <v>6</v>
      </c>
      <c r="AE10" s="48"/>
      <c r="AF10" s="71" t="s">
        <v>104</v>
      </c>
      <c r="AG10" s="71"/>
      <c r="AH10" s="71" t="s">
        <v>104</v>
      </c>
      <c r="AI10" s="71"/>
      <c r="AJ10" s="71" t="s">
        <v>104</v>
      </c>
      <c r="AK10" s="142"/>
      <c r="AL10" s="48"/>
      <c r="AM10" s="32"/>
      <c r="AN10" s="82"/>
      <c r="AO10" s="82"/>
      <c r="AP10" s="49"/>
      <c r="AQ10" s="34"/>
      <c r="AR10" s="82"/>
      <c r="AS10" s="21"/>
    </row>
    <row r="11" spans="1:45" s="68" customFormat="1">
      <c r="A11" s="41" t="s">
        <v>10</v>
      </c>
      <c r="B11" s="79" t="s">
        <v>244</v>
      </c>
      <c r="C11" s="99"/>
      <c r="D11" s="157"/>
      <c r="E11" s="252"/>
      <c r="F11" s="83"/>
      <c r="G11" s="251"/>
      <c r="H11" s="254"/>
      <c r="I11" s="254"/>
      <c r="J11" s="254"/>
      <c r="K11" s="254"/>
      <c r="L11" s="251"/>
      <c r="M11" s="251"/>
      <c r="N11" s="251"/>
      <c r="O11" s="255"/>
      <c r="P11" s="254"/>
      <c r="Q11" s="254"/>
      <c r="R11" s="254"/>
      <c r="S11" s="251"/>
      <c r="T11" s="254"/>
      <c r="U11" s="254"/>
      <c r="V11" s="254"/>
      <c r="W11" s="251"/>
      <c r="X11" s="254"/>
      <c r="Y11" s="264"/>
      <c r="Z11" s="256"/>
      <c r="AA11" s="234"/>
      <c r="AB11" s="242"/>
      <c r="AC11" s="242"/>
      <c r="AD11" s="251"/>
      <c r="AE11" s="242"/>
      <c r="AF11" s="254"/>
      <c r="AG11" s="254"/>
      <c r="AH11" s="251"/>
      <c r="AI11" s="251"/>
      <c r="AJ11" s="233"/>
      <c r="AK11" s="251"/>
      <c r="AL11" s="242"/>
      <c r="AM11" s="256"/>
      <c r="AN11" s="251"/>
      <c r="AO11" s="254"/>
      <c r="AP11" s="242"/>
      <c r="AQ11" s="251"/>
      <c r="AR11" s="251"/>
      <c r="AS11" s="69"/>
    </row>
    <row r="12" spans="1:45" s="68" customFormat="1">
      <c r="A12" s="349" t="s">
        <v>10</v>
      </c>
      <c r="B12" s="354" t="s">
        <v>245</v>
      </c>
      <c r="C12" s="355"/>
      <c r="D12" s="157"/>
      <c r="E12" s="252"/>
      <c r="F12" s="83"/>
      <c r="G12" s="251"/>
      <c r="H12" s="254"/>
      <c r="I12" s="254"/>
      <c r="J12" s="254"/>
      <c r="K12" s="251"/>
      <c r="L12" s="251"/>
      <c r="M12" s="251"/>
      <c r="N12" s="251"/>
      <c r="O12" s="251"/>
      <c r="P12" s="251"/>
      <c r="Q12" s="251"/>
      <c r="R12" s="254"/>
      <c r="S12" s="251"/>
      <c r="T12" s="251"/>
      <c r="U12" s="254"/>
      <c r="V12" s="251"/>
      <c r="W12" s="254"/>
      <c r="X12" s="251"/>
      <c r="Y12" s="251"/>
      <c r="Z12" s="256"/>
      <c r="AA12" s="254"/>
      <c r="AB12" s="242"/>
      <c r="AC12" s="257"/>
      <c r="AD12" s="251"/>
      <c r="AE12" s="256"/>
      <c r="AF12" s="254"/>
      <c r="AG12" s="251"/>
      <c r="AH12" s="255"/>
      <c r="AI12" s="254"/>
      <c r="AJ12" s="251"/>
      <c r="AK12" s="251"/>
      <c r="AL12" s="242"/>
      <c r="AM12" s="242"/>
      <c r="AN12" s="251"/>
      <c r="AO12" s="254"/>
      <c r="AP12" s="242"/>
      <c r="AQ12" s="251"/>
      <c r="AR12" s="254"/>
      <c r="AS12" s="69"/>
    </row>
    <row r="13" spans="1:45" s="76" customFormat="1">
      <c r="A13" s="64" t="s">
        <v>10</v>
      </c>
      <c r="B13" s="34" t="s">
        <v>257</v>
      </c>
      <c r="C13" s="108"/>
      <c r="D13" s="116"/>
      <c r="E13" s="119"/>
      <c r="F13" s="83"/>
      <c r="G13" s="121"/>
      <c r="H13" s="132"/>
      <c r="I13" s="132"/>
      <c r="J13" s="132"/>
      <c r="K13" s="121"/>
      <c r="L13" s="121"/>
      <c r="M13" s="121"/>
      <c r="N13" s="121"/>
      <c r="O13" s="121"/>
      <c r="P13" s="121"/>
      <c r="Q13" s="121"/>
      <c r="R13" s="132"/>
      <c r="S13" s="121"/>
      <c r="T13" s="121"/>
      <c r="U13" s="121"/>
      <c r="V13" s="121"/>
      <c r="W13" s="121"/>
      <c r="X13" s="121"/>
      <c r="Y13" s="121"/>
      <c r="Z13" s="122"/>
      <c r="AA13" s="121"/>
      <c r="AB13" s="123"/>
      <c r="AC13" s="124"/>
      <c r="AD13" s="132"/>
      <c r="AE13" s="122"/>
      <c r="AF13" s="121"/>
      <c r="AG13" s="121"/>
      <c r="AH13" s="121"/>
      <c r="AI13" s="121"/>
      <c r="AJ13" s="121"/>
      <c r="AK13" s="121"/>
      <c r="AL13" s="123"/>
      <c r="AM13" s="123"/>
      <c r="AN13" s="121"/>
      <c r="AO13" s="121"/>
      <c r="AP13" s="123"/>
      <c r="AQ13" s="121"/>
      <c r="AR13" s="121"/>
      <c r="AS13" s="77"/>
    </row>
    <row r="14" spans="1:45" s="91" customFormat="1">
      <c r="A14" s="64" t="s">
        <v>10</v>
      </c>
      <c r="B14" s="34" t="s">
        <v>292</v>
      </c>
      <c r="C14" s="108">
        <v>8</v>
      </c>
      <c r="D14" s="116">
        <v>2</v>
      </c>
      <c r="E14" s="167"/>
      <c r="F14" s="83">
        <f>AVERAGE(G14,H14,I14,J14,L14,S14,T14,Y14,Z14)</f>
        <v>4.333333333333333</v>
      </c>
      <c r="G14" s="82">
        <v>5</v>
      </c>
      <c r="H14" s="240">
        <v>3</v>
      </c>
      <c r="I14" s="71">
        <v>6</v>
      </c>
      <c r="J14" s="71">
        <v>4</v>
      </c>
      <c r="K14" s="82"/>
      <c r="L14" s="54">
        <v>4</v>
      </c>
      <c r="M14" s="82"/>
      <c r="N14" s="82"/>
      <c r="O14" s="82"/>
      <c r="P14" s="71" t="s">
        <v>104</v>
      </c>
      <c r="Q14" s="82"/>
      <c r="R14" s="71"/>
      <c r="S14" s="82">
        <v>5</v>
      </c>
      <c r="T14" s="294">
        <v>3</v>
      </c>
      <c r="U14" s="82"/>
      <c r="V14" s="82"/>
      <c r="W14" s="82"/>
      <c r="X14" s="82"/>
      <c r="Y14" s="82">
        <v>6</v>
      </c>
      <c r="Z14" s="288">
        <v>3</v>
      </c>
      <c r="AA14" s="82"/>
      <c r="AB14" s="32"/>
      <c r="AC14" s="44"/>
      <c r="AD14" s="71"/>
      <c r="AE14" s="48"/>
      <c r="AF14" s="82"/>
      <c r="AG14" s="71"/>
      <c r="AH14" s="82"/>
      <c r="AI14" s="82"/>
      <c r="AJ14" s="82"/>
      <c r="AK14" s="82"/>
      <c r="AL14" s="32"/>
      <c r="AM14" s="32"/>
      <c r="AN14" s="82"/>
      <c r="AO14" s="82"/>
      <c r="AP14" s="32"/>
      <c r="AQ14" s="82"/>
      <c r="AR14" s="82"/>
      <c r="AS14" s="116"/>
    </row>
    <row r="15" spans="1:45" s="91" customFormat="1">
      <c r="A15" s="64" t="s">
        <v>10</v>
      </c>
      <c r="B15" s="34" t="s">
        <v>341</v>
      </c>
      <c r="C15" s="108">
        <v>23</v>
      </c>
      <c r="D15" s="116">
        <v>1</v>
      </c>
      <c r="E15" s="119">
        <v>4</v>
      </c>
      <c r="F15" s="83">
        <f>AVERAGE(P15,Q15,R15,S15,T15,U15,V15,W15,X15,Y15,Z15,AA15,AB15,AC15,AD15,AE15,AF15,AG15,AH15,AI15,AJ15,AK15,AL15)</f>
        <v>5.2608695652173916</v>
      </c>
      <c r="G15" s="82"/>
      <c r="H15" s="71"/>
      <c r="I15" s="71"/>
      <c r="J15" s="71"/>
      <c r="K15" s="82"/>
      <c r="L15" s="82"/>
      <c r="M15" s="82"/>
      <c r="N15" s="71" t="s">
        <v>104</v>
      </c>
      <c r="O15" s="82"/>
      <c r="P15" s="82">
        <v>5</v>
      </c>
      <c r="Q15" s="82">
        <v>5</v>
      </c>
      <c r="R15" s="71">
        <v>4</v>
      </c>
      <c r="S15" s="224">
        <v>7</v>
      </c>
      <c r="T15" s="294">
        <v>3</v>
      </c>
      <c r="U15" s="82">
        <v>6</v>
      </c>
      <c r="V15" s="82">
        <v>6</v>
      </c>
      <c r="W15" s="82">
        <v>5</v>
      </c>
      <c r="X15" s="82">
        <v>6</v>
      </c>
      <c r="Y15" s="82">
        <v>6</v>
      </c>
      <c r="Z15" s="51">
        <v>5</v>
      </c>
      <c r="AA15" s="294">
        <v>3</v>
      </c>
      <c r="AB15" s="321">
        <v>7</v>
      </c>
      <c r="AC15" s="32">
        <v>5</v>
      </c>
      <c r="AD15" s="71">
        <v>6</v>
      </c>
      <c r="AE15" s="48">
        <v>4</v>
      </c>
      <c r="AF15" s="82">
        <v>6</v>
      </c>
      <c r="AG15" s="294">
        <v>2</v>
      </c>
      <c r="AH15" s="224">
        <v>8</v>
      </c>
      <c r="AI15" s="82">
        <v>6</v>
      </c>
      <c r="AJ15" s="287">
        <v>7</v>
      </c>
      <c r="AK15" s="54">
        <v>4</v>
      </c>
      <c r="AL15" s="32">
        <v>5</v>
      </c>
      <c r="AM15" s="32"/>
      <c r="AN15" s="82"/>
      <c r="AO15" s="82"/>
      <c r="AP15" s="32"/>
      <c r="AQ15" s="82"/>
      <c r="AR15" s="82"/>
      <c r="AS15" s="116"/>
    </row>
    <row r="16" spans="1:45" s="91" customFormat="1">
      <c r="A16" s="64" t="s">
        <v>10</v>
      </c>
      <c r="B16" s="59" t="s">
        <v>467</v>
      </c>
      <c r="C16" s="108">
        <v>29</v>
      </c>
      <c r="D16" s="116">
        <v>1</v>
      </c>
      <c r="E16" s="119"/>
      <c r="F16" s="83">
        <f>AVERAGE(U16,G16,H16,I16,J16,K16,M16,N16,O16,P16,R16,S16,T16,V16,W16,X16,Y16,Z16,AA16,AB16,AC16,AD16,AE16,AG16,AH16,AI16,AJ16,AK16,AL16)</f>
        <v>5.0344827586206895</v>
      </c>
      <c r="G16" s="82">
        <v>5</v>
      </c>
      <c r="H16" s="71">
        <v>4</v>
      </c>
      <c r="I16" s="287">
        <v>7</v>
      </c>
      <c r="J16" s="240">
        <v>3</v>
      </c>
      <c r="K16" s="82">
        <v>5</v>
      </c>
      <c r="L16" s="82" t="s">
        <v>418</v>
      </c>
      <c r="M16" s="286">
        <v>7</v>
      </c>
      <c r="N16" s="82">
        <v>4</v>
      </c>
      <c r="O16" s="82">
        <v>6</v>
      </c>
      <c r="P16" s="82">
        <v>5</v>
      </c>
      <c r="Q16" s="82"/>
      <c r="R16" s="71">
        <v>5</v>
      </c>
      <c r="S16" s="82">
        <v>6</v>
      </c>
      <c r="T16" s="82">
        <v>4</v>
      </c>
      <c r="U16" s="82">
        <v>6</v>
      </c>
      <c r="V16" s="82">
        <v>6</v>
      </c>
      <c r="W16" s="82">
        <v>5</v>
      </c>
      <c r="X16" s="82">
        <v>6</v>
      </c>
      <c r="Y16" s="82">
        <v>4</v>
      </c>
      <c r="Z16" s="288">
        <v>3</v>
      </c>
      <c r="AA16" s="82">
        <v>4</v>
      </c>
      <c r="AB16" s="32">
        <v>5</v>
      </c>
      <c r="AC16" s="32">
        <v>4</v>
      </c>
      <c r="AD16" s="71">
        <v>6</v>
      </c>
      <c r="AE16" s="48">
        <v>5</v>
      </c>
      <c r="AF16" s="82"/>
      <c r="AG16" s="294">
        <v>3</v>
      </c>
      <c r="AH16" s="82">
        <v>6</v>
      </c>
      <c r="AI16" s="82">
        <v>6</v>
      </c>
      <c r="AJ16" s="71">
        <v>5</v>
      </c>
      <c r="AK16" s="54">
        <v>6</v>
      </c>
      <c r="AL16" s="32">
        <v>5</v>
      </c>
      <c r="AM16" s="32"/>
      <c r="AN16" s="82"/>
      <c r="AO16" s="82"/>
      <c r="AP16" s="32"/>
      <c r="AQ16" s="82"/>
      <c r="AR16" s="82"/>
      <c r="AS16" s="116"/>
    </row>
    <row r="17" spans="1:45" s="91" customFormat="1">
      <c r="A17" s="64" t="s">
        <v>10</v>
      </c>
      <c r="B17" s="59" t="s">
        <v>466</v>
      </c>
      <c r="C17" s="108">
        <v>10</v>
      </c>
      <c r="D17" s="116">
        <v>2</v>
      </c>
      <c r="E17" s="119"/>
      <c r="F17" s="83">
        <f>AVERAGE(G17,H17,I17,J17,K17,L17,U17,V17,W17,X17)</f>
        <v>5</v>
      </c>
      <c r="G17" s="82">
        <v>6</v>
      </c>
      <c r="H17" s="71">
        <v>5</v>
      </c>
      <c r="I17" s="71">
        <v>6</v>
      </c>
      <c r="J17" s="71">
        <v>4</v>
      </c>
      <c r="K17" s="82">
        <v>6</v>
      </c>
      <c r="L17" s="294">
        <v>2</v>
      </c>
      <c r="M17" s="71" t="s">
        <v>104</v>
      </c>
      <c r="N17" s="82"/>
      <c r="O17" s="71" t="s">
        <v>104</v>
      </c>
      <c r="P17" s="82"/>
      <c r="Q17" s="82"/>
      <c r="R17" s="71"/>
      <c r="S17" s="82"/>
      <c r="T17" s="82"/>
      <c r="U17" s="82">
        <v>5</v>
      </c>
      <c r="V17" s="82">
        <v>6</v>
      </c>
      <c r="W17" s="82">
        <v>5</v>
      </c>
      <c r="X17" s="82">
        <v>5</v>
      </c>
      <c r="Y17" s="82"/>
      <c r="Z17" s="48"/>
      <c r="AA17" s="82"/>
      <c r="AB17" s="32"/>
      <c r="AC17" s="32"/>
      <c r="AD17" s="71"/>
      <c r="AE17" s="48"/>
      <c r="AF17" s="82"/>
      <c r="AG17" s="82"/>
      <c r="AH17" s="82"/>
      <c r="AI17" s="82"/>
      <c r="AJ17" s="71"/>
      <c r="AK17" s="53"/>
      <c r="AL17" s="32"/>
      <c r="AM17" s="32"/>
      <c r="AN17" s="82"/>
      <c r="AO17" s="82"/>
      <c r="AP17" s="32"/>
      <c r="AQ17" s="82"/>
      <c r="AR17" s="82"/>
      <c r="AS17" s="116"/>
    </row>
    <row r="18" spans="1:45" s="91" customFormat="1">
      <c r="A18" s="338" t="s">
        <v>10</v>
      </c>
      <c r="B18" s="346" t="s">
        <v>721</v>
      </c>
      <c r="C18" s="328">
        <v>22</v>
      </c>
      <c r="D18" s="116"/>
      <c r="E18" s="119">
        <v>1</v>
      </c>
      <c r="F18" s="342">
        <f>AVERAGE(M18,N18,O18,P18,Q18,R18,S18,T18,U18,V18,W18,X18,Y18,Z18,AA18,AB18,AC18,AD18,AE18,AG18,AI18,AJ18)</f>
        <v>5.1363636363636367</v>
      </c>
      <c r="G18" s="82"/>
      <c r="H18" s="71"/>
      <c r="I18" s="71"/>
      <c r="J18" s="71"/>
      <c r="K18" s="82"/>
      <c r="L18" s="82"/>
      <c r="M18" s="82">
        <v>6</v>
      </c>
      <c r="N18" s="82">
        <v>5</v>
      </c>
      <c r="O18" s="286">
        <v>7</v>
      </c>
      <c r="P18" s="82">
        <v>6</v>
      </c>
      <c r="Q18" s="82">
        <v>5</v>
      </c>
      <c r="R18" s="71">
        <v>4</v>
      </c>
      <c r="S18" s="82">
        <v>6</v>
      </c>
      <c r="T18" s="294">
        <v>3</v>
      </c>
      <c r="U18" s="82">
        <v>5</v>
      </c>
      <c r="V18" s="82">
        <v>6</v>
      </c>
      <c r="W18" s="82">
        <v>5</v>
      </c>
      <c r="X18" s="286">
        <v>7</v>
      </c>
      <c r="Y18" s="82">
        <v>5</v>
      </c>
      <c r="Z18" s="288">
        <v>3</v>
      </c>
      <c r="AA18" s="82">
        <v>4</v>
      </c>
      <c r="AB18" s="345">
        <v>6</v>
      </c>
      <c r="AC18" s="345">
        <v>6</v>
      </c>
      <c r="AD18" s="71">
        <v>6</v>
      </c>
      <c r="AE18" s="48">
        <v>4</v>
      </c>
      <c r="AF18" s="82"/>
      <c r="AG18" s="413">
        <v>3</v>
      </c>
      <c r="AH18" s="82"/>
      <c r="AI18" s="82">
        <v>6</v>
      </c>
      <c r="AJ18" s="71">
        <v>5</v>
      </c>
      <c r="AK18" s="53"/>
      <c r="AL18" s="345"/>
      <c r="AM18" s="345"/>
      <c r="AN18" s="82"/>
      <c r="AO18" s="82"/>
      <c r="AP18" s="345"/>
      <c r="AQ18" s="82"/>
      <c r="AR18" s="82"/>
      <c r="AS18" s="116"/>
    </row>
    <row r="19" spans="1:45" s="91" customFormat="1">
      <c r="A19" s="338" t="s">
        <v>10</v>
      </c>
      <c r="B19" s="346" t="s">
        <v>1040</v>
      </c>
      <c r="C19" s="328">
        <v>5</v>
      </c>
      <c r="D19" s="116"/>
      <c r="E19" s="119"/>
      <c r="F19" s="342">
        <f>AVERAGE(AB19,AE19,AF19,AG19,AL19)</f>
        <v>4.5999999999999996</v>
      </c>
      <c r="G19" s="82"/>
      <c r="H19" s="71"/>
      <c r="I19" s="71"/>
      <c r="J19" s="71"/>
      <c r="K19" s="82"/>
      <c r="L19" s="82"/>
      <c r="M19" s="82"/>
      <c r="N19" s="82"/>
      <c r="O19" s="82"/>
      <c r="P19" s="82"/>
      <c r="Q19" s="82"/>
      <c r="R19" s="82"/>
      <c r="S19" s="82"/>
      <c r="T19" s="71"/>
      <c r="U19" s="82"/>
      <c r="V19" s="82"/>
      <c r="W19" s="71"/>
      <c r="X19" s="82"/>
      <c r="Y19" s="71"/>
      <c r="Z19" s="82"/>
      <c r="AA19" s="82"/>
      <c r="AB19" s="345">
        <v>5</v>
      </c>
      <c r="AC19" s="345"/>
      <c r="AD19" s="71"/>
      <c r="AE19" s="288">
        <v>3</v>
      </c>
      <c r="AF19" s="82">
        <v>5</v>
      </c>
      <c r="AG19" s="82">
        <v>4</v>
      </c>
      <c r="AH19" s="82"/>
      <c r="AI19" s="82"/>
      <c r="AJ19" s="71"/>
      <c r="AK19" s="53"/>
      <c r="AL19" s="345">
        <v>6</v>
      </c>
      <c r="AM19" s="345"/>
      <c r="AN19" s="82"/>
      <c r="AO19" s="82"/>
      <c r="AP19" s="345"/>
      <c r="AQ19" s="82"/>
      <c r="AR19" s="82"/>
      <c r="AS19" s="116"/>
    </row>
    <row r="20" spans="1:45">
      <c r="A20" s="10" t="s">
        <v>10</v>
      </c>
      <c r="B20" s="114" t="s">
        <v>465</v>
      </c>
      <c r="C20" s="112">
        <v>13</v>
      </c>
      <c r="D20" s="90">
        <v>2</v>
      </c>
      <c r="E20" s="87"/>
      <c r="F20" s="28">
        <f>AVERAGE(K20,L20,M20,N20,O20,P20,Q20,R20,AG20,AH20,AI20,AJ20,AK20)</f>
        <v>4.8461538461538458</v>
      </c>
      <c r="G20" s="161" t="s">
        <v>418</v>
      </c>
      <c r="H20" s="71"/>
      <c r="I20" s="71"/>
      <c r="J20" s="71"/>
      <c r="K20" s="54">
        <v>4</v>
      </c>
      <c r="L20" s="82">
        <v>4</v>
      </c>
      <c r="M20" s="71">
        <v>4</v>
      </c>
      <c r="N20" s="82">
        <v>5</v>
      </c>
      <c r="O20" s="82">
        <v>6</v>
      </c>
      <c r="P20" s="82">
        <v>5</v>
      </c>
      <c r="Q20" s="82">
        <v>5</v>
      </c>
      <c r="R20" s="82">
        <v>4</v>
      </c>
      <c r="S20" s="82"/>
      <c r="T20" s="82"/>
      <c r="U20" s="82"/>
      <c r="V20" s="82"/>
      <c r="W20" s="71"/>
      <c r="X20" s="82"/>
      <c r="Y20" s="82"/>
      <c r="Z20" s="48"/>
      <c r="AA20" s="82"/>
      <c r="AB20" s="32"/>
      <c r="AC20" s="32"/>
      <c r="AD20" s="82"/>
      <c r="AE20" s="32"/>
      <c r="AF20" s="82"/>
      <c r="AG20" s="82">
        <v>4</v>
      </c>
      <c r="AH20" s="82">
        <v>6</v>
      </c>
      <c r="AI20" s="71">
        <v>6</v>
      </c>
      <c r="AJ20" s="82">
        <v>5</v>
      </c>
      <c r="AK20" s="82">
        <v>5</v>
      </c>
      <c r="AL20" s="48" t="s">
        <v>104</v>
      </c>
      <c r="AM20" s="32"/>
      <c r="AN20" s="82"/>
      <c r="AO20" s="82"/>
      <c r="AP20" s="32"/>
      <c r="AQ20" s="82"/>
      <c r="AR20" s="82"/>
      <c r="AS20" s="21"/>
    </row>
    <row r="21" spans="1:45">
      <c r="A21" s="349" t="s">
        <v>23</v>
      </c>
      <c r="B21" s="357" t="s">
        <v>124</v>
      </c>
      <c r="C21" s="355">
        <v>3</v>
      </c>
      <c r="D21" s="157">
        <v>3</v>
      </c>
      <c r="E21" s="252"/>
      <c r="F21" s="168">
        <f>AVERAGE(R21,S21)</f>
        <v>4.5</v>
      </c>
      <c r="G21" s="311"/>
      <c r="H21" s="398"/>
      <c r="I21" s="264"/>
      <c r="J21" s="158"/>
      <c r="K21" s="264"/>
      <c r="L21" s="158"/>
      <c r="M21" s="158"/>
      <c r="N21" s="158"/>
      <c r="O21" s="158"/>
      <c r="P21" s="158"/>
      <c r="Q21" s="158" t="s">
        <v>104</v>
      </c>
      <c r="R21" s="157">
        <v>4</v>
      </c>
      <c r="S21" s="157">
        <v>5</v>
      </c>
      <c r="T21" s="158" t="s">
        <v>424</v>
      </c>
      <c r="U21" s="158" t="s">
        <v>104</v>
      </c>
      <c r="V21" s="157"/>
      <c r="W21" s="157"/>
      <c r="X21" s="157"/>
      <c r="Y21" s="157"/>
      <c r="Z21" s="262"/>
      <c r="AA21" s="158" t="s">
        <v>104</v>
      </c>
      <c r="AB21" s="356"/>
      <c r="AC21" s="159"/>
      <c r="AD21" s="158"/>
      <c r="AE21" s="262"/>
      <c r="AF21" s="158"/>
      <c r="AG21" s="158"/>
      <c r="AH21" s="157"/>
      <c r="AI21" s="158"/>
      <c r="AJ21" s="157"/>
      <c r="AK21" s="158"/>
      <c r="AL21" s="262"/>
      <c r="AM21" s="356"/>
      <c r="AN21" s="157"/>
      <c r="AO21" s="157"/>
      <c r="AP21" s="356"/>
      <c r="AQ21" s="354"/>
      <c r="AR21" s="157"/>
      <c r="AS21" s="21"/>
    </row>
    <row r="22" spans="1:45" s="91" customFormat="1">
      <c r="A22" s="64" t="s">
        <v>23</v>
      </c>
      <c r="B22" s="85" t="s">
        <v>293</v>
      </c>
      <c r="C22" s="108">
        <v>9</v>
      </c>
      <c r="D22" s="102">
        <v>14</v>
      </c>
      <c r="E22" s="119"/>
      <c r="F22" s="83">
        <f>AVERAGE(G22,H22,J22,K22,N22,O22,Q22,AA22,AC22)</f>
        <v>4.4444444444444446</v>
      </c>
      <c r="G22" s="71">
        <v>5</v>
      </c>
      <c r="H22" s="71">
        <v>4</v>
      </c>
      <c r="I22" s="71" t="s">
        <v>104</v>
      </c>
      <c r="J22" s="71">
        <v>5</v>
      </c>
      <c r="K22" s="71">
        <v>4</v>
      </c>
      <c r="L22" s="71" t="s">
        <v>104</v>
      </c>
      <c r="M22" s="71" t="s">
        <v>104</v>
      </c>
      <c r="N22" s="71">
        <v>4</v>
      </c>
      <c r="O22" s="71">
        <v>6</v>
      </c>
      <c r="P22" s="71"/>
      <c r="Q22" s="82">
        <v>4</v>
      </c>
      <c r="R22" s="82"/>
      <c r="S22" s="71" t="s">
        <v>104</v>
      </c>
      <c r="T22" s="53"/>
      <c r="U22" s="82"/>
      <c r="V22" s="71" t="s">
        <v>104</v>
      </c>
      <c r="W22" s="142" t="s">
        <v>104</v>
      </c>
      <c r="X22" s="71" t="s">
        <v>104</v>
      </c>
      <c r="Y22" s="71" t="s">
        <v>104</v>
      </c>
      <c r="Z22" s="48" t="s">
        <v>104</v>
      </c>
      <c r="AA22" s="142">
        <v>4</v>
      </c>
      <c r="AB22" s="48" t="s">
        <v>104</v>
      </c>
      <c r="AC22" s="32">
        <v>4</v>
      </c>
      <c r="AD22" s="82"/>
      <c r="AE22" s="48" t="s">
        <v>104</v>
      </c>
      <c r="AF22" s="71" t="s">
        <v>104</v>
      </c>
      <c r="AG22" s="82"/>
      <c r="AH22" s="71" t="s">
        <v>104</v>
      </c>
      <c r="AI22" s="71" t="s">
        <v>104</v>
      </c>
      <c r="AJ22" s="71"/>
      <c r="AK22" s="142"/>
      <c r="AL22" s="32"/>
      <c r="AM22" s="48"/>
      <c r="AN22" s="82"/>
      <c r="AO22" s="82"/>
      <c r="AP22" s="48"/>
      <c r="AQ22" s="71"/>
      <c r="AR22" s="71"/>
      <c r="AS22" s="116"/>
    </row>
    <row r="23" spans="1:45" s="91" customFormat="1">
      <c r="A23" s="64" t="s">
        <v>23</v>
      </c>
      <c r="B23" s="85" t="s">
        <v>333</v>
      </c>
      <c r="C23" s="108">
        <v>16</v>
      </c>
      <c r="D23" s="85">
        <v>10</v>
      </c>
      <c r="E23" s="119">
        <v>2</v>
      </c>
      <c r="F23" s="83">
        <f>AVERAGE(G23,H23,I23,L23,M23,N23,R23,U23,Y23,Z23,AB23,AC23,AH23,AI23,AJ23)</f>
        <v>5.333333333333333</v>
      </c>
      <c r="G23" s="82">
        <v>5</v>
      </c>
      <c r="H23" s="71">
        <v>4</v>
      </c>
      <c r="I23" s="278">
        <v>8</v>
      </c>
      <c r="J23" s="71"/>
      <c r="K23" s="71" t="s">
        <v>104</v>
      </c>
      <c r="L23" s="82">
        <v>5</v>
      </c>
      <c r="M23" s="82">
        <v>5</v>
      </c>
      <c r="N23" s="71">
        <v>5</v>
      </c>
      <c r="O23" s="71"/>
      <c r="P23" s="71"/>
      <c r="Q23" s="71" t="s">
        <v>104</v>
      </c>
      <c r="R23" s="82">
        <v>5</v>
      </c>
      <c r="S23" s="82"/>
      <c r="T23" s="71" t="s">
        <v>104</v>
      </c>
      <c r="U23" s="82">
        <v>4</v>
      </c>
      <c r="V23" s="53"/>
      <c r="W23" s="43"/>
      <c r="X23" s="71" t="s">
        <v>104</v>
      </c>
      <c r="Y23" s="82">
        <v>6</v>
      </c>
      <c r="Z23" s="288">
        <v>3</v>
      </c>
      <c r="AA23" s="71" t="s">
        <v>104</v>
      </c>
      <c r="AB23" s="382">
        <v>8</v>
      </c>
      <c r="AC23" s="44">
        <v>4</v>
      </c>
      <c r="AD23" s="71" t="s">
        <v>104</v>
      </c>
      <c r="AE23" s="48" t="s">
        <v>424</v>
      </c>
      <c r="AF23" s="71" t="s">
        <v>104</v>
      </c>
      <c r="AG23" s="71" t="s">
        <v>104</v>
      </c>
      <c r="AH23" s="54">
        <v>6</v>
      </c>
      <c r="AI23" s="224">
        <v>7</v>
      </c>
      <c r="AJ23" s="71">
        <v>5</v>
      </c>
      <c r="AK23" s="71" t="s">
        <v>104</v>
      </c>
      <c r="AL23" s="48" t="s">
        <v>104</v>
      </c>
      <c r="AM23" s="48"/>
      <c r="AN23" s="82"/>
      <c r="AO23" s="71"/>
      <c r="AP23" s="48"/>
      <c r="AQ23" s="71"/>
      <c r="AR23" s="82"/>
      <c r="AS23" s="116"/>
    </row>
    <row r="24" spans="1:45" s="91" customFormat="1">
      <c r="A24" s="349" t="s">
        <v>23</v>
      </c>
      <c r="B24" s="354" t="s">
        <v>334</v>
      </c>
      <c r="C24" s="355">
        <v>8</v>
      </c>
      <c r="D24" s="354">
        <v>3</v>
      </c>
      <c r="E24" s="252"/>
      <c r="F24" s="168">
        <f>AVERAGE(G24,H24,I24,O24,P24,Q24,R24,T24)</f>
        <v>5.375</v>
      </c>
      <c r="G24" s="157">
        <v>5</v>
      </c>
      <c r="H24" s="158">
        <v>5</v>
      </c>
      <c r="I24" s="158">
        <v>7</v>
      </c>
      <c r="J24" s="158"/>
      <c r="K24" s="158"/>
      <c r="L24" s="157"/>
      <c r="M24" s="157"/>
      <c r="N24" s="158"/>
      <c r="O24" s="158">
        <v>7</v>
      </c>
      <c r="P24" s="158">
        <v>5</v>
      </c>
      <c r="Q24" s="157">
        <v>6</v>
      </c>
      <c r="R24" s="157">
        <v>5</v>
      </c>
      <c r="S24" s="157"/>
      <c r="T24" s="157">
        <v>3</v>
      </c>
      <c r="U24" s="157"/>
      <c r="V24" s="157"/>
      <c r="W24" s="158"/>
      <c r="X24" s="158" t="s">
        <v>104</v>
      </c>
      <c r="Y24" s="158" t="s">
        <v>104</v>
      </c>
      <c r="Z24" s="262"/>
      <c r="AA24" s="158"/>
      <c r="AB24" s="356"/>
      <c r="AC24" s="159"/>
      <c r="AD24" s="158" t="s">
        <v>104</v>
      </c>
      <c r="AE24" s="356"/>
      <c r="AF24" s="157"/>
      <c r="AG24" s="157"/>
      <c r="AH24" s="157"/>
      <c r="AI24" s="157"/>
      <c r="AJ24" s="158"/>
      <c r="AK24" s="157"/>
      <c r="AL24" s="356"/>
      <c r="AM24" s="262"/>
      <c r="AN24" s="157"/>
      <c r="AO24" s="157"/>
      <c r="AP24" s="262"/>
      <c r="AQ24" s="157"/>
      <c r="AR24" s="157"/>
      <c r="AS24" s="116"/>
    </row>
    <row r="25" spans="1:45" s="91" customFormat="1">
      <c r="A25" s="64" t="s">
        <v>23</v>
      </c>
      <c r="B25" s="34" t="s">
        <v>358</v>
      </c>
      <c r="C25" s="108">
        <v>18</v>
      </c>
      <c r="D25" s="102">
        <v>10</v>
      </c>
      <c r="E25" s="119"/>
      <c r="F25" s="83">
        <f>AVERAGE(J25,K25,L25,M25,N25,P25,R25,U25,V25,W25,X25,Y25,Z25,AA25,AB25,AC25,AE25,AF25,AG25,AH25,AL25)</f>
        <v>5</v>
      </c>
      <c r="G25" s="82"/>
      <c r="H25" s="71"/>
      <c r="I25" s="71" t="s">
        <v>104</v>
      </c>
      <c r="J25" s="71">
        <v>5</v>
      </c>
      <c r="K25" s="71">
        <v>6</v>
      </c>
      <c r="L25" s="71">
        <v>4</v>
      </c>
      <c r="M25" s="82">
        <v>5</v>
      </c>
      <c r="N25" s="71">
        <v>5</v>
      </c>
      <c r="O25" s="71"/>
      <c r="P25" s="71">
        <v>4</v>
      </c>
      <c r="Q25" s="82"/>
      <c r="R25" s="71">
        <v>5</v>
      </c>
      <c r="S25" s="71" t="s">
        <v>104</v>
      </c>
      <c r="T25" s="142" t="s">
        <v>104</v>
      </c>
      <c r="U25" s="82">
        <v>5</v>
      </c>
      <c r="V25" s="286">
        <v>7</v>
      </c>
      <c r="W25" s="71">
        <v>5</v>
      </c>
      <c r="X25" s="82">
        <v>6</v>
      </c>
      <c r="Y25" s="82">
        <v>6</v>
      </c>
      <c r="Z25" s="288">
        <v>3</v>
      </c>
      <c r="AA25" s="142">
        <v>5</v>
      </c>
      <c r="AB25" s="48">
        <v>6</v>
      </c>
      <c r="AC25" s="44">
        <v>5</v>
      </c>
      <c r="AD25" s="71" t="s">
        <v>104</v>
      </c>
      <c r="AE25" s="48">
        <v>4</v>
      </c>
      <c r="AF25" s="82">
        <v>5</v>
      </c>
      <c r="AG25" s="82">
        <v>4</v>
      </c>
      <c r="AH25" s="82">
        <v>6</v>
      </c>
      <c r="AI25" s="71" t="s">
        <v>104</v>
      </c>
      <c r="AJ25" s="71" t="s">
        <v>104</v>
      </c>
      <c r="AK25" s="71" t="s">
        <v>104</v>
      </c>
      <c r="AL25" s="32">
        <v>4</v>
      </c>
      <c r="AM25" s="48"/>
      <c r="AN25" s="82"/>
      <c r="AO25" s="71"/>
      <c r="AP25" s="32"/>
      <c r="AQ25" s="71"/>
      <c r="AR25" s="71"/>
      <c r="AS25" s="116"/>
    </row>
    <row r="26" spans="1:45" s="91" customFormat="1">
      <c r="A26" s="64" t="s">
        <v>23</v>
      </c>
      <c r="B26" s="34" t="s">
        <v>394</v>
      </c>
      <c r="C26" s="108">
        <v>30</v>
      </c>
      <c r="D26" s="85">
        <v>2</v>
      </c>
      <c r="E26" s="119">
        <v>10</v>
      </c>
      <c r="F26" s="83">
        <f>AVERAGE(U26,T26,G26,I26,J26,K26,L26,M26,N26,O26,P26,Q26,R26,S26,V26,W26,X26,Y26,Z26,AA26,AB26,AC26,AD26,AE26,AF26,AG26,AH26,AI26,AJ26,AK26,AL26)</f>
        <v>5.290322580645161</v>
      </c>
      <c r="G26" s="82">
        <v>4</v>
      </c>
      <c r="H26" s="43" t="s">
        <v>104</v>
      </c>
      <c r="I26" s="82">
        <v>6</v>
      </c>
      <c r="J26" s="53">
        <v>6</v>
      </c>
      <c r="K26" s="82">
        <v>4</v>
      </c>
      <c r="L26" s="82">
        <v>4</v>
      </c>
      <c r="M26" s="82">
        <v>6</v>
      </c>
      <c r="N26" s="53">
        <v>6</v>
      </c>
      <c r="O26" s="82">
        <v>6</v>
      </c>
      <c r="P26" s="82">
        <v>4</v>
      </c>
      <c r="Q26" s="82">
        <v>6</v>
      </c>
      <c r="R26" s="54">
        <v>5</v>
      </c>
      <c r="S26" s="71">
        <v>4</v>
      </c>
      <c r="T26" s="82">
        <v>4</v>
      </c>
      <c r="U26" s="82">
        <v>5</v>
      </c>
      <c r="V26" s="224">
        <v>7</v>
      </c>
      <c r="W26" s="286">
        <v>7</v>
      </c>
      <c r="X26" s="224">
        <v>7</v>
      </c>
      <c r="Y26" s="82">
        <v>6</v>
      </c>
      <c r="Z26" s="288">
        <v>3</v>
      </c>
      <c r="AA26" s="82">
        <v>4</v>
      </c>
      <c r="AB26" s="321">
        <v>7</v>
      </c>
      <c r="AC26" s="149">
        <v>4</v>
      </c>
      <c r="AD26" s="71">
        <v>5</v>
      </c>
      <c r="AE26" s="48">
        <v>4</v>
      </c>
      <c r="AF26" s="278">
        <v>7</v>
      </c>
      <c r="AG26" s="294">
        <v>3</v>
      </c>
      <c r="AH26" s="278">
        <v>8</v>
      </c>
      <c r="AI26" s="278">
        <v>8</v>
      </c>
      <c r="AJ26" s="82">
        <v>5</v>
      </c>
      <c r="AK26" s="54">
        <v>4</v>
      </c>
      <c r="AL26" s="32">
        <v>5</v>
      </c>
      <c r="AM26" s="32"/>
      <c r="AN26" s="71"/>
      <c r="AO26" s="53"/>
      <c r="AP26" s="32"/>
      <c r="AQ26" s="82"/>
      <c r="AR26" s="82"/>
      <c r="AS26" s="116"/>
    </row>
    <row r="27" spans="1:45" s="91" customFormat="1">
      <c r="A27" s="64" t="s">
        <v>23</v>
      </c>
      <c r="B27" s="34" t="s">
        <v>404</v>
      </c>
      <c r="C27" s="108">
        <v>2</v>
      </c>
      <c r="D27" s="85"/>
      <c r="E27" s="119"/>
      <c r="F27" s="83">
        <f>AVERAGE(G27,H27)</f>
        <v>4</v>
      </c>
      <c r="G27" s="82">
        <v>4</v>
      </c>
      <c r="H27" s="71">
        <v>4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71"/>
      <c r="T27" s="82"/>
      <c r="U27" s="82"/>
      <c r="V27" s="82"/>
      <c r="W27" s="82"/>
      <c r="X27" s="82"/>
      <c r="Y27" s="82"/>
      <c r="Z27" s="48"/>
      <c r="AA27" s="82"/>
      <c r="AB27" s="32"/>
      <c r="AC27" s="136"/>
      <c r="AD27" s="71"/>
      <c r="AE27" s="32"/>
      <c r="AF27" s="71"/>
      <c r="AG27" s="82"/>
      <c r="AH27" s="71"/>
      <c r="AI27" s="71"/>
      <c r="AJ27" s="82"/>
      <c r="AK27" s="142"/>
      <c r="AL27" s="32"/>
      <c r="AM27" s="32"/>
      <c r="AN27" s="82"/>
      <c r="AO27" s="82"/>
      <c r="AP27" s="32"/>
      <c r="AQ27" s="82"/>
      <c r="AR27" s="82"/>
      <c r="AS27" s="116"/>
    </row>
    <row r="28" spans="1:45" s="91" customFormat="1">
      <c r="A28" s="64" t="s">
        <v>23</v>
      </c>
      <c r="B28" s="59" t="s">
        <v>469</v>
      </c>
      <c r="C28" s="108">
        <v>1</v>
      </c>
      <c r="D28" s="85">
        <v>8</v>
      </c>
      <c r="E28" s="119"/>
      <c r="F28" s="83">
        <f>AVERAGE(G28,H28)</f>
        <v>4.5</v>
      </c>
      <c r="G28" s="82">
        <v>5</v>
      </c>
      <c r="H28" s="71">
        <v>4</v>
      </c>
      <c r="I28" s="71" t="s">
        <v>104</v>
      </c>
      <c r="J28" s="71" t="s">
        <v>104</v>
      </c>
      <c r="K28" s="82"/>
      <c r="L28" s="82"/>
      <c r="M28" s="71" t="s">
        <v>104</v>
      </c>
      <c r="N28" s="82"/>
      <c r="O28" s="82"/>
      <c r="P28" s="82"/>
      <c r="Q28" s="82"/>
      <c r="R28" s="82"/>
      <c r="S28" s="71"/>
      <c r="T28" s="82"/>
      <c r="U28" s="71" t="s">
        <v>104</v>
      </c>
      <c r="V28" s="71" t="s">
        <v>104</v>
      </c>
      <c r="W28" s="82"/>
      <c r="X28" s="82"/>
      <c r="Y28" s="82"/>
      <c r="Z28" s="48" t="s">
        <v>104</v>
      </c>
      <c r="AA28" s="71" t="s">
        <v>104</v>
      </c>
      <c r="AB28" s="32"/>
      <c r="AC28" s="136"/>
      <c r="AD28" s="71"/>
      <c r="AE28" s="32"/>
      <c r="AF28" s="71"/>
      <c r="AG28" s="82"/>
      <c r="AH28" s="71"/>
      <c r="AI28" s="71"/>
      <c r="AJ28" s="82"/>
      <c r="AK28" s="142"/>
      <c r="AL28" s="32"/>
      <c r="AM28" s="32"/>
      <c r="AN28" s="82"/>
      <c r="AO28" s="82"/>
      <c r="AP28" s="32"/>
      <c r="AQ28" s="82"/>
      <c r="AR28" s="82"/>
      <c r="AS28" s="116"/>
    </row>
    <row r="29" spans="1:45" s="91" customFormat="1">
      <c r="A29" s="64" t="s">
        <v>23</v>
      </c>
      <c r="B29" s="34" t="s">
        <v>268</v>
      </c>
      <c r="C29" s="108">
        <v>4</v>
      </c>
      <c r="D29" s="85">
        <v>6</v>
      </c>
      <c r="E29" s="119"/>
      <c r="F29" s="83">
        <f>AVERAGE(I29,L29,P29,Q29,S29)</f>
        <v>4.8</v>
      </c>
      <c r="G29" s="71" t="s">
        <v>104</v>
      </c>
      <c r="H29" s="71"/>
      <c r="I29" s="82">
        <v>5</v>
      </c>
      <c r="J29" s="71" t="s">
        <v>104</v>
      </c>
      <c r="K29" s="71" t="s">
        <v>104</v>
      </c>
      <c r="L29" s="82">
        <v>4</v>
      </c>
      <c r="M29" s="82"/>
      <c r="N29" s="71" t="s">
        <v>104</v>
      </c>
      <c r="O29" s="82"/>
      <c r="P29" s="71">
        <v>5</v>
      </c>
      <c r="Q29" s="82">
        <v>5</v>
      </c>
      <c r="R29" s="82"/>
      <c r="S29" s="71">
        <v>5</v>
      </c>
      <c r="T29" s="82"/>
      <c r="U29" s="82"/>
      <c r="V29" s="82"/>
      <c r="W29" s="71" t="s">
        <v>104</v>
      </c>
      <c r="X29" s="82"/>
      <c r="Y29" s="82"/>
      <c r="Z29" s="48"/>
      <c r="AA29" s="82"/>
      <c r="AB29" s="32"/>
      <c r="AC29" s="136"/>
      <c r="AD29" s="71"/>
      <c r="AE29" s="32"/>
      <c r="AF29" s="71"/>
      <c r="AG29" s="82"/>
      <c r="AH29" s="71"/>
      <c r="AI29" s="71"/>
      <c r="AJ29" s="82"/>
      <c r="AK29" s="142"/>
      <c r="AL29" s="32"/>
      <c r="AM29" s="32"/>
      <c r="AN29" s="82"/>
      <c r="AO29" s="82"/>
      <c r="AP29" s="32"/>
      <c r="AQ29" s="82"/>
      <c r="AR29" s="82"/>
      <c r="AS29" s="116"/>
    </row>
    <row r="30" spans="1:45" s="91" customFormat="1">
      <c r="A30" s="64" t="s">
        <v>23</v>
      </c>
      <c r="B30" s="34" t="s">
        <v>635</v>
      </c>
      <c r="C30" s="108">
        <v>23</v>
      </c>
      <c r="D30" s="85"/>
      <c r="E30" s="119"/>
      <c r="F30" s="83">
        <f>AVERAGE(J30,K30,L30,M30,N30,O30,S30,T30,U30,V30,W30,X30,Y30,Z30,AB30,AD30,AE30,AF30,AG30,AH30,AI30,AK30,AL30)</f>
        <v>6</v>
      </c>
      <c r="G30" s="71"/>
      <c r="H30" s="71"/>
      <c r="I30" s="82"/>
      <c r="J30" s="82">
        <v>4</v>
      </c>
      <c r="K30" s="286">
        <v>7</v>
      </c>
      <c r="L30" s="82">
        <v>5</v>
      </c>
      <c r="M30" s="286">
        <v>7</v>
      </c>
      <c r="N30" s="82">
        <v>6</v>
      </c>
      <c r="O30" s="82">
        <v>6</v>
      </c>
      <c r="P30" s="82"/>
      <c r="Q30" s="82"/>
      <c r="R30" s="82"/>
      <c r="S30" s="71">
        <v>6</v>
      </c>
      <c r="T30" s="82">
        <v>4</v>
      </c>
      <c r="U30" s="286">
        <v>7</v>
      </c>
      <c r="V30" s="286">
        <v>7</v>
      </c>
      <c r="W30" s="82">
        <v>6</v>
      </c>
      <c r="X30" s="286">
        <v>7</v>
      </c>
      <c r="Y30" s="82">
        <v>6</v>
      </c>
      <c r="Z30" s="48">
        <v>5</v>
      </c>
      <c r="AA30" s="82"/>
      <c r="AB30" s="396">
        <v>7</v>
      </c>
      <c r="AC30" s="136"/>
      <c r="AD30" s="71">
        <v>6</v>
      </c>
      <c r="AE30" s="32">
        <v>6</v>
      </c>
      <c r="AF30" s="71">
        <v>6</v>
      </c>
      <c r="AG30" s="82">
        <v>5</v>
      </c>
      <c r="AH30" s="71">
        <v>6</v>
      </c>
      <c r="AI30" s="287">
        <v>7</v>
      </c>
      <c r="AJ30" s="82"/>
      <c r="AK30" s="142">
        <v>6</v>
      </c>
      <c r="AL30" s="32">
        <v>6</v>
      </c>
      <c r="AM30" s="32"/>
      <c r="AN30" s="82"/>
      <c r="AO30" s="82"/>
      <c r="AP30" s="32"/>
      <c r="AQ30" s="82"/>
      <c r="AR30" s="82"/>
      <c r="AS30" s="116"/>
    </row>
    <row r="31" spans="1:45" s="91" customFormat="1">
      <c r="A31" s="64" t="s">
        <v>23</v>
      </c>
      <c r="B31" s="59" t="s">
        <v>561</v>
      </c>
      <c r="C31" s="108">
        <v>20</v>
      </c>
      <c r="D31" s="85">
        <v>4</v>
      </c>
      <c r="E31" s="119">
        <v>1</v>
      </c>
      <c r="F31" s="83">
        <f>AVERAGE(Q31,R31,S31,T31,U31,V31,W31,X31,Y31,Z31,AA31,AB31,AC31,AD31,AF31,AG31,AI31,AJ31,AK31,AL31)</f>
        <v>5.2</v>
      </c>
      <c r="G31" s="71"/>
      <c r="H31" s="71" t="s">
        <v>104</v>
      </c>
      <c r="I31" s="82"/>
      <c r="J31" s="82"/>
      <c r="K31" s="82"/>
      <c r="L31" s="71" t="s">
        <v>104</v>
      </c>
      <c r="M31" s="82"/>
      <c r="N31" s="82"/>
      <c r="O31" s="71" t="s">
        <v>104</v>
      </c>
      <c r="P31" s="82"/>
      <c r="Q31" s="82">
        <v>5</v>
      </c>
      <c r="R31" s="82">
        <v>5</v>
      </c>
      <c r="S31" s="287">
        <v>7</v>
      </c>
      <c r="T31" s="294">
        <v>3</v>
      </c>
      <c r="U31" s="82">
        <v>5</v>
      </c>
      <c r="V31" s="82">
        <v>5</v>
      </c>
      <c r="W31" s="224">
        <v>7</v>
      </c>
      <c r="X31" s="82">
        <v>6</v>
      </c>
      <c r="Y31" s="82">
        <v>5</v>
      </c>
      <c r="Z31" s="48">
        <v>5</v>
      </c>
      <c r="AA31" s="82">
        <v>4</v>
      </c>
      <c r="AB31" s="32">
        <v>5</v>
      </c>
      <c r="AC31" s="149">
        <v>5</v>
      </c>
      <c r="AD31" s="71">
        <v>6</v>
      </c>
      <c r="AE31" s="48" t="s">
        <v>424</v>
      </c>
      <c r="AF31" s="71">
        <v>5</v>
      </c>
      <c r="AG31" s="82">
        <v>5</v>
      </c>
      <c r="AH31" s="71"/>
      <c r="AI31" s="71">
        <v>6</v>
      </c>
      <c r="AJ31" s="82">
        <v>5</v>
      </c>
      <c r="AK31" s="142">
        <v>5</v>
      </c>
      <c r="AL31" s="48">
        <v>5</v>
      </c>
      <c r="AM31" s="32"/>
      <c r="AN31" s="82"/>
      <c r="AO31" s="82"/>
      <c r="AP31" s="32"/>
      <c r="AQ31" s="82"/>
      <c r="AR31" s="82"/>
      <c r="AS31" s="116"/>
    </row>
    <row r="32" spans="1:45" s="91" customFormat="1">
      <c r="A32" s="338" t="s">
        <v>23</v>
      </c>
      <c r="B32" s="346" t="s">
        <v>92</v>
      </c>
      <c r="C32" s="328">
        <v>9</v>
      </c>
      <c r="D32" s="85">
        <v>2</v>
      </c>
      <c r="E32" s="119">
        <v>1</v>
      </c>
      <c r="F32" s="342">
        <f>AVERAGE(AA32,AD32,AE32,AF32,AH32,AI32,AJ32,AK32,AL32)</f>
        <v>5.5555555555555554</v>
      </c>
      <c r="G32" s="71"/>
      <c r="H32" s="71"/>
      <c r="I32" s="82"/>
      <c r="J32" s="82"/>
      <c r="K32" s="82"/>
      <c r="L32" s="71"/>
      <c r="M32" s="82"/>
      <c r="N32" s="82"/>
      <c r="O32" s="71"/>
      <c r="P32" s="82"/>
      <c r="Q32" s="82"/>
      <c r="R32" s="82"/>
      <c r="S32" s="82"/>
      <c r="T32" s="82"/>
      <c r="U32" s="71"/>
      <c r="V32" s="82"/>
      <c r="W32" s="82"/>
      <c r="X32" s="82"/>
      <c r="Y32" s="82"/>
      <c r="Z32" s="48"/>
      <c r="AA32" s="82">
        <v>4</v>
      </c>
      <c r="AB32" s="48" t="s">
        <v>104</v>
      </c>
      <c r="AC32" s="149" t="s">
        <v>104</v>
      </c>
      <c r="AD32" s="287">
        <v>7</v>
      </c>
      <c r="AE32" s="345">
        <v>6</v>
      </c>
      <c r="AF32" s="71">
        <v>6</v>
      </c>
      <c r="AG32" s="82"/>
      <c r="AH32" s="43">
        <v>6</v>
      </c>
      <c r="AI32" s="71">
        <v>6</v>
      </c>
      <c r="AJ32" s="82">
        <v>5</v>
      </c>
      <c r="AK32" s="142">
        <v>5</v>
      </c>
      <c r="AL32" s="345">
        <v>5</v>
      </c>
      <c r="AM32" s="345"/>
      <c r="AN32" s="82"/>
      <c r="AO32" s="82"/>
      <c r="AP32" s="345"/>
      <c r="AQ32" s="82"/>
      <c r="AR32" s="82"/>
      <c r="AS32" s="116"/>
    </row>
    <row r="33" spans="1:45" s="91" customFormat="1">
      <c r="A33" s="338" t="s">
        <v>23</v>
      </c>
      <c r="B33" s="346" t="s">
        <v>75</v>
      </c>
      <c r="C33" s="328">
        <v>6</v>
      </c>
      <c r="D33" s="85">
        <v>1</v>
      </c>
      <c r="E33" s="167" t="s">
        <v>585</v>
      </c>
      <c r="F33" s="342">
        <f>AVERAGE(AC33,AF33,AH33,AJ33,AK33,AL33)</f>
        <v>5.666666666666667</v>
      </c>
      <c r="G33" s="71"/>
      <c r="H33" s="71"/>
      <c r="I33" s="82"/>
      <c r="J33" s="82"/>
      <c r="K33" s="82"/>
      <c r="L33" s="71"/>
      <c r="M33" s="82"/>
      <c r="N33" s="82"/>
      <c r="O33" s="71"/>
      <c r="P33" s="82"/>
      <c r="Q33" s="82"/>
      <c r="R33" s="82"/>
      <c r="S33" s="82"/>
      <c r="T33" s="82"/>
      <c r="U33" s="71"/>
      <c r="V33" s="82"/>
      <c r="W33" s="82"/>
      <c r="X33" s="82"/>
      <c r="Y33" s="82"/>
      <c r="Z33" s="48"/>
      <c r="AA33" s="82"/>
      <c r="AB33" s="48"/>
      <c r="AC33" s="149">
        <v>6</v>
      </c>
      <c r="AD33" s="71"/>
      <c r="AE33" s="345"/>
      <c r="AF33" s="287">
        <v>7</v>
      </c>
      <c r="AG33" s="71" t="s">
        <v>104</v>
      </c>
      <c r="AH33" s="71">
        <v>6</v>
      </c>
      <c r="AI33" s="71"/>
      <c r="AJ33" s="82">
        <v>5</v>
      </c>
      <c r="AK33" s="142">
        <v>5</v>
      </c>
      <c r="AL33" s="345">
        <v>5</v>
      </c>
      <c r="AM33" s="345"/>
      <c r="AN33" s="82"/>
      <c r="AO33" s="82"/>
      <c r="AP33" s="345"/>
      <c r="AQ33" s="82"/>
      <c r="AR33" s="82"/>
      <c r="AS33" s="116"/>
    </row>
    <row r="34" spans="1:45" s="91" customFormat="1">
      <c r="A34" s="338" t="s">
        <v>23</v>
      </c>
      <c r="B34" s="346" t="s">
        <v>1065</v>
      </c>
      <c r="C34" s="328">
        <v>9</v>
      </c>
      <c r="D34" s="85">
        <v>1</v>
      </c>
      <c r="E34" s="119">
        <v>3</v>
      </c>
      <c r="F34" s="342">
        <f>AVERAGE(AD34,AE34,AF34,AG34,AH34,AI34,AJ34,AK34,AL34)</f>
        <v>6.1111111111111107</v>
      </c>
      <c r="G34" s="71"/>
      <c r="H34" s="71"/>
      <c r="I34" s="82"/>
      <c r="J34" s="82"/>
      <c r="K34" s="82"/>
      <c r="L34" s="71"/>
      <c r="M34" s="82"/>
      <c r="N34" s="82"/>
      <c r="O34" s="71"/>
      <c r="P34" s="82"/>
      <c r="Q34" s="82"/>
      <c r="R34" s="82"/>
      <c r="S34" s="82"/>
      <c r="T34" s="82"/>
      <c r="U34" s="71"/>
      <c r="V34" s="82"/>
      <c r="W34" s="82"/>
      <c r="X34" s="82"/>
      <c r="Y34" s="82"/>
      <c r="Z34" s="48"/>
      <c r="AA34" s="82"/>
      <c r="AB34" s="48"/>
      <c r="AC34" s="42" t="s">
        <v>104</v>
      </c>
      <c r="AD34" s="278">
        <v>7</v>
      </c>
      <c r="AE34" s="345">
        <v>5</v>
      </c>
      <c r="AF34" s="71">
        <v>6</v>
      </c>
      <c r="AG34" s="82">
        <v>4</v>
      </c>
      <c r="AH34" s="278">
        <v>7</v>
      </c>
      <c r="AI34" s="287">
        <v>7</v>
      </c>
      <c r="AJ34" s="82">
        <v>5</v>
      </c>
      <c r="AK34" s="278">
        <v>8</v>
      </c>
      <c r="AL34" s="345">
        <v>6</v>
      </c>
      <c r="AM34" s="345"/>
      <c r="AN34" s="82"/>
      <c r="AO34" s="82"/>
      <c r="AP34" s="345"/>
      <c r="AQ34" s="82"/>
      <c r="AR34" s="82"/>
      <c r="AS34" s="116"/>
    </row>
    <row r="35" spans="1:45" s="76" customFormat="1">
      <c r="A35" s="272" t="s">
        <v>23</v>
      </c>
      <c r="B35" s="292" t="s">
        <v>149</v>
      </c>
      <c r="C35" s="274"/>
      <c r="D35" s="292"/>
      <c r="E35" s="293"/>
      <c r="F35" s="28"/>
      <c r="G35" s="251"/>
      <c r="H35" s="254"/>
      <c r="I35" s="264"/>
      <c r="J35" s="254"/>
      <c r="K35" s="254"/>
      <c r="L35" s="251"/>
      <c r="M35" s="251"/>
      <c r="N35" s="254"/>
      <c r="O35" s="254"/>
      <c r="P35" s="254"/>
      <c r="Q35" s="251"/>
      <c r="R35" s="251"/>
      <c r="S35" s="251"/>
      <c r="T35" s="254"/>
      <c r="U35" s="254"/>
      <c r="V35" s="254"/>
      <c r="W35" s="254"/>
      <c r="X35" s="254"/>
      <c r="Y35" s="254"/>
      <c r="Z35" s="256"/>
      <c r="AA35" s="264"/>
      <c r="AB35" s="242"/>
      <c r="AC35" s="263"/>
      <c r="AD35" s="264"/>
      <c r="AE35" s="242"/>
      <c r="AF35" s="251"/>
      <c r="AG35" s="251"/>
      <c r="AH35" s="251"/>
      <c r="AI35" s="254"/>
      <c r="AJ35" s="254"/>
      <c r="AK35" s="254"/>
      <c r="AL35" s="256"/>
      <c r="AM35" s="256"/>
      <c r="AN35" s="251"/>
      <c r="AO35" s="254"/>
      <c r="AP35" s="242"/>
      <c r="AQ35" s="254"/>
      <c r="AR35" s="264"/>
      <c r="AS35" s="77"/>
    </row>
    <row r="36" spans="1:45">
      <c r="A36" s="64" t="s">
        <v>24</v>
      </c>
      <c r="B36" s="22" t="s">
        <v>227</v>
      </c>
      <c r="C36" s="108"/>
      <c r="D36" s="85"/>
      <c r="E36" s="119"/>
      <c r="F36" s="83"/>
      <c r="G36" s="82"/>
      <c r="H36" s="71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71"/>
      <c r="T36" s="82"/>
      <c r="U36" s="82"/>
      <c r="V36" s="82"/>
      <c r="W36" s="82"/>
      <c r="X36" s="82"/>
      <c r="Y36" s="82"/>
      <c r="Z36" s="48"/>
      <c r="AA36" s="82"/>
      <c r="AB36" s="32"/>
      <c r="AC36" s="44"/>
      <c r="AD36" s="82"/>
      <c r="AE36" s="32"/>
      <c r="AF36" s="82"/>
      <c r="AG36" s="82"/>
      <c r="AH36" s="82"/>
      <c r="AI36" s="82"/>
      <c r="AJ36" s="82"/>
      <c r="AK36" s="82"/>
      <c r="AL36" s="32"/>
      <c r="AM36" s="32"/>
      <c r="AN36" s="82"/>
      <c r="AO36" s="82"/>
      <c r="AP36" s="32"/>
      <c r="AQ36" s="82"/>
      <c r="AR36" s="82"/>
      <c r="AS36" s="21"/>
    </row>
    <row r="37" spans="1:45" s="91" customFormat="1">
      <c r="A37" s="64" t="s">
        <v>24</v>
      </c>
      <c r="B37" s="34" t="s">
        <v>385</v>
      </c>
      <c r="C37" s="108"/>
      <c r="D37" s="85">
        <v>2</v>
      </c>
      <c r="E37" s="119"/>
      <c r="F37" s="83"/>
      <c r="G37" s="82"/>
      <c r="H37" s="71"/>
      <c r="I37" s="82"/>
      <c r="J37" s="82"/>
      <c r="K37" s="82"/>
      <c r="L37" s="82"/>
      <c r="M37" s="82"/>
      <c r="N37" s="82"/>
      <c r="O37" s="82"/>
      <c r="P37" s="82"/>
      <c r="Q37" s="82"/>
      <c r="R37" s="71" t="s">
        <v>104</v>
      </c>
      <c r="S37" s="71" t="s">
        <v>104</v>
      </c>
      <c r="T37" s="82"/>
      <c r="U37" s="82"/>
      <c r="V37" s="82"/>
      <c r="W37" s="82"/>
      <c r="X37" s="82"/>
      <c r="Y37" s="82"/>
      <c r="Z37" s="48"/>
      <c r="AA37" s="82"/>
      <c r="AB37" s="32"/>
      <c r="AC37" s="136"/>
      <c r="AD37" s="82"/>
      <c r="AE37" s="32"/>
      <c r="AF37" s="82"/>
      <c r="AG37" s="82"/>
      <c r="AH37" s="82"/>
      <c r="AI37" s="82"/>
      <c r="AJ37" s="82"/>
      <c r="AK37" s="82"/>
      <c r="AL37" s="32"/>
      <c r="AM37" s="32"/>
      <c r="AN37" s="82"/>
      <c r="AO37" s="82"/>
      <c r="AP37" s="32"/>
      <c r="AQ37" s="82"/>
      <c r="AR37" s="82"/>
      <c r="AS37" s="116"/>
    </row>
    <row r="38" spans="1:45" s="91" customFormat="1">
      <c r="A38" s="64" t="s">
        <v>24</v>
      </c>
      <c r="B38" s="59" t="s">
        <v>562</v>
      </c>
      <c r="C38" s="108">
        <v>3</v>
      </c>
      <c r="D38" s="85">
        <v>5</v>
      </c>
      <c r="E38" s="119"/>
      <c r="F38" s="83">
        <f>AVERAGE(I38,J38,K38)</f>
        <v>5</v>
      </c>
      <c r="G38" s="82"/>
      <c r="H38" s="71" t="s">
        <v>104</v>
      </c>
      <c r="I38" s="82">
        <v>4</v>
      </c>
      <c r="J38" s="82">
        <v>6</v>
      </c>
      <c r="K38" s="82">
        <v>5</v>
      </c>
      <c r="L38" s="82"/>
      <c r="M38" s="82"/>
      <c r="N38" s="71" t="s">
        <v>104</v>
      </c>
      <c r="O38" s="71" t="s">
        <v>104</v>
      </c>
      <c r="P38" s="82"/>
      <c r="Q38" s="71" t="s">
        <v>104</v>
      </c>
      <c r="R38" s="82"/>
      <c r="S38" s="71"/>
      <c r="T38" s="82"/>
      <c r="U38" s="82"/>
      <c r="V38" s="71" t="s">
        <v>104</v>
      </c>
      <c r="W38" s="82"/>
      <c r="X38" s="82"/>
      <c r="Y38" s="82"/>
      <c r="Z38" s="48"/>
      <c r="AA38" s="82"/>
      <c r="AB38" s="32"/>
      <c r="AC38" s="136"/>
      <c r="AD38" s="82"/>
      <c r="AE38" s="32"/>
      <c r="AF38" s="82"/>
      <c r="AG38" s="82"/>
      <c r="AH38" s="82"/>
      <c r="AI38" s="82"/>
      <c r="AJ38" s="82"/>
      <c r="AK38" s="82"/>
      <c r="AL38" s="32"/>
      <c r="AM38" s="32"/>
      <c r="AN38" s="82"/>
      <c r="AO38" s="82"/>
      <c r="AP38" s="32"/>
      <c r="AQ38" s="82"/>
      <c r="AR38" s="82"/>
      <c r="AS38" s="116"/>
    </row>
    <row r="39" spans="1:45" s="91" customFormat="1">
      <c r="A39" s="64" t="s">
        <v>24</v>
      </c>
      <c r="B39" s="34" t="s">
        <v>636</v>
      </c>
      <c r="C39" s="108">
        <v>10</v>
      </c>
      <c r="D39" s="85">
        <v>9</v>
      </c>
      <c r="E39" s="119">
        <v>4</v>
      </c>
      <c r="F39" s="83">
        <f>AVERAGE(L39,M39,O39,P39,R39,T39,V39,W39,X39,AF39,AG39)</f>
        <v>5</v>
      </c>
      <c r="G39" s="82"/>
      <c r="H39" s="71"/>
      <c r="I39" s="82"/>
      <c r="J39" s="71" t="s">
        <v>104</v>
      </c>
      <c r="K39" s="71" t="s">
        <v>104</v>
      </c>
      <c r="L39" s="82">
        <v>6</v>
      </c>
      <c r="M39" s="53">
        <v>6</v>
      </c>
      <c r="N39" s="82"/>
      <c r="O39" s="82">
        <v>5</v>
      </c>
      <c r="P39" s="82">
        <v>4</v>
      </c>
      <c r="Q39" s="82"/>
      <c r="R39" s="294">
        <v>3</v>
      </c>
      <c r="S39" s="71"/>
      <c r="T39" s="71">
        <v>4</v>
      </c>
      <c r="U39" s="71" t="s">
        <v>104</v>
      </c>
      <c r="V39" s="224">
        <v>7</v>
      </c>
      <c r="W39" s="82">
        <v>5</v>
      </c>
      <c r="X39" s="82">
        <v>5</v>
      </c>
      <c r="Y39" s="43" t="s">
        <v>104</v>
      </c>
      <c r="Z39" s="48"/>
      <c r="AA39" s="82"/>
      <c r="AB39" s="32"/>
      <c r="AC39" s="136"/>
      <c r="AD39" s="82"/>
      <c r="AE39" s="32"/>
      <c r="AF39" s="53">
        <v>6</v>
      </c>
      <c r="AG39" s="82">
        <v>4</v>
      </c>
      <c r="AH39" s="71" t="s">
        <v>104</v>
      </c>
      <c r="AI39" s="71" t="s">
        <v>104</v>
      </c>
      <c r="AJ39" s="71" t="s">
        <v>104</v>
      </c>
      <c r="AK39" s="71" t="s">
        <v>104</v>
      </c>
      <c r="AL39" s="32"/>
      <c r="AM39" s="32"/>
      <c r="AN39" s="82"/>
      <c r="AO39" s="82"/>
      <c r="AP39" s="32"/>
      <c r="AQ39" s="82"/>
      <c r="AR39" s="82"/>
      <c r="AS39" s="116"/>
    </row>
    <row r="40" spans="1:45" s="91" customFormat="1" ht="15.75" thickBot="1">
      <c r="A40" s="2" t="s">
        <v>24</v>
      </c>
      <c r="B40" s="138" t="s">
        <v>468</v>
      </c>
      <c r="C40" s="109">
        <v>25</v>
      </c>
      <c r="D40" s="152">
        <v>1</v>
      </c>
      <c r="E40" s="88">
        <v>16</v>
      </c>
      <c r="F40" s="27">
        <f>AVERAGE(U40,T40,G40,I40,H40,J40,K40,L40,M40,N40,O40,P40,Q40,S40,V40,W40,X40,Y40,Z40,AA40,AB40,AD40,AE40,AK40,AL40)</f>
        <v>5.24</v>
      </c>
      <c r="G40" s="82">
        <v>5</v>
      </c>
      <c r="H40" s="71">
        <v>4</v>
      </c>
      <c r="I40" s="224">
        <v>7</v>
      </c>
      <c r="J40" s="53">
        <v>5</v>
      </c>
      <c r="K40" s="82">
        <v>4</v>
      </c>
      <c r="L40" s="224">
        <v>7</v>
      </c>
      <c r="M40" s="53">
        <v>6</v>
      </c>
      <c r="N40" s="82">
        <v>4</v>
      </c>
      <c r="O40" s="53">
        <v>6</v>
      </c>
      <c r="P40" s="82">
        <v>4</v>
      </c>
      <c r="Q40" s="82">
        <v>4</v>
      </c>
      <c r="R40" s="82"/>
      <c r="S40" s="71">
        <v>6</v>
      </c>
      <c r="T40" s="294">
        <v>3</v>
      </c>
      <c r="U40" s="82">
        <v>4</v>
      </c>
      <c r="V40" s="224">
        <v>7</v>
      </c>
      <c r="W40" s="53">
        <v>6</v>
      </c>
      <c r="X40" s="53">
        <v>6</v>
      </c>
      <c r="Y40" s="53">
        <v>6</v>
      </c>
      <c r="Z40" s="288">
        <v>3</v>
      </c>
      <c r="AA40" s="82">
        <v>4</v>
      </c>
      <c r="AB40" s="321">
        <v>9</v>
      </c>
      <c r="AC40" s="149" t="s">
        <v>104</v>
      </c>
      <c r="AD40" s="43">
        <v>6</v>
      </c>
      <c r="AE40" s="285">
        <v>7</v>
      </c>
      <c r="AF40" s="71"/>
      <c r="AG40" s="82"/>
      <c r="AH40" s="82"/>
      <c r="AI40" s="82"/>
      <c r="AJ40" s="82"/>
      <c r="AK40" s="82">
        <v>4</v>
      </c>
      <c r="AL40" s="32">
        <v>4</v>
      </c>
      <c r="AM40" s="32"/>
      <c r="AN40" s="71"/>
      <c r="AO40" s="82"/>
      <c r="AP40" s="32"/>
      <c r="AQ40" s="82"/>
      <c r="AR40" s="53"/>
      <c r="AS40" s="116"/>
    </row>
    <row r="41" spans="1:45">
      <c r="G41" s="31">
        <f>AVERAGE(G7,G10,G16,G17,G22,G23,G24,G26,G27,G40,G14)</f>
        <v>5</v>
      </c>
      <c r="H41" s="31">
        <f>AVERAGE(H7,H10,H14,H16,H17,H22,H23,H24,H27,H28,H40)</f>
        <v>4.1818181818181817</v>
      </c>
      <c r="I41" s="31">
        <f>AVERAGE(I7,I10,I14,I16,I17,I23,I24,I26,I29,I38,I40)</f>
        <v>6.1818181818181817</v>
      </c>
      <c r="J41" s="25">
        <f>AVERAGE(J7,J10,J14,J16,J17,J22,J25,J26,J30,J38,J40)</f>
        <v>4.5454545454545459</v>
      </c>
      <c r="K41" s="25">
        <f>AVERAGE(K7,K10,K16,K17,K20,K22,K25,K26,K30,K38,K40)</f>
        <v>5</v>
      </c>
      <c r="L41" s="25">
        <f>AVERAGE(L7,L14,L25,L17,L20,L23,L26,L29,L30,L40,L39)</f>
        <v>4.4545454545454541</v>
      </c>
      <c r="M41" s="31">
        <f>AVERAGE(M7,M10,M16,M18,M20,M23,M25,M26,M30,M39,M40)</f>
        <v>5.7272727272727275</v>
      </c>
      <c r="N41" s="31">
        <f>AVERAGE(N7,N10,N16,N18,N20,N23,N22,N25,N26,N30,N40)</f>
        <v>5</v>
      </c>
      <c r="O41" s="31">
        <f>AVERAGE(O7,O10,O16,O18,O20,O22,O24,O26,O30,O39,O40)</f>
        <v>6.0909090909090908</v>
      </c>
      <c r="P41" s="31">
        <f>AVERAGE(P7,P10,P15,P16,P18,P20,P24,P25,P26,P39,P40)</f>
        <v>4.9090909090909092</v>
      </c>
      <c r="Q41" s="31">
        <f>AVERAGE(Q7,Q10,Q15,Q20,Q18,Q22,Q24,Q26,Q29,Q31,Q40)</f>
        <v>5.0909090909090908</v>
      </c>
      <c r="R41" s="31">
        <f>AVERAGE(R7,R10,R15,R18,R20,R21,R23,R24,R26,R31,R39)</f>
        <v>4.2727272727272725</v>
      </c>
      <c r="S41" s="31">
        <f>AVERAGE(S7,S14,S15,S16,S18,S21,S26,S29,S30,S31,S40)</f>
        <v>5.7272727272727275</v>
      </c>
      <c r="T41" s="31">
        <f>AVERAGE(T7,T14,T15,T16,T18,T39,T24,T26,T30,T31,T40)</f>
        <v>3.4545454545454546</v>
      </c>
      <c r="U41" s="31">
        <f>AVERAGE(U7,U15,U16,U17,U18,U23,U25,U26,U30,U31,U40)</f>
        <v>5.2727272727272725</v>
      </c>
      <c r="V41" s="31">
        <f>AVERAGE(V7,V15,V16,V17,V18,V25,V26,V30,V31,V39,V40)</f>
        <v>6.4545454545454541</v>
      </c>
      <c r="W41" s="31">
        <f>AVERAGE(W7,W15,W16,W17,W18,W25,W26,W30,W31,W39,W40)</f>
        <v>5.6363636363636367</v>
      </c>
      <c r="X41" s="31">
        <f>AVERAGE(X7,X15,X16,X17,X18,X25,X26,X30,X31,X39,X40)</f>
        <v>6.0909090909090908</v>
      </c>
      <c r="Y41" s="31">
        <f>AVERAGE(Y7,Y14,Y15,Y16,Y18,Y23,Y25,Y26,Y30,Y31,Y40)</f>
        <v>5.6363636363636367</v>
      </c>
      <c r="Z41" s="31">
        <f>AVERAGE(Z7,Z14,Z15,Z16,Z18,Z23,Z25,Z26,Z30,Z31,Z40)</f>
        <v>3.6363636363636362</v>
      </c>
      <c r="AA41" s="31">
        <f>AVERAGE(AA7,AA10,AA15,AA16,AA18,AA22,AA25,AA26,AA31,AA32,AA40)</f>
        <v>4.1818181818181817</v>
      </c>
      <c r="AB41" s="31">
        <f>AVERAGE(AB7,AB15,AB16,AB18,AB19,AB23,AB25,AB26,AB30,AB31,AB40)</f>
        <v>6.4545454545454541</v>
      </c>
      <c r="AC41" s="31">
        <f>AVERAGE(AC7,AC10,AC15,AC16,AC18,AC22,AC23,AC25,AC26,AC31,AC33)</f>
        <v>4.7272727272727275</v>
      </c>
      <c r="AD41" s="31">
        <f>AVERAGE(AD7,AD10,AD16,AD15,AD18,AD26,AD31,AD30,AD32,AD34,AD40)</f>
        <v>6.0909090909090908</v>
      </c>
      <c r="AE41" s="31">
        <f>AVERAGE(AE7,AE15,AE16,AE19,AE18,AE26,AE30,AE25,AE32,AE34,AE40)</f>
        <v>4.8181818181818183</v>
      </c>
      <c r="AF41" s="31">
        <f>AVERAGE(AF7,AF15,AF19,AF25,AF26,AF31,AF30,AF33,AF32,AF34,AF39)</f>
        <v>5.9090909090909092</v>
      </c>
      <c r="AG41" s="31">
        <f>AVERAGE(AG7,AG15,AG16,AG18,AG19,AG25,AG26,AG30,AG31,AG34,AG39)</f>
        <v>3.7272727272727271</v>
      </c>
      <c r="AH41" s="31">
        <f>AVERAGE(AH7,AH15,AH16,AH20,AH23,AH25,AH26,AH30,AH32,AH33,AH34)</f>
        <v>6.3636363636363633</v>
      </c>
      <c r="AI41" s="31">
        <f>AVERAGE(AI7,AI15,AI16,AI18,AI20,AI23,AI26,AI30,AI31,AI32,AI34)</f>
        <v>6.5454545454545459</v>
      </c>
      <c r="AJ41" s="31">
        <f>AVERAGE(AJ7,AJ15,AJ16,AJ18,AJ20,AJ23,AJ26,AJ31,AJ32,AJ33,AJ34)</f>
        <v>5.2727272727272725</v>
      </c>
      <c r="AK41" s="31">
        <f>AVERAGE(AK7,AK15,AK16,AK20,AK26,AK30,AK31,AK32,AK33,AK34,AK40)</f>
        <v>5.2727272727272725</v>
      </c>
      <c r="AL41" s="31">
        <f>AVERAGE(AL7,AL15,AL16,AL19,AL25,AL26,AL30,AL32,AL33,AL34,AL40)</f>
        <v>5.2727272727272725</v>
      </c>
      <c r="AM41" s="31"/>
      <c r="AN41" s="31"/>
      <c r="AO41" s="31"/>
      <c r="AP41" s="31"/>
      <c r="AQ41" s="31"/>
      <c r="AR41" s="31"/>
    </row>
    <row r="45" spans="1:45" ht="48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R37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1"/>
    <col min="7" max="47" width="4.7109375" style="91" customWidth="1"/>
    <col min="48" max="16384" width="11.42578125" style="91"/>
  </cols>
  <sheetData>
    <row r="1" spans="1:44">
      <c r="A1" s="91" t="s">
        <v>412</v>
      </c>
    </row>
    <row r="4" spans="1:44">
      <c r="A4" s="91" t="s">
        <v>2</v>
      </c>
    </row>
    <row r="5" spans="1:44" ht="15.75" thickBot="1"/>
    <row r="6" spans="1:44" ht="15.75" thickBot="1">
      <c r="C6" s="415" t="s">
        <v>72</v>
      </c>
      <c r="D6" s="416"/>
      <c r="E6" s="417"/>
    </row>
    <row r="7" spans="1:44" ht="48" customHeight="1" thickBot="1">
      <c r="A7" s="18" t="s">
        <v>3</v>
      </c>
      <c r="B7" s="93" t="s">
        <v>4</v>
      </c>
      <c r="C7" s="94" t="s">
        <v>7</v>
      </c>
      <c r="D7" s="95" t="s">
        <v>70</v>
      </c>
      <c r="E7" s="93" t="s">
        <v>5</v>
      </c>
      <c r="F7" s="7" t="s">
        <v>71</v>
      </c>
      <c r="G7" s="14" t="s">
        <v>444</v>
      </c>
      <c r="H7" s="115" t="s">
        <v>545</v>
      </c>
      <c r="I7" s="115" t="s">
        <v>565</v>
      </c>
      <c r="J7" s="115" t="s">
        <v>619</v>
      </c>
      <c r="K7" s="115" t="s">
        <v>654</v>
      </c>
      <c r="L7" s="115" t="s">
        <v>679</v>
      </c>
      <c r="M7" s="115" t="s">
        <v>711</v>
      </c>
      <c r="N7" s="115" t="s">
        <v>732</v>
      </c>
      <c r="O7" s="115" t="s">
        <v>773</v>
      </c>
      <c r="P7" s="115" t="s">
        <v>781</v>
      </c>
      <c r="Q7" s="115" t="s">
        <v>799</v>
      </c>
      <c r="R7" s="115" t="s">
        <v>826</v>
      </c>
      <c r="S7" s="115" t="s">
        <v>846</v>
      </c>
      <c r="T7" s="115" t="s">
        <v>881</v>
      </c>
      <c r="U7" s="115" t="s">
        <v>882</v>
      </c>
      <c r="V7" s="115" t="s">
        <v>907</v>
      </c>
      <c r="W7" s="115" t="s">
        <v>929</v>
      </c>
      <c r="X7" s="115" t="s">
        <v>967</v>
      </c>
      <c r="Y7" s="115" t="s">
        <v>972</v>
      </c>
      <c r="Z7" s="115" t="s">
        <v>1013</v>
      </c>
      <c r="AA7" s="115" t="s">
        <v>1020</v>
      </c>
      <c r="AB7" s="115" t="s">
        <v>1048</v>
      </c>
      <c r="AC7" s="115" t="s">
        <v>1068</v>
      </c>
      <c r="AD7" s="115" t="s">
        <v>1110</v>
      </c>
      <c r="AE7" s="115" t="s">
        <v>1116</v>
      </c>
      <c r="AF7" s="115" t="s">
        <v>1154</v>
      </c>
      <c r="AG7" s="115" t="s">
        <v>1164</v>
      </c>
      <c r="AH7" s="115" t="s">
        <v>1198</v>
      </c>
      <c r="AI7" s="115" t="s">
        <v>1226</v>
      </c>
      <c r="AJ7" s="115" t="s">
        <v>1249</v>
      </c>
      <c r="AK7" s="115" t="s">
        <v>1258</v>
      </c>
      <c r="AL7" s="115" t="s">
        <v>1278</v>
      </c>
      <c r="AM7" s="115"/>
      <c r="AN7" s="115"/>
      <c r="AO7" s="115"/>
      <c r="AP7" s="115"/>
      <c r="AQ7" s="115"/>
      <c r="AR7" s="115"/>
    </row>
    <row r="8" spans="1:44">
      <c r="A8" s="315" t="s">
        <v>8</v>
      </c>
      <c r="B8" s="314" t="s">
        <v>435</v>
      </c>
      <c r="C8" s="199">
        <v>32</v>
      </c>
      <c r="D8" s="200"/>
      <c r="E8" s="201"/>
      <c r="F8" s="207">
        <f>AVERAGE(Y8,I8,G8,H8,J8,K8,L8,M8,N8,O8,P8,Q8,R8,S8,T8,U8,V8,W8,X8,Z8,AA8,AB8,AC8,AD8,AE8,AF8,AG8,AH8,AI8,AJ8,AK8,AL8)</f>
        <v>5.375</v>
      </c>
      <c r="G8" s="149">
        <v>5</v>
      </c>
      <c r="H8" s="54">
        <v>5</v>
      </c>
      <c r="I8" s="71">
        <v>6</v>
      </c>
      <c r="J8" s="54">
        <v>4</v>
      </c>
      <c r="K8" s="43">
        <v>6</v>
      </c>
      <c r="L8" s="142">
        <v>5</v>
      </c>
      <c r="M8" s="50">
        <v>6</v>
      </c>
      <c r="N8" s="142">
        <v>4</v>
      </c>
      <c r="O8" s="54">
        <v>5</v>
      </c>
      <c r="P8" s="224">
        <v>7</v>
      </c>
      <c r="Q8" s="224">
        <v>8</v>
      </c>
      <c r="R8" s="54">
        <v>4</v>
      </c>
      <c r="S8" s="54">
        <v>6</v>
      </c>
      <c r="T8" s="142">
        <v>4</v>
      </c>
      <c r="U8" s="54">
        <v>4</v>
      </c>
      <c r="V8" s="54">
        <v>5</v>
      </c>
      <c r="W8" s="142">
        <v>5</v>
      </c>
      <c r="X8" s="54">
        <v>5</v>
      </c>
      <c r="Y8" s="224">
        <v>7</v>
      </c>
      <c r="Z8" s="54">
        <v>5</v>
      </c>
      <c r="AA8" s="43">
        <v>6</v>
      </c>
      <c r="AB8" s="279">
        <v>7</v>
      </c>
      <c r="AC8" s="54">
        <v>4</v>
      </c>
      <c r="AD8" s="54">
        <v>5</v>
      </c>
      <c r="AE8" s="321">
        <v>7</v>
      </c>
      <c r="AF8" s="54">
        <v>5</v>
      </c>
      <c r="AG8" s="54">
        <v>5</v>
      </c>
      <c r="AH8" s="49">
        <v>5</v>
      </c>
      <c r="AI8" s="54">
        <v>6</v>
      </c>
      <c r="AJ8" s="47">
        <v>5</v>
      </c>
      <c r="AK8" s="49">
        <v>5</v>
      </c>
      <c r="AL8" s="49">
        <v>6</v>
      </c>
      <c r="AM8" s="142"/>
      <c r="AN8" s="49"/>
      <c r="AO8" s="49"/>
      <c r="AP8" s="49"/>
      <c r="AQ8" s="49"/>
      <c r="AR8" s="49"/>
    </row>
    <row r="9" spans="1:44">
      <c r="A9" s="125" t="s">
        <v>8</v>
      </c>
      <c r="B9" s="85" t="s">
        <v>594</v>
      </c>
      <c r="C9" s="126"/>
      <c r="D9" s="49"/>
      <c r="E9" s="128"/>
      <c r="F9" s="83"/>
      <c r="G9" s="149"/>
      <c r="H9" s="54"/>
      <c r="I9" s="142"/>
      <c r="J9" s="54"/>
      <c r="K9" s="142"/>
      <c r="L9" s="142"/>
      <c r="M9" s="49"/>
      <c r="N9" s="142"/>
      <c r="O9" s="54"/>
      <c r="P9" s="54"/>
      <c r="Q9" s="54"/>
      <c r="R9" s="54"/>
      <c r="S9" s="54"/>
      <c r="T9" s="142"/>
      <c r="U9" s="54"/>
      <c r="V9" s="54"/>
      <c r="W9" s="142"/>
      <c r="X9" s="54"/>
      <c r="Y9" s="54"/>
      <c r="Z9" s="54"/>
      <c r="AA9" s="142"/>
      <c r="AB9" s="54"/>
      <c r="AC9" s="54"/>
      <c r="AD9" s="54"/>
      <c r="AE9" s="49"/>
      <c r="AF9" s="54"/>
      <c r="AG9" s="54"/>
      <c r="AH9" s="49"/>
      <c r="AI9" s="54"/>
      <c r="AJ9" s="47"/>
      <c r="AK9" s="49"/>
      <c r="AL9" s="49"/>
      <c r="AM9" s="142"/>
      <c r="AN9" s="49"/>
      <c r="AO9" s="49"/>
      <c r="AP9" s="49"/>
      <c r="AQ9" s="49"/>
      <c r="AR9" s="49"/>
    </row>
    <row r="10" spans="1:44">
      <c r="A10" s="144" t="s">
        <v>8</v>
      </c>
      <c r="B10" s="250" t="s">
        <v>595</v>
      </c>
      <c r="C10" s="174"/>
      <c r="D10" s="175"/>
      <c r="E10" s="143"/>
      <c r="F10" s="312"/>
      <c r="G10" s="149"/>
      <c r="H10" s="54"/>
      <c r="I10" s="142"/>
      <c r="J10" s="54"/>
      <c r="K10" s="142"/>
      <c r="L10" s="142"/>
      <c r="M10" s="49"/>
      <c r="N10" s="142"/>
      <c r="O10" s="54"/>
      <c r="P10" s="54"/>
      <c r="Q10" s="54"/>
      <c r="R10" s="54"/>
      <c r="S10" s="54"/>
      <c r="T10" s="142"/>
      <c r="U10" s="54"/>
      <c r="V10" s="54"/>
      <c r="W10" s="142"/>
      <c r="X10" s="54"/>
      <c r="Y10" s="54"/>
      <c r="Z10" s="54"/>
      <c r="AA10" s="142"/>
      <c r="AB10" s="54"/>
      <c r="AC10" s="54"/>
      <c r="AD10" s="54"/>
      <c r="AE10" s="49"/>
      <c r="AF10" s="54"/>
      <c r="AG10" s="54"/>
      <c r="AH10" s="49"/>
      <c r="AI10" s="54"/>
      <c r="AJ10" s="47"/>
      <c r="AK10" s="49"/>
      <c r="AL10" s="49"/>
      <c r="AM10" s="142"/>
      <c r="AN10" s="49"/>
      <c r="AO10" s="49"/>
      <c r="AP10" s="49"/>
      <c r="AQ10" s="49"/>
      <c r="AR10" s="49"/>
    </row>
    <row r="11" spans="1:44">
      <c r="A11" s="349" t="s">
        <v>10</v>
      </c>
      <c r="B11" s="386" t="s">
        <v>436</v>
      </c>
      <c r="C11" s="355">
        <v>6</v>
      </c>
      <c r="D11" s="356">
        <v>1</v>
      </c>
      <c r="E11" s="265"/>
      <c r="F11" s="168">
        <f>AVERAGE(G11,O11,P11,Q11,U11,W11)</f>
        <v>5.5</v>
      </c>
      <c r="G11" s="260">
        <v>5</v>
      </c>
      <c r="H11" s="158" t="s">
        <v>104</v>
      </c>
      <c r="I11" s="158"/>
      <c r="J11" s="157"/>
      <c r="K11" s="158"/>
      <c r="L11" s="158"/>
      <c r="M11" s="356"/>
      <c r="N11" s="158"/>
      <c r="O11" s="157">
        <v>5</v>
      </c>
      <c r="P11" s="157">
        <v>6</v>
      </c>
      <c r="Q11" s="158">
        <v>6</v>
      </c>
      <c r="R11" s="157"/>
      <c r="S11" s="157"/>
      <c r="T11" s="158"/>
      <c r="U11" s="158">
        <v>7</v>
      </c>
      <c r="V11" s="157"/>
      <c r="W11" s="158">
        <v>4</v>
      </c>
      <c r="X11" s="158"/>
      <c r="Y11" s="157"/>
      <c r="Z11" s="157"/>
      <c r="AA11" s="158"/>
      <c r="AB11" s="158"/>
      <c r="AC11" s="158"/>
      <c r="AD11" s="158"/>
      <c r="AE11" s="262"/>
      <c r="AF11" s="158"/>
      <c r="AG11" s="157"/>
      <c r="AH11" s="262"/>
      <c r="AI11" s="157"/>
      <c r="AJ11" s="262"/>
      <c r="AK11" s="356"/>
      <c r="AL11" s="356"/>
      <c r="AM11" s="158"/>
      <c r="AN11" s="356"/>
      <c r="AO11" s="356"/>
      <c r="AP11" s="356"/>
      <c r="AQ11" s="356"/>
      <c r="AR11" s="356"/>
    </row>
    <row r="12" spans="1:44">
      <c r="A12" s="125" t="s">
        <v>10</v>
      </c>
      <c r="B12" s="59" t="s">
        <v>437</v>
      </c>
      <c r="C12" s="126">
        <v>15</v>
      </c>
      <c r="D12" s="49">
        <v>2</v>
      </c>
      <c r="E12" s="128"/>
      <c r="F12" s="83">
        <f>AVERAGE(G12,H12,I12,J12,K12,L12,Q12,T12,U12,V12,X12,Y12,Z12,AE12,AG12)</f>
        <v>4.7333333333333334</v>
      </c>
      <c r="G12" s="149">
        <v>5</v>
      </c>
      <c r="H12" s="54">
        <v>5</v>
      </c>
      <c r="I12" s="142">
        <v>5</v>
      </c>
      <c r="J12" s="281">
        <v>3</v>
      </c>
      <c r="K12" s="142">
        <v>5</v>
      </c>
      <c r="L12" s="142">
        <v>4</v>
      </c>
      <c r="M12" s="49"/>
      <c r="N12" s="142"/>
      <c r="O12" s="54"/>
      <c r="P12" s="54"/>
      <c r="Q12" s="279">
        <v>7</v>
      </c>
      <c r="R12" s="54"/>
      <c r="S12" s="142"/>
      <c r="T12" s="268">
        <v>3</v>
      </c>
      <c r="U12" s="54">
        <v>5</v>
      </c>
      <c r="V12" s="54">
        <v>4</v>
      </c>
      <c r="W12" s="142"/>
      <c r="X12" s="281">
        <v>3</v>
      </c>
      <c r="Y12" s="279">
        <v>7</v>
      </c>
      <c r="Z12" s="54">
        <v>5</v>
      </c>
      <c r="AA12" s="71" t="s">
        <v>104</v>
      </c>
      <c r="AB12" s="54"/>
      <c r="AC12" s="54"/>
      <c r="AD12" s="71" t="s">
        <v>104</v>
      </c>
      <c r="AE12" s="49">
        <v>6</v>
      </c>
      <c r="AF12" s="54"/>
      <c r="AG12" s="54">
        <v>4</v>
      </c>
      <c r="AH12" s="49"/>
      <c r="AI12" s="54"/>
      <c r="AJ12" s="47"/>
      <c r="AK12" s="49"/>
      <c r="AL12" s="49"/>
      <c r="AM12" s="142"/>
      <c r="AN12" s="49"/>
      <c r="AO12" s="49"/>
      <c r="AP12" s="49"/>
      <c r="AQ12" s="49"/>
      <c r="AR12" s="49"/>
    </row>
    <row r="13" spans="1:44">
      <c r="A13" s="125" t="s">
        <v>10</v>
      </c>
      <c r="B13" s="85" t="s">
        <v>438</v>
      </c>
      <c r="C13" s="126">
        <v>26</v>
      </c>
      <c r="D13" s="49"/>
      <c r="E13" s="128">
        <v>2</v>
      </c>
      <c r="F13" s="83">
        <f>AVERAGE(G13,H13,I13,J13,K13,M13,N13,O13,R13,S13,T13,V13,W13,X13,Z13,AA13,AB13,AC13,AD13,AE13,AF13,AG13,AH13,AK13,AL13)</f>
        <v>4.96</v>
      </c>
      <c r="G13" s="149">
        <v>5</v>
      </c>
      <c r="H13" s="54">
        <v>5</v>
      </c>
      <c r="I13" s="142">
        <v>4</v>
      </c>
      <c r="J13" s="281">
        <v>3</v>
      </c>
      <c r="K13" s="142">
        <v>6</v>
      </c>
      <c r="L13" s="142"/>
      <c r="M13" s="49">
        <v>5</v>
      </c>
      <c r="N13" s="142">
        <v>4</v>
      </c>
      <c r="O13" s="54">
        <v>6</v>
      </c>
      <c r="P13" s="54"/>
      <c r="Q13" s="54"/>
      <c r="R13" s="53">
        <v>6</v>
      </c>
      <c r="S13" s="54">
        <v>5</v>
      </c>
      <c r="T13" s="142">
        <v>5</v>
      </c>
      <c r="U13" s="54"/>
      <c r="V13" s="54">
        <v>5</v>
      </c>
      <c r="W13" s="142">
        <v>4</v>
      </c>
      <c r="X13" s="54">
        <v>5</v>
      </c>
      <c r="Y13" s="54"/>
      <c r="Z13" s="54">
        <v>5</v>
      </c>
      <c r="AA13" s="142">
        <v>5</v>
      </c>
      <c r="AB13" s="54">
        <v>5</v>
      </c>
      <c r="AC13" s="54">
        <v>4</v>
      </c>
      <c r="AD13" s="224">
        <v>7</v>
      </c>
      <c r="AE13" s="49">
        <v>6</v>
      </c>
      <c r="AF13" s="54">
        <v>4</v>
      </c>
      <c r="AG13" s="54">
        <v>5</v>
      </c>
      <c r="AH13" s="49">
        <v>5</v>
      </c>
      <c r="AI13" s="82" t="s">
        <v>418</v>
      </c>
      <c r="AJ13" s="47"/>
      <c r="AK13" s="49">
        <v>5</v>
      </c>
      <c r="AL13" s="49">
        <v>5</v>
      </c>
      <c r="AM13" s="142"/>
      <c r="AN13" s="49"/>
      <c r="AO13" s="49"/>
      <c r="AP13" s="49"/>
      <c r="AQ13" s="49"/>
      <c r="AR13" s="47"/>
    </row>
    <row r="14" spans="1:44">
      <c r="A14" s="125" t="s">
        <v>10</v>
      </c>
      <c r="B14" s="59" t="s">
        <v>439</v>
      </c>
      <c r="C14" s="126">
        <v>24</v>
      </c>
      <c r="D14" s="49"/>
      <c r="E14" s="128"/>
      <c r="F14" s="83">
        <f>AVERAGE(Y14,V14,G14,H14,I14,J14,L14,M14,N14,O14,P14,Q14,R14,T14,W14,X14,AC14,AD14,AE14,AF14,AH14,AI14,AJ14,AL14)</f>
        <v>4.875</v>
      </c>
      <c r="G14" s="149">
        <v>5</v>
      </c>
      <c r="H14" s="54">
        <v>5</v>
      </c>
      <c r="I14" s="142">
        <v>6</v>
      </c>
      <c r="J14" s="281">
        <v>3</v>
      </c>
      <c r="K14" s="142"/>
      <c r="L14" s="142">
        <v>4</v>
      </c>
      <c r="M14" s="49">
        <v>5</v>
      </c>
      <c r="N14" s="142">
        <v>5</v>
      </c>
      <c r="O14" s="279">
        <v>7</v>
      </c>
      <c r="P14" s="279">
        <v>7</v>
      </c>
      <c r="Q14" s="279">
        <v>7</v>
      </c>
      <c r="R14" s="54">
        <v>4</v>
      </c>
      <c r="S14" s="54"/>
      <c r="T14" s="142">
        <v>5</v>
      </c>
      <c r="U14" s="54"/>
      <c r="V14" s="281">
        <v>3</v>
      </c>
      <c r="W14" s="142">
        <v>5</v>
      </c>
      <c r="X14" s="54">
        <v>4</v>
      </c>
      <c r="Y14" s="54">
        <v>6</v>
      </c>
      <c r="Z14" s="54"/>
      <c r="AA14" s="142"/>
      <c r="AB14" s="54"/>
      <c r="AC14" s="54">
        <v>4</v>
      </c>
      <c r="AD14" s="281">
        <v>3</v>
      </c>
      <c r="AE14" s="382">
        <v>7</v>
      </c>
      <c r="AF14" s="54">
        <v>4</v>
      </c>
      <c r="AG14" s="54"/>
      <c r="AH14" s="49">
        <v>4</v>
      </c>
      <c r="AI14" s="54">
        <v>4</v>
      </c>
      <c r="AJ14" s="47">
        <v>5</v>
      </c>
      <c r="AK14" s="49"/>
      <c r="AL14" s="49">
        <v>5</v>
      </c>
      <c r="AM14" s="142"/>
      <c r="AN14" s="49"/>
      <c r="AO14" s="49"/>
      <c r="AP14" s="49"/>
      <c r="AQ14" s="49"/>
      <c r="AR14" s="47"/>
    </row>
    <row r="15" spans="1:44">
      <c r="A15" s="125" t="s">
        <v>10</v>
      </c>
      <c r="B15" s="59" t="s">
        <v>546</v>
      </c>
      <c r="C15" s="126">
        <v>17</v>
      </c>
      <c r="D15" s="49">
        <v>2</v>
      </c>
      <c r="E15" s="128"/>
      <c r="F15" s="83">
        <f>AVERAGE(H15,I15,J15,K15,M15,N15,S15,U15,V15,X15,Y15,Z15,AA15,AB15,AC15,AE15,AK15)</f>
        <v>4.8235294117647056</v>
      </c>
      <c r="G15" s="149"/>
      <c r="H15" s="47">
        <v>5</v>
      </c>
      <c r="I15" s="47">
        <v>5</v>
      </c>
      <c r="J15" s="54">
        <v>4</v>
      </c>
      <c r="K15" s="142">
        <v>5</v>
      </c>
      <c r="L15" s="142"/>
      <c r="M15" s="49">
        <v>6</v>
      </c>
      <c r="N15" s="142">
        <v>5</v>
      </c>
      <c r="O15" s="54"/>
      <c r="P15" s="54"/>
      <c r="Q15" s="54"/>
      <c r="R15" s="54"/>
      <c r="S15" s="54">
        <v>5</v>
      </c>
      <c r="T15" s="71" t="s">
        <v>104</v>
      </c>
      <c r="U15" s="54">
        <v>6</v>
      </c>
      <c r="V15" s="71">
        <v>5</v>
      </c>
      <c r="W15" s="142"/>
      <c r="X15" s="54">
        <v>5</v>
      </c>
      <c r="Y15" s="54">
        <v>4</v>
      </c>
      <c r="Z15" s="54">
        <v>5</v>
      </c>
      <c r="AA15" s="142">
        <v>5</v>
      </c>
      <c r="AB15" s="54">
        <v>5</v>
      </c>
      <c r="AC15" s="281">
        <v>3</v>
      </c>
      <c r="AD15" s="54"/>
      <c r="AE15" s="49">
        <v>5</v>
      </c>
      <c r="AF15" s="54"/>
      <c r="AG15" s="82" t="s">
        <v>418</v>
      </c>
      <c r="AH15" s="49"/>
      <c r="AI15" s="54"/>
      <c r="AJ15" s="47"/>
      <c r="AK15" s="49">
        <v>4</v>
      </c>
      <c r="AL15" s="49"/>
      <c r="AM15" s="142"/>
      <c r="AN15" s="49"/>
      <c r="AO15" s="49"/>
      <c r="AP15" s="49"/>
      <c r="AQ15" s="49"/>
      <c r="AR15" s="49"/>
    </row>
    <row r="16" spans="1:44">
      <c r="A16" s="125" t="s">
        <v>10</v>
      </c>
      <c r="B16" s="85" t="s">
        <v>596</v>
      </c>
      <c r="C16" s="126">
        <v>17</v>
      </c>
      <c r="D16" s="49">
        <v>1</v>
      </c>
      <c r="E16" s="128">
        <v>2</v>
      </c>
      <c r="F16" s="353">
        <f>AVERAGE(L16,P16,U16,V16,Y16,Z16,AA16,AB16,AC16,AD16,AF16,AG16,AH16,AI16,AJ16,AK16,AL16)</f>
        <v>4.9411764705882355</v>
      </c>
      <c r="G16" s="149"/>
      <c r="H16" s="54"/>
      <c r="I16" s="142"/>
      <c r="J16" s="54"/>
      <c r="K16" s="142"/>
      <c r="L16" s="268">
        <v>3</v>
      </c>
      <c r="M16" s="49"/>
      <c r="N16" s="142"/>
      <c r="O16" s="54"/>
      <c r="P16" s="224">
        <v>7</v>
      </c>
      <c r="Q16" s="54"/>
      <c r="R16" s="54"/>
      <c r="S16" s="54"/>
      <c r="T16" s="71" t="s">
        <v>104</v>
      </c>
      <c r="U16" s="54">
        <v>6</v>
      </c>
      <c r="V16" s="54">
        <v>4</v>
      </c>
      <c r="W16" s="142"/>
      <c r="X16" s="54"/>
      <c r="Y16" s="279">
        <v>7</v>
      </c>
      <c r="Z16" s="54">
        <v>5</v>
      </c>
      <c r="AA16" s="142">
        <v>5</v>
      </c>
      <c r="AB16" s="53">
        <v>6</v>
      </c>
      <c r="AC16" s="54">
        <v>4</v>
      </c>
      <c r="AD16" s="54">
        <v>4</v>
      </c>
      <c r="AE16" s="49"/>
      <c r="AF16" s="54">
        <v>4</v>
      </c>
      <c r="AG16" s="54">
        <v>4</v>
      </c>
      <c r="AH16" s="47">
        <v>5</v>
      </c>
      <c r="AI16" s="54">
        <v>5</v>
      </c>
      <c r="AJ16" s="47">
        <v>5</v>
      </c>
      <c r="AK16" s="49">
        <v>6</v>
      </c>
      <c r="AL16" s="47">
        <v>4</v>
      </c>
      <c r="AM16" s="142"/>
      <c r="AN16" s="49"/>
      <c r="AO16" s="49"/>
      <c r="AP16" s="49"/>
      <c r="AQ16" s="49"/>
      <c r="AR16" s="49"/>
    </row>
    <row r="17" spans="1:44">
      <c r="A17" s="125" t="s">
        <v>10</v>
      </c>
      <c r="B17" s="59" t="s">
        <v>597</v>
      </c>
      <c r="C17" s="126"/>
      <c r="D17" s="49"/>
      <c r="E17" s="202"/>
      <c r="F17" s="83"/>
      <c r="G17" s="149"/>
      <c r="H17" s="54"/>
      <c r="I17" s="142"/>
      <c r="J17" s="54"/>
      <c r="K17" s="142"/>
      <c r="L17" s="142"/>
      <c r="M17" s="49"/>
      <c r="N17" s="142"/>
      <c r="O17" s="54"/>
      <c r="P17" s="54"/>
      <c r="Q17" s="54"/>
      <c r="R17" s="54"/>
      <c r="S17" s="54"/>
      <c r="T17" s="142"/>
      <c r="U17" s="54"/>
      <c r="V17" s="54"/>
      <c r="W17" s="142"/>
      <c r="X17" s="54"/>
      <c r="Y17" s="54"/>
      <c r="Z17" s="54"/>
      <c r="AA17" s="142"/>
      <c r="AB17" s="54"/>
      <c r="AC17" s="54"/>
      <c r="AD17" s="54"/>
      <c r="AE17" s="49"/>
      <c r="AF17" s="54"/>
      <c r="AG17" s="54"/>
      <c r="AH17" s="47"/>
      <c r="AI17" s="142"/>
      <c r="AJ17" s="47"/>
      <c r="AK17" s="49"/>
      <c r="AL17" s="47"/>
      <c r="AM17" s="142"/>
      <c r="AN17" s="49"/>
      <c r="AO17" s="49"/>
      <c r="AP17" s="49"/>
      <c r="AQ17" s="49"/>
      <c r="AR17" s="49"/>
    </row>
    <row r="18" spans="1:44">
      <c r="A18" s="182" t="s">
        <v>10</v>
      </c>
      <c r="B18" s="352" t="s">
        <v>680</v>
      </c>
      <c r="C18" s="359">
        <v>18</v>
      </c>
      <c r="D18" s="350">
        <v>1</v>
      </c>
      <c r="E18" s="362" t="s">
        <v>585</v>
      </c>
      <c r="F18" s="342">
        <f>AVERAGE(Y18,L18,M18,N18,O18,P18,Q18,R18,S18,T18,U18,W18,X18,AA18,AB18,AE18,AF18,AI18,AJ18)</f>
        <v>4.9473684210526319</v>
      </c>
      <c r="G18" s="149"/>
      <c r="H18" s="54"/>
      <c r="I18" s="142"/>
      <c r="J18" s="54"/>
      <c r="K18" s="142"/>
      <c r="L18" s="268">
        <v>3</v>
      </c>
      <c r="M18" s="350">
        <v>6</v>
      </c>
      <c r="N18" s="142">
        <v>4</v>
      </c>
      <c r="O18" s="54">
        <v>6</v>
      </c>
      <c r="P18" s="279">
        <v>7</v>
      </c>
      <c r="Q18" s="54">
        <v>6</v>
      </c>
      <c r="R18" s="54">
        <v>5</v>
      </c>
      <c r="S18" s="54">
        <v>4</v>
      </c>
      <c r="T18" s="142">
        <v>4</v>
      </c>
      <c r="U18" s="54">
        <v>6</v>
      </c>
      <c r="V18" s="54"/>
      <c r="W18" s="142">
        <v>5</v>
      </c>
      <c r="X18" s="54">
        <v>5</v>
      </c>
      <c r="Y18" s="54">
        <v>5</v>
      </c>
      <c r="Z18" s="54"/>
      <c r="AA18" s="142">
        <v>5</v>
      </c>
      <c r="AB18" s="54">
        <v>4</v>
      </c>
      <c r="AC18" s="54"/>
      <c r="AD18" s="54"/>
      <c r="AE18" s="350">
        <v>6</v>
      </c>
      <c r="AF18" s="281">
        <v>3</v>
      </c>
      <c r="AG18" s="54"/>
      <c r="AH18" s="47"/>
      <c r="AI18" s="71">
        <v>5</v>
      </c>
      <c r="AJ18" s="47">
        <v>5</v>
      </c>
      <c r="AK18" s="350"/>
      <c r="AL18" s="47"/>
      <c r="AM18" s="142"/>
      <c r="AN18" s="350"/>
      <c r="AO18" s="350"/>
      <c r="AP18" s="350"/>
      <c r="AQ18" s="350"/>
      <c r="AR18" s="350"/>
    </row>
    <row r="19" spans="1:44">
      <c r="A19" s="182" t="s">
        <v>10</v>
      </c>
      <c r="B19" s="352" t="s">
        <v>1117</v>
      </c>
      <c r="C19" s="359">
        <v>7</v>
      </c>
      <c r="D19" s="350">
        <v>1</v>
      </c>
      <c r="E19" s="362"/>
      <c r="F19" s="342">
        <f>AVERAGE(AF19,AG19,AH19,AI19,AJ19,AK19,AL19)</f>
        <v>4.4285714285714288</v>
      </c>
      <c r="G19" s="149"/>
      <c r="H19" s="54"/>
      <c r="I19" s="142"/>
      <c r="J19" s="54"/>
      <c r="K19" s="142"/>
      <c r="L19" s="54"/>
      <c r="M19" s="54"/>
      <c r="N19" s="142"/>
      <c r="O19" s="54"/>
      <c r="P19" s="54"/>
      <c r="Q19" s="142"/>
      <c r="R19" s="54"/>
      <c r="S19" s="54"/>
      <c r="T19" s="142"/>
      <c r="U19" s="54"/>
      <c r="V19" s="54"/>
      <c r="W19" s="142"/>
      <c r="X19" s="54"/>
      <c r="Y19" s="54"/>
      <c r="Z19" s="54"/>
      <c r="AA19" s="142"/>
      <c r="AB19" s="54"/>
      <c r="AC19" s="54"/>
      <c r="AD19" s="54"/>
      <c r="AE19" s="48" t="s">
        <v>104</v>
      </c>
      <c r="AF19" s="54">
        <v>4</v>
      </c>
      <c r="AG19" s="54">
        <v>5</v>
      </c>
      <c r="AH19" s="47">
        <v>5</v>
      </c>
      <c r="AI19" s="142">
        <v>5</v>
      </c>
      <c r="AJ19" s="47">
        <v>4</v>
      </c>
      <c r="AK19" s="350">
        <v>5</v>
      </c>
      <c r="AL19" s="313">
        <v>3</v>
      </c>
      <c r="AM19" s="142"/>
      <c r="AN19" s="350"/>
      <c r="AO19" s="350"/>
      <c r="AP19" s="350"/>
      <c r="AQ19" s="350"/>
      <c r="AR19" s="350"/>
    </row>
    <row r="20" spans="1:44">
      <c r="A20" s="144" t="s">
        <v>10</v>
      </c>
      <c r="B20" s="33" t="s">
        <v>598</v>
      </c>
      <c r="C20" s="174">
        <v>7</v>
      </c>
      <c r="D20" s="175">
        <v>1</v>
      </c>
      <c r="E20" s="143"/>
      <c r="F20" s="28">
        <f>AVERAGE(K20,L20,R20,S20,T20,AD20,AG20)</f>
        <v>4.1428571428571432</v>
      </c>
      <c r="G20" s="149"/>
      <c r="H20" s="54"/>
      <c r="I20" s="142"/>
      <c r="J20" s="54"/>
      <c r="K20" s="142">
        <v>6</v>
      </c>
      <c r="L20" s="268">
        <v>3</v>
      </c>
      <c r="M20" s="49"/>
      <c r="N20" s="142"/>
      <c r="O20" s="54"/>
      <c r="P20" s="54"/>
      <c r="Q20" s="54"/>
      <c r="R20" s="54">
        <v>4</v>
      </c>
      <c r="S20" s="54">
        <v>5</v>
      </c>
      <c r="T20" s="268">
        <v>3</v>
      </c>
      <c r="U20" s="54"/>
      <c r="V20" s="82" t="s">
        <v>423</v>
      </c>
      <c r="W20" s="142"/>
      <c r="X20" s="54"/>
      <c r="Y20" s="54"/>
      <c r="Z20" s="54"/>
      <c r="AA20" s="142"/>
      <c r="AB20" s="54"/>
      <c r="AC20" s="54"/>
      <c r="AD20" s="54">
        <v>4</v>
      </c>
      <c r="AE20" s="49"/>
      <c r="AF20" s="142"/>
      <c r="AG20" s="71">
        <v>4</v>
      </c>
      <c r="AH20" s="47"/>
      <c r="AI20" s="54"/>
      <c r="AJ20" s="47"/>
      <c r="AK20" s="49"/>
      <c r="AL20" s="47"/>
      <c r="AM20" s="142"/>
      <c r="AN20" s="49"/>
      <c r="AO20" s="49"/>
      <c r="AP20" s="49"/>
      <c r="AQ20" s="49"/>
      <c r="AR20" s="49"/>
    </row>
    <row r="21" spans="1:44">
      <c r="A21" s="125" t="s">
        <v>23</v>
      </c>
      <c r="B21" s="85" t="s">
        <v>440</v>
      </c>
      <c r="C21" s="126">
        <v>18</v>
      </c>
      <c r="D21" s="49">
        <v>7</v>
      </c>
      <c r="E21" s="128">
        <v>3</v>
      </c>
      <c r="F21" s="83">
        <f>AVERAGE(U21,K21,G21,H21,I21,J21,M21,N21,O21,P21,Q21,R21,S21,W21,AH21,AI21,AJ21,AL21)</f>
        <v>5.1111111111111107</v>
      </c>
      <c r="G21" s="149">
        <v>5</v>
      </c>
      <c r="H21" s="54">
        <v>5</v>
      </c>
      <c r="I21" s="278">
        <v>7</v>
      </c>
      <c r="J21" s="53">
        <v>6</v>
      </c>
      <c r="K21" s="142">
        <v>4</v>
      </c>
      <c r="L21" s="71" t="s">
        <v>104</v>
      </c>
      <c r="M21" s="49">
        <v>6</v>
      </c>
      <c r="N21" s="142">
        <v>4</v>
      </c>
      <c r="O21" s="142">
        <v>5</v>
      </c>
      <c r="P21" s="54">
        <v>6</v>
      </c>
      <c r="Q21" s="142">
        <v>4</v>
      </c>
      <c r="R21" s="279">
        <v>7</v>
      </c>
      <c r="S21" s="54">
        <v>4</v>
      </c>
      <c r="T21" s="142"/>
      <c r="U21" s="53">
        <v>6</v>
      </c>
      <c r="V21" s="71" t="s">
        <v>104</v>
      </c>
      <c r="W21" s="142">
        <v>5</v>
      </c>
      <c r="X21" s="71" t="s">
        <v>104</v>
      </c>
      <c r="Y21" s="142"/>
      <c r="Z21" s="71" t="s">
        <v>104</v>
      </c>
      <c r="AA21" s="71" t="s">
        <v>104</v>
      </c>
      <c r="AB21" s="71" t="s">
        <v>104</v>
      </c>
      <c r="AC21" s="54"/>
      <c r="AD21" s="54"/>
      <c r="AE21" s="49"/>
      <c r="AF21" s="54"/>
      <c r="AG21" s="54"/>
      <c r="AH21" s="49">
        <v>5</v>
      </c>
      <c r="AI21" s="54">
        <v>4</v>
      </c>
      <c r="AJ21" s="47">
        <v>4</v>
      </c>
      <c r="AK21" s="48" t="s">
        <v>104</v>
      </c>
      <c r="AL21" s="47">
        <v>5</v>
      </c>
      <c r="AM21" s="142"/>
      <c r="AN21" s="49"/>
      <c r="AO21" s="47"/>
      <c r="AP21" s="47"/>
      <c r="AQ21" s="47"/>
      <c r="AR21" s="49"/>
    </row>
    <row r="22" spans="1:44">
      <c r="A22" s="125" t="s">
        <v>23</v>
      </c>
      <c r="B22" s="59" t="s">
        <v>441</v>
      </c>
      <c r="C22" s="126">
        <v>17</v>
      </c>
      <c r="D22" s="49">
        <v>6</v>
      </c>
      <c r="E22" s="202">
        <v>1</v>
      </c>
      <c r="F22" s="62">
        <f>AVERAGE(I22,G22,H22,J22,L22,M22,N22,Q22,R22,S22,T22,V22,W22,Z22,AA22,AD22,AE22,AF22)</f>
        <v>5</v>
      </c>
      <c r="G22" s="149">
        <v>5</v>
      </c>
      <c r="H22" s="54">
        <v>5</v>
      </c>
      <c r="I22" s="142">
        <v>6</v>
      </c>
      <c r="J22" s="281">
        <v>3</v>
      </c>
      <c r="K22" s="142"/>
      <c r="L22" s="142">
        <v>4</v>
      </c>
      <c r="M22" s="321">
        <v>8</v>
      </c>
      <c r="N22" s="142">
        <v>5</v>
      </c>
      <c r="O22" s="54"/>
      <c r="P22" s="54"/>
      <c r="Q22" s="54">
        <v>5</v>
      </c>
      <c r="R22" s="54">
        <v>5</v>
      </c>
      <c r="S22" s="54">
        <v>6</v>
      </c>
      <c r="T22" s="142">
        <v>4</v>
      </c>
      <c r="U22" s="71" t="s">
        <v>104</v>
      </c>
      <c r="V22" s="54">
        <v>6</v>
      </c>
      <c r="W22" s="142">
        <v>5</v>
      </c>
      <c r="X22" s="54"/>
      <c r="Y22" s="54"/>
      <c r="Z22" s="54">
        <v>4</v>
      </c>
      <c r="AA22" s="142">
        <v>5</v>
      </c>
      <c r="AB22" s="71" t="s">
        <v>104</v>
      </c>
      <c r="AC22" s="71" t="s">
        <v>104</v>
      </c>
      <c r="AD22" s="54">
        <v>5</v>
      </c>
      <c r="AE22" s="49">
        <v>5</v>
      </c>
      <c r="AF22" s="54">
        <v>4</v>
      </c>
      <c r="AG22" s="54"/>
      <c r="AH22" s="47"/>
      <c r="AI22" s="54"/>
      <c r="AJ22" s="48" t="s">
        <v>104</v>
      </c>
      <c r="AK22" s="48" t="s">
        <v>104</v>
      </c>
      <c r="AL22" s="47"/>
      <c r="AM22" s="142"/>
      <c r="AN22" s="49"/>
      <c r="AO22" s="49"/>
      <c r="AP22" s="49"/>
      <c r="AQ22" s="49"/>
      <c r="AR22" s="49"/>
    </row>
    <row r="23" spans="1:44">
      <c r="A23" s="125" t="s">
        <v>23</v>
      </c>
      <c r="B23" s="85" t="s">
        <v>52</v>
      </c>
      <c r="C23" s="126">
        <v>15</v>
      </c>
      <c r="D23" s="49">
        <v>2</v>
      </c>
      <c r="E23" s="128"/>
      <c r="F23" s="83">
        <f>AVERAGE(G23,H23,I23,J23,K23,L23,M23,O23,Z23,AA23,AB23,AC23,AD23,AE23,AF23,AG23,AJ23)</f>
        <v>4.9411764705882355</v>
      </c>
      <c r="G23" s="149">
        <v>5</v>
      </c>
      <c r="H23" s="54">
        <v>5</v>
      </c>
      <c r="I23" s="142">
        <v>6</v>
      </c>
      <c r="J23" s="54">
        <v>4</v>
      </c>
      <c r="K23" s="142">
        <v>6</v>
      </c>
      <c r="L23" s="71">
        <v>4</v>
      </c>
      <c r="M23" s="49">
        <v>6</v>
      </c>
      <c r="N23" s="142"/>
      <c r="O23" s="54">
        <v>6</v>
      </c>
      <c r="P23" s="54"/>
      <c r="Q23" s="54"/>
      <c r="R23" s="142"/>
      <c r="S23" s="54"/>
      <c r="T23" s="142"/>
      <c r="U23" s="142"/>
      <c r="V23" s="54"/>
      <c r="W23" s="142"/>
      <c r="X23" s="142"/>
      <c r="Y23" s="142"/>
      <c r="Z23" s="142">
        <v>6</v>
      </c>
      <c r="AA23" s="142">
        <v>6</v>
      </c>
      <c r="AB23" s="54">
        <v>5</v>
      </c>
      <c r="AC23" s="54">
        <v>4</v>
      </c>
      <c r="AD23" s="71">
        <v>4</v>
      </c>
      <c r="AE23" s="47">
        <v>5</v>
      </c>
      <c r="AF23" s="54">
        <v>4</v>
      </c>
      <c r="AG23" s="142">
        <v>4</v>
      </c>
      <c r="AH23" s="47"/>
      <c r="AI23" s="54"/>
      <c r="AJ23" s="47">
        <v>4</v>
      </c>
      <c r="AK23" s="49"/>
      <c r="AL23" s="49"/>
      <c r="AM23" s="142"/>
      <c r="AN23" s="49"/>
      <c r="AO23" s="49"/>
      <c r="AP23" s="47"/>
      <c r="AQ23" s="47"/>
      <c r="AR23" s="49"/>
    </row>
    <row r="24" spans="1:44">
      <c r="A24" s="125" t="s">
        <v>23</v>
      </c>
      <c r="B24" s="59" t="s">
        <v>389</v>
      </c>
      <c r="C24" s="126">
        <v>12</v>
      </c>
      <c r="D24" s="49">
        <v>8</v>
      </c>
      <c r="E24" s="128"/>
      <c r="F24" s="83">
        <f>AVERAGE(G24,H24,I24,O24,U24,Z24,AD24,AF24,AG24,AH24,AI24,AK24,AL24)</f>
        <v>4.5384615384615383</v>
      </c>
      <c r="G24" s="149">
        <v>5</v>
      </c>
      <c r="H24" s="313">
        <v>3</v>
      </c>
      <c r="I24" s="47">
        <v>5</v>
      </c>
      <c r="J24" s="71" t="s">
        <v>424</v>
      </c>
      <c r="K24" s="71" t="s">
        <v>104</v>
      </c>
      <c r="L24" s="142"/>
      <c r="M24" s="49"/>
      <c r="N24" s="142"/>
      <c r="O24" s="71">
        <v>5</v>
      </c>
      <c r="P24" s="54"/>
      <c r="Q24" s="71" t="s">
        <v>104</v>
      </c>
      <c r="R24" s="71" t="s">
        <v>104</v>
      </c>
      <c r="S24" s="142"/>
      <c r="T24" s="142"/>
      <c r="U24" s="54">
        <v>4</v>
      </c>
      <c r="V24" s="142"/>
      <c r="W24" s="71" t="s">
        <v>104</v>
      </c>
      <c r="X24" s="54"/>
      <c r="Y24" s="54"/>
      <c r="Z24" s="54">
        <v>5</v>
      </c>
      <c r="AA24" s="142"/>
      <c r="AB24" s="142"/>
      <c r="AC24" s="54"/>
      <c r="AD24" s="142">
        <v>4</v>
      </c>
      <c r="AE24" s="48" t="s">
        <v>104</v>
      </c>
      <c r="AF24" s="71">
        <v>5</v>
      </c>
      <c r="AG24" s="142">
        <v>4</v>
      </c>
      <c r="AH24" s="49">
        <v>5</v>
      </c>
      <c r="AI24" s="142">
        <v>5</v>
      </c>
      <c r="AJ24" s="48" t="s">
        <v>104</v>
      </c>
      <c r="AK24" s="49">
        <v>5</v>
      </c>
      <c r="AL24" s="47">
        <v>4</v>
      </c>
      <c r="AM24" s="142"/>
      <c r="AN24" s="49"/>
      <c r="AO24" s="49"/>
      <c r="AP24" s="49"/>
      <c r="AQ24" s="49"/>
      <c r="AR24" s="49"/>
    </row>
    <row r="25" spans="1:44">
      <c r="A25" s="125" t="s">
        <v>23</v>
      </c>
      <c r="B25" s="59" t="s">
        <v>446</v>
      </c>
      <c r="C25" s="126">
        <v>2</v>
      </c>
      <c r="D25" s="49">
        <v>12</v>
      </c>
      <c r="E25" s="128"/>
      <c r="F25" s="83">
        <f>AVERAGE(N25,U25,AH25)</f>
        <v>4.333333333333333</v>
      </c>
      <c r="G25" s="42" t="s">
        <v>104</v>
      </c>
      <c r="H25" s="71" t="s">
        <v>104</v>
      </c>
      <c r="I25" s="142"/>
      <c r="J25" s="54"/>
      <c r="K25" s="142"/>
      <c r="L25" s="142"/>
      <c r="M25" s="48" t="s">
        <v>104</v>
      </c>
      <c r="N25" s="71">
        <v>5</v>
      </c>
      <c r="O25" s="54"/>
      <c r="P25" s="71" t="s">
        <v>104</v>
      </c>
      <c r="Q25" s="54"/>
      <c r="R25" s="54"/>
      <c r="S25" s="71" t="s">
        <v>104</v>
      </c>
      <c r="T25" s="142"/>
      <c r="U25" s="54">
        <v>4</v>
      </c>
      <c r="V25" s="142"/>
      <c r="W25" s="142"/>
      <c r="X25" s="71" t="s">
        <v>104</v>
      </c>
      <c r="Y25" s="71" t="s">
        <v>104</v>
      </c>
      <c r="Z25" s="71" t="s">
        <v>104</v>
      </c>
      <c r="AA25" s="142"/>
      <c r="AB25" s="54"/>
      <c r="AC25" s="71" t="s">
        <v>104</v>
      </c>
      <c r="AD25" s="54"/>
      <c r="AE25" s="49"/>
      <c r="AF25" s="71" t="s">
        <v>104</v>
      </c>
      <c r="AG25" s="54"/>
      <c r="AH25" s="49">
        <v>4</v>
      </c>
      <c r="AI25" s="54"/>
      <c r="AJ25" s="47"/>
      <c r="AK25" s="49"/>
      <c r="AL25" s="48" t="s">
        <v>104</v>
      </c>
      <c r="AM25" s="142"/>
      <c r="AN25" s="49"/>
      <c r="AO25" s="49"/>
      <c r="AP25" s="49"/>
      <c r="AQ25" s="49"/>
      <c r="AR25" s="49"/>
    </row>
    <row r="26" spans="1:44">
      <c r="A26" s="349" t="s">
        <v>23</v>
      </c>
      <c r="B26" s="386" t="s">
        <v>566</v>
      </c>
      <c r="C26" s="355">
        <v>8</v>
      </c>
      <c r="D26" s="356">
        <v>7</v>
      </c>
      <c r="E26" s="357"/>
      <c r="F26" s="168">
        <f>AVERAGE(L26,N26,O26,P26,Q26,U26,W26,X26,Y26,Z26)</f>
        <v>4.9000000000000004</v>
      </c>
      <c r="G26" s="260"/>
      <c r="H26" s="157"/>
      <c r="I26" s="158" t="s">
        <v>104</v>
      </c>
      <c r="J26" s="158"/>
      <c r="K26" s="158"/>
      <c r="L26" s="158">
        <v>3</v>
      </c>
      <c r="M26" s="262" t="s">
        <v>104</v>
      </c>
      <c r="N26" s="158">
        <v>5</v>
      </c>
      <c r="O26" s="158">
        <v>5</v>
      </c>
      <c r="P26" s="158">
        <v>5</v>
      </c>
      <c r="Q26" s="157">
        <v>6</v>
      </c>
      <c r="R26" s="158" t="s">
        <v>104</v>
      </c>
      <c r="S26" s="157"/>
      <c r="T26" s="158" t="s">
        <v>104</v>
      </c>
      <c r="U26" s="158">
        <v>5</v>
      </c>
      <c r="V26" s="158" t="s">
        <v>104</v>
      </c>
      <c r="W26" s="158">
        <v>5</v>
      </c>
      <c r="X26" s="157">
        <v>5</v>
      </c>
      <c r="Y26" s="157">
        <v>5</v>
      </c>
      <c r="Z26" s="157">
        <v>5</v>
      </c>
      <c r="AA26" s="158"/>
      <c r="AB26" s="158"/>
      <c r="AC26" s="158"/>
      <c r="AD26" s="158"/>
      <c r="AE26" s="356"/>
      <c r="AF26" s="158"/>
      <c r="AG26" s="157"/>
      <c r="AH26" s="262"/>
      <c r="AI26" s="157"/>
      <c r="AJ26" s="262"/>
      <c r="AK26" s="262"/>
      <c r="AL26" s="262"/>
      <c r="AM26" s="158"/>
      <c r="AN26" s="356"/>
      <c r="AO26" s="262"/>
      <c r="AP26" s="262"/>
      <c r="AQ26" s="356"/>
      <c r="AR26" s="262"/>
    </row>
    <row r="27" spans="1:44">
      <c r="A27" s="125" t="s">
        <v>23</v>
      </c>
      <c r="B27" s="59" t="s">
        <v>567</v>
      </c>
      <c r="C27" s="126">
        <v>24</v>
      </c>
      <c r="D27" s="49">
        <v>2</v>
      </c>
      <c r="E27" s="128">
        <v>6</v>
      </c>
      <c r="F27" s="83">
        <f>AVERAGE(Y27,K27,L27,M27,N27,O27,P27,Q27,R27,S27,T27,V27,W27,X27,Z27,AA27,AB27,AC27,AD27,AH27,AI27,AJ27,AK27,AL27)</f>
        <v>5.375</v>
      </c>
      <c r="G27" s="149"/>
      <c r="H27" s="142"/>
      <c r="I27" s="43" t="s">
        <v>104</v>
      </c>
      <c r="J27" s="71" t="s">
        <v>104</v>
      </c>
      <c r="K27" s="142">
        <v>5</v>
      </c>
      <c r="L27" s="142">
        <v>4</v>
      </c>
      <c r="M27" s="49">
        <v>5</v>
      </c>
      <c r="N27" s="142">
        <v>5</v>
      </c>
      <c r="O27" s="224">
        <v>7</v>
      </c>
      <c r="P27" s="54">
        <v>6</v>
      </c>
      <c r="Q27" s="54">
        <v>5</v>
      </c>
      <c r="R27" s="54">
        <v>6</v>
      </c>
      <c r="S27" s="54">
        <v>4</v>
      </c>
      <c r="T27" s="142">
        <v>6</v>
      </c>
      <c r="U27" s="54"/>
      <c r="V27" s="53">
        <v>6</v>
      </c>
      <c r="W27" s="142">
        <v>4</v>
      </c>
      <c r="X27" s="54">
        <v>4</v>
      </c>
      <c r="Y27" s="224">
        <v>7</v>
      </c>
      <c r="Z27" s="54">
        <v>5</v>
      </c>
      <c r="AA27" s="142">
        <v>6</v>
      </c>
      <c r="AB27" s="224">
        <v>8</v>
      </c>
      <c r="AC27" s="142">
        <v>6</v>
      </c>
      <c r="AD27" s="54">
        <v>5</v>
      </c>
      <c r="AE27" s="49"/>
      <c r="AF27" s="54"/>
      <c r="AG27" s="54"/>
      <c r="AH27" s="49">
        <v>4</v>
      </c>
      <c r="AI27" s="54">
        <v>6</v>
      </c>
      <c r="AJ27" s="47">
        <v>5</v>
      </c>
      <c r="AK27" s="49">
        <v>4</v>
      </c>
      <c r="AL27" s="50">
        <v>6</v>
      </c>
      <c r="AM27" s="142"/>
      <c r="AN27" s="49"/>
      <c r="AO27" s="49"/>
      <c r="AP27" s="49"/>
      <c r="AQ27" s="49"/>
      <c r="AR27" s="49"/>
    </row>
    <row r="28" spans="1:44">
      <c r="A28" s="125" t="s">
        <v>23</v>
      </c>
      <c r="B28" s="59" t="s">
        <v>599</v>
      </c>
      <c r="C28" s="126">
        <v>4</v>
      </c>
      <c r="D28" s="49">
        <v>3</v>
      </c>
      <c r="E28" s="128"/>
      <c r="F28" s="83">
        <f>AVERAGE(P28,AF28,AG28,AK28)</f>
        <v>4.75</v>
      </c>
      <c r="G28" s="149"/>
      <c r="H28" s="142"/>
      <c r="I28" s="142"/>
      <c r="J28" s="54"/>
      <c r="K28" s="142"/>
      <c r="L28" s="142"/>
      <c r="M28" s="47"/>
      <c r="N28" s="142"/>
      <c r="O28" s="71" t="s">
        <v>104</v>
      </c>
      <c r="P28" s="142">
        <v>5</v>
      </c>
      <c r="Q28" s="54"/>
      <c r="R28" s="54"/>
      <c r="S28" s="54"/>
      <c r="T28" s="142"/>
      <c r="U28" s="54"/>
      <c r="V28" s="54"/>
      <c r="W28" s="142"/>
      <c r="X28" s="142"/>
      <c r="Y28" s="54"/>
      <c r="Z28" s="54"/>
      <c r="AA28" s="142"/>
      <c r="AB28" s="54"/>
      <c r="AC28" s="142"/>
      <c r="AD28" s="54"/>
      <c r="AE28" s="48" t="s">
        <v>104</v>
      </c>
      <c r="AF28" s="54">
        <v>5</v>
      </c>
      <c r="AG28" s="54">
        <v>4</v>
      </c>
      <c r="AH28" s="49"/>
      <c r="AI28" s="71" t="s">
        <v>104</v>
      </c>
      <c r="AJ28" s="47"/>
      <c r="AK28" s="49">
        <v>5</v>
      </c>
      <c r="AL28" s="49"/>
      <c r="AM28" s="142"/>
      <c r="AN28" s="47"/>
      <c r="AO28" s="49"/>
      <c r="AP28" s="47"/>
      <c r="AQ28" s="47"/>
      <c r="AR28" s="49"/>
    </row>
    <row r="29" spans="1:44">
      <c r="A29" s="125" t="s">
        <v>23</v>
      </c>
      <c r="B29" s="59" t="s">
        <v>600</v>
      </c>
      <c r="C29" s="126"/>
      <c r="D29" s="49"/>
      <c r="E29" s="128"/>
      <c r="F29" s="83"/>
      <c r="G29" s="149"/>
      <c r="H29" s="54"/>
      <c r="I29" s="142"/>
      <c r="J29" s="54"/>
      <c r="K29" s="142"/>
      <c r="L29" s="142"/>
      <c r="M29" s="49"/>
      <c r="N29" s="142"/>
      <c r="O29" s="54"/>
      <c r="P29" s="54"/>
      <c r="Q29" s="54"/>
      <c r="R29" s="54"/>
      <c r="S29" s="54"/>
      <c r="T29" s="142"/>
      <c r="U29" s="54"/>
      <c r="V29" s="54"/>
      <c r="W29" s="142"/>
      <c r="X29" s="54"/>
      <c r="Y29" s="54"/>
      <c r="Z29" s="54"/>
      <c r="AA29" s="142"/>
      <c r="AB29" s="54"/>
      <c r="AC29" s="54"/>
      <c r="AD29" s="54"/>
      <c r="AE29" s="49"/>
      <c r="AF29" s="142"/>
      <c r="AG29" s="54"/>
      <c r="AH29" s="49"/>
      <c r="AI29" s="54"/>
      <c r="AJ29" s="47"/>
      <c r="AK29" s="47"/>
      <c r="AL29" s="49"/>
      <c r="AM29" s="142"/>
      <c r="AN29" s="49"/>
      <c r="AO29" s="49"/>
      <c r="AP29" s="49"/>
      <c r="AQ29" s="49"/>
      <c r="AR29" s="49"/>
    </row>
    <row r="30" spans="1:44">
      <c r="A30" s="182" t="s">
        <v>23</v>
      </c>
      <c r="B30" s="59" t="s">
        <v>620</v>
      </c>
      <c r="C30" s="126">
        <v>23</v>
      </c>
      <c r="D30" s="49">
        <v>1</v>
      </c>
      <c r="E30" s="128">
        <v>3</v>
      </c>
      <c r="F30" s="83">
        <f>AVERAGE(Y30,K30,L30,M30,N30,O30,P30,Q30,R30,S30,T30,V30,W30,X30,AB30,AC30,AE30,AH30,AI30,AJ30,AK30,AL30)</f>
        <v>5.5454545454545459</v>
      </c>
      <c r="G30" s="149"/>
      <c r="H30" s="54"/>
      <c r="I30" s="142"/>
      <c r="J30" s="71" t="s">
        <v>104</v>
      </c>
      <c r="K30" s="142">
        <v>5</v>
      </c>
      <c r="L30" s="142">
        <v>4</v>
      </c>
      <c r="M30" s="382">
        <v>8</v>
      </c>
      <c r="N30" s="142">
        <v>5</v>
      </c>
      <c r="O30" s="54">
        <v>6</v>
      </c>
      <c r="P30" s="54">
        <v>5</v>
      </c>
      <c r="Q30" s="54">
        <v>5</v>
      </c>
      <c r="R30" s="54">
        <v>6</v>
      </c>
      <c r="S30" s="54">
        <v>4</v>
      </c>
      <c r="T30" s="278">
        <v>7</v>
      </c>
      <c r="U30" s="54"/>
      <c r="V30" s="54">
        <v>4</v>
      </c>
      <c r="W30" s="278">
        <v>7</v>
      </c>
      <c r="X30" s="54">
        <v>5</v>
      </c>
      <c r="Y30" s="279">
        <v>7</v>
      </c>
      <c r="Z30" s="54"/>
      <c r="AA30" s="142"/>
      <c r="AB30" s="279">
        <v>7</v>
      </c>
      <c r="AC30" s="54">
        <v>6</v>
      </c>
      <c r="AD30" s="82" t="s">
        <v>418</v>
      </c>
      <c r="AE30" s="50">
        <v>6</v>
      </c>
      <c r="AF30" s="142"/>
      <c r="AG30" s="54"/>
      <c r="AH30" s="49">
        <v>5</v>
      </c>
      <c r="AI30" s="54">
        <v>4</v>
      </c>
      <c r="AJ30" s="47">
        <v>5</v>
      </c>
      <c r="AK30" s="47">
        <v>6</v>
      </c>
      <c r="AL30" s="49">
        <v>5</v>
      </c>
      <c r="AM30" s="142"/>
      <c r="AN30" s="49"/>
      <c r="AO30" s="49"/>
      <c r="AP30" s="49"/>
      <c r="AQ30" s="49"/>
      <c r="AR30" s="49"/>
    </row>
    <row r="31" spans="1:44">
      <c r="A31" s="182" t="s">
        <v>23</v>
      </c>
      <c r="B31" s="352" t="s">
        <v>1155</v>
      </c>
      <c r="C31" s="359">
        <v>1</v>
      </c>
      <c r="D31" s="350">
        <v>3</v>
      </c>
      <c r="E31" s="360"/>
      <c r="F31" s="342">
        <f>AVERAGE(AK31)</f>
        <v>5</v>
      </c>
      <c r="G31" s="149"/>
      <c r="H31" s="54"/>
      <c r="I31" s="142"/>
      <c r="J31" s="71"/>
      <c r="K31" s="142"/>
      <c r="L31" s="142"/>
      <c r="M31" s="350"/>
      <c r="N31" s="142"/>
      <c r="O31" s="54"/>
      <c r="P31" s="54"/>
      <c r="Q31" s="54"/>
      <c r="R31" s="54"/>
      <c r="S31" s="54"/>
      <c r="T31" s="142"/>
      <c r="U31" s="54"/>
      <c r="V31" s="54"/>
      <c r="W31" s="142"/>
      <c r="X31" s="54"/>
      <c r="Y31" s="54"/>
      <c r="Z31" s="54"/>
      <c r="AA31" s="142"/>
      <c r="AB31" s="54"/>
      <c r="AC31" s="54"/>
      <c r="AD31" s="82"/>
      <c r="AE31" s="50"/>
      <c r="AF31" s="71" t="s">
        <v>104</v>
      </c>
      <c r="AG31" s="71" t="s">
        <v>104</v>
      </c>
      <c r="AH31" s="48" t="s">
        <v>104</v>
      </c>
      <c r="AI31" s="54"/>
      <c r="AJ31" s="47"/>
      <c r="AK31" s="47">
        <v>5</v>
      </c>
      <c r="AL31" s="350"/>
      <c r="AM31" s="142"/>
      <c r="AN31" s="350"/>
      <c r="AO31" s="350"/>
      <c r="AP31" s="350"/>
      <c r="AQ31" s="350"/>
      <c r="AR31" s="350"/>
    </row>
    <row r="32" spans="1:44">
      <c r="A32" s="144" t="s">
        <v>23</v>
      </c>
      <c r="B32" s="33" t="s">
        <v>54</v>
      </c>
      <c r="C32" s="174">
        <v>4</v>
      </c>
      <c r="D32" s="175">
        <v>5</v>
      </c>
      <c r="E32" s="143"/>
      <c r="F32" s="28">
        <f>AVERAGE(AA32,AB32,AC32,AD32,AJ32)</f>
        <v>5</v>
      </c>
      <c r="G32" s="149"/>
      <c r="H32" s="142"/>
      <c r="I32" s="142"/>
      <c r="J32" s="142"/>
      <c r="K32" s="142"/>
      <c r="L32" s="142"/>
      <c r="M32" s="49"/>
      <c r="N32" s="142"/>
      <c r="O32" s="54"/>
      <c r="P32" s="54"/>
      <c r="Q32" s="54"/>
      <c r="R32" s="54"/>
      <c r="S32" s="71" t="s">
        <v>104</v>
      </c>
      <c r="T32" s="142"/>
      <c r="U32" s="54"/>
      <c r="V32" s="54"/>
      <c r="W32" s="142"/>
      <c r="X32" s="54"/>
      <c r="Y32" s="54"/>
      <c r="Z32" s="54"/>
      <c r="AA32" s="142">
        <v>6</v>
      </c>
      <c r="AB32" s="54">
        <v>6</v>
      </c>
      <c r="AC32" s="54">
        <v>4</v>
      </c>
      <c r="AD32" s="54">
        <v>5</v>
      </c>
      <c r="AE32" s="49"/>
      <c r="AF32" s="54"/>
      <c r="AG32" s="54"/>
      <c r="AH32" s="49"/>
      <c r="AI32" s="71" t="s">
        <v>104</v>
      </c>
      <c r="AJ32" s="48">
        <v>4</v>
      </c>
      <c r="AK32" s="48" t="s">
        <v>104</v>
      </c>
      <c r="AL32" s="48" t="s">
        <v>104</v>
      </c>
      <c r="AM32" s="142"/>
      <c r="AN32" s="49"/>
      <c r="AO32" s="49"/>
      <c r="AP32" s="49"/>
      <c r="AQ32" s="49"/>
      <c r="AR32" s="49"/>
    </row>
    <row r="33" spans="1:44">
      <c r="A33" s="125" t="s">
        <v>24</v>
      </c>
      <c r="B33" s="59" t="s">
        <v>442</v>
      </c>
      <c r="C33" s="126">
        <v>25</v>
      </c>
      <c r="D33" s="49">
        <v>4</v>
      </c>
      <c r="E33" s="128">
        <v>9</v>
      </c>
      <c r="F33" s="83">
        <f>AVERAGE(Y33,G33,H33,I33,J33,P33,R33,S33,T33,V33,W33,X33,Z33,AA33,AB33,AC33,AD33,AE33,AF33,AG33,AH33,AI33,AJ33,AK33,AL33)</f>
        <v>5.04</v>
      </c>
      <c r="G33" s="149">
        <v>4</v>
      </c>
      <c r="H33" s="54">
        <v>4</v>
      </c>
      <c r="I33" s="278">
        <v>7</v>
      </c>
      <c r="J33" s="54">
        <v>4</v>
      </c>
      <c r="K33" s="71" t="s">
        <v>418</v>
      </c>
      <c r="L33" s="142"/>
      <c r="M33" s="49"/>
      <c r="N33" s="142"/>
      <c r="O33" s="71" t="s">
        <v>104</v>
      </c>
      <c r="P33" s="71">
        <v>4</v>
      </c>
      <c r="Q33" s="71" t="s">
        <v>104</v>
      </c>
      <c r="R33" s="224">
        <v>7</v>
      </c>
      <c r="S33" s="54">
        <v>4</v>
      </c>
      <c r="T33" s="43">
        <v>6</v>
      </c>
      <c r="U33" s="71" t="s">
        <v>104</v>
      </c>
      <c r="V33" s="142">
        <v>6</v>
      </c>
      <c r="W33" s="142">
        <v>4</v>
      </c>
      <c r="X33" s="53">
        <v>6</v>
      </c>
      <c r="Y33" s="53">
        <v>6</v>
      </c>
      <c r="Z33" s="53">
        <v>6</v>
      </c>
      <c r="AA33" s="142">
        <v>4</v>
      </c>
      <c r="AB33" s="142">
        <v>5</v>
      </c>
      <c r="AC33" s="53">
        <v>6</v>
      </c>
      <c r="AD33" s="54">
        <v>4</v>
      </c>
      <c r="AE33" s="49">
        <v>5</v>
      </c>
      <c r="AF33" s="53">
        <v>6</v>
      </c>
      <c r="AG33" s="142">
        <v>4</v>
      </c>
      <c r="AH33" s="49">
        <v>4</v>
      </c>
      <c r="AI33" s="224">
        <v>7</v>
      </c>
      <c r="AJ33" s="47">
        <v>4</v>
      </c>
      <c r="AK33" s="49">
        <v>5</v>
      </c>
      <c r="AL33" s="49">
        <v>4</v>
      </c>
      <c r="AM33" s="142"/>
      <c r="AN33" s="49"/>
      <c r="AO33" s="47"/>
      <c r="AP33" s="47"/>
      <c r="AQ33" s="49"/>
      <c r="AR33" s="47"/>
    </row>
    <row r="34" spans="1:44">
      <c r="A34" s="125" t="s">
        <v>24</v>
      </c>
      <c r="B34" s="59" t="s">
        <v>443</v>
      </c>
      <c r="C34" s="126">
        <v>4</v>
      </c>
      <c r="D34" s="49">
        <v>7</v>
      </c>
      <c r="E34" s="128">
        <v>1</v>
      </c>
      <c r="F34" s="83">
        <f>AVERAGE(G34,H34,J34,K34,L34,N34)</f>
        <v>4.333333333333333</v>
      </c>
      <c r="G34" s="149">
        <v>5</v>
      </c>
      <c r="H34" s="142">
        <v>4</v>
      </c>
      <c r="I34" s="43" t="s">
        <v>104</v>
      </c>
      <c r="J34" s="54">
        <v>4</v>
      </c>
      <c r="K34" s="71">
        <v>5</v>
      </c>
      <c r="L34" s="142">
        <v>4</v>
      </c>
      <c r="M34" s="48" t="s">
        <v>104</v>
      </c>
      <c r="N34" s="142">
        <v>4</v>
      </c>
      <c r="O34" s="54"/>
      <c r="P34" s="54"/>
      <c r="Q34" s="54"/>
      <c r="R34" s="142"/>
      <c r="S34" s="54"/>
      <c r="T34" s="142"/>
      <c r="U34" s="54"/>
      <c r="V34" s="142"/>
      <c r="W34" s="71" t="s">
        <v>104</v>
      </c>
      <c r="X34" s="54"/>
      <c r="Y34" s="54"/>
      <c r="Z34" s="142"/>
      <c r="AA34" s="142"/>
      <c r="AB34" s="142"/>
      <c r="AC34" s="71" t="s">
        <v>104</v>
      </c>
      <c r="AD34" s="54"/>
      <c r="AE34" s="49"/>
      <c r="AF34" s="54"/>
      <c r="AG34" s="54"/>
      <c r="AH34" s="48" t="s">
        <v>104</v>
      </c>
      <c r="AI34" s="54"/>
      <c r="AJ34" s="47"/>
      <c r="AK34" s="47"/>
      <c r="AL34" s="49"/>
      <c r="AM34" s="142"/>
      <c r="AN34" s="49"/>
      <c r="AO34" s="49"/>
      <c r="AP34" s="49"/>
      <c r="AQ34" s="49"/>
      <c r="AR34" s="49"/>
    </row>
    <row r="35" spans="1:44">
      <c r="A35" s="125" t="s">
        <v>24</v>
      </c>
      <c r="B35" s="59" t="s">
        <v>445</v>
      </c>
      <c r="C35" s="126">
        <v>25</v>
      </c>
      <c r="D35" s="49">
        <v>4</v>
      </c>
      <c r="E35" s="128">
        <v>8</v>
      </c>
      <c r="F35" s="83">
        <f>AVERAGE(Y35,I35,J35,K35,M35,N35,O35,P35,Q35,R35,S35,T35,V35,W35,X35,Z35,AA35,AB35,AC35,AE35,AF35,AG35,AI35,AJ35,AL35)</f>
        <v>4.88</v>
      </c>
      <c r="G35" s="42" t="s">
        <v>104</v>
      </c>
      <c r="H35" s="54"/>
      <c r="I35" s="268">
        <v>3</v>
      </c>
      <c r="J35" s="142">
        <v>6</v>
      </c>
      <c r="K35" s="142">
        <v>4</v>
      </c>
      <c r="L35" s="71" t="s">
        <v>104</v>
      </c>
      <c r="M35" s="321">
        <v>8</v>
      </c>
      <c r="N35" s="278">
        <v>7</v>
      </c>
      <c r="O35" s="142">
        <v>4</v>
      </c>
      <c r="P35" s="142">
        <v>4</v>
      </c>
      <c r="Q35" s="54">
        <v>4</v>
      </c>
      <c r="R35" s="278">
        <v>7</v>
      </c>
      <c r="S35" s="142">
        <v>4</v>
      </c>
      <c r="T35" s="142">
        <v>6</v>
      </c>
      <c r="U35" s="71" t="s">
        <v>104</v>
      </c>
      <c r="V35" s="278">
        <v>7</v>
      </c>
      <c r="W35" s="142">
        <v>4</v>
      </c>
      <c r="X35" s="142">
        <v>4</v>
      </c>
      <c r="Y35" s="54">
        <v>4</v>
      </c>
      <c r="Z35" s="142">
        <v>4</v>
      </c>
      <c r="AA35" s="142">
        <v>4</v>
      </c>
      <c r="AB35" s="53">
        <v>6</v>
      </c>
      <c r="AC35" s="281">
        <v>3</v>
      </c>
      <c r="AD35" s="71" t="s">
        <v>104</v>
      </c>
      <c r="AE35" s="321">
        <v>7</v>
      </c>
      <c r="AF35" s="53">
        <v>6</v>
      </c>
      <c r="AG35" s="54">
        <v>4</v>
      </c>
      <c r="AH35" s="49"/>
      <c r="AI35" s="54">
        <v>5</v>
      </c>
      <c r="AJ35" s="313">
        <v>3</v>
      </c>
      <c r="AK35" s="49"/>
      <c r="AL35" s="49">
        <v>4</v>
      </c>
      <c r="AM35" s="142"/>
      <c r="AN35" s="49"/>
      <c r="AO35" s="49"/>
      <c r="AP35" s="49"/>
      <c r="AQ35" s="47"/>
      <c r="AR35" s="49"/>
    </row>
    <row r="36" spans="1:44" ht="15.75" thickBot="1">
      <c r="A36" s="145" t="s">
        <v>24</v>
      </c>
      <c r="B36" s="248" t="s">
        <v>447</v>
      </c>
      <c r="C36" s="139">
        <v>1</v>
      </c>
      <c r="D36" s="140">
        <v>11</v>
      </c>
      <c r="E36" s="141">
        <v>1</v>
      </c>
      <c r="F36" s="27">
        <f>AVERAGE(U36)</f>
        <v>4</v>
      </c>
      <c r="G36" s="42" t="s">
        <v>104</v>
      </c>
      <c r="H36" s="71" t="s">
        <v>104</v>
      </c>
      <c r="I36" s="142"/>
      <c r="J36" s="54"/>
      <c r="K36" s="142"/>
      <c r="L36" s="142"/>
      <c r="M36" s="47"/>
      <c r="N36" s="43" t="s">
        <v>104</v>
      </c>
      <c r="O36" s="142"/>
      <c r="P36" s="71" t="s">
        <v>104</v>
      </c>
      <c r="Q36" s="71" t="s">
        <v>104</v>
      </c>
      <c r="R36" s="71" t="s">
        <v>104</v>
      </c>
      <c r="S36" s="71" t="s">
        <v>104</v>
      </c>
      <c r="T36" s="142"/>
      <c r="U36" s="54">
        <v>4</v>
      </c>
      <c r="V36" s="54"/>
      <c r="W36" s="142"/>
      <c r="X36" s="71" t="s">
        <v>104</v>
      </c>
      <c r="Y36" s="71" t="s">
        <v>104</v>
      </c>
      <c r="Z36" s="54"/>
      <c r="AA36" s="142"/>
      <c r="AB36" s="54"/>
      <c r="AC36" s="54"/>
      <c r="AD36" s="54"/>
      <c r="AE36" s="49"/>
      <c r="AF36" s="54"/>
      <c r="AG36" s="54"/>
      <c r="AH36" s="48" t="s">
        <v>104</v>
      </c>
      <c r="AI36" s="54"/>
      <c r="AJ36" s="47"/>
      <c r="AK36" s="49"/>
      <c r="AL36" s="48" t="s">
        <v>104</v>
      </c>
      <c r="AM36" s="142"/>
      <c r="AN36" s="49"/>
      <c r="AO36" s="49"/>
      <c r="AP36" s="49"/>
      <c r="AQ36" s="49"/>
      <c r="AR36" s="49"/>
    </row>
    <row r="37" spans="1:44">
      <c r="G37" s="98">
        <f>AVERAGE(G8,G11,G12,G13,G14,G21,G22,G23,G24,G33,G34)</f>
        <v>4.9090909090909092</v>
      </c>
      <c r="H37" s="98">
        <f>AVERAGE(H8,H12,H13,H14,H15,H21,H22,H23,H24,H33,H34)</f>
        <v>4.6363636363636367</v>
      </c>
      <c r="I37" s="92">
        <f>AVERAGE(I8,I12,I13,I14,I15,I21,I22,I23,I24,I33,I35)</f>
        <v>5.4545454545454541</v>
      </c>
      <c r="J37" s="98">
        <f>AVERAGE(J8,J12,J13,J14,J15,J22,J21,J23,J33,J35,J34)</f>
        <v>4</v>
      </c>
      <c r="K37" s="92">
        <f>AVERAGE(K8,K12,K13,K15,K20,K21,K23,K27,K30,K34,K35)</f>
        <v>5.1818181818181817</v>
      </c>
      <c r="L37" s="92">
        <f>AVERAGE(L8,L12,L14,L16,L18,L20,L22,L26,L27,L30,L34)</f>
        <v>3.7272727272727271</v>
      </c>
      <c r="M37" s="98">
        <f>AVERAGE(M8,M13,M14,M15,M18,M21,M22,M23,M27,M30,M35)</f>
        <v>6.2727272727272725</v>
      </c>
      <c r="N37" s="92">
        <f>AVERAGE(N8,N13,N14,N15,N18,N22,N21,N27,N30,N34,N35)</f>
        <v>4.7272727272727275</v>
      </c>
      <c r="O37" s="92">
        <f>AVERAGE(O8,O11,O13,O14,O18,O21,O23,O26,O27,O30,O35)</f>
        <v>5.6363636363636367</v>
      </c>
      <c r="P37" s="92">
        <f>AVERAGE(P8,P11,P14,P16,P18,P21,P26,P27,P28,P30,P35)</f>
        <v>5.9090909090909092</v>
      </c>
      <c r="Q37" s="92">
        <f>AVERAGE(Q8,Q11,Q12,Q14,Q18,Q22,Q21,Q26,Q27,Q30,Q35)</f>
        <v>5.7272727272727275</v>
      </c>
      <c r="R37" s="92">
        <f>AVERAGE(R8,R13,R14,R18,R20,R21,R22,R27,R30,R33,R35)</f>
        <v>5.5454545454545459</v>
      </c>
      <c r="S37" s="92">
        <f>AVERAGE(S8,S13,S15,S18,S20,S21,S22,S27,S30,S33,S35)</f>
        <v>4.6363636363636367</v>
      </c>
      <c r="T37" s="92">
        <f>AVERAGE(T8,T12,T13,T14,T18,T20,T22,T27,T30,T33,T35)</f>
        <v>4.8181818181818183</v>
      </c>
      <c r="U37" s="92">
        <f>AVERAGE(U8,U11,U12,U15,U16,U18,U21,U24,U25,U26,U36)</f>
        <v>5.1818181818181817</v>
      </c>
      <c r="V37" s="92">
        <f>AVERAGE(V8,V12,V13,V14,V16,V22,V27,V30,V33,V35)</f>
        <v>5</v>
      </c>
      <c r="W37" s="92">
        <f>AVERAGE(W8,W11,W13,W14,W18,W21,W22,W27,W30,W33,W35)</f>
        <v>4.7272727272727275</v>
      </c>
      <c r="X37" s="92">
        <f>AVERAGE(X8,X12,X13,X14,X15,X18,X26,X27,X30,X33,X35)</f>
        <v>4.6363636363636367</v>
      </c>
      <c r="Y37" s="92">
        <f>AVERAGE(Y8,Y12,Y14,Y15,Y16,Y18,Y27,Y26,Y30,Y33,Y35)</f>
        <v>5.9090909090909092</v>
      </c>
      <c r="Z37" s="92">
        <f>AVERAGE(Z8,Z12,Z13,Z15,Z16,Z23,Z24,Z26,Z27,Z33,Z35)</f>
        <v>5.0909090909090908</v>
      </c>
      <c r="AA37" s="92">
        <f>AVERAGE(AA8,AA13,AA15,AA16,AA18,AA23,AA22,AA27,AA32,AA33,AA35)</f>
        <v>5.1818181818181817</v>
      </c>
      <c r="AB37" s="92">
        <f>AVERAGE(AB8,AB13,AB15,AB16,AB18,AB23,AB27,AB30,AB32,AB33,AB35)</f>
        <v>5.8181818181818183</v>
      </c>
      <c r="AC37" s="92">
        <f>AVERAGE(AC8,AC13,AC14,AC15,AC16,AC23,AC27,AC30,AC32,AC33,AC35)</f>
        <v>4.3636363636363633</v>
      </c>
      <c r="AD37" s="92">
        <f>AVERAGE(AD8,AD13,AD14,AD16,AD20,AD22,AD24,AD27,AD23,AD32,AD33)</f>
        <v>4.5454545454545459</v>
      </c>
      <c r="AE37" s="92">
        <f>AVERAGE(AE8,AE13,AE12,AE14,AE15,AE18,AE22,AE23,AE30,AE33,AE35)</f>
        <v>5.9090909090909092</v>
      </c>
      <c r="AF37" s="92">
        <f>AVERAGE(AF8,AF13,AF14,AF16,AF18,AF19,AF22,AF23,AF28,AF33,AF35)</f>
        <v>4.4545454545454541</v>
      </c>
      <c r="AG37" s="92">
        <f>AVERAGE(AG8,AG12,AG13,AG16,AG20,AG19,AG23,AG24,AG28,AG33,AG35)</f>
        <v>4.2727272727272725</v>
      </c>
      <c r="AH37" s="92">
        <f>AVERAGE(AH8,AH13,AH14,AH16,AH19,AH21,AH24,AH25,AH27,AH30,AH33)</f>
        <v>4.6363636363636367</v>
      </c>
      <c r="AI37" s="92">
        <f>AVERAGE(AI8,AI18,AI14,AI16,AI19,AI21,AI24,AI27,AI30,AI33,AI35)</f>
        <v>5.0909090909090908</v>
      </c>
      <c r="AJ37" s="92">
        <f>AVERAGE(AJ8,AJ14,AJ16,AJ18,AJ19,AJ21,AJ23,AJ27,AJ30,AJ33,AJ35)</f>
        <v>4.4545454545454541</v>
      </c>
      <c r="AK37" s="92">
        <f>AVERAGE(AK8,AK13,AK15,AK16,AK19,AK24,AK27,AK28,AK30,AK31,AK33)</f>
        <v>5</v>
      </c>
      <c r="AL37" s="92">
        <f>AVERAGE(AL8,AL13,AL14,AL16,AL19,AL21,AL24,AL27,AL30,AL33,AL35)</f>
        <v>4.6363636363636367</v>
      </c>
      <c r="AM37" s="92"/>
      <c r="AN37" s="92"/>
      <c r="AO37" s="92"/>
      <c r="AP37" s="92"/>
      <c r="AQ37" s="92"/>
      <c r="AR37" s="92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R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1" max="6" width="11.42578125" style="91"/>
    <col min="7" max="47" width="4.7109375" style="91" customWidth="1"/>
    <col min="48" max="16384" width="11.42578125" style="91"/>
  </cols>
  <sheetData>
    <row r="1" spans="1:44">
      <c r="A1" s="91" t="s">
        <v>413</v>
      </c>
    </row>
    <row r="4" spans="1:44">
      <c r="A4" s="91" t="s">
        <v>2</v>
      </c>
    </row>
    <row r="5" spans="1:44" ht="15.75" thickBot="1"/>
    <row r="6" spans="1:44" ht="15.75" thickBot="1">
      <c r="C6" s="415" t="s">
        <v>72</v>
      </c>
      <c r="D6" s="416"/>
      <c r="E6" s="417"/>
    </row>
    <row r="7" spans="1:44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453</v>
      </c>
      <c r="H7" s="115" t="s">
        <v>552</v>
      </c>
      <c r="I7" s="115" t="s">
        <v>572</v>
      </c>
      <c r="J7" s="115" t="s">
        <v>639</v>
      </c>
      <c r="K7" s="115" t="s">
        <v>655</v>
      </c>
      <c r="L7" s="115" t="s">
        <v>694</v>
      </c>
      <c r="M7" s="115" t="s">
        <v>718</v>
      </c>
      <c r="N7" s="115" t="s">
        <v>736</v>
      </c>
      <c r="O7" s="115" t="s">
        <v>769</v>
      </c>
      <c r="P7" s="115" t="s">
        <v>792</v>
      </c>
      <c r="Q7" s="115" t="s">
        <v>817</v>
      </c>
      <c r="R7" s="115" t="s">
        <v>836</v>
      </c>
      <c r="S7" s="115" t="s">
        <v>854</v>
      </c>
      <c r="T7" s="115" t="s">
        <v>867</v>
      </c>
      <c r="U7" s="115" t="s">
        <v>894</v>
      </c>
      <c r="V7" s="115" t="s">
        <v>925</v>
      </c>
      <c r="W7" s="115" t="s">
        <v>926</v>
      </c>
      <c r="X7" s="115" t="s">
        <v>961</v>
      </c>
      <c r="Y7" s="115" t="s">
        <v>978</v>
      </c>
      <c r="Z7" s="115" t="s">
        <v>1012</v>
      </c>
      <c r="AA7" s="115" t="s">
        <v>1022</v>
      </c>
      <c r="AB7" s="115" t="s">
        <v>1044</v>
      </c>
      <c r="AC7" s="115" t="s">
        <v>1063</v>
      </c>
      <c r="AD7" s="115" t="s">
        <v>1109</v>
      </c>
      <c r="AE7" s="115" t="s">
        <v>1125</v>
      </c>
      <c r="AF7" s="115" t="s">
        <v>1147</v>
      </c>
      <c r="AG7" s="115" t="s">
        <v>1181</v>
      </c>
      <c r="AH7" s="115" t="s">
        <v>1200</v>
      </c>
      <c r="AI7" s="115" t="s">
        <v>1232</v>
      </c>
      <c r="AJ7" s="115" t="s">
        <v>1235</v>
      </c>
      <c r="AK7" s="115"/>
      <c r="AL7" s="115" t="s">
        <v>1284</v>
      </c>
      <c r="AM7" s="115"/>
      <c r="AN7" s="115"/>
      <c r="AO7" s="115"/>
      <c r="AP7" s="115"/>
      <c r="AQ7" s="115"/>
      <c r="AR7" s="115"/>
    </row>
    <row r="8" spans="1:44">
      <c r="A8" s="18" t="s">
        <v>8</v>
      </c>
      <c r="B8" s="180" t="s">
        <v>452</v>
      </c>
      <c r="C8" s="204">
        <v>30</v>
      </c>
      <c r="D8" s="205"/>
      <c r="E8" s="206"/>
      <c r="F8" s="207">
        <f>AVERAGE(X8,G8,H8,I8,J8,K8,L8,M8,N8,O8,P8,Q8,R8,S8,T8,U8,W8,Z8,AA8,AB8,AC8,AD8,AE8,AF8,AG8,AH8,AI8,AJ8,V8,AL8)</f>
        <v>5.2</v>
      </c>
      <c r="G8" s="149">
        <v>5</v>
      </c>
      <c r="H8" s="54">
        <v>4</v>
      </c>
      <c r="I8" s="278">
        <v>8</v>
      </c>
      <c r="J8" s="53">
        <v>6</v>
      </c>
      <c r="K8" s="278">
        <v>8</v>
      </c>
      <c r="L8" s="142">
        <v>5</v>
      </c>
      <c r="M8" s="50">
        <v>6</v>
      </c>
      <c r="N8" s="268">
        <v>2</v>
      </c>
      <c r="O8" s="54">
        <v>6</v>
      </c>
      <c r="P8" s="54">
        <v>4</v>
      </c>
      <c r="Q8" s="54">
        <v>5</v>
      </c>
      <c r="R8" s="53">
        <v>6</v>
      </c>
      <c r="S8" s="54">
        <v>5</v>
      </c>
      <c r="T8" s="142">
        <v>5</v>
      </c>
      <c r="U8" s="54">
        <v>4</v>
      </c>
      <c r="V8" s="49">
        <v>4</v>
      </c>
      <c r="W8" s="142">
        <v>5</v>
      </c>
      <c r="X8" s="54">
        <v>5</v>
      </c>
      <c r="Y8" s="54"/>
      <c r="Z8" s="53">
        <v>6</v>
      </c>
      <c r="AA8" s="278">
        <v>7</v>
      </c>
      <c r="AB8" s="279">
        <v>7</v>
      </c>
      <c r="AC8" s="53">
        <v>6</v>
      </c>
      <c r="AD8" s="54">
        <v>5</v>
      </c>
      <c r="AE8" s="49">
        <v>4</v>
      </c>
      <c r="AF8" s="54">
        <v>5</v>
      </c>
      <c r="AG8" s="281">
        <v>2</v>
      </c>
      <c r="AH8" s="382">
        <v>7</v>
      </c>
      <c r="AI8" s="49">
        <v>4</v>
      </c>
      <c r="AJ8" s="51">
        <v>5</v>
      </c>
      <c r="AK8" s="350"/>
      <c r="AL8" s="49">
        <v>5</v>
      </c>
      <c r="AM8" s="142"/>
      <c r="AN8" s="49"/>
      <c r="AO8" s="49"/>
      <c r="AP8" s="49"/>
      <c r="AQ8" s="49"/>
      <c r="AR8" s="49"/>
    </row>
    <row r="9" spans="1:44">
      <c r="A9" s="64" t="s">
        <v>8</v>
      </c>
      <c r="B9" s="67" t="s">
        <v>601</v>
      </c>
      <c r="C9" s="103"/>
      <c r="D9" s="104"/>
      <c r="E9" s="105"/>
      <c r="F9" s="62"/>
      <c r="G9" s="149"/>
      <c r="H9" s="54"/>
      <c r="I9" s="142"/>
      <c r="J9" s="54"/>
      <c r="K9" s="47"/>
      <c r="L9" s="54"/>
      <c r="M9" s="142"/>
      <c r="N9" s="54"/>
      <c r="O9" s="54"/>
      <c r="P9" s="54"/>
      <c r="Q9" s="54"/>
      <c r="R9" s="54"/>
      <c r="S9" s="54"/>
      <c r="T9" s="142"/>
      <c r="U9" s="54"/>
      <c r="V9" s="54"/>
      <c r="W9" s="142"/>
      <c r="X9" s="54"/>
      <c r="Y9" s="54"/>
      <c r="Z9" s="54"/>
      <c r="AA9" s="142"/>
      <c r="AB9" s="54"/>
      <c r="AC9" s="54"/>
      <c r="AD9" s="54"/>
      <c r="AE9" s="49"/>
      <c r="AF9" s="54"/>
      <c r="AG9" s="54"/>
      <c r="AH9" s="49"/>
      <c r="AI9" s="49"/>
      <c r="AJ9" s="47"/>
      <c r="AK9" s="350"/>
      <c r="AL9" s="49"/>
      <c r="AM9" s="142"/>
      <c r="AN9" s="49"/>
      <c r="AO9" s="49"/>
      <c r="AP9" s="49"/>
      <c r="AQ9" s="49"/>
      <c r="AR9" s="49"/>
    </row>
    <row r="10" spans="1:44">
      <c r="A10" s="10" t="s">
        <v>8</v>
      </c>
      <c r="B10" s="11" t="s">
        <v>602</v>
      </c>
      <c r="C10" s="208">
        <v>1</v>
      </c>
      <c r="D10" s="209"/>
      <c r="E10" s="134"/>
      <c r="F10" s="176">
        <f>AVERAGE(Y10)</f>
        <v>4</v>
      </c>
      <c r="G10" s="149"/>
      <c r="H10" s="54"/>
      <c r="I10" s="142"/>
      <c r="J10" s="54"/>
      <c r="K10" s="142"/>
      <c r="L10" s="142"/>
      <c r="M10" s="49"/>
      <c r="N10" s="142"/>
      <c r="O10" s="54"/>
      <c r="P10" s="54"/>
      <c r="Q10" s="54"/>
      <c r="R10" s="54"/>
      <c r="S10" s="54"/>
      <c r="T10" s="142"/>
      <c r="U10" s="54"/>
      <c r="V10" s="54"/>
      <c r="W10" s="142"/>
      <c r="X10" s="54"/>
      <c r="Y10" s="54">
        <v>4</v>
      </c>
      <c r="Z10" s="54"/>
      <c r="AA10" s="142"/>
      <c r="AB10" s="54"/>
      <c r="AC10" s="54"/>
      <c r="AD10" s="54"/>
      <c r="AE10" s="49"/>
      <c r="AF10" s="54"/>
      <c r="AG10" s="54"/>
      <c r="AH10" s="49"/>
      <c r="AI10" s="49"/>
      <c r="AJ10" s="47"/>
      <c r="AK10" s="350"/>
      <c r="AL10" s="49"/>
      <c r="AM10" s="142"/>
      <c r="AN10" s="49"/>
      <c r="AO10" s="49"/>
      <c r="AP10" s="49"/>
      <c r="AQ10" s="49"/>
      <c r="AR10" s="49"/>
    </row>
    <row r="11" spans="1:44">
      <c r="A11" s="64" t="s">
        <v>10</v>
      </c>
      <c r="B11" s="59" t="s">
        <v>454</v>
      </c>
      <c r="C11" s="103">
        <v>22</v>
      </c>
      <c r="D11" s="104">
        <v>1</v>
      </c>
      <c r="E11" s="335" t="s">
        <v>585</v>
      </c>
      <c r="F11" s="62">
        <f>AVERAGE(G11,L11,M11,N11,O11,R11,S11,T11,U11,X11,Z11,AA11,AB11,AC11,AD11,AF11,AG11,AH11,AI11,AJ11,V11,AL11)</f>
        <v>4.7727272727272725</v>
      </c>
      <c r="G11" s="149">
        <v>6</v>
      </c>
      <c r="H11" s="54"/>
      <c r="I11" s="142"/>
      <c r="J11" s="71" t="s">
        <v>104</v>
      </c>
      <c r="K11" s="142"/>
      <c r="L11" s="142">
        <v>4</v>
      </c>
      <c r="M11" s="49">
        <v>6</v>
      </c>
      <c r="N11" s="268">
        <v>3</v>
      </c>
      <c r="O11" s="54">
        <v>4</v>
      </c>
      <c r="P11" s="54"/>
      <c r="Q11" s="54"/>
      <c r="R11" s="54">
        <v>6</v>
      </c>
      <c r="S11" s="54">
        <v>5</v>
      </c>
      <c r="T11" s="142">
        <v>6</v>
      </c>
      <c r="U11" s="281">
        <v>2</v>
      </c>
      <c r="V11" s="54">
        <v>4</v>
      </c>
      <c r="W11" s="142"/>
      <c r="X11" s="54">
        <v>4</v>
      </c>
      <c r="Y11" s="142"/>
      <c r="Z11" s="142">
        <v>6</v>
      </c>
      <c r="AA11" s="142">
        <v>5</v>
      </c>
      <c r="AB11" s="142">
        <v>5</v>
      </c>
      <c r="AC11" s="54">
        <v>5</v>
      </c>
      <c r="AD11" s="54">
        <v>5</v>
      </c>
      <c r="AE11" s="49"/>
      <c r="AF11" s="142">
        <v>5</v>
      </c>
      <c r="AG11" s="281">
        <v>2</v>
      </c>
      <c r="AH11" s="49">
        <v>6</v>
      </c>
      <c r="AI11" s="49">
        <v>6</v>
      </c>
      <c r="AJ11" s="319">
        <v>7</v>
      </c>
      <c r="AK11" s="350"/>
      <c r="AL11" s="381">
        <v>3</v>
      </c>
      <c r="AM11" s="142"/>
      <c r="AN11" s="49"/>
      <c r="AO11" s="49"/>
      <c r="AP11" s="49"/>
      <c r="AQ11" s="49"/>
      <c r="AR11" s="47"/>
    </row>
    <row r="12" spans="1:44">
      <c r="A12" s="64" t="s">
        <v>10</v>
      </c>
      <c r="B12" s="85" t="s">
        <v>455</v>
      </c>
      <c r="C12" s="103">
        <v>29</v>
      </c>
      <c r="D12" s="104"/>
      <c r="E12" s="105">
        <v>3</v>
      </c>
      <c r="F12" s="62">
        <f>AVERAGE(X12,U12,G12,H12,I12,J12,K12,L12,M12,N12,P12,Q12,R12,S12,T12,Y12,Z12,AA12,AB12,AC12,AD12,AE12,AF12,AG12,AH12,AI12,V12,AL12)</f>
        <v>4.75</v>
      </c>
      <c r="G12" s="149">
        <v>5</v>
      </c>
      <c r="H12" s="54">
        <v>6</v>
      </c>
      <c r="I12" s="278">
        <v>7</v>
      </c>
      <c r="J12" s="54">
        <v>6</v>
      </c>
      <c r="K12" s="142">
        <v>5</v>
      </c>
      <c r="L12" s="142">
        <v>4</v>
      </c>
      <c r="M12" s="49">
        <v>5</v>
      </c>
      <c r="N12" s="268">
        <v>3</v>
      </c>
      <c r="O12" s="54"/>
      <c r="P12" s="281">
        <v>3</v>
      </c>
      <c r="Q12" s="54">
        <v>4</v>
      </c>
      <c r="R12" s="54">
        <v>5</v>
      </c>
      <c r="S12" s="54">
        <v>5</v>
      </c>
      <c r="T12" s="43">
        <v>6</v>
      </c>
      <c r="U12" s="281">
        <v>3</v>
      </c>
      <c r="V12" s="281">
        <v>3</v>
      </c>
      <c r="W12" s="142"/>
      <c r="X12" s="54">
        <v>4</v>
      </c>
      <c r="Y12" s="54">
        <v>5</v>
      </c>
      <c r="Z12" s="54">
        <v>5</v>
      </c>
      <c r="AA12" s="142">
        <v>6</v>
      </c>
      <c r="AB12" s="54">
        <v>5</v>
      </c>
      <c r="AC12" s="54">
        <v>6</v>
      </c>
      <c r="AD12" s="54">
        <v>5</v>
      </c>
      <c r="AE12" s="381">
        <v>3</v>
      </c>
      <c r="AF12" s="54">
        <v>6</v>
      </c>
      <c r="AG12" s="281">
        <v>3</v>
      </c>
      <c r="AH12" s="49">
        <v>5</v>
      </c>
      <c r="AI12" s="50">
        <v>6</v>
      </c>
      <c r="AJ12" s="48" t="s">
        <v>418</v>
      </c>
      <c r="AK12" s="350"/>
      <c r="AL12" s="49">
        <v>4</v>
      </c>
      <c r="AM12" s="142"/>
      <c r="AN12" s="49"/>
      <c r="AO12" s="49"/>
      <c r="AP12" s="49"/>
      <c r="AQ12" s="49"/>
      <c r="AR12" s="49"/>
    </row>
    <row r="13" spans="1:44">
      <c r="A13" s="64" t="s">
        <v>10</v>
      </c>
      <c r="B13" s="85" t="s">
        <v>456</v>
      </c>
      <c r="C13" s="103">
        <v>17</v>
      </c>
      <c r="D13" s="104">
        <v>3</v>
      </c>
      <c r="E13" s="105">
        <v>1</v>
      </c>
      <c r="F13" s="62">
        <f>AVERAGE(G13,H13,I13,J13,K13,L13,O13,P13,Q13,R13,W13,Y13,Z13,AA13,AB13,AE13,AJ13,V13)</f>
        <v>4.666666666666667</v>
      </c>
      <c r="G13" s="149">
        <v>4</v>
      </c>
      <c r="H13" s="47">
        <v>4</v>
      </c>
      <c r="I13" s="285">
        <v>7</v>
      </c>
      <c r="J13" s="54">
        <v>6</v>
      </c>
      <c r="K13" s="142">
        <v>6</v>
      </c>
      <c r="L13" s="268">
        <v>3</v>
      </c>
      <c r="M13" s="48" t="s">
        <v>104</v>
      </c>
      <c r="N13" s="142"/>
      <c r="O13" s="54">
        <v>5</v>
      </c>
      <c r="P13" s="54">
        <v>4</v>
      </c>
      <c r="Q13" s="54">
        <v>5</v>
      </c>
      <c r="R13" s="54">
        <v>6</v>
      </c>
      <c r="S13" s="54"/>
      <c r="T13" s="142"/>
      <c r="U13" s="54"/>
      <c r="V13" s="281">
        <v>2</v>
      </c>
      <c r="W13" s="142">
        <v>4</v>
      </c>
      <c r="X13" s="71" t="s">
        <v>104</v>
      </c>
      <c r="Y13" s="54">
        <v>5</v>
      </c>
      <c r="Z13" s="54">
        <v>5</v>
      </c>
      <c r="AA13" s="142">
        <v>6</v>
      </c>
      <c r="AB13" s="54">
        <v>4</v>
      </c>
      <c r="AC13" s="54"/>
      <c r="AD13" s="54"/>
      <c r="AE13" s="313">
        <v>3</v>
      </c>
      <c r="AF13" s="142"/>
      <c r="AG13" s="54"/>
      <c r="AH13" s="49"/>
      <c r="AI13" s="49"/>
      <c r="AJ13" s="48">
        <v>5</v>
      </c>
      <c r="AK13" s="350"/>
      <c r="AL13" s="49"/>
      <c r="AM13" s="142"/>
      <c r="AN13" s="49"/>
      <c r="AO13" s="49"/>
      <c r="AP13" s="49"/>
      <c r="AQ13" s="49"/>
      <c r="AR13" s="49"/>
    </row>
    <row r="14" spans="1:44">
      <c r="A14" s="64" t="s">
        <v>10</v>
      </c>
      <c r="B14" s="85" t="s">
        <v>457</v>
      </c>
      <c r="C14" s="103">
        <v>11</v>
      </c>
      <c r="D14" s="104">
        <v>2</v>
      </c>
      <c r="E14" s="105"/>
      <c r="F14" s="62">
        <f>AVERAGE(G14,H14,I14,J14,K14,P14,Q14,W14,X14,Y14,AE14)</f>
        <v>4.3636363636363633</v>
      </c>
      <c r="G14" s="149">
        <v>4</v>
      </c>
      <c r="H14" s="54">
        <v>4</v>
      </c>
      <c r="I14" s="142">
        <v>5</v>
      </c>
      <c r="J14" s="279">
        <v>7</v>
      </c>
      <c r="K14" s="142">
        <v>6</v>
      </c>
      <c r="L14" s="142"/>
      <c r="M14" s="49"/>
      <c r="N14" s="142"/>
      <c r="O14" s="54"/>
      <c r="P14" s="281">
        <v>2</v>
      </c>
      <c r="Q14" s="54">
        <v>5</v>
      </c>
      <c r="R14" s="54"/>
      <c r="S14" s="54"/>
      <c r="T14" s="142"/>
      <c r="U14" s="54"/>
      <c r="V14" s="54"/>
      <c r="W14" s="142">
        <v>4</v>
      </c>
      <c r="X14" s="54">
        <v>4</v>
      </c>
      <c r="Y14" s="54">
        <v>4</v>
      </c>
      <c r="Z14" s="54"/>
      <c r="AA14" s="71" t="s">
        <v>104</v>
      </c>
      <c r="AB14" s="54"/>
      <c r="AC14" s="54"/>
      <c r="AD14" s="71" t="s">
        <v>104</v>
      </c>
      <c r="AE14" s="381">
        <v>3</v>
      </c>
      <c r="AF14" s="54"/>
      <c r="AG14" s="54"/>
      <c r="AH14" s="49"/>
      <c r="AI14" s="47"/>
      <c r="AJ14" s="47"/>
      <c r="AK14" s="47"/>
      <c r="AL14" s="49"/>
      <c r="AM14" s="142"/>
      <c r="AN14" s="47"/>
      <c r="AO14" s="49"/>
      <c r="AP14" s="49"/>
      <c r="AQ14" s="49"/>
      <c r="AR14" s="49"/>
    </row>
    <row r="15" spans="1:44">
      <c r="A15" s="64" t="s">
        <v>10</v>
      </c>
      <c r="B15" s="59" t="s">
        <v>462</v>
      </c>
      <c r="C15" s="103"/>
      <c r="D15" s="104">
        <v>1</v>
      </c>
      <c r="E15" s="210"/>
      <c r="F15" s="62"/>
      <c r="G15" s="42" t="s">
        <v>104</v>
      </c>
      <c r="H15" s="54"/>
      <c r="I15" s="142"/>
      <c r="J15" s="54"/>
      <c r="K15" s="142"/>
      <c r="L15" s="142"/>
      <c r="M15" s="49"/>
      <c r="N15" s="142"/>
      <c r="O15" s="54"/>
      <c r="P15" s="142"/>
      <c r="Q15" s="54"/>
      <c r="R15" s="142"/>
      <c r="S15" s="54"/>
      <c r="T15" s="142"/>
      <c r="U15" s="54"/>
      <c r="V15" s="54"/>
      <c r="W15" s="142"/>
      <c r="X15" s="54"/>
      <c r="Y15" s="54"/>
      <c r="Z15" s="54"/>
      <c r="AA15" s="142"/>
      <c r="AB15" s="142"/>
      <c r="AC15" s="142"/>
      <c r="AD15" s="142"/>
      <c r="AE15" s="49"/>
      <c r="AF15" s="54"/>
      <c r="AG15" s="54"/>
      <c r="AH15" s="49"/>
      <c r="AI15" s="47"/>
      <c r="AJ15" s="47"/>
      <c r="AK15" s="350"/>
      <c r="AL15" s="49"/>
      <c r="AM15" s="142"/>
      <c r="AN15" s="49"/>
      <c r="AO15" s="49"/>
      <c r="AP15" s="49"/>
      <c r="AQ15" s="49"/>
      <c r="AR15" s="49"/>
    </row>
    <row r="16" spans="1:44">
      <c r="A16" s="64" t="s">
        <v>10</v>
      </c>
      <c r="B16" s="85" t="s">
        <v>553</v>
      </c>
      <c r="C16" s="103">
        <v>15</v>
      </c>
      <c r="D16" s="104"/>
      <c r="E16" s="105"/>
      <c r="F16" s="62">
        <f>AVERAGE(H16,I16,J16,K16,L16,M16,N16,P16,Z16,AA16,AB16,AE16,AG16,AH16,V16)</f>
        <v>4.1333333333333337</v>
      </c>
      <c r="G16" s="149"/>
      <c r="H16" s="281">
        <v>3</v>
      </c>
      <c r="I16" s="142">
        <v>6</v>
      </c>
      <c r="J16" s="54">
        <v>6</v>
      </c>
      <c r="K16" s="142">
        <v>5</v>
      </c>
      <c r="L16" s="268">
        <v>3</v>
      </c>
      <c r="M16" s="49">
        <v>5</v>
      </c>
      <c r="N16" s="268">
        <v>3</v>
      </c>
      <c r="O16" s="54"/>
      <c r="P16" s="281">
        <v>3</v>
      </c>
      <c r="Q16" s="54"/>
      <c r="R16" s="54"/>
      <c r="S16" s="54"/>
      <c r="T16" s="142"/>
      <c r="U16" s="54"/>
      <c r="V16" s="54">
        <v>4</v>
      </c>
      <c r="W16" s="142"/>
      <c r="X16" s="54"/>
      <c r="Y16" s="54"/>
      <c r="Z16" s="54">
        <v>5</v>
      </c>
      <c r="AA16" s="142">
        <v>6</v>
      </c>
      <c r="AB16" s="281">
        <v>3</v>
      </c>
      <c r="AC16" s="54"/>
      <c r="AD16" s="54"/>
      <c r="AE16" s="381">
        <v>3</v>
      </c>
      <c r="AF16" s="54"/>
      <c r="AG16" s="281">
        <v>2</v>
      </c>
      <c r="AH16" s="49">
        <v>5</v>
      </c>
      <c r="AI16" s="47"/>
      <c r="AJ16" s="47"/>
      <c r="AK16" s="350"/>
      <c r="AL16" s="49"/>
      <c r="AM16" s="142"/>
      <c r="AN16" s="49"/>
      <c r="AO16" s="49"/>
      <c r="AP16" s="47"/>
      <c r="AQ16" s="49"/>
      <c r="AR16" s="49"/>
    </row>
    <row r="17" spans="1:44">
      <c r="A17" s="64" t="s">
        <v>10</v>
      </c>
      <c r="B17" s="85" t="s">
        <v>573</v>
      </c>
      <c r="C17" s="103">
        <v>14</v>
      </c>
      <c r="D17" s="104">
        <v>2</v>
      </c>
      <c r="E17" s="105"/>
      <c r="F17" s="62">
        <f>AVERAGE(O17,Q17,R17,S17,T17,U17,W17,Y17,AC17,AD17,AF17,AI17,AJ17,AL17)</f>
        <v>4.9285714285714288</v>
      </c>
      <c r="G17" s="149"/>
      <c r="H17" s="54"/>
      <c r="I17" s="71" t="s">
        <v>104</v>
      </c>
      <c r="J17" s="54"/>
      <c r="K17" s="142"/>
      <c r="L17" s="142"/>
      <c r="M17" s="49"/>
      <c r="N17" s="71" t="s">
        <v>104</v>
      </c>
      <c r="O17" s="54">
        <v>5</v>
      </c>
      <c r="P17" s="54"/>
      <c r="Q17" s="142">
        <v>5</v>
      </c>
      <c r="R17" s="142">
        <v>6</v>
      </c>
      <c r="S17" s="279">
        <v>7</v>
      </c>
      <c r="T17" s="142">
        <v>4</v>
      </c>
      <c r="U17" s="281">
        <v>3</v>
      </c>
      <c r="V17" s="54"/>
      <c r="W17" s="142">
        <v>5</v>
      </c>
      <c r="X17" s="54"/>
      <c r="Y17" s="54">
        <v>5</v>
      </c>
      <c r="Z17" s="54"/>
      <c r="AA17" s="142"/>
      <c r="AB17" s="54"/>
      <c r="AC17" s="54">
        <v>6</v>
      </c>
      <c r="AD17" s="54">
        <v>5</v>
      </c>
      <c r="AE17" s="49"/>
      <c r="AF17" s="54">
        <v>5</v>
      </c>
      <c r="AG17" s="54"/>
      <c r="AH17" s="49"/>
      <c r="AI17" s="47">
        <v>5</v>
      </c>
      <c r="AJ17" s="47">
        <v>5</v>
      </c>
      <c r="AK17" s="350"/>
      <c r="AL17" s="381">
        <v>3</v>
      </c>
      <c r="AM17" s="142"/>
      <c r="AN17" s="49"/>
      <c r="AO17" s="49"/>
      <c r="AP17" s="49"/>
      <c r="AQ17" s="49"/>
      <c r="AR17" s="47"/>
    </row>
    <row r="18" spans="1:44">
      <c r="A18" s="64" t="s">
        <v>10</v>
      </c>
      <c r="B18" s="59" t="s">
        <v>604</v>
      </c>
      <c r="C18" s="103"/>
      <c r="D18" s="104"/>
      <c r="E18" s="105"/>
      <c r="F18" s="62"/>
      <c r="G18" s="149"/>
      <c r="H18" s="54"/>
      <c r="I18" s="71"/>
      <c r="J18" s="54"/>
      <c r="K18" s="142"/>
      <c r="L18" s="142"/>
      <c r="M18" s="49"/>
      <c r="N18" s="142"/>
      <c r="O18" s="54"/>
      <c r="P18" s="54"/>
      <c r="Q18" s="142"/>
      <c r="R18" s="142"/>
      <c r="S18" s="54"/>
      <c r="T18" s="142"/>
      <c r="U18" s="54"/>
      <c r="V18" s="54"/>
      <c r="W18" s="142"/>
      <c r="X18" s="54"/>
      <c r="Y18" s="54"/>
      <c r="Z18" s="54"/>
      <c r="AA18" s="142"/>
      <c r="AB18" s="54"/>
      <c r="AC18" s="54"/>
      <c r="AD18" s="54"/>
      <c r="AE18" s="49"/>
      <c r="AF18" s="54"/>
      <c r="AG18" s="54"/>
      <c r="AH18" s="49"/>
      <c r="AI18" s="47"/>
      <c r="AJ18" s="47"/>
      <c r="AK18" s="350"/>
      <c r="AL18" s="49"/>
      <c r="AM18" s="142"/>
      <c r="AN18" s="49"/>
      <c r="AO18" s="49"/>
      <c r="AP18" s="49"/>
      <c r="AQ18" s="49"/>
      <c r="AR18" s="47"/>
    </row>
    <row r="19" spans="1:44">
      <c r="A19" s="64" t="s">
        <v>10</v>
      </c>
      <c r="B19" s="59" t="s">
        <v>605</v>
      </c>
      <c r="C19" s="103"/>
      <c r="D19" s="104"/>
      <c r="E19" s="105"/>
      <c r="F19" s="62"/>
      <c r="G19" s="149"/>
      <c r="H19" s="54"/>
      <c r="I19" s="71"/>
      <c r="J19" s="54"/>
      <c r="K19" s="142"/>
      <c r="L19" s="142"/>
      <c r="M19" s="49"/>
      <c r="N19" s="142"/>
      <c r="O19" s="54"/>
      <c r="P19" s="54"/>
      <c r="Q19" s="142"/>
      <c r="R19" s="142"/>
      <c r="S19" s="54"/>
      <c r="T19" s="142"/>
      <c r="U19" s="54"/>
      <c r="V19" s="54"/>
      <c r="W19" s="142"/>
      <c r="X19" s="54"/>
      <c r="Y19" s="54"/>
      <c r="Z19" s="54"/>
      <c r="AA19" s="142"/>
      <c r="AB19" s="54"/>
      <c r="AC19" s="54"/>
      <c r="AD19" s="54"/>
      <c r="AE19" s="49"/>
      <c r="AF19" s="54"/>
      <c r="AG19" s="54"/>
      <c r="AH19" s="49"/>
      <c r="AI19" s="47"/>
      <c r="AJ19" s="47"/>
      <c r="AK19" s="350"/>
      <c r="AL19" s="49"/>
      <c r="AM19" s="142"/>
      <c r="AN19" s="49"/>
      <c r="AO19" s="49"/>
      <c r="AP19" s="49"/>
      <c r="AQ19" s="49"/>
      <c r="AR19" s="47"/>
    </row>
    <row r="20" spans="1:44">
      <c r="A20" s="338" t="s">
        <v>10</v>
      </c>
      <c r="B20" s="346" t="s">
        <v>719</v>
      </c>
      <c r="C20" s="103">
        <v>15</v>
      </c>
      <c r="D20" s="104"/>
      <c r="E20" s="105"/>
      <c r="F20" s="353">
        <f>AVERAGE(M20,N20,O20,S20,T20,U20,W20,X20,AC20,AD20,AF20,AG20,AH20,AI20,AJ20)</f>
        <v>4.5999999999999996</v>
      </c>
      <c r="G20" s="149"/>
      <c r="H20" s="54"/>
      <c r="I20" s="71"/>
      <c r="J20" s="54"/>
      <c r="K20" s="142"/>
      <c r="L20" s="142"/>
      <c r="M20" s="350">
        <v>5</v>
      </c>
      <c r="N20" s="268">
        <v>1</v>
      </c>
      <c r="O20" s="54">
        <v>4</v>
      </c>
      <c r="P20" s="54"/>
      <c r="Q20" s="142"/>
      <c r="R20" s="142"/>
      <c r="S20" s="54">
        <v>6</v>
      </c>
      <c r="T20" s="142">
        <v>6</v>
      </c>
      <c r="U20" s="281">
        <v>3</v>
      </c>
      <c r="V20" s="54"/>
      <c r="W20" s="142">
        <v>5</v>
      </c>
      <c r="X20" s="54">
        <v>4</v>
      </c>
      <c r="Y20" s="54"/>
      <c r="Z20" s="54"/>
      <c r="AA20" s="142"/>
      <c r="AB20" s="54"/>
      <c r="AC20" s="54">
        <v>6</v>
      </c>
      <c r="AD20" s="54">
        <v>5</v>
      </c>
      <c r="AE20" s="350"/>
      <c r="AF20" s="54">
        <v>5</v>
      </c>
      <c r="AG20" s="281">
        <v>3</v>
      </c>
      <c r="AH20" s="350">
        <v>5</v>
      </c>
      <c r="AI20" s="47">
        <v>5</v>
      </c>
      <c r="AJ20" s="47">
        <v>6</v>
      </c>
      <c r="AK20" s="350"/>
      <c r="AL20" s="350"/>
      <c r="AM20" s="142"/>
      <c r="AN20" s="350"/>
      <c r="AO20" s="350"/>
      <c r="AP20" s="350"/>
      <c r="AQ20" s="350"/>
      <c r="AR20" s="47"/>
    </row>
    <row r="21" spans="1:44">
      <c r="A21" s="338" t="s">
        <v>10</v>
      </c>
      <c r="B21" s="346" t="s">
        <v>231</v>
      </c>
      <c r="C21" s="103">
        <v>8</v>
      </c>
      <c r="D21" s="104"/>
      <c r="E21" s="105"/>
      <c r="F21" s="353">
        <f>AVERAGE(Z21,AA21,AB21,AE21,AF21,AG21,AH21,AL21)</f>
        <v>4.5</v>
      </c>
      <c r="G21" s="149"/>
      <c r="H21" s="54"/>
      <c r="I21" s="71"/>
      <c r="J21" s="54"/>
      <c r="K21" s="142"/>
      <c r="L21" s="142"/>
      <c r="M21" s="350"/>
      <c r="N21" s="142"/>
      <c r="O21" s="54"/>
      <c r="P21" s="54"/>
      <c r="Q21" s="142"/>
      <c r="R21" s="142"/>
      <c r="S21" s="54"/>
      <c r="T21" s="142"/>
      <c r="U21" s="54"/>
      <c r="V21" s="54"/>
      <c r="W21" s="142"/>
      <c r="X21" s="54"/>
      <c r="Y21" s="54"/>
      <c r="Z21" s="54">
        <v>6</v>
      </c>
      <c r="AA21" s="142">
        <v>6</v>
      </c>
      <c r="AB21" s="281">
        <v>3</v>
      </c>
      <c r="AC21" s="54"/>
      <c r="AD21" s="54"/>
      <c r="AE21" s="381">
        <v>3</v>
      </c>
      <c r="AF21" s="54">
        <v>5</v>
      </c>
      <c r="AG21" s="54">
        <v>4</v>
      </c>
      <c r="AH21" s="350">
        <v>6</v>
      </c>
      <c r="AI21" s="47"/>
      <c r="AJ21" s="47"/>
      <c r="AK21" s="350"/>
      <c r="AL21" s="381">
        <v>3</v>
      </c>
      <c r="AM21" s="142"/>
      <c r="AN21" s="350"/>
      <c r="AO21" s="350"/>
      <c r="AP21" s="350"/>
      <c r="AQ21" s="350"/>
      <c r="AR21" s="47"/>
    </row>
    <row r="22" spans="1:44">
      <c r="A22" s="10" t="s">
        <v>10</v>
      </c>
      <c r="B22" s="33" t="s">
        <v>603</v>
      </c>
      <c r="C22" s="208">
        <v>7</v>
      </c>
      <c r="D22" s="209">
        <v>1</v>
      </c>
      <c r="E22" s="211"/>
      <c r="F22" s="62">
        <f>AVERAGE(O22,Z22,AA22,AB22,AC22,AD22,V22)</f>
        <v>5</v>
      </c>
      <c r="G22" s="149"/>
      <c r="H22" s="54"/>
      <c r="I22" s="142"/>
      <c r="J22" s="54"/>
      <c r="K22" s="142"/>
      <c r="L22" s="142"/>
      <c r="M22" s="49"/>
      <c r="N22" s="142"/>
      <c r="O22" s="54">
        <v>5</v>
      </c>
      <c r="P22" s="54"/>
      <c r="Q22" s="54"/>
      <c r="R22" s="54"/>
      <c r="S22" s="54"/>
      <c r="T22" s="142"/>
      <c r="U22" s="54"/>
      <c r="V22" s="54">
        <v>5</v>
      </c>
      <c r="W22" s="142"/>
      <c r="X22" s="54"/>
      <c r="Y22" s="54"/>
      <c r="Z22" s="54">
        <v>5</v>
      </c>
      <c r="AA22" s="142">
        <v>5</v>
      </c>
      <c r="AB22" s="54">
        <v>4</v>
      </c>
      <c r="AC22" s="54">
        <v>6</v>
      </c>
      <c r="AD22" s="54">
        <v>5</v>
      </c>
      <c r="AE22" s="48" t="s">
        <v>104</v>
      </c>
      <c r="AF22" s="54"/>
      <c r="AG22" s="54"/>
      <c r="AH22" s="49"/>
      <c r="AI22" s="47"/>
      <c r="AJ22" s="47"/>
      <c r="AK22" s="350"/>
      <c r="AL22" s="49"/>
      <c r="AM22" s="142"/>
      <c r="AN22" s="49"/>
      <c r="AO22" s="49"/>
      <c r="AP22" s="49"/>
      <c r="AQ22" s="49"/>
      <c r="AR22" s="49"/>
    </row>
    <row r="23" spans="1:44">
      <c r="A23" s="64" t="s">
        <v>23</v>
      </c>
      <c r="B23" s="85" t="s">
        <v>458</v>
      </c>
      <c r="C23" s="103">
        <v>19</v>
      </c>
      <c r="D23" s="104">
        <v>7</v>
      </c>
      <c r="E23" s="105">
        <v>1</v>
      </c>
      <c r="F23" s="40">
        <f>AVERAGE(G23,H23,I23,O23,P23,Q23,R23,S23,T23,U23,W23,Y23,Z23,AA23,AB23,AC23,AF23,AJ23,V23,AL23)</f>
        <v>4.45</v>
      </c>
      <c r="G23" s="149">
        <v>6</v>
      </c>
      <c r="H23" s="281">
        <v>3</v>
      </c>
      <c r="I23" s="142">
        <v>5</v>
      </c>
      <c r="J23" s="82" t="s">
        <v>418</v>
      </c>
      <c r="K23" s="142"/>
      <c r="L23" s="142"/>
      <c r="M23" s="47"/>
      <c r="N23" s="142"/>
      <c r="O23" s="142">
        <v>5</v>
      </c>
      <c r="P23" s="54">
        <v>4</v>
      </c>
      <c r="Q23" s="142">
        <v>4</v>
      </c>
      <c r="R23" s="54">
        <v>4</v>
      </c>
      <c r="S23" s="54">
        <v>5</v>
      </c>
      <c r="T23" s="142">
        <v>5</v>
      </c>
      <c r="U23" s="71">
        <v>4</v>
      </c>
      <c r="V23" s="54">
        <v>4</v>
      </c>
      <c r="W23" s="268">
        <v>3</v>
      </c>
      <c r="X23" s="142"/>
      <c r="Y23" s="53">
        <v>6</v>
      </c>
      <c r="Z23" s="54">
        <v>6</v>
      </c>
      <c r="AA23" s="142">
        <v>5</v>
      </c>
      <c r="AB23" s="54">
        <v>4</v>
      </c>
      <c r="AC23" s="54">
        <v>4</v>
      </c>
      <c r="AD23" s="71" t="s">
        <v>104</v>
      </c>
      <c r="AE23" s="48" t="s">
        <v>104</v>
      </c>
      <c r="AF23" s="54">
        <v>4</v>
      </c>
      <c r="AG23" s="71" t="s">
        <v>104</v>
      </c>
      <c r="AH23" s="48" t="s">
        <v>104</v>
      </c>
      <c r="AI23" s="48" t="s">
        <v>104</v>
      </c>
      <c r="AJ23" s="48">
        <v>5</v>
      </c>
      <c r="AK23" s="350"/>
      <c r="AL23" s="313">
        <v>3</v>
      </c>
      <c r="AM23" s="142"/>
      <c r="AN23" s="49"/>
      <c r="AO23" s="49"/>
      <c r="AP23" s="47"/>
      <c r="AQ23" s="47"/>
      <c r="AR23" s="49"/>
    </row>
    <row r="24" spans="1:44">
      <c r="A24" s="64" t="s">
        <v>23</v>
      </c>
      <c r="B24" s="85" t="s">
        <v>65</v>
      </c>
      <c r="C24" s="103">
        <v>26</v>
      </c>
      <c r="D24" s="104">
        <v>1</v>
      </c>
      <c r="E24" s="105"/>
      <c r="F24" s="62">
        <f>AVERAGE(X24,W24,G24,H24,I24,J24,K24,L24,M24,N24,P24,Q24,R24,U24,Y24,Z24,AA24,AD24,AE24,AF24,AH24,AI24,AJ24,V24,AL24)</f>
        <v>4.76</v>
      </c>
      <c r="G24" s="149">
        <v>5</v>
      </c>
      <c r="H24" s="142">
        <v>5</v>
      </c>
      <c r="I24" s="142">
        <v>6</v>
      </c>
      <c r="J24" s="142">
        <v>5</v>
      </c>
      <c r="K24" s="142">
        <v>6</v>
      </c>
      <c r="L24" s="142">
        <v>4</v>
      </c>
      <c r="M24" s="49">
        <v>5</v>
      </c>
      <c r="N24" s="268">
        <v>2</v>
      </c>
      <c r="O24" s="54"/>
      <c r="P24" s="54">
        <v>5</v>
      </c>
      <c r="Q24" s="54">
        <v>5</v>
      </c>
      <c r="R24" s="54">
        <v>6</v>
      </c>
      <c r="S24" s="54"/>
      <c r="T24" s="71" t="s">
        <v>104</v>
      </c>
      <c r="U24" s="281">
        <v>3</v>
      </c>
      <c r="V24" s="281">
        <v>3</v>
      </c>
      <c r="W24" s="142">
        <v>4</v>
      </c>
      <c r="X24" s="54">
        <v>4</v>
      </c>
      <c r="Y24" s="142">
        <v>4</v>
      </c>
      <c r="Z24" s="54">
        <v>6</v>
      </c>
      <c r="AA24" s="280">
        <v>8</v>
      </c>
      <c r="AB24" s="82" t="s">
        <v>423</v>
      </c>
      <c r="AC24" s="54"/>
      <c r="AD24" s="54">
        <v>6</v>
      </c>
      <c r="AE24" s="381">
        <v>3</v>
      </c>
      <c r="AF24" s="54">
        <v>5</v>
      </c>
      <c r="AG24" s="54"/>
      <c r="AH24" s="49">
        <v>5</v>
      </c>
      <c r="AI24" s="49">
        <v>5</v>
      </c>
      <c r="AJ24" s="47">
        <v>5</v>
      </c>
      <c r="AK24" s="350"/>
      <c r="AL24" s="49">
        <v>4</v>
      </c>
      <c r="AM24" s="142"/>
      <c r="AN24" s="49"/>
      <c r="AO24" s="49"/>
      <c r="AP24" s="47"/>
      <c r="AQ24" s="47"/>
      <c r="AR24" s="49"/>
    </row>
    <row r="25" spans="1:44">
      <c r="A25" s="64" t="s">
        <v>23</v>
      </c>
      <c r="B25" s="59" t="s">
        <v>459</v>
      </c>
      <c r="C25" s="103">
        <v>9</v>
      </c>
      <c r="D25" s="104">
        <v>11</v>
      </c>
      <c r="E25" s="105"/>
      <c r="F25" s="62">
        <f>AVERAGE(G25,I25,L25,O25,Z25,AA25,AE25,AG25,V25)</f>
        <v>4.666666666666667</v>
      </c>
      <c r="G25" s="149">
        <v>4</v>
      </c>
      <c r="H25" s="71" t="s">
        <v>104</v>
      </c>
      <c r="I25" s="142">
        <v>6</v>
      </c>
      <c r="J25" s="142"/>
      <c r="K25" s="71" t="s">
        <v>104</v>
      </c>
      <c r="L25" s="142">
        <v>5</v>
      </c>
      <c r="M25" s="48" t="s">
        <v>104</v>
      </c>
      <c r="N25" s="71" t="s">
        <v>104</v>
      </c>
      <c r="O25" s="54">
        <v>5</v>
      </c>
      <c r="P25" s="54"/>
      <c r="Q25" s="71" t="s">
        <v>104</v>
      </c>
      <c r="R25" s="54"/>
      <c r="S25" s="71" t="s">
        <v>104</v>
      </c>
      <c r="T25" s="142"/>
      <c r="U25" s="54"/>
      <c r="V25" s="142">
        <v>4</v>
      </c>
      <c r="W25" s="71" t="s">
        <v>104</v>
      </c>
      <c r="X25" s="71" t="s">
        <v>104</v>
      </c>
      <c r="Y25" s="71" t="s">
        <v>104</v>
      </c>
      <c r="Z25" s="279">
        <v>7</v>
      </c>
      <c r="AA25" s="142">
        <v>5</v>
      </c>
      <c r="AB25" s="54"/>
      <c r="AC25" s="54"/>
      <c r="AD25" s="54"/>
      <c r="AE25" s="381">
        <v>3</v>
      </c>
      <c r="AF25" s="54"/>
      <c r="AG25" s="268">
        <v>3</v>
      </c>
      <c r="AH25" s="49"/>
      <c r="AI25" s="48" t="s">
        <v>104</v>
      </c>
      <c r="AJ25" s="47"/>
      <c r="AK25" s="47"/>
      <c r="AL25" s="48" t="s">
        <v>104</v>
      </c>
      <c r="AM25" s="142"/>
      <c r="AN25" s="47"/>
      <c r="AO25" s="49"/>
      <c r="AP25" s="49"/>
      <c r="AQ25" s="49"/>
      <c r="AR25" s="49"/>
    </row>
    <row r="26" spans="1:44">
      <c r="A26" s="64" t="s">
        <v>23</v>
      </c>
      <c r="B26" s="85" t="s">
        <v>460</v>
      </c>
      <c r="C26" s="103">
        <v>21</v>
      </c>
      <c r="D26" s="104">
        <v>2</v>
      </c>
      <c r="E26" s="105"/>
      <c r="F26" s="62">
        <f>AVERAGE(X26,G26,H26,I26,J26,K26,M26,N26,Q26,S26,T26,W26,Y26,AC26,AD26,AE26,AG26,AH26,AI26,AJ26,AL26)</f>
        <v>4.5714285714285712</v>
      </c>
      <c r="G26" s="149">
        <v>5</v>
      </c>
      <c r="H26" s="268">
        <v>3</v>
      </c>
      <c r="I26" s="142">
        <v>5</v>
      </c>
      <c r="J26" s="142">
        <v>6</v>
      </c>
      <c r="K26" s="268">
        <v>3</v>
      </c>
      <c r="L26" s="142"/>
      <c r="M26" s="47">
        <v>6</v>
      </c>
      <c r="N26" s="142">
        <v>4</v>
      </c>
      <c r="O26" s="142"/>
      <c r="P26" s="142"/>
      <c r="Q26" s="54">
        <v>5</v>
      </c>
      <c r="R26" s="54"/>
      <c r="S26" s="54">
        <v>6</v>
      </c>
      <c r="T26" s="142">
        <v>5</v>
      </c>
      <c r="U26" s="71" t="s">
        <v>104</v>
      </c>
      <c r="V26" s="142"/>
      <c r="W26" s="268">
        <v>3</v>
      </c>
      <c r="X26" s="142">
        <v>5</v>
      </c>
      <c r="Y26" s="142">
        <v>5</v>
      </c>
      <c r="Z26" s="54"/>
      <c r="AA26" s="142"/>
      <c r="AB26" s="71" t="s">
        <v>104</v>
      </c>
      <c r="AC26" s="142">
        <v>5</v>
      </c>
      <c r="AD26" s="142">
        <v>5</v>
      </c>
      <c r="AE26" s="49">
        <v>4</v>
      </c>
      <c r="AF26" s="142"/>
      <c r="AG26" s="281">
        <v>2</v>
      </c>
      <c r="AH26" s="49">
        <v>5</v>
      </c>
      <c r="AI26" s="47">
        <v>5</v>
      </c>
      <c r="AJ26" s="47">
        <v>5</v>
      </c>
      <c r="AK26" s="350"/>
      <c r="AL26" s="47">
        <v>4</v>
      </c>
      <c r="AM26" s="142"/>
      <c r="AN26" s="49"/>
      <c r="AO26" s="47"/>
      <c r="AP26" s="47"/>
      <c r="AQ26" s="47"/>
      <c r="AR26" s="47"/>
    </row>
    <row r="27" spans="1:44">
      <c r="A27" s="64" t="s">
        <v>23</v>
      </c>
      <c r="B27" s="59" t="s">
        <v>293</v>
      </c>
      <c r="C27" s="103">
        <v>16</v>
      </c>
      <c r="D27" s="104">
        <v>9</v>
      </c>
      <c r="E27" s="105">
        <v>2</v>
      </c>
      <c r="F27" s="62">
        <f>AVERAGE(J27,K27,L27,M27,N27,P27,Q27,U27,X27,Y27,AD27,AE27,AF27,AH27,AI27)</f>
        <v>4.0666666666666664</v>
      </c>
      <c r="G27" s="42" t="s">
        <v>104</v>
      </c>
      <c r="H27" s="71" t="s">
        <v>104</v>
      </c>
      <c r="I27" s="71" t="s">
        <v>104</v>
      </c>
      <c r="J27" s="142">
        <v>6</v>
      </c>
      <c r="K27" s="268">
        <v>3</v>
      </c>
      <c r="L27" s="268">
        <v>3</v>
      </c>
      <c r="M27" s="47">
        <v>6</v>
      </c>
      <c r="N27" s="268">
        <v>3</v>
      </c>
      <c r="O27" s="71" t="s">
        <v>104</v>
      </c>
      <c r="P27" s="268">
        <v>3</v>
      </c>
      <c r="Q27" s="54">
        <v>5</v>
      </c>
      <c r="R27" s="71" t="s">
        <v>104</v>
      </c>
      <c r="S27" s="71" t="s">
        <v>104</v>
      </c>
      <c r="T27" s="71" t="s">
        <v>104</v>
      </c>
      <c r="U27" s="268">
        <v>3</v>
      </c>
      <c r="V27" s="142"/>
      <c r="W27" s="71" t="s">
        <v>104</v>
      </c>
      <c r="X27" s="268">
        <v>3</v>
      </c>
      <c r="Y27" s="268">
        <v>3</v>
      </c>
      <c r="Z27" s="54"/>
      <c r="AA27" s="142"/>
      <c r="AB27" s="54"/>
      <c r="AC27" s="71" t="s">
        <v>104</v>
      </c>
      <c r="AD27" s="43">
        <v>6</v>
      </c>
      <c r="AE27" s="381">
        <v>3</v>
      </c>
      <c r="AF27" s="142">
        <v>4</v>
      </c>
      <c r="AG27" s="54"/>
      <c r="AH27" s="49">
        <v>4</v>
      </c>
      <c r="AI27" s="51">
        <v>6</v>
      </c>
      <c r="AJ27" s="48" t="s">
        <v>418</v>
      </c>
      <c r="AK27" s="350"/>
      <c r="AL27" s="47"/>
      <c r="AM27" s="142"/>
      <c r="AN27" s="49"/>
      <c r="AO27" s="47"/>
      <c r="AP27" s="47"/>
      <c r="AQ27" s="47"/>
      <c r="AR27" s="47"/>
    </row>
    <row r="28" spans="1:44">
      <c r="A28" s="64" t="s">
        <v>23</v>
      </c>
      <c r="B28" s="34" t="s">
        <v>554</v>
      </c>
      <c r="C28" s="103">
        <v>23</v>
      </c>
      <c r="D28" s="104">
        <v>1</v>
      </c>
      <c r="E28" s="105">
        <v>2</v>
      </c>
      <c r="F28" s="62">
        <f>AVERAGE(X28,W28,U28,H28,I28,J28,K28,L28,M28,N28,O28,P28,Q28,R28,S28,T28,Y28,AF28,AG28,AI28,AJ28,V28,AL28)</f>
        <v>4.6956521739130439</v>
      </c>
      <c r="G28" s="42"/>
      <c r="H28" s="142">
        <v>4</v>
      </c>
      <c r="I28" s="142">
        <v>5</v>
      </c>
      <c r="J28" s="142">
        <v>6</v>
      </c>
      <c r="K28" s="142">
        <v>5</v>
      </c>
      <c r="L28" s="142">
        <v>5</v>
      </c>
      <c r="M28" s="47">
        <v>5</v>
      </c>
      <c r="N28" s="268">
        <v>3</v>
      </c>
      <c r="O28" s="142">
        <v>5</v>
      </c>
      <c r="P28" s="43">
        <v>6</v>
      </c>
      <c r="Q28" s="54">
        <v>5</v>
      </c>
      <c r="R28" s="54">
        <v>5</v>
      </c>
      <c r="S28" s="224">
        <v>7</v>
      </c>
      <c r="T28" s="142">
        <v>5</v>
      </c>
      <c r="U28" s="268">
        <v>3</v>
      </c>
      <c r="V28" s="142">
        <v>4</v>
      </c>
      <c r="W28" s="142">
        <v>5</v>
      </c>
      <c r="X28" s="142">
        <v>5</v>
      </c>
      <c r="Y28" s="142">
        <v>5</v>
      </c>
      <c r="Z28" s="54"/>
      <c r="AA28" s="142"/>
      <c r="AB28" s="54"/>
      <c r="AC28" s="142"/>
      <c r="AD28" s="142"/>
      <c r="AE28" s="49"/>
      <c r="AF28" s="142">
        <v>4</v>
      </c>
      <c r="AG28" s="281">
        <v>2</v>
      </c>
      <c r="AH28" s="48" t="s">
        <v>104</v>
      </c>
      <c r="AI28" s="47">
        <v>5</v>
      </c>
      <c r="AJ28" s="47">
        <v>6</v>
      </c>
      <c r="AK28" s="350"/>
      <c r="AL28" s="313">
        <v>3</v>
      </c>
      <c r="AM28" s="142"/>
      <c r="AN28" s="49"/>
      <c r="AO28" s="47"/>
      <c r="AP28" s="47"/>
      <c r="AQ28" s="47"/>
      <c r="AR28" s="47"/>
    </row>
    <row r="29" spans="1:44">
      <c r="A29" s="64" t="s">
        <v>23</v>
      </c>
      <c r="B29" s="34" t="s">
        <v>606</v>
      </c>
      <c r="C29" s="103">
        <v>7</v>
      </c>
      <c r="D29" s="104">
        <v>6</v>
      </c>
      <c r="E29" s="105"/>
      <c r="F29" s="62">
        <f>AVERAGE(R29,S29,T29,U29,AB29,AC29,V29)</f>
        <v>4.7142857142857144</v>
      </c>
      <c r="G29" s="42"/>
      <c r="H29" s="142"/>
      <c r="I29" s="142"/>
      <c r="J29" s="142"/>
      <c r="K29" s="142"/>
      <c r="L29" s="142"/>
      <c r="M29" s="47"/>
      <c r="N29" s="142"/>
      <c r="O29" s="71" t="s">
        <v>104</v>
      </c>
      <c r="P29" s="71" t="s">
        <v>104</v>
      </c>
      <c r="Q29" s="71" t="s">
        <v>104</v>
      </c>
      <c r="R29" s="54">
        <v>5</v>
      </c>
      <c r="S29" s="54">
        <v>5</v>
      </c>
      <c r="T29" s="142">
        <v>5</v>
      </c>
      <c r="U29" s="142">
        <v>5</v>
      </c>
      <c r="V29" s="142">
        <v>4</v>
      </c>
      <c r="W29" s="142"/>
      <c r="X29" s="142"/>
      <c r="Y29" s="142"/>
      <c r="Z29" s="71" t="s">
        <v>104</v>
      </c>
      <c r="AA29" s="142"/>
      <c r="AB29" s="54">
        <v>4</v>
      </c>
      <c r="AC29" s="142">
        <v>5</v>
      </c>
      <c r="AD29" s="142"/>
      <c r="AE29" s="49"/>
      <c r="AF29" s="142"/>
      <c r="AG29" s="71" t="s">
        <v>104</v>
      </c>
      <c r="AH29" s="49"/>
      <c r="AI29" s="47"/>
      <c r="AJ29" s="47"/>
      <c r="AK29" s="350"/>
      <c r="AL29" s="48" t="s">
        <v>104</v>
      </c>
      <c r="AM29" s="142"/>
      <c r="AN29" s="49"/>
      <c r="AO29" s="47"/>
      <c r="AP29" s="47"/>
      <c r="AQ29" s="47"/>
      <c r="AR29" s="47"/>
    </row>
    <row r="30" spans="1:44">
      <c r="A30" s="338" t="s">
        <v>23</v>
      </c>
      <c r="B30" s="352" t="s">
        <v>696</v>
      </c>
      <c r="C30" s="103"/>
      <c r="D30" s="104">
        <v>1</v>
      </c>
      <c r="E30" s="105"/>
      <c r="F30" s="353"/>
      <c r="G30" s="42"/>
      <c r="H30" s="142"/>
      <c r="I30" s="142"/>
      <c r="J30" s="142"/>
      <c r="K30" s="142"/>
      <c r="L30" s="71" t="s">
        <v>104</v>
      </c>
      <c r="M30" s="47"/>
      <c r="N30" s="142"/>
      <c r="O30" s="142"/>
      <c r="P30" s="142"/>
      <c r="Q30" s="54"/>
      <c r="R30" s="54"/>
      <c r="S30" s="54"/>
      <c r="T30" s="142"/>
      <c r="U30" s="142"/>
      <c r="V30" s="142"/>
      <c r="W30" s="142"/>
      <c r="X30" s="142"/>
      <c r="Y30" s="142"/>
      <c r="Z30" s="54"/>
      <c r="AA30" s="142"/>
      <c r="AB30" s="54"/>
      <c r="AC30" s="142"/>
      <c r="AD30" s="142"/>
      <c r="AE30" s="350"/>
      <c r="AF30" s="142"/>
      <c r="AG30" s="54"/>
      <c r="AH30" s="350"/>
      <c r="AI30" s="47"/>
      <c r="AJ30" s="47"/>
      <c r="AK30" s="350"/>
      <c r="AL30" s="47"/>
      <c r="AM30" s="142"/>
      <c r="AN30" s="350"/>
      <c r="AO30" s="47"/>
      <c r="AP30" s="47"/>
      <c r="AQ30" s="47"/>
      <c r="AR30" s="47"/>
    </row>
    <row r="31" spans="1:44">
      <c r="A31" s="338" t="s">
        <v>23</v>
      </c>
      <c r="B31" s="352" t="s">
        <v>697</v>
      </c>
      <c r="C31" s="103"/>
      <c r="D31" s="104">
        <v>1</v>
      </c>
      <c r="E31" s="105"/>
      <c r="F31" s="353"/>
      <c r="G31" s="42"/>
      <c r="H31" s="142"/>
      <c r="I31" s="142"/>
      <c r="J31" s="142"/>
      <c r="K31" s="142"/>
      <c r="L31" s="71" t="s">
        <v>104</v>
      </c>
      <c r="M31" s="47"/>
      <c r="N31" s="142"/>
      <c r="O31" s="142"/>
      <c r="P31" s="142"/>
      <c r="Q31" s="54"/>
      <c r="R31" s="54"/>
      <c r="S31" s="54"/>
      <c r="T31" s="142"/>
      <c r="U31" s="142"/>
      <c r="V31" s="142"/>
      <c r="W31" s="142"/>
      <c r="X31" s="142"/>
      <c r="Y31" s="142"/>
      <c r="Z31" s="54"/>
      <c r="AA31" s="142"/>
      <c r="AB31" s="54"/>
      <c r="AC31" s="142"/>
      <c r="AD31" s="142"/>
      <c r="AE31" s="350"/>
      <c r="AF31" s="142"/>
      <c r="AG31" s="54"/>
      <c r="AH31" s="350"/>
      <c r="AI31" s="47"/>
      <c r="AJ31" s="47"/>
      <c r="AK31" s="350"/>
      <c r="AL31" s="47"/>
      <c r="AM31" s="142"/>
      <c r="AN31" s="350"/>
      <c r="AO31" s="47"/>
      <c r="AP31" s="47"/>
      <c r="AQ31" s="47"/>
      <c r="AR31" s="47"/>
    </row>
    <row r="32" spans="1:44">
      <c r="A32" s="338" t="s">
        <v>23</v>
      </c>
      <c r="B32" s="352" t="s">
        <v>1182</v>
      </c>
      <c r="C32" s="103"/>
      <c r="D32" s="104">
        <v>1</v>
      </c>
      <c r="E32" s="105"/>
      <c r="F32" s="353"/>
      <c r="G32" s="42"/>
      <c r="H32" s="142"/>
      <c r="I32" s="142"/>
      <c r="J32" s="142"/>
      <c r="K32" s="142"/>
      <c r="L32" s="71"/>
      <c r="M32" s="47"/>
      <c r="N32" s="142"/>
      <c r="O32" s="142"/>
      <c r="P32" s="142"/>
      <c r="Q32" s="54"/>
      <c r="R32" s="54"/>
      <c r="S32" s="54"/>
      <c r="T32" s="142"/>
      <c r="U32" s="142"/>
      <c r="V32" s="142"/>
      <c r="W32" s="142"/>
      <c r="X32" s="142"/>
      <c r="Y32" s="142"/>
      <c r="Z32" s="54"/>
      <c r="AA32" s="142"/>
      <c r="AB32" s="54"/>
      <c r="AC32" s="142"/>
      <c r="AD32" s="142"/>
      <c r="AE32" s="350"/>
      <c r="AF32" s="142"/>
      <c r="AG32" s="71" t="s">
        <v>104</v>
      </c>
      <c r="AH32" s="350"/>
      <c r="AI32" s="47"/>
      <c r="AJ32" s="47"/>
      <c r="AK32" s="350"/>
      <c r="AL32" s="47"/>
      <c r="AM32" s="142"/>
      <c r="AN32" s="350"/>
      <c r="AO32" s="47"/>
      <c r="AP32" s="47"/>
      <c r="AQ32" s="47"/>
      <c r="AR32" s="47"/>
    </row>
    <row r="33" spans="1:44">
      <c r="A33" s="10" t="s">
        <v>23</v>
      </c>
      <c r="B33" s="33" t="s">
        <v>461</v>
      </c>
      <c r="C33" s="208">
        <v>11</v>
      </c>
      <c r="D33" s="209">
        <v>4</v>
      </c>
      <c r="E33" s="134">
        <v>3</v>
      </c>
      <c r="F33" s="176">
        <f>AVERAGE(G33,H33,P33,S33,T33,U33,AD33,AH33,AI33,AJ33,AL33)</f>
        <v>4.8181818181818183</v>
      </c>
      <c r="G33" s="136">
        <v>6</v>
      </c>
      <c r="H33" s="281">
        <v>3</v>
      </c>
      <c r="I33" s="142"/>
      <c r="J33" s="71" t="s">
        <v>104</v>
      </c>
      <c r="K33" s="142"/>
      <c r="L33" s="142"/>
      <c r="M33" s="49"/>
      <c r="N33" s="142"/>
      <c r="O33" s="54"/>
      <c r="P33" s="54">
        <v>4</v>
      </c>
      <c r="Q33" s="54"/>
      <c r="R33" s="71" t="s">
        <v>104</v>
      </c>
      <c r="S33" s="53">
        <v>6</v>
      </c>
      <c r="T33" s="142">
        <v>6</v>
      </c>
      <c r="U33" s="142">
        <v>4</v>
      </c>
      <c r="V33" s="54"/>
      <c r="W33" s="142"/>
      <c r="X33" s="54"/>
      <c r="Y33" s="54"/>
      <c r="Z33" s="142"/>
      <c r="AA33" s="71" t="s">
        <v>104</v>
      </c>
      <c r="AB33" s="142"/>
      <c r="AC33" s="43" t="s">
        <v>104</v>
      </c>
      <c r="AD33" s="54">
        <v>4</v>
      </c>
      <c r="AE33" s="49"/>
      <c r="AF33" s="54"/>
      <c r="AG33" s="54"/>
      <c r="AH33" s="49">
        <v>6</v>
      </c>
      <c r="AI33" s="49">
        <v>6</v>
      </c>
      <c r="AJ33" s="47">
        <v>5</v>
      </c>
      <c r="AK33" s="350"/>
      <c r="AL33" s="381">
        <v>3</v>
      </c>
      <c r="AM33" s="142"/>
      <c r="AN33" s="49"/>
      <c r="AO33" s="49"/>
      <c r="AP33" s="49"/>
      <c r="AQ33" s="47"/>
      <c r="AR33" s="49"/>
    </row>
    <row r="34" spans="1:44">
      <c r="A34" s="125" t="s">
        <v>24</v>
      </c>
      <c r="B34" s="188" t="s">
        <v>386</v>
      </c>
      <c r="C34" s="126">
        <v>14</v>
      </c>
      <c r="D34" s="49">
        <v>6</v>
      </c>
      <c r="E34" s="128">
        <v>6</v>
      </c>
      <c r="F34" s="62">
        <f>AVERAGE(G34,H34,I34,J34,K34,L34,M34,N34,O34,P34,Q34,R34,AE34,AG34)</f>
        <v>4.3571428571428568</v>
      </c>
      <c r="G34" s="225">
        <v>7</v>
      </c>
      <c r="H34" s="268">
        <v>3</v>
      </c>
      <c r="I34" s="142">
        <v>6</v>
      </c>
      <c r="J34" s="278">
        <v>8</v>
      </c>
      <c r="K34" s="268">
        <v>3</v>
      </c>
      <c r="L34" s="268">
        <v>3</v>
      </c>
      <c r="M34" s="51">
        <v>6</v>
      </c>
      <c r="N34" s="268">
        <v>3</v>
      </c>
      <c r="O34" s="54">
        <v>4</v>
      </c>
      <c r="P34" s="54">
        <v>4</v>
      </c>
      <c r="Q34" s="54">
        <v>4</v>
      </c>
      <c r="R34" s="54">
        <v>4</v>
      </c>
      <c r="S34" s="54"/>
      <c r="T34" s="142"/>
      <c r="U34" s="54"/>
      <c r="V34" s="142"/>
      <c r="W34" s="142"/>
      <c r="X34" s="54"/>
      <c r="Y34" s="142"/>
      <c r="Z34" s="54"/>
      <c r="AA34" s="71" t="s">
        <v>104</v>
      </c>
      <c r="AB34" s="142"/>
      <c r="AC34" s="71" t="s">
        <v>104</v>
      </c>
      <c r="AD34" s="71" t="s">
        <v>104</v>
      </c>
      <c r="AE34" s="381">
        <v>3</v>
      </c>
      <c r="AF34" s="71" t="s">
        <v>104</v>
      </c>
      <c r="AG34" s="268">
        <v>3</v>
      </c>
      <c r="AH34" s="48" t="s">
        <v>104</v>
      </c>
      <c r="AI34" s="48" t="s">
        <v>104</v>
      </c>
      <c r="AJ34" s="47"/>
      <c r="AK34" s="350"/>
      <c r="AL34" s="49"/>
      <c r="AM34" s="142"/>
      <c r="AN34" s="49"/>
      <c r="AO34" s="49"/>
      <c r="AP34" s="49"/>
      <c r="AQ34" s="49"/>
      <c r="AR34" s="49"/>
    </row>
    <row r="35" spans="1:44">
      <c r="A35" s="182" t="s">
        <v>24</v>
      </c>
      <c r="B35" s="364" t="s">
        <v>855</v>
      </c>
      <c r="C35" s="359">
        <v>4</v>
      </c>
      <c r="D35" s="350">
        <v>6</v>
      </c>
      <c r="E35" s="360">
        <v>2</v>
      </c>
      <c r="F35" s="353">
        <f>AVERAGE(U35,Y35,AC35,AG35)</f>
        <v>4</v>
      </c>
      <c r="G35" s="42"/>
      <c r="H35" s="54"/>
      <c r="I35" s="54"/>
      <c r="J35" s="54"/>
      <c r="K35" s="54"/>
      <c r="L35" s="54"/>
      <c r="M35" s="142"/>
      <c r="N35" s="54"/>
      <c r="O35" s="54"/>
      <c r="P35" s="54"/>
      <c r="Q35" s="54"/>
      <c r="R35" s="54"/>
      <c r="S35" s="71" t="s">
        <v>104</v>
      </c>
      <c r="T35" s="43" t="s">
        <v>104</v>
      </c>
      <c r="U35" s="281">
        <v>3</v>
      </c>
      <c r="V35" s="142"/>
      <c r="W35" s="71" t="s">
        <v>104</v>
      </c>
      <c r="X35" s="71" t="s">
        <v>104</v>
      </c>
      <c r="Y35" s="142">
        <v>6</v>
      </c>
      <c r="Z35" s="71" t="s">
        <v>104</v>
      </c>
      <c r="AA35" s="142"/>
      <c r="AB35" s="71" t="s">
        <v>104</v>
      </c>
      <c r="AC35" s="54">
        <v>4</v>
      </c>
      <c r="AD35" s="54"/>
      <c r="AE35" s="350"/>
      <c r="AF35" s="54"/>
      <c r="AG35" s="268">
        <v>3</v>
      </c>
      <c r="AH35" s="47"/>
      <c r="AI35" s="350"/>
      <c r="AJ35" s="47"/>
      <c r="AK35" s="350"/>
      <c r="AL35" s="350"/>
      <c r="AM35" s="142"/>
      <c r="AN35" s="350"/>
      <c r="AO35" s="350"/>
      <c r="AP35" s="350"/>
      <c r="AQ35" s="350"/>
      <c r="AR35" s="350"/>
    </row>
    <row r="36" spans="1:44">
      <c r="A36" s="182" t="s">
        <v>24</v>
      </c>
      <c r="B36" s="364" t="s">
        <v>1023</v>
      </c>
      <c r="C36" s="359">
        <v>9</v>
      </c>
      <c r="D36" s="350"/>
      <c r="E36" s="360">
        <v>5</v>
      </c>
      <c r="F36" s="353">
        <f>AVERAGE(AA36,AB36,AC36,AD36,AF36,AH36,AI36,AJ36,AL36)</f>
        <v>5</v>
      </c>
      <c r="G36" s="42"/>
      <c r="H36" s="54"/>
      <c r="I36" s="54"/>
      <c r="J36" s="54"/>
      <c r="K36" s="54"/>
      <c r="L36" s="54"/>
      <c r="M36" s="142"/>
      <c r="N36" s="54"/>
      <c r="O36" s="54"/>
      <c r="P36" s="54"/>
      <c r="Q36" s="54"/>
      <c r="R36" s="54"/>
      <c r="S36" s="71"/>
      <c r="T36" s="43"/>
      <c r="U36" s="71"/>
      <c r="V36" s="142"/>
      <c r="W36" s="71"/>
      <c r="X36" s="71"/>
      <c r="Y36" s="142"/>
      <c r="Z36" s="71"/>
      <c r="AA36" s="278">
        <v>7</v>
      </c>
      <c r="AB36" s="142">
        <v>4</v>
      </c>
      <c r="AC36" s="54">
        <v>5</v>
      </c>
      <c r="AD36" s="53">
        <v>6</v>
      </c>
      <c r="AE36" s="350"/>
      <c r="AF36" s="53">
        <v>5</v>
      </c>
      <c r="AG36" s="142"/>
      <c r="AH36" s="51">
        <v>6</v>
      </c>
      <c r="AI36" s="350">
        <v>4</v>
      </c>
      <c r="AJ36" s="47">
        <v>4</v>
      </c>
      <c r="AK36" s="350"/>
      <c r="AL36" s="350">
        <v>4</v>
      </c>
      <c r="AM36" s="142"/>
      <c r="AN36" s="350"/>
      <c r="AO36" s="350"/>
      <c r="AP36" s="350"/>
      <c r="AQ36" s="350"/>
      <c r="AR36" s="350"/>
    </row>
    <row r="37" spans="1:44">
      <c r="A37" s="338" t="s">
        <v>24</v>
      </c>
      <c r="B37" s="352" t="s">
        <v>695</v>
      </c>
      <c r="C37" s="103">
        <v>6</v>
      </c>
      <c r="D37" s="104">
        <v>6</v>
      </c>
      <c r="E37" s="105">
        <v>1</v>
      </c>
      <c r="F37" s="353">
        <f>AVERAGE(L37,M37,N37,O37,W37,X37)</f>
        <v>4.333333333333333</v>
      </c>
      <c r="G37" s="42"/>
      <c r="H37" s="142"/>
      <c r="I37" s="142"/>
      <c r="J37" s="142"/>
      <c r="K37" s="142"/>
      <c r="L37" s="142">
        <v>4</v>
      </c>
      <c r="M37" s="47">
        <v>6</v>
      </c>
      <c r="N37" s="268">
        <v>3</v>
      </c>
      <c r="O37" s="142">
        <v>4</v>
      </c>
      <c r="P37" s="71" t="s">
        <v>104</v>
      </c>
      <c r="Q37" s="54"/>
      <c r="R37" s="71" t="s">
        <v>104</v>
      </c>
      <c r="S37" s="54"/>
      <c r="T37" s="142"/>
      <c r="U37" s="142"/>
      <c r="V37" s="71" t="s">
        <v>104</v>
      </c>
      <c r="W37" s="142">
        <v>4</v>
      </c>
      <c r="X37" s="142">
        <v>5</v>
      </c>
      <c r="Y37" s="43" t="s">
        <v>104</v>
      </c>
      <c r="Z37" s="54"/>
      <c r="AA37" s="142"/>
      <c r="AB37" s="71" t="s">
        <v>104</v>
      </c>
      <c r="AC37" s="142"/>
      <c r="AD37" s="142"/>
      <c r="AE37" s="350"/>
      <c r="AF37" s="71" t="s">
        <v>104</v>
      </c>
      <c r="AG37" s="54"/>
      <c r="AH37" s="350"/>
      <c r="AI37" s="47"/>
      <c r="AJ37" s="47"/>
      <c r="AK37" s="350"/>
      <c r="AL37" s="47"/>
      <c r="AM37" s="142"/>
      <c r="AN37" s="350"/>
      <c r="AO37" s="47"/>
      <c r="AP37" s="47"/>
      <c r="AQ37" s="47"/>
      <c r="AR37" s="47"/>
    </row>
    <row r="38" spans="1:44">
      <c r="A38" s="338" t="s">
        <v>24</v>
      </c>
      <c r="B38" s="352" t="s">
        <v>1271</v>
      </c>
      <c r="C38" s="103"/>
      <c r="D38" s="104">
        <v>2</v>
      </c>
      <c r="E38" s="105"/>
      <c r="F38" s="353"/>
      <c r="G38" s="42"/>
      <c r="H38" s="142"/>
      <c r="I38" s="142"/>
      <c r="J38" s="142"/>
      <c r="K38" s="142"/>
      <c r="L38" s="142"/>
      <c r="M38" s="47"/>
      <c r="N38" s="47"/>
      <c r="O38" s="142"/>
      <c r="P38" s="71"/>
      <c r="Q38" s="54"/>
      <c r="R38" s="71"/>
      <c r="S38" s="54"/>
      <c r="T38" s="142"/>
      <c r="U38" s="142"/>
      <c r="V38" s="71" t="s">
        <v>104</v>
      </c>
      <c r="W38" s="142"/>
      <c r="X38" s="142"/>
      <c r="Y38" s="43"/>
      <c r="Z38" s="54"/>
      <c r="AA38" s="142"/>
      <c r="AB38" s="71"/>
      <c r="AC38" s="142"/>
      <c r="AD38" s="142"/>
      <c r="AE38" s="350"/>
      <c r="AF38" s="71"/>
      <c r="AG38" s="54"/>
      <c r="AH38" s="350"/>
      <c r="AI38" s="47"/>
      <c r="AJ38" s="47"/>
      <c r="AK38" s="350"/>
      <c r="AL38" s="48" t="s">
        <v>104</v>
      </c>
      <c r="AM38" s="142"/>
      <c r="AN38" s="350"/>
      <c r="AO38" s="47"/>
      <c r="AP38" s="47"/>
      <c r="AQ38" s="47"/>
      <c r="AR38" s="47"/>
    </row>
    <row r="39" spans="1:44" ht="15.75" thickBot="1">
      <c r="A39" s="388" t="s">
        <v>24</v>
      </c>
      <c r="B39" s="399" t="s">
        <v>248</v>
      </c>
      <c r="C39" s="390">
        <v>7</v>
      </c>
      <c r="D39" s="391">
        <v>12</v>
      </c>
      <c r="E39" s="392">
        <v>1</v>
      </c>
      <c r="F39" s="400">
        <f>AVERAGE(K39,R39,S39,T39,W39,X39,Z39)</f>
        <v>4</v>
      </c>
      <c r="G39" s="260" t="s">
        <v>104</v>
      </c>
      <c r="H39" s="158" t="s">
        <v>104</v>
      </c>
      <c r="I39" s="158" t="s">
        <v>104</v>
      </c>
      <c r="J39" s="158" t="s">
        <v>104</v>
      </c>
      <c r="K39" s="158">
        <v>5</v>
      </c>
      <c r="L39" s="158" t="s">
        <v>104</v>
      </c>
      <c r="M39" s="262" t="s">
        <v>104</v>
      </c>
      <c r="N39" s="158" t="s">
        <v>104</v>
      </c>
      <c r="O39" s="158" t="s">
        <v>104</v>
      </c>
      <c r="P39" s="264" t="s">
        <v>104</v>
      </c>
      <c r="Q39" s="158" t="s">
        <v>104</v>
      </c>
      <c r="R39" s="158">
        <v>4</v>
      </c>
      <c r="S39" s="157">
        <v>4</v>
      </c>
      <c r="T39" s="158">
        <v>3</v>
      </c>
      <c r="U39" s="158" t="s">
        <v>104</v>
      </c>
      <c r="V39" s="158"/>
      <c r="W39" s="158">
        <v>4</v>
      </c>
      <c r="X39" s="157">
        <v>4</v>
      </c>
      <c r="Y39" s="158" t="s">
        <v>104</v>
      </c>
      <c r="Z39" s="157">
        <v>4</v>
      </c>
      <c r="AA39" s="158"/>
      <c r="AB39" s="157"/>
      <c r="AC39" s="157"/>
      <c r="AD39" s="157"/>
      <c r="AE39" s="356"/>
      <c r="AF39" s="157"/>
      <c r="AG39" s="157"/>
      <c r="AH39" s="356"/>
      <c r="AI39" s="356"/>
      <c r="AJ39" s="262"/>
      <c r="AK39" s="356"/>
      <c r="AL39" s="356"/>
      <c r="AM39" s="158"/>
      <c r="AN39" s="356"/>
      <c r="AO39" s="356"/>
      <c r="AP39" s="262"/>
      <c r="AQ39" s="356"/>
      <c r="AR39" s="262"/>
    </row>
    <row r="40" spans="1:44">
      <c r="G40" s="98">
        <f>AVERAGE(G8,G11,G12,G13,G14,G23,G24,G25,G26,G33,G34)</f>
        <v>5.1818181818181817</v>
      </c>
      <c r="H40" s="98">
        <f>AVERAGE(H8,H12,H13,H14,H16,H23,H24,H26,H28,H33,H34)</f>
        <v>3.8181818181818183</v>
      </c>
      <c r="I40" s="92">
        <f>AVERAGE(I8,I12,I13,I14,I16,I24,I23,I25,I26,I28,I34)</f>
        <v>6</v>
      </c>
      <c r="J40" s="98">
        <f>AVERAGE(J8,J12,J13,J14,J16,J24,J26,J27,J28,J34)</f>
        <v>6.2</v>
      </c>
      <c r="K40" s="92">
        <f>AVERAGE(K8,K12,K13,K14,K16,K24,K26,K27,K28,K34,K39)</f>
        <v>5</v>
      </c>
      <c r="L40" s="92">
        <f>AVERAGE(L8,L11,L12,L13,L16,L24,L25,L27,L28,L37,L34)</f>
        <v>3.9090909090909092</v>
      </c>
      <c r="M40" s="98">
        <f>AVERAGE(M8,M11,M12,M16,M20,M24,M26,M27,M28,M37,M34)</f>
        <v>5.5454545454545459</v>
      </c>
      <c r="N40" s="92">
        <f>AVERAGE(N8,N11,N12,N16,N20,N24,N26,N27,N28,N37,N34)</f>
        <v>2.7272727272727271</v>
      </c>
      <c r="O40" s="92">
        <f>AVERAGE(O8,O11,O13,O17,O20,O22,O23,O25,O28,O37,O34)</f>
        <v>4.7272727272727275</v>
      </c>
      <c r="P40" s="92">
        <f>AVERAGE(P8,P12,P13,P14,P16,P24,P23,P27,P28,P33,P34)</f>
        <v>3.8181818181818183</v>
      </c>
      <c r="Q40" s="92">
        <f>AVERAGE(Q8,Q12,Q13,Q14,Q17,Q23,Q24,Q26,Q27,Q28,Q34)</f>
        <v>4.7272727272727275</v>
      </c>
      <c r="R40" s="92">
        <f>AVERAGE(R8,R11,R12,R13,R17,R23,R24,R28,R29,R34,R39)</f>
        <v>5.1818181818181817</v>
      </c>
      <c r="S40" s="92">
        <f>AVERAGE(S8,S11,S12,S17,S20,S23,S26,S28,S29,S33,S39)</f>
        <v>5.5454545454545459</v>
      </c>
      <c r="T40" s="92">
        <f>AVERAGE(T8,T11,T12,T17,T20,T23,T26,T28,T29,T33,T39)</f>
        <v>5.0909090909090908</v>
      </c>
      <c r="U40" s="92">
        <f>AVERAGE(U8,U11,U12,U17,U20,U24,U27,U28,U29,U33,U35)</f>
        <v>3.2727272727272729</v>
      </c>
      <c r="V40" s="92">
        <f>AVERAGE(V8,V11,V12,V13,V16,V22,V23,V24,V25,V28,V29)</f>
        <v>3.7272727272727271</v>
      </c>
      <c r="W40" s="92">
        <f>AVERAGE(W8,W13,W14,W17,W20,W23,W24,W26,W28,W37,W39)</f>
        <v>4.1818181818181817</v>
      </c>
      <c r="X40" s="92">
        <f>AVERAGE(X8,X11,X12,X14,X20,X24,X26,X27,X28,X37,X39)</f>
        <v>4.2727272727272725</v>
      </c>
      <c r="Y40" s="92">
        <f>AVERAGE(Y10,Y12,Y13,Y14,Y17,Y23,Y24,Y27,Y26,Y28,Y35)</f>
        <v>4.7272727272727275</v>
      </c>
      <c r="Z40" s="92">
        <f>AVERAGE(Z8,Z11,Z12,Z13,Z16,Z21,Z22,Z23,Z24,Z25,Z39)</f>
        <v>5.5454545454545459</v>
      </c>
      <c r="AA40" s="92">
        <f>AVERAGE(AA8,AA11,AA12,AA13,AA16,AA21,AA22,AA23,AA24,AA25,AA36)</f>
        <v>6</v>
      </c>
      <c r="AB40" s="92">
        <f>AVERAGE(AB8,AB11,AB12,AB13,AB16,AB21,AB23,AB22,AB29,AB36)</f>
        <v>4.3</v>
      </c>
      <c r="AC40" s="92">
        <f>AVERAGE(AC8,AC11,AC12,AC17,AC20,AC22,AC23,AC26,AC29,AC35,AC36)</f>
        <v>5.2727272727272725</v>
      </c>
      <c r="AD40" s="92">
        <f>AVERAGE(AD8,AD11,AD12,AD17,AD20,AD22,AD24,AD26,AD27,AD33,AD36)</f>
        <v>5.1818181818181817</v>
      </c>
      <c r="AE40" s="92">
        <f>AVERAGE(AE8,AE12,AE13,AE14,AE16,AE21,AE24,AE25,AE26,AE27,AE34)</f>
        <v>3.1818181818181817</v>
      </c>
      <c r="AF40" s="92">
        <f>AVERAGE(AF8,AF11,AF12,AF17,AF20,AF21,AF24,AF23,AF27,AF28,AF36)</f>
        <v>4.8181818181818183</v>
      </c>
      <c r="AG40" s="92">
        <f>AVERAGE(AG8,AG11,AG12,AG16,AG20,AG21,AG25,AG26,AG28,AG34,AG35)</f>
        <v>2.6363636363636362</v>
      </c>
      <c r="AH40" s="92">
        <f>AVERAGE(AH8,AH11,AH12,AH16,AH20,AH21,AH24,AH26,AH27,AH33,AH36)</f>
        <v>5.4545454545454541</v>
      </c>
      <c r="AI40" s="92">
        <f>AVERAGE(AI8,AI11,AI12,AI17,AI20,AI24,AI26,AI27,AI28,AI33,AI36)</f>
        <v>5.1818181818181817</v>
      </c>
      <c r="AJ40" s="92">
        <f>AVERAGE(AJ8,AJ11,AJ13,AJ17,AJ20,AJ24,AJ26,AJ23,AJ28,AJ33,AJ36)</f>
        <v>5.2727272727272725</v>
      </c>
      <c r="AK40" s="92"/>
      <c r="AL40" s="92">
        <f>AVERAGE(AL8,AL11,AL12,AL17,AL21,AL23,AL24,AL26,AL28,AL33,AL36)</f>
        <v>3.5454545454545454</v>
      </c>
      <c r="AM40" s="92"/>
      <c r="AN40" s="92"/>
      <c r="AO40" s="92"/>
      <c r="AP40" s="92"/>
      <c r="AQ40" s="92"/>
      <c r="AR40" s="92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40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5" width="4.7109375" customWidth="1"/>
    <col min="26" max="26" width="4.85546875" customWidth="1"/>
    <col min="27" max="33" width="4.7109375" customWidth="1"/>
    <col min="34" max="34" width="4.85546875" customWidth="1"/>
    <col min="35" max="44" width="4.7109375" customWidth="1"/>
  </cols>
  <sheetData>
    <row r="1" spans="1:45">
      <c r="A1" t="s">
        <v>28</v>
      </c>
    </row>
    <row r="4" spans="1:45" ht="15.75" thickBot="1">
      <c r="A4" t="s">
        <v>2</v>
      </c>
    </row>
    <row r="5" spans="1:45" ht="15.75" thickBot="1">
      <c r="C5" s="415" t="s">
        <v>72</v>
      </c>
      <c r="D5" s="416"/>
      <c r="E5" s="417"/>
    </row>
    <row r="6" spans="1:45" ht="48" customHeight="1" thickBot="1">
      <c r="A6" s="18" t="s">
        <v>3</v>
      </c>
      <c r="B6" s="93" t="s">
        <v>4</v>
      </c>
      <c r="C6" s="94" t="s">
        <v>7</v>
      </c>
      <c r="D6" s="95" t="s">
        <v>70</v>
      </c>
      <c r="E6" s="93" t="s">
        <v>5</v>
      </c>
      <c r="F6" s="172" t="s">
        <v>71</v>
      </c>
      <c r="G6" s="115" t="s">
        <v>526</v>
      </c>
      <c r="H6" s="115" t="s">
        <v>527</v>
      </c>
      <c r="I6" s="115" t="s">
        <v>568</v>
      </c>
      <c r="J6" s="115" t="s">
        <v>611</v>
      </c>
      <c r="K6" s="115" t="s">
        <v>666</v>
      </c>
      <c r="L6" s="115" t="s">
        <v>689</v>
      </c>
      <c r="M6" s="115" t="s">
        <v>714</v>
      </c>
      <c r="N6" s="115" t="s">
        <v>744</v>
      </c>
      <c r="O6" s="115" t="s">
        <v>749</v>
      </c>
      <c r="P6" s="115" t="s">
        <v>786</v>
      </c>
      <c r="Q6" s="115" t="s">
        <v>811</v>
      </c>
      <c r="R6" s="115" t="s">
        <v>828</v>
      </c>
      <c r="S6" s="115" t="s">
        <v>840</v>
      </c>
      <c r="T6" s="115" t="s">
        <v>877</v>
      </c>
      <c r="U6" s="115" t="s">
        <v>896</v>
      </c>
      <c r="V6" s="115" t="s">
        <v>938</v>
      </c>
      <c r="W6" s="115" t="s">
        <v>937</v>
      </c>
      <c r="X6" s="115" t="s">
        <v>965</v>
      </c>
      <c r="Y6" s="115" t="s">
        <v>976</v>
      </c>
      <c r="Z6" s="115" t="s">
        <v>1007</v>
      </c>
      <c r="AA6" s="115" t="s">
        <v>1031</v>
      </c>
      <c r="AB6" s="115" t="s">
        <v>1049</v>
      </c>
      <c r="AC6" s="115" t="s">
        <v>1084</v>
      </c>
      <c r="AD6" s="115" t="s">
        <v>1105</v>
      </c>
      <c r="AE6" s="115" t="s">
        <v>1120</v>
      </c>
      <c r="AF6" s="115" t="s">
        <v>1153</v>
      </c>
      <c r="AG6" s="115" t="s">
        <v>1180</v>
      </c>
      <c r="AH6" s="115" t="s">
        <v>1190</v>
      </c>
      <c r="AI6" s="115" t="s">
        <v>1229</v>
      </c>
      <c r="AJ6" s="115" t="s">
        <v>1252</v>
      </c>
      <c r="AK6" s="115" t="s">
        <v>1269</v>
      </c>
      <c r="AL6" s="115" t="s">
        <v>1280</v>
      </c>
      <c r="AM6" s="115"/>
      <c r="AN6" s="115"/>
      <c r="AO6" s="115"/>
      <c r="AP6" s="115"/>
      <c r="AQ6" s="115"/>
      <c r="AR6" s="115"/>
    </row>
    <row r="7" spans="1:45">
      <c r="A7" s="18" t="s">
        <v>8</v>
      </c>
      <c r="B7" s="35" t="s">
        <v>29</v>
      </c>
      <c r="C7" s="94">
        <v>31</v>
      </c>
      <c r="D7" s="95"/>
      <c r="E7" s="84"/>
      <c r="F7" s="29">
        <f>AVERAGE(G7,H7,I7,J7,K7,L7,M7,N7,O7,P7,Q7,R7,S7,T7,U7,W7,X7,Y7,Z7,AA7,AB7,AC7,AD7,AE7,AG7,AH7,AI7,AJ7,AK7,AL7)</f>
        <v>5.4666666666666668</v>
      </c>
      <c r="G7" s="269">
        <v>7</v>
      </c>
      <c r="H7" s="43">
        <v>6</v>
      </c>
      <c r="I7" s="82">
        <v>4</v>
      </c>
      <c r="J7" s="142">
        <v>4</v>
      </c>
      <c r="K7" s="53">
        <v>6</v>
      </c>
      <c r="L7" s="82">
        <v>5</v>
      </c>
      <c r="M7" s="54">
        <v>5</v>
      </c>
      <c r="N7" s="224">
        <v>7</v>
      </c>
      <c r="O7" s="279">
        <v>7</v>
      </c>
      <c r="P7" s="82">
        <v>5</v>
      </c>
      <c r="Q7" s="54">
        <v>5</v>
      </c>
      <c r="R7" s="54">
        <v>5</v>
      </c>
      <c r="S7" s="224">
        <v>7</v>
      </c>
      <c r="T7" s="54">
        <v>6</v>
      </c>
      <c r="U7" s="53">
        <v>6</v>
      </c>
      <c r="V7" s="224">
        <v>7</v>
      </c>
      <c r="W7" s="224">
        <v>8</v>
      </c>
      <c r="X7" s="54">
        <v>5</v>
      </c>
      <c r="Y7" s="53">
        <v>6</v>
      </c>
      <c r="Z7" s="54">
        <v>5</v>
      </c>
      <c r="AA7" s="54">
        <v>6</v>
      </c>
      <c r="AB7" s="49">
        <v>4</v>
      </c>
      <c r="AC7" s="54">
        <v>5</v>
      </c>
      <c r="AD7" s="53">
        <v>6</v>
      </c>
      <c r="AE7" s="54">
        <v>4</v>
      </c>
      <c r="AF7" s="54"/>
      <c r="AG7" s="53">
        <v>6</v>
      </c>
      <c r="AH7" s="82">
        <v>5</v>
      </c>
      <c r="AI7" s="53">
        <v>6</v>
      </c>
      <c r="AJ7" s="82">
        <v>5</v>
      </c>
      <c r="AK7" s="350">
        <v>6</v>
      </c>
      <c r="AL7" s="281">
        <v>2</v>
      </c>
      <c r="AM7" s="53"/>
      <c r="AN7" s="32"/>
      <c r="AO7" s="54"/>
      <c r="AP7" s="32"/>
      <c r="AQ7" s="32"/>
      <c r="AR7" s="54"/>
      <c r="AS7" s="21"/>
    </row>
    <row r="8" spans="1:45">
      <c r="A8" s="150" t="s">
        <v>8</v>
      </c>
      <c r="B8" s="105" t="s">
        <v>30</v>
      </c>
      <c r="C8" s="108">
        <v>1</v>
      </c>
      <c r="D8" s="110"/>
      <c r="E8" s="106"/>
      <c r="F8" s="74">
        <f>AVERAGE(AF8)</f>
        <v>5</v>
      </c>
      <c r="G8" s="169"/>
      <c r="H8" s="71"/>
      <c r="I8" s="82"/>
      <c r="J8" s="71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53"/>
      <c r="W8" s="53"/>
      <c r="X8" s="82"/>
      <c r="Y8" s="82"/>
      <c r="Z8" s="82"/>
      <c r="AA8" s="82"/>
      <c r="AB8" s="32"/>
      <c r="AC8" s="44"/>
      <c r="AD8" s="82"/>
      <c r="AE8" s="82"/>
      <c r="AF8" s="82">
        <v>5</v>
      </c>
      <c r="AG8" s="82"/>
      <c r="AH8" s="82"/>
      <c r="AI8" s="82"/>
      <c r="AJ8" s="82"/>
      <c r="AK8" s="32"/>
      <c r="AL8" s="82"/>
      <c r="AM8" s="82"/>
      <c r="AN8" s="32"/>
      <c r="AO8" s="82"/>
      <c r="AP8" s="32"/>
      <c r="AQ8" s="32"/>
      <c r="AR8" s="82"/>
      <c r="AS8" s="21"/>
    </row>
    <row r="9" spans="1:45">
      <c r="A9" s="144" t="s">
        <v>8</v>
      </c>
      <c r="B9" s="143" t="s">
        <v>359</v>
      </c>
      <c r="C9" s="130"/>
      <c r="D9" s="131"/>
      <c r="E9" s="129"/>
      <c r="F9" s="15"/>
      <c r="G9" s="170"/>
      <c r="H9" s="132"/>
      <c r="I9" s="121"/>
      <c r="J9" s="132"/>
      <c r="K9" s="121"/>
      <c r="L9" s="121"/>
      <c r="M9" s="121"/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  <c r="AA9" s="121"/>
      <c r="AB9" s="123"/>
      <c r="AC9" s="124"/>
      <c r="AD9" s="121"/>
      <c r="AE9" s="121"/>
      <c r="AF9" s="121"/>
      <c r="AG9" s="121"/>
      <c r="AH9" s="121"/>
      <c r="AI9" s="121"/>
      <c r="AJ9" s="121"/>
      <c r="AK9" s="123"/>
      <c r="AL9" s="121"/>
      <c r="AM9" s="121"/>
      <c r="AN9" s="123"/>
      <c r="AO9" s="121"/>
      <c r="AP9" s="123"/>
      <c r="AQ9" s="123"/>
      <c r="AR9" s="121"/>
      <c r="AS9" s="21"/>
    </row>
    <row r="10" spans="1:45">
      <c r="A10" s="64" t="s">
        <v>10</v>
      </c>
      <c r="B10" s="102" t="s">
        <v>14</v>
      </c>
      <c r="C10" s="108">
        <v>9</v>
      </c>
      <c r="D10" s="110">
        <v>1</v>
      </c>
      <c r="E10" s="106">
        <v>1</v>
      </c>
      <c r="F10" s="83">
        <f>AVERAGE(Y10,AC10,AD10,AE10,AF10,AG10,AI10,AL10)</f>
        <v>6</v>
      </c>
      <c r="G10" s="171"/>
      <c r="H10" s="52"/>
      <c r="I10" s="82"/>
      <c r="J10" s="71"/>
      <c r="K10" s="82"/>
      <c r="L10" s="82"/>
      <c r="M10" s="82"/>
      <c r="N10" s="82"/>
      <c r="O10" s="82"/>
      <c r="P10" s="82"/>
      <c r="Q10" s="82"/>
      <c r="R10" s="53"/>
      <c r="S10" s="71"/>
      <c r="T10" s="82"/>
      <c r="U10" s="82"/>
      <c r="V10" s="82">
        <v>6</v>
      </c>
      <c r="W10" s="82"/>
      <c r="X10" s="71" t="s">
        <v>104</v>
      </c>
      <c r="Y10" s="286">
        <v>7</v>
      </c>
      <c r="Z10" s="82"/>
      <c r="AA10" s="82"/>
      <c r="AB10" s="32"/>
      <c r="AC10" s="82">
        <v>5</v>
      </c>
      <c r="AD10" s="286">
        <v>7</v>
      </c>
      <c r="AE10" s="54">
        <v>4</v>
      </c>
      <c r="AF10" s="82">
        <v>6</v>
      </c>
      <c r="AG10" s="286">
        <v>7</v>
      </c>
      <c r="AH10" s="82"/>
      <c r="AI10" s="278">
        <v>8</v>
      </c>
      <c r="AJ10" s="82"/>
      <c r="AK10" s="32"/>
      <c r="AL10" s="82">
        <v>4</v>
      </c>
      <c r="AM10" s="54"/>
      <c r="AN10" s="32"/>
      <c r="AO10" s="82"/>
      <c r="AP10" s="32"/>
      <c r="AQ10" s="32"/>
      <c r="AR10" s="82"/>
      <c r="AS10" s="21"/>
    </row>
    <row r="11" spans="1:45" s="91" customFormat="1">
      <c r="A11" s="64" t="s">
        <v>10</v>
      </c>
      <c r="B11" s="106" t="s">
        <v>27</v>
      </c>
      <c r="C11" s="108">
        <v>26</v>
      </c>
      <c r="D11" s="110"/>
      <c r="E11" s="106"/>
      <c r="F11" s="83">
        <f>AVERAGE(G11,J11,K11,L11,M11,N11,O11,Q11,R11,S11,T11,W11,X11,Y11,Z11,AA11,AB11,AC11,AD11,AE11,AF11,AH11,AI11,AJ11,AK11)</f>
        <v>5.08</v>
      </c>
      <c r="G11" s="169">
        <v>6</v>
      </c>
      <c r="H11" s="71"/>
      <c r="I11" s="82"/>
      <c r="J11" s="240">
        <v>3</v>
      </c>
      <c r="K11" s="82">
        <v>4</v>
      </c>
      <c r="L11" s="82">
        <v>6</v>
      </c>
      <c r="M11" s="82">
        <v>5</v>
      </c>
      <c r="N11" s="82">
        <v>5</v>
      </c>
      <c r="O11" s="82">
        <v>4</v>
      </c>
      <c r="P11" s="82"/>
      <c r="Q11" s="82">
        <v>5</v>
      </c>
      <c r="R11" s="82">
        <v>6</v>
      </c>
      <c r="S11" s="82">
        <v>5</v>
      </c>
      <c r="T11" s="82">
        <v>5</v>
      </c>
      <c r="U11" s="82"/>
      <c r="V11" s="82">
        <v>5</v>
      </c>
      <c r="W11" s="82">
        <v>6</v>
      </c>
      <c r="X11" s="82">
        <v>6</v>
      </c>
      <c r="Y11" s="82">
        <v>5</v>
      </c>
      <c r="Z11" s="82">
        <v>4</v>
      </c>
      <c r="AA11" s="82">
        <v>6</v>
      </c>
      <c r="AB11" s="32">
        <v>5</v>
      </c>
      <c r="AC11" s="32">
        <v>4</v>
      </c>
      <c r="AD11" s="82">
        <v>6</v>
      </c>
      <c r="AE11" s="82">
        <v>5</v>
      </c>
      <c r="AF11" s="82">
        <v>5</v>
      </c>
      <c r="AG11" s="82"/>
      <c r="AH11" s="82">
        <v>4</v>
      </c>
      <c r="AI11" s="82">
        <v>6</v>
      </c>
      <c r="AJ11" s="82">
        <v>4</v>
      </c>
      <c r="AK11" s="396">
        <v>7</v>
      </c>
      <c r="AL11" s="82"/>
      <c r="AM11" s="82"/>
      <c r="AN11" s="32"/>
      <c r="AO11" s="82"/>
      <c r="AP11" s="48"/>
      <c r="AQ11" s="32"/>
      <c r="AR11" s="71"/>
      <c r="AS11" s="116"/>
    </row>
    <row r="12" spans="1:45" s="91" customFormat="1">
      <c r="A12" s="64" t="s">
        <v>10</v>
      </c>
      <c r="B12" s="105" t="s">
        <v>308</v>
      </c>
      <c r="C12" s="108">
        <v>22</v>
      </c>
      <c r="D12" s="110">
        <v>1</v>
      </c>
      <c r="E12" s="118"/>
      <c r="F12" s="83">
        <f>AVERAGE(G12,H12,I12,J12,K12,L12,P12,Q12,S12,T12,U12,W12,X12,Z12,AA12,AB12,AG12,AH12,AJ12,AK12,AL12)</f>
        <v>5.0952380952380949</v>
      </c>
      <c r="G12" s="169">
        <v>5</v>
      </c>
      <c r="H12" s="287">
        <v>7</v>
      </c>
      <c r="I12" s="294">
        <v>3</v>
      </c>
      <c r="J12" s="71">
        <v>4</v>
      </c>
      <c r="K12" s="71">
        <v>6</v>
      </c>
      <c r="L12" s="286">
        <v>8</v>
      </c>
      <c r="M12" s="82" t="s">
        <v>418</v>
      </c>
      <c r="N12" s="82"/>
      <c r="O12" s="142" t="s">
        <v>104</v>
      </c>
      <c r="P12" s="54">
        <v>4</v>
      </c>
      <c r="Q12" s="82">
        <v>4</v>
      </c>
      <c r="R12" s="71"/>
      <c r="S12" s="82">
        <v>5</v>
      </c>
      <c r="T12" s="82">
        <v>6</v>
      </c>
      <c r="U12" s="286">
        <v>7</v>
      </c>
      <c r="V12" s="71"/>
      <c r="W12" s="71">
        <v>5</v>
      </c>
      <c r="X12" s="82">
        <v>6</v>
      </c>
      <c r="Y12" s="82"/>
      <c r="Z12" s="82">
        <v>4</v>
      </c>
      <c r="AA12" s="82">
        <v>6</v>
      </c>
      <c r="AB12" s="32">
        <v>4</v>
      </c>
      <c r="AC12" s="32"/>
      <c r="AD12" s="82"/>
      <c r="AE12" s="82"/>
      <c r="AF12" s="82"/>
      <c r="AG12" s="286">
        <v>7</v>
      </c>
      <c r="AH12" s="82">
        <v>6</v>
      </c>
      <c r="AI12" s="82"/>
      <c r="AJ12" s="82">
        <v>4</v>
      </c>
      <c r="AK12" s="32">
        <v>4</v>
      </c>
      <c r="AL12" s="294">
        <v>2</v>
      </c>
      <c r="AM12" s="82"/>
      <c r="AN12" s="32"/>
      <c r="AO12" s="82"/>
      <c r="AP12" s="32"/>
      <c r="AQ12" s="47"/>
      <c r="AR12" s="82"/>
      <c r="AS12" s="116"/>
    </row>
    <row r="13" spans="1:45" s="91" customFormat="1">
      <c r="A13" s="64" t="s">
        <v>10</v>
      </c>
      <c r="B13" s="105" t="s">
        <v>328</v>
      </c>
      <c r="C13" s="108">
        <v>23</v>
      </c>
      <c r="D13" s="110">
        <v>1</v>
      </c>
      <c r="E13" s="118"/>
      <c r="F13" s="83">
        <f>AVERAGE(G13,H13,I13,J13,K13,M13,O13,S13,T13,U13,W13,X13,Y13,Z13,AA13,AB13,AC13,AD13,AE13,AI13,AJ13,AK13,AL13)</f>
        <v>5.0434782608695654</v>
      </c>
      <c r="G13" s="169">
        <v>5</v>
      </c>
      <c r="H13" s="71">
        <v>6</v>
      </c>
      <c r="I13" s="82">
        <v>4</v>
      </c>
      <c r="J13" s="71">
        <v>4</v>
      </c>
      <c r="K13" s="82">
        <v>5</v>
      </c>
      <c r="L13" s="82"/>
      <c r="M13" s="82">
        <v>5</v>
      </c>
      <c r="N13" s="82"/>
      <c r="O13" s="82">
        <v>4</v>
      </c>
      <c r="P13" s="82"/>
      <c r="Q13" s="71" t="s">
        <v>104</v>
      </c>
      <c r="R13" s="82"/>
      <c r="S13" s="82">
        <v>6</v>
      </c>
      <c r="T13" s="82">
        <v>5</v>
      </c>
      <c r="U13" s="82">
        <v>6</v>
      </c>
      <c r="V13" s="82"/>
      <c r="W13" s="82">
        <v>5</v>
      </c>
      <c r="X13" s="286">
        <v>7</v>
      </c>
      <c r="Y13" s="82">
        <v>6</v>
      </c>
      <c r="Z13" s="82">
        <v>5</v>
      </c>
      <c r="AA13" s="82">
        <v>6</v>
      </c>
      <c r="AB13" s="32">
        <v>5</v>
      </c>
      <c r="AC13" s="32">
        <v>4</v>
      </c>
      <c r="AD13" s="82">
        <v>6</v>
      </c>
      <c r="AE13" s="82">
        <v>4</v>
      </c>
      <c r="AF13" s="82"/>
      <c r="AG13" s="82"/>
      <c r="AH13" s="82"/>
      <c r="AI13" s="82">
        <v>6</v>
      </c>
      <c r="AJ13" s="82">
        <v>4</v>
      </c>
      <c r="AK13" s="32">
        <v>5</v>
      </c>
      <c r="AL13" s="294">
        <v>3</v>
      </c>
      <c r="AM13" s="82"/>
      <c r="AN13" s="32"/>
      <c r="AO13" s="82"/>
      <c r="AP13" s="32"/>
      <c r="AQ13" s="50"/>
      <c r="AR13" s="82"/>
      <c r="AS13" s="116"/>
    </row>
    <row r="14" spans="1:45" s="91" customFormat="1">
      <c r="A14" s="64" t="s">
        <v>10</v>
      </c>
      <c r="B14" s="270" t="s">
        <v>528</v>
      </c>
      <c r="C14" s="108">
        <v>11</v>
      </c>
      <c r="D14" s="110">
        <v>5</v>
      </c>
      <c r="E14" s="118"/>
      <c r="F14" s="83">
        <f>AVERAGE(H14,I14,K14,L14,M14,N14,O14,P14,S14,T14,U14)</f>
        <v>4.7272727272727275</v>
      </c>
      <c r="G14" s="169"/>
      <c r="H14" s="71">
        <v>5</v>
      </c>
      <c r="I14" s="82">
        <v>4</v>
      </c>
      <c r="J14" s="71"/>
      <c r="K14" s="82">
        <v>5</v>
      </c>
      <c r="L14" s="82">
        <v>6</v>
      </c>
      <c r="M14" s="82">
        <v>5</v>
      </c>
      <c r="N14" s="82">
        <v>5</v>
      </c>
      <c r="O14" s="294">
        <v>3</v>
      </c>
      <c r="P14" s="82">
        <v>4</v>
      </c>
      <c r="Q14" s="71" t="s">
        <v>104</v>
      </c>
      <c r="R14" s="82"/>
      <c r="S14" s="82">
        <v>5</v>
      </c>
      <c r="T14" s="82">
        <v>4</v>
      </c>
      <c r="U14" s="82">
        <v>6</v>
      </c>
      <c r="V14" s="82"/>
      <c r="W14" s="82"/>
      <c r="X14" s="71" t="s">
        <v>104</v>
      </c>
      <c r="Y14" s="71" t="s">
        <v>104</v>
      </c>
      <c r="Z14" s="71" t="s">
        <v>104</v>
      </c>
      <c r="AA14" s="82"/>
      <c r="AB14" s="32"/>
      <c r="AC14" s="32"/>
      <c r="AD14" s="71" t="s">
        <v>104</v>
      </c>
      <c r="AE14" s="82"/>
      <c r="AF14" s="82"/>
      <c r="AG14" s="82"/>
      <c r="AH14" s="82"/>
      <c r="AI14" s="82"/>
      <c r="AJ14" s="82"/>
      <c r="AK14" s="32"/>
      <c r="AL14" s="82"/>
      <c r="AM14" s="82"/>
      <c r="AN14" s="32"/>
      <c r="AO14" s="82"/>
      <c r="AP14" s="32"/>
      <c r="AQ14" s="50"/>
      <c r="AR14" s="82"/>
      <c r="AS14" s="116"/>
    </row>
    <row r="15" spans="1:45" s="91" customFormat="1">
      <c r="A15" s="64" t="s">
        <v>10</v>
      </c>
      <c r="B15" s="270" t="s">
        <v>484</v>
      </c>
      <c r="C15" s="108">
        <v>18</v>
      </c>
      <c r="D15" s="110"/>
      <c r="E15" s="118">
        <v>1</v>
      </c>
      <c r="F15" s="83">
        <f>AVERAGE(J15,P15,Q15,R15,S15,T15,U15,W15,X15,Y15,AE15,AF15,AG15,AH15,AJ15,AK15)</f>
        <v>5.5625</v>
      </c>
      <c r="G15" s="169"/>
      <c r="H15" s="71"/>
      <c r="I15" s="71"/>
      <c r="J15" s="71">
        <v>4</v>
      </c>
      <c r="K15" s="82"/>
      <c r="L15" s="82"/>
      <c r="M15" s="82"/>
      <c r="N15" s="82"/>
      <c r="O15" s="82"/>
      <c r="P15" s="82">
        <v>4</v>
      </c>
      <c r="Q15" s="82">
        <v>6</v>
      </c>
      <c r="R15" s="82">
        <v>5</v>
      </c>
      <c r="S15" s="82">
        <v>5</v>
      </c>
      <c r="T15" s="82">
        <v>5</v>
      </c>
      <c r="U15" s="224">
        <v>8</v>
      </c>
      <c r="V15" s="82">
        <v>6</v>
      </c>
      <c r="W15" s="82">
        <v>6</v>
      </c>
      <c r="X15" s="82">
        <v>6</v>
      </c>
      <c r="Y15" s="82">
        <v>6</v>
      </c>
      <c r="Z15" s="82" t="s">
        <v>418</v>
      </c>
      <c r="AA15" s="82"/>
      <c r="AB15" s="32"/>
      <c r="AC15" s="32"/>
      <c r="AD15" s="82"/>
      <c r="AE15" s="82">
        <v>5</v>
      </c>
      <c r="AF15" s="82">
        <v>6</v>
      </c>
      <c r="AG15" s="286">
        <v>7</v>
      </c>
      <c r="AH15" s="82">
        <v>5</v>
      </c>
      <c r="AI15" s="82"/>
      <c r="AJ15" s="82">
        <v>5</v>
      </c>
      <c r="AK15" s="32">
        <v>6</v>
      </c>
      <c r="AL15" s="82"/>
      <c r="AM15" s="82"/>
      <c r="AN15" s="32"/>
      <c r="AO15" s="82"/>
      <c r="AP15" s="32"/>
      <c r="AQ15" s="50"/>
      <c r="AR15" s="82"/>
      <c r="AS15" s="116"/>
    </row>
    <row r="16" spans="1:45" s="91" customFormat="1">
      <c r="A16" s="338" t="s">
        <v>10</v>
      </c>
      <c r="B16" s="270" t="s">
        <v>690</v>
      </c>
      <c r="C16" s="328">
        <v>16</v>
      </c>
      <c r="D16" s="330"/>
      <c r="E16" s="335">
        <v>1</v>
      </c>
      <c r="F16" s="342">
        <f>AVERAGE(L16,M16,N16,O16,Q16,R16,AA16,AB16,AC16,AD16,AF16,AG16,AH16,AI16,AL16)</f>
        <v>5.4666666666666668</v>
      </c>
      <c r="G16" s="169"/>
      <c r="H16" s="71"/>
      <c r="I16" s="71"/>
      <c r="J16" s="71"/>
      <c r="K16" s="82"/>
      <c r="L16" s="286">
        <v>7</v>
      </c>
      <c r="M16" s="82">
        <v>5</v>
      </c>
      <c r="N16" s="82">
        <v>6</v>
      </c>
      <c r="O16" s="82">
        <v>4</v>
      </c>
      <c r="P16" s="82"/>
      <c r="Q16" s="82">
        <v>6</v>
      </c>
      <c r="R16" s="82">
        <v>6</v>
      </c>
      <c r="S16" s="82"/>
      <c r="T16" s="82"/>
      <c r="U16" s="82"/>
      <c r="V16" s="286">
        <v>7</v>
      </c>
      <c r="W16" s="82"/>
      <c r="X16" s="82"/>
      <c r="Y16" s="82"/>
      <c r="Z16" s="82"/>
      <c r="AA16" s="82">
        <v>5</v>
      </c>
      <c r="AB16" s="345">
        <v>6</v>
      </c>
      <c r="AC16" s="345">
        <v>4</v>
      </c>
      <c r="AD16" s="82">
        <v>6</v>
      </c>
      <c r="AE16" s="82"/>
      <c r="AF16" s="82">
        <v>4</v>
      </c>
      <c r="AG16" s="82">
        <v>6</v>
      </c>
      <c r="AH16" s="224">
        <v>7</v>
      </c>
      <c r="AI16" s="286">
        <v>7</v>
      </c>
      <c r="AJ16" s="82"/>
      <c r="AK16" s="345"/>
      <c r="AL16" s="294">
        <v>3</v>
      </c>
      <c r="AM16" s="82"/>
      <c r="AN16" s="345"/>
      <c r="AO16" s="82"/>
      <c r="AP16" s="345"/>
      <c r="AQ16" s="50"/>
      <c r="AR16" s="82"/>
      <c r="AS16" s="116"/>
    </row>
    <row r="17" spans="1:45" s="91" customFormat="1">
      <c r="A17" s="338" t="s">
        <v>10</v>
      </c>
      <c r="B17" s="270" t="s">
        <v>750</v>
      </c>
      <c r="C17" s="328">
        <v>2</v>
      </c>
      <c r="D17" s="330"/>
      <c r="E17" s="335"/>
      <c r="F17" s="342">
        <f>AVERAGE(O17,R17)</f>
        <v>4</v>
      </c>
      <c r="G17" s="169"/>
      <c r="H17" s="71"/>
      <c r="I17" s="71"/>
      <c r="J17" s="71"/>
      <c r="K17" s="82"/>
      <c r="L17" s="82"/>
      <c r="M17" s="82"/>
      <c r="N17" s="82"/>
      <c r="O17" s="294">
        <v>3</v>
      </c>
      <c r="P17" s="82"/>
      <c r="Q17" s="82"/>
      <c r="R17" s="82">
        <v>5</v>
      </c>
      <c r="S17" s="82"/>
      <c r="T17" s="82"/>
      <c r="U17" s="82"/>
      <c r="V17" s="82"/>
      <c r="W17" s="82"/>
      <c r="X17" s="82"/>
      <c r="Y17" s="82"/>
      <c r="Z17" s="82"/>
      <c r="AA17" s="82"/>
      <c r="AB17" s="345"/>
      <c r="AC17" s="345"/>
      <c r="AD17" s="82"/>
      <c r="AE17" s="82"/>
      <c r="AF17" s="82"/>
      <c r="AG17" s="82"/>
      <c r="AH17" s="82"/>
      <c r="AI17" s="82"/>
      <c r="AJ17" s="82"/>
      <c r="AK17" s="345"/>
      <c r="AL17" s="82"/>
      <c r="AM17" s="82"/>
      <c r="AN17" s="345"/>
      <c r="AO17" s="82"/>
      <c r="AP17" s="345"/>
      <c r="AQ17" s="50"/>
      <c r="AR17" s="82"/>
      <c r="AS17" s="116"/>
    </row>
    <row r="18" spans="1:45">
      <c r="A18" s="10" t="s">
        <v>10</v>
      </c>
      <c r="B18" s="114" t="s">
        <v>26</v>
      </c>
      <c r="C18" s="112">
        <v>7</v>
      </c>
      <c r="D18" s="113"/>
      <c r="E18" s="114"/>
      <c r="F18" s="28">
        <f>AVERAGE(G18,H18,I18,K18,L18,N18,P18)</f>
        <v>5.4285714285714288</v>
      </c>
      <c r="G18" s="169">
        <v>6</v>
      </c>
      <c r="H18" s="287">
        <v>7</v>
      </c>
      <c r="I18" s="294">
        <v>3</v>
      </c>
      <c r="J18" s="71"/>
      <c r="K18" s="82">
        <v>6</v>
      </c>
      <c r="L18" s="54">
        <v>6</v>
      </c>
      <c r="M18" s="82"/>
      <c r="N18" s="82">
        <v>6</v>
      </c>
      <c r="O18" s="82"/>
      <c r="P18" s="82">
        <v>4</v>
      </c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32"/>
      <c r="AC18" s="32"/>
      <c r="AD18" s="82"/>
      <c r="AE18" s="82"/>
      <c r="AF18" s="53"/>
      <c r="AG18" s="82"/>
      <c r="AH18" s="82"/>
      <c r="AI18" s="82"/>
      <c r="AJ18" s="82"/>
      <c r="AK18" s="32"/>
      <c r="AL18" s="82"/>
      <c r="AM18" s="82"/>
      <c r="AN18" s="32"/>
      <c r="AO18" s="82"/>
      <c r="AP18" s="32"/>
      <c r="AQ18" s="32"/>
      <c r="AR18" s="82"/>
      <c r="AS18" s="21"/>
    </row>
    <row r="19" spans="1:45">
      <c r="A19" s="349" t="s">
        <v>23</v>
      </c>
      <c r="B19" s="357" t="s">
        <v>32</v>
      </c>
      <c r="C19" s="355"/>
      <c r="D19" s="356">
        <v>4</v>
      </c>
      <c r="E19" s="357"/>
      <c r="F19" s="83"/>
      <c r="G19" s="395" t="s">
        <v>104</v>
      </c>
      <c r="H19" s="158" t="s">
        <v>104</v>
      </c>
      <c r="I19" s="158" t="s">
        <v>104</v>
      </c>
      <c r="J19" s="158"/>
      <c r="K19" s="157"/>
      <c r="L19" s="157"/>
      <c r="M19" s="157"/>
      <c r="N19" s="157"/>
      <c r="O19" s="157"/>
      <c r="P19" s="157"/>
      <c r="Q19" s="157"/>
      <c r="R19" s="158" t="s">
        <v>104</v>
      </c>
      <c r="S19" s="157"/>
      <c r="T19" s="157"/>
      <c r="U19" s="158"/>
      <c r="V19" s="157"/>
      <c r="W19" s="157"/>
      <c r="X19" s="157"/>
      <c r="Y19" s="264"/>
      <c r="Z19" s="157"/>
      <c r="AA19" s="157"/>
      <c r="AB19" s="356"/>
      <c r="AC19" s="260"/>
      <c r="AD19" s="157"/>
      <c r="AE19" s="157"/>
      <c r="AF19" s="157"/>
      <c r="AG19" s="157"/>
      <c r="AH19" s="157"/>
      <c r="AI19" s="157"/>
      <c r="AJ19" s="158"/>
      <c r="AK19" s="356"/>
      <c r="AL19" s="158"/>
      <c r="AM19" s="158"/>
      <c r="AN19" s="356"/>
      <c r="AO19" s="264"/>
      <c r="AP19" s="262"/>
      <c r="AQ19" s="262"/>
      <c r="AR19" s="157"/>
      <c r="AS19" s="21"/>
    </row>
    <row r="20" spans="1:45">
      <c r="A20" s="64" t="s">
        <v>23</v>
      </c>
      <c r="B20" s="106" t="s">
        <v>33</v>
      </c>
      <c r="C20" s="108">
        <v>12</v>
      </c>
      <c r="D20" s="110">
        <v>10</v>
      </c>
      <c r="E20" s="106">
        <v>2</v>
      </c>
      <c r="F20" s="83">
        <f>AVERAGE(J20,O20,P20,Q20,R20,T20,U20,W20,X20,Y20,AC20,AE20,AF20)</f>
        <v>5</v>
      </c>
      <c r="G20" s="169"/>
      <c r="H20" s="71"/>
      <c r="I20" s="71"/>
      <c r="J20" s="71">
        <v>4</v>
      </c>
      <c r="K20" s="142" t="s">
        <v>104</v>
      </c>
      <c r="L20" s="71" t="s">
        <v>104</v>
      </c>
      <c r="M20" s="142" t="s">
        <v>104</v>
      </c>
      <c r="N20" s="43" t="s">
        <v>104</v>
      </c>
      <c r="O20" s="71">
        <v>5</v>
      </c>
      <c r="P20" s="82">
        <v>6</v>
      </c>
      <c r="Q20" s="71">
        <v>5</v>
      </c>
      <c r="R20" s="287">
        <v>7</v>
      </c>
      <c r="S20" s="71"/>
      <c r="T20" s="82">
        <v>4</v>
      </c>
      <c r="U20" s="142">
        <v>5</v>
      </c>
      <c r="V20" s="71">
        <v>5</v>
      </c>
      <c r="W20" s="71">
        <v>6</v>
      </c>
      <c r="X20" s="278">
        <v>7</v>
      </c>
      <c r="Y20" s="71">
        <v>4</v>
      </c>
      <c r="Z20" s="53"/>
      <c r="AA20" s="82"/>
      <c r="AB20" s="48" t="s">
        <v>104</v>
      </c>
      <c r="AC20" s="259">
        <v>3</v>
      </c>
      <c r="AD20" s="71"/>
      <c r="AE20" s="54">
        <v>4</v>
      </c>
      <c r="AF20" s="71">
        <v>5</v>
      </c>
      <c r="AG20" s="71" t="s">
        <v>104</v>
      </c>
      <c r="AH20" s="71"/>
      <c r="AI20" s="142" t="s">
        <v>104</v>
      </c>
      <c r="AJ20" s="142" t="s">
        <v>104</v>
      </c>
      <c r="AK20" s="48"/>
      <c r="AL20" s="53"/>
      <c r="AM20" s="71"/>
      <c r="AN20" s="32"/>
      <c r="AO20" s="82"/>
      <c r="AP20" s="50"/>
      <c r="AQ20" s="50"/>
      <c r="AR20" s="82"/>
      <c r="AS20" s="21"/>
    </row>
    <row r="21" spans="1:45">
      <c r="A21" s="64" t="s">
        <v>23</v>
      </c>
      <c r="B21" s="102" t="s">
        <v>34</v>
      </c>
      <c r="C21" s="108">
        <v>9</v>
      </c>
      <c r="D21" s="110">
        <v>13</v>
      </c>
      <c r="E21" s="106">
        <v>1</v>
      </c>
      <c r="F21" s="83">
        <f>AVERAGE(J21,K21,M21,N21,O21,S21,T21,AI21,AL21)</f>
        <v>5.1111111111111107</v>
      </c>
      <c r="G21" s="169" t="s">
        <v>104</v>
      </c>
      <c r="H21" s="146" t="s">
        <v>104</v>
      </c>
      <c r="I21" s="71" t="s">
        <v>104</v>
      </c>
      <c r="J21" s="71">
        <v>4</v>
      </c>
      <c r="K21" s="82">
        <v>4</v>
      </c>
      <c r="L21" s="71"/>
      <c r="M21" s="82">
        <v>5</v>
      </c>
      <c r="N21" s="82">
        <v>6</v>
      </c>
      <c r="O21" s="82">
        <v>4</v>
      </c>
      <c r="P21" s="82"/>
      <c r="Q21" s="82"/>
      <c r="R21" s="71" t="s">
        <v>104</v>
      </c>
      <c r="S21" s="82">
        <v>6</v>
      </c>
      <c r="T21" s="71">
        <v>5</v>
      </c>
      <c r="U21" s="71" t="s">
        <v>104</v>
      </c>
      <c r="V21" s="43" t="s">
        <v>104</v>
      </c>
      <c r="W21" s="71" t="s">
        <v>104</v>
      </c>
      <c r="X21" s="53"/>
      <c r="Y21" s="71" t="s">
        <v>104</v>
      </c>
      <c r="Z21" s="43"/>
      <c r="AA21" s="71" t="s">
        <v>104</v>
      </c>
      <c r="AB21" s="32"/>
      <c r="AC21" s="48" t="s">
        <v>104</v>
      </c>
      <c r="AD21" s="71" t="s">
        <v>104</v>
      </c>
      <c r="AE21" s="71" t="s">
        <v>104</v>
      </c>
      <c r="AF21" s="82"/>
      <c r="AG21" s="82"/>
      <c r="AH21" s="71" t="s">
        <v>104</v>
      </c>
      <c r="AI21" s="286">
        <v>7</v>
      </c>
      <c r="AJ21" s="82"/>
      <c r="AK21" s="47"/>
      <c r="AL21" s="82">
        <v>5</v>
      </c>
      <c r="AM21" s="82"/>
      <c r="AN21" s="48"/>
      <c r="AO21" s="71"/>
      <c r="AP21" s="32"/>
      <c r="AQ21" s="32"/>
      <c r="AR21" s="82"/>
      <c r="AS21" s="21"/>
    </row>
    <row r="22" spans="1:45">
      <c r="A22" s="64" t="s">
        <v>23</v>
      </c>
      <c r="B22" s="102" t="s">
        <v>37</v>
      </c>
      <c r="C22" s="108">
        <v>25</v>
      </c>
      <c r="D22" s="110"/>
      <c r="E22" s="118">
        <v>1</v>
      </c>
      <c r="F22" s="83">
        <f>AVERAGE(G22,H22,I22,J22,O22,P22,Q22,R22,S22,T22,U22,W22,Y22,Z22,AA22,AB22,AC22,AD22,AE22,AF22,AH22,AI22,AJ22,AL22)</f>
        <v>6.041666666666667</v>
      </c>
      <c r="G22" s="238">
        <v>6</v>
      </c>
      <c r="H22" s="271">
        <v>7</v>
      </c>
      <c r="I22" s="82">
        <v>5</v>
      </c>
      <c r="J22" s="71">
        <v>4</v>
      </c>
      <c r="K22" s="82"/>
      <c r="L22" s="82"/>
      <c r="M22" s="82"/>
      <c r="N22" s="82"/>
      <c r="O22" s="82">
        <v>6</v>
      </c>
      <c r="P22" s="82">
        <v>6</v>
      </c>
      <c r="Q22" s="82">
        <v>6</v>
      </c>
      <c r="R22" s="286">
        <v>7</v>
      </c>
      <c r="S22" s="286">
        <v>8</v>
      </c>
      <c r="T22" s="82">
        <v>5</v>
      </c>
      <c r="U22" s="224">
        <v>8</v>
      </c>
      <c r="V22" s="82">
        <v>6</v>
      </c>
      <c r="W22" s="82">
        <v>6</v>
      </c>
      <c r="X22" s="82"/>
      <c r="Y22" s="286">
        <v>7</v>
      </c>
      <c r="Z22" s="82">
        <v>6</v>
      </c>
      <c r="AA22" s="286">
        <v>7</v>
      </c>
      <c r="AB22" s="32">
        <v>5</v>
      </c>
      <c r="AC22" s="82">
        <v>5</v>
      </c>
      <c r="AD22" s="286">
        <v>8</v>
      </c>
      <c r="AE22" s="82">
        <v>6</v>
      </c>
      <c r="AF22" s="82">
        <v>5</v>
      </c>
      <c r="AG22" s="82"/>
      <c r="AH22" s="82">
        <v>5</v>
      </c>
      <c r="AI22" s="286">
        <v>7</v>
      </c>
      <c r="AJ22" s="54">
        <v>6</v>
      </c>
      <c r="AK22" s="32"/>
      <c r="AL22" s="82">
        <v>4</v>
      </c>
      <c r="AM22" s="82"/>
      <c r="AN22" s="32"/>
      <c r="AO22" s="82"/>
      <c r="AP22" s="32"/>
      <c r="AQ22" s="32"/>
      <c r="AR22" s="82"/>
      <c r="AS22" s="21"/>
    </row>
    <row r="23" spans="1:45">
      <c r="A23" s="64" t="s">
        <v>23</v>
      </c>
      <c r="B23" s="106" t="s">
        <v>152</v>
      </c>
      <c r="C23" s="108">
        <v>26</v>
      </c>
      <c r="D23" s="110">
        <v>2</v>
      </c>
      <c r="E23" s="106">
        <v>8</v>
      </c>
      <c r="F23" s="83">
        <f>AVERAGE(U23,T23,G23,H23,I23,K23,L23,M23,N23,O23,P23,Q23,R23,W23,X23,Z23,AA23,AB23,AC23,AF23,AG23,AH23,AJ23,AK23,AL23)</f>
        <v>5.92</v>
      </c>
      <c r="G23" s="169">
        <v>5</v>
      </c>
      <c r="H23" s="271">
        <v>7</v>
      </c>
      <c r="I23" s="224">
        <v>7</v>
      </c>
      <c r="J23" s="71" t="s">
        <v>104</v>
      </c>
      <c r="K23" s="54">
        <v>5</v>
      </c>
      <c r="L23" s="224">
        <v>8</v>
      </c>
      <c r="M23" s="54">
        <v>5</v>
      </c>
      <c r="N23" s="82">
        <v>6</v>
      </c>
      <c r="O23" s="82">
        <v>4</v>
      </c>
      <c r="P23" s="82">
        <v>5</v>
      </c>
      <c r="Q23" s="286">
        <v>7</v>
      </c>
      <c r="R23" s="82">
        <v>6</v>
      </c>
      <c r="S23" s="82">
        <v>6</v>
      </c>
      <c r="T23" s="82">
        <v>5</v>
      </c>
      <c r="U23" s="224">
        <v>8</v>
      </c>
      <c r="V23" s="43" t="s">
        <v>104</v>
      </c>
      <c r="W23" s="142">
        <v>6</v>
      </c>
      <c r="X23" s="82">
        <v>5</v>
      </c>
      <c r="Y23" s="54"/>
      <c r="Z23" s="82">
        <v>4</v>
      </c>
      <c r="AA23" s="286">
        <v>7</v>
      </c>
      <c r="AB23" s="47">
        <v>5</v>
      </c>
      <c r="AC23" s="82">
        <v>5</v>
      </c>
      <c r="AD23" s="82"/>
      <c r="AE23" s="53"/>
      <c r="AF23" s="224">
        <v>8</v>
      </c>
      <c r="AG23" s="279">
        <v>8</v>
      </c>
      <c r="AH23" s="54">
        <v>6</v>
      </c>
      <c r="AI23" s="82"/>
      <c r="AJ23" s="71">
        <v>5</v>
      </c>
      <c r="AK23" s="32">
        <v>5</v>
      </c>
      <c r="AL23" s="53">
        <v>6</v>
      </c>
      <c r="AM23" s="71"/>
      <c r="AN23" s="47"/>
      <c r="AO23" s="53"/>
      <c r="AP23" s="32"/>
      <c r="AQ23" s="32"/>
      <c r="AR23" s="82"/>
      <c r="AS23" s="21"/>
    </row>
    <row r="24" spans="1:45">
      <c r="A24" s="64" t="s">
        <v>23</v>
      </c>
      <c r="B24" s="106" t="s">
        <v>170</v>
      </c>
      <c r="C24" s="108">
        <v>24</v>
      </c>
      <c r="D24" s="110">
        <v>4</v>
      </c>
      <c r="E24" s="106">
        <v>6</v>
      </c>
      <c r="F24" s="83">
        <f>AVERAGE(G24,H24,I24,L24,M24,N24,Q24,R24,T24,W24,X24,Y24,Z24,AA24,AB24,AC24,AD24,AE24,AG24,AH24,AI24,AJ24,AL24)</f>
        <v>5.0434782608695654</v>
      </c>
      <c r="G24" s="186">
        <v>6</v>
      </c>
      <c r="H24" s="71">
        <v>6</v>
      </c>
      <c r="I24" s="54">
        <v>4</v>
      </c>
      <c r="J24" s="43"/>
      <c r="K24" s="53"/>
      <c r="L24" s="224">
        <v>8</v>
      </c>
      <c r="M24" s="54">
        <v>5</v>
      </c>
      <c r="N24" s="82">
        <v>6</v>
      </c>
      <c r="O24" s="82" t="s">
        <v>423</v>
      </c>
      <c r="P24" s="53"/>
      <c r="Q24" s="82">
        <v>4</v>
      </c>
      <c r="R24" s="54">
        <v>6</v>
      </c>
      <c r="S24" s="53"/>
      <c r="T24" s="71">
        <v>4</v>
      </c>
      <c r="U24" s="43" t="s">
        <v>104</v>
      </c>
      <c r="V24" s="54">
        <v>8</v>
      </c>
      <c r="W24" s="82">
        <v>4</v>
      </c>
      <c r="X24" s="54">
        <v>5</v>
      </c>
      <c r="Y24" s="224">
        <v>7</v>
      </c>
      <c r="Z24" s="54">
        <v>4</v>
      </c>
      <c r="AA24" s="82">
        <v>5</v>
      </c>
      <c r="AB24" s="32">
        <v>5</v>
      </c>
      <c r="AC24" s="345">
        <v>4</v>
      </c>
      <c r="AD24" s="224">
        <v>7</v>
      </c>
      <c r="AE24" s="82">
        <v>5</v>
      </c>
      <c r="AF24" s="43" t="s">
        <v>104</v>
      </c>
      <c r="AG24" s="82">
        <v>6</v>
      </c>
      <c r="AH24" s="54">
        <v>4</v>
      </c>
      <c r="AI24" s="82">
        <v>4</v>
      </c>
      <c r="AJ24" s="82">
        <v>4</v>
      </c>
      <c r="AK24" s="47" t="s">
        <v>104</v>
      </c>
      <c r="AL24" s="294">
        <v>3</v>
      </c>
      <c r="AM24" s="71"/>
      <c r="AN24" s="47"/>
      <c r="AO24" s="71"/>
      <c r="AP24" s="32"/>
      <c r="AQ24" s="47"/>
      <c r="AR24" s="82"/>
      <c r="AS24" s="21"/>
    </row>
    <row r="25" spans="1:45" s="91" customFormat="1">
      <c r="A25" s="64" t="s">
        <v>23</v>
      </c>
      <c r="B25" s="106" t="s">
        <v>322</v>
      </c>
      <c r="C25" s="108">
        <v>13</v>
      </c>
      <c r="D25" s="110">
        <v>12</v>
      </c>
      <c r="E25" s="106">
        <v>7</v>
      </c>
      <c r="F25" s="83">
        <f>AVERAGE(I25,M25,N25,T25,U25,W25,X25,Y25,Z25,AA25,AB25,AJ25,AK25)</f>
        <v>5.615384615384615</v>
      </c>
      <c r="G25" s="171" t="s">
        <v>104</v>
      </c>
      <c r="H25" s="71" t="s">
        <v>104</v>
      </c>
      <c r="I25" s="294">
        <v>3</v>
      </c>
      <c r="J25" s="71"/>
      <c r="K25" s="54"/>
      <c r="L25" s="71" t="s">
        <v>104</v>
      </c>
      <c r="M25" s="54">
        <v>6</v>
      </c>
      <c r="N25" s="82">
        <v>4</v>
      </c>
      <c r="O25" s="82"/>
      <c r="P25" s="71" t="s">
        <v>104</v>
      </c>
      <c r="Q25" s="53"/>
      <c r="R25" s="54"/>
      <c r="S25" s="71" t="s">
        <v>104</v>
      </c>
      <c r="T25" s="43">
        <v>6</v>
      </c>
      <c r="U25" s="224">
        <v>8</v>
      </c>
      <c r="V25" s="279">
        <v>7</v>
      </c>
      <c r="W25" s="224">
        <v>7</v>
      </c>
      <c r="X25" s="224">
        <v>7</v>
      </c>
      <c r="Y25" s="54">
        <v>5</v>
      </c>
      <c r="Z25" s="54">
        <v>5</v>
      </c>
      <c r="AA25" s="278">
        <v>7</v>
      </c>
      <c r="AB25" s="32">
        <v>4</v>
      </c>
      <c r="AC25" s="42" t="s">
        <v>104</v>
      </c>
      <c r="AD25" s="53" t="s">
        <v>418</v>
      </c>
      <c r="AE25" s="82"/>
      <c r="AF25" s="54"/>
      <c r="AG25" s="43" t="s">
        <v>104</v>
      </c>
      <c r="AH25" s="142" t="s">
        <v>104</v>
      </c>
      <c r="AI25" s="71" t="s">
        <v>104</v>
      </c>
      <c r="AJ25" s="82">
        <v>5</v>
      </c>
      <c r="AK25" s="350">
        <v>6</v>
      </c>
      <c r="AL25" s="71" t="s">
        <v>104</v>
      </c>
      <c r="AM25" s="71"/>
      <c r="AN25" s="32"/>
      <c r="AO25" s="82"/>
      <c r="AP25" s="32"/>
      <c r="AQ25" s="50"/>
      <c r="AR25" s="71"/>
      <c r="AS25" s="116"/>
    </row>
    <row r="26" spans="1:45" s="91" customFormat="1">
      <c r="A26" s="64" t="s">
        <v>23</v>
      </c>
      <c r="B26" s="105" t="s">
        <v>337</v>
      </c>
      <c r="C26" s="108">
        <v>13</v>
      </c>
      <c r="D26" s="110">
        <v>8</v>
      </c>
      <c r="E26" s="106">
        <v>1</v>
      </c>
      <c r="F26" s="83">
        <f>AVERAGE(G26,H26,I26,J26,K26,L26,N26,O26,P26,U26,AC26,AI26,AK26)</f>
        <v>5.3076923076923075</v>
      </c>
      <c r="G26" s="186">
        <v>5</v>
      </c>
      <c r="H26" s="71">
        <v>5</v>
      </c>
      <c r="I26" s="82">
        <v>6</v>
      </c>
      <c r="J26" s="71">
        <v>4</v>
      </c>
      <c r="K26" s="54">
        <v>5</v>
      </c>
      <c r="L26" s="82">
        <v>6</v>
      </c>
      <c r="M26" s="54"/>
      <c r="N26" s="224">
        <v>7</v>
      </c>
      <c r="O26" s="82">
        <v>5</v>
      </c>
      <c r="P26" s="54">
        <v>4</v>
      </c>
      <c r="Q26" s="53"/>
      <c r="R26" s="71" t="s">
        <v>104</v>
      </c>
      <c r="S26" s="71" t="s">
        <v>104</v>
      </c>
      <c r="T26" s="82"/>
      <c r="U26" s="286">
        <v>8</v>
      </c>
      <c r="V26" s="71"/>
      <c r="W26" s="71" t="s">
        <v>104</v>
      </c>
      <c r="X26" s="142"/>
      <c r="Y26" s="142"/>
      <c r="Z26" s="142" t="s">
        <v>104</v>
      </c>
      <c r="AA26" s="82"/>
      <c r="AB26" s="48" t="s">
        <v>104</v>
      </c>
      <c r="AC26" s="44">
        <v>4</v>
      </c>
      <c r="AD26" s="82"/>
      <c r="AE26" s="71" t="s">
        <v>104</v>
      </c>
      <c r="AF26" s="142"/>
      <c r="AG26" s="71" t="s">
        <v>104</v>
      </c>
      <c r="AH26" s="53"/>
      <c r="AI26" s="82">
        <v>5</v>
      </c>
      <c r="AJ26" s="71" t="s">
        <v>104</v>
      </c>
      <c r="AK26" s="49">
        <v>5</v>
      </c>
      <c r="AL26" s="82"/>
      <c r="AM26" s="82"/>
      <c r="AN26" s="48"/>
      <c r="AO26" s="82"/>
      <c r="AP26" s="48"/>
      <c r="AQ26" s="49"/>
      <c r="AR26" s="82"/>
      <c r="AS26" s="116"/>
    </row>
    <row r="27" spans="1:45" s="91" customFormat="1">
      <c r="A27" s="64" t="s">
        <v>23</v>
      </c>
      <c r="B27" s="105" t="s">
        <v>342</v>
      </c>
      <c r="C27" s="108">
        <v>13</v>
      </c>
      <c r="D27" s="110">
        <v>5</v>
      </c>
      <c r="E27" s="106"/>
      <c r="F27" s="83">
        <f>AVERAGE(K27,L27,M27,N27,X27,Y27,Z27,AD27,AE27,AF27,AG27,AH27,AK27)</f>
        <v>5.6923076923076925</v>
      </c>
      <c r="G27" s="171"/>
      <c r="H27" s="71"/>
      <c r="I27" s="82"/>
      <c r="J27" s="71" t="s">
        <v>104</v>
      </c>
      <c r="K27" s="54">
        <v>5</v>
      </c>
      <c r="L27" s="82">
        <v>6</v>
      </c>
      <c r="M27" s="54">
        <v>5</v>
      </c>
      <c r="N27" s="82">
        <v>6</v>
      </c>
      <c r="O27" s="82"/>
      <c r="P27" s="54"/>
      <c r="Q27" s="71" t="s">
        <v>104</v>
      </c>
      <c r="R27" s="53"/>
      <c r="S27" s="53"/>
      <c r="T27" s="71" t="s">
        <v>104</v>
      </c>
      <c r="U27" s="82"/>
      <c r="V27" s="286">
        <v>7</v>
      </c>
      <c r="W27" s="82"/>
      <c r="X27" s="54">
        <v>6</v>
      </c>
      <c r="Y27" s="54">
        <v>6</v>
      </c>
      <c r="Z27" s="142">
        <v>5</v>
      </c>
      <c r="AA27" s="71" t="s">
        <v>104</v>
      </c>
      <c r="AB27" s="32"/>
      <c r="AC27" s="44"/>
      <c r="AD27" s="82">
        <v>6</v>
      </c>
      <c r="AE27" s="82">
        <v>6</v>
      </c>
      <c r="AF27" s="54">
        <v>6</v>
      </c>
      <c r="AG27" s="286">
        <v>7</v>
      </c>
      <c r="AH27" s="54">
        <v>5</v>
      </c>
      <c r="AI27" s="82"/>
      <c r="AJ27" s="82"/>
      <c r="AK27" s="350">
        <v>5</v>
      </c>
      <c r="AL27" s="82"/>
      <c r="AM27" s="82"/>
      <c r="AN27" s="32"/>
      <c r="AO27" s="82"/>
      <c r="AP27" s="32"/>
      <c r="AQ27" s="50"/>
      <c r="AR27" s="82"/>
      <c r="AS27" s="116"/>
    </row>
    <row r="28" spans="1:45" s="91" customFormat="1">
      <c r="A28" s="349" t="s">
        <v>23</v>
      </c>
      <c r="B28" s="357" t="s">
        <v>343</v>
      </c>
      <c r="C28" s="355"/>
      <c r="D28" s="356">
        <v>2</v>
      </c>
      <c r="E28" s="357"/>
      <c r="F28" s="168">
        <f>AVERAGE(M28)</f>
        <v>5</v>
      </c>
      <c r="G28" s="412"/>
      <c r="H28" s="158"/>
      <c r="I28" s="157"/>
      <c r="J28" s="158"/>
      <c r="K28" s="158" t="s">
        <v>104</v>
      </c>
      <c r="L28" s="157"/>
      <c r="M28" s="158">
        <v>5</v>
      </c>
      <c r="N28" s="157"/>
      <c r="O28" s="157"/>
      <c r="P28" s="157"/>
      <c r="Q28" s="157"/>
      <c r="R28" s="255"/>
      <c r="S28" s="255"/>
      <c r="T28" s="157"/>
      <c r="U28" s="157"/>
      <c r="V28" s="157"/>
      <c r="W28" s="157"/>
      <c r="X28" s="157"/>
      <c r="Y28" s="255"/>
      <c r="Z28" s="255"/>
      <c r="AA28" s="157"/>
      <c r="AB28" s="356"/>
      <c r="AC28" s="159"/>
      <c r="AD28" s="157"/>
      <c r="AE28" s="157"/>
      <c r="AF28" s="255"/>
      <c r="AG28" s="157"/>
      <c r="AH28" s="158"/>
      <c r="AI28" s="157"/>
      <c r="AJ28" s="157"/>
      <c r="AK28" s="277"/>
      <c r="AL28" s="157"/>
      <c r="AM28" s="157"/>
      <c r="AN28" s="356"/>
      <c r="AO28" s="157"/>
      <c r="AP28" s="356"/>
      <c r="AQ28" s="277"/>
      <c r="AR28" s="157"/>
      <c r="AS28" s="116"/>
    </row>
    <row r="29" spans="1:45" s="91" customFormat="1">
      <c r="A29" s="64" t="s">
        <v>23</v>
      </c>
      <c r="B29" s="105" t="s">
        <v>61</v>
      </c>
      <c r="C29" s="108"/>
      <c r="D29" s="110"/>
      <c r="E29" s="106"/>
      <c r="F29" s="83"/>
      <c r="G29" s="171"/>
      <c r="H29" s="71"/>
      <c r="I29" s="82"/>
      <c r="J29" s="71"/>
      <c r="K29" s="53"/>
      <c r="L29" s="82"/>
      <c r="M29" s="53"/>
      <c r="N29" s="82"/>
      <c r="O29" s="82"/>
      <c r="P29" s="54"/>
      <c r="Q29" s="82"/>
      <c r="R29" s="53"/>
      <c r="S29" s="53"/>
      <c r="T29" s="82"/>
      <c r="U29" s="82"/>
      <c r="V29" s="82"/>
      <c r="W29" s="82"/>
      <c r="X29" s="54"/>
      <c r="Y29" s="53"/>
      <c r="Z29" s="53"/>
      <c r="AA29" s="82"/>
      <c r="AB29" s="32"/>
      <c r="AC29" s="44"/>
      <c r="AD29" s="82"/>
      <c r="AE29" s="82"/>
      <c r="AF29" s="142"/>
      <c r="AG29" s="71"/>
      <c r="AH29" s="53"/>
      <c r="AI29" s="82"/>
      <c r="AJ29" s="82"/>
      <c r="AK29" s="51"/>
      <c r="AL29" s="82"/>
      <c r="AM29" s="82"/>
      <c r="AN29" s="32"/>
      <c r="AO29" s="82"/>
      <c r="AP29" s="32"/>
      <c r="AQ29" s="50"/>
      <c r="AR29" s="82"/>
      <c r="AS29" s="116"/>
    </row>
    <row r="30" spans="1:45" s="91" customFormat="1">
      <c r="A30" s="272" t="s">
        <v>23</v>
      </c>
      <c r="B30" s="273" t="s">
        <v>368</v>
      </c>
      <c r="C30" s="274"/>
      <c r="D30" s="275"/>
      <c r="E30" s="273"/>
      <c r="F30" s="28"/>
      <c r="G30" s="276"/>
      <c r="H30" s="254"/>
      <c r="I30" s="251"/>
      <c r="J30" s="254"/>
      <c r="K30" s="255"/>
      <c r="L30" s="251"/>
      <c r="M30" s="255"/>
      <c r="N30" s="251"/>
      <c r="O30" s="251"/>
      <c r="P30" s="233"/>
      <c r="Q30" s="251"/>
      <c r="R30" s="255"/>
      <c r="S30" s="255"/>
      <c r="T30" s="254"/>
      <c r="U30" s="251"/>
      <c r="V30" s="254"/>
      <c r="W30" s="254"/>
      <c r="X30" s="233"/>
      <c r="Y30" s="255"/>
      <c r="Z30" s="255"/>
      <c r="AA30" s="251"/>
      <c r="AB30" s="242"/>
      <c r="AC30" s="263"/>
      <c r="AD30" s="251"/>
      <c r="AE30" s="251"/>
      <c r="AF30" s="255"/>
      <c r="AG30" s="251"/>
      <c r="AH30" s="255"/>
      <c r="AI30" s="251"/>
      <c r="AJ30" s="251"/>
      <c r="AK30" s="277"/>
      <c r="AL30" s="251"/>
      <c r="AM30" s="251"/>
      <c r="AN30" s="242"/>
      <c r="AO30" s="251"/>
      <c r="AP30" s="242"/>
      <c r="AQ30" s="277"/>
      <c r="AR30" s="251"/>
      <c r="AS30" s="116"/>
    </row>
    <row r="31" spans="1:45">
      <c r="A31" s="64" t="s">
        <v>24</v>
      </c>
      <c r="B31" s="102" t="s">
        <v>38</v>
      </c>
      <c r="C31" s="108">
        <v>25</v>
      </c>
      <c r="D31" s="110">
        <v>2</v>
      </c>
      <c r="E31" s="106">
        <v>24</v>
      </c>
      <c r="F31" s="83">
        <f>AVERAGE(G31,H31,J31,P31,Q31,R31,S31,T31,U31,W31,X31,Y31,Z31,AA31,AB31,AC31,AD31,AE31,AF31,AG31,AH31,AJ31,AK31)</f>
        <v>5.9565217391304346</v>
      </c>
      <c r="G31" s="269">
        <v>9</v>
      </c>
      <c r="H31" s="278">
        <v>7</v>
      </c>
      <c r="I31" s="43" t="s">
        <v>418</v>
      </c>
      <c r="J31" s="142">
        <v>4</v>
      </c>
      <c r="K31" s="82"/>
      <c r="L31" s="53"/>
      <c r="M31" s="54"/>
      <c r="N31" s="82"/>
      <c r="O31" s="142" t="s">
        <v>104</v>
      </c>
      <c r="P31" s="53">
        <v>6</v>
      </c>
      <c r="Q31" s="224">
        <v>7</v>
      </c>
      <c r="R31" s="53">
        <v>6</v>
      </c>
      <c r="S31" s="54">
        <v>6</v>
      </c>
      <c r="T31" s="82">
        <v>4</v>
      </c>
      <c r="U31" s="53">
        <v>6</v>
      </c>
      <c r="V31" s="224">
        <v>7</v>
      </c>
      <c r="W31" s="54">
        <v>5</v>
      </c>
      <c r="X31" s="53">
        <v>6</v>
      </c>
      <c r="Y31" s="224">
        <v>7</v>
      </c>
      <c r="Z31" s="224">
        <v>7</v>
      </c>
      <c r="AA31" s="224">
        <v>8</v>
      </c>
      <c r="AB31" s="50">
        <v>5</v>
      </c>
      <c r="AC31" s="54">
        <v>4</v>
      </c>
      <c r="AD31" s="224">
        <v>7</v>
      </c>
      <c r="AE31" s="53">
        <v>6</v>
      </c>
      <c r="AF31" s="53">
        <v>6</v>
      </c>
      <c r="AG31" s="224">
        <v>8</v>
      </c>
      <c r="AH31" s="54">
        <v>4</v>
      </c>
      <c r="AI31" s="53"/>
      <c r="AJ31" s="53">
        <v>6</v>
      </c>
      <c r="AK31" s="381">
        <v>3</v>
      </c>
      <c r="AL31" s="142" t="s">
        <v>104</v>
      </c>
      <c r="AM31" s="82"/>
      <c r="AN31" s="50"/>
      <c r="AO31" s="53"/>
      <c r="AP31" s="32"/>
      <c r="AQ31" s="50"/>
      <c r="AR31" s="82"/>
      <c r="AS31" s="21"/>
    </row>
    <row r="32" spans="1:45" s="91" customFormat="1">
      <c r="A32" s="349" t="s">
        <v>24</v>
      </c>
      <c r="B32" s="357" t="s">
        <v>349</v>
      </c>
      <c r="C32" s="355">
        <v>1</v>
      </c>
      <c r="D32" s="356">
        <v>3</v>
      </c>
      <c r="E32" s="357">
        <v>1</v>
      </c>
      <c r="F32" s="168">
        <f>AVERAGE(J32)</f>
        <v>6</v>
      </c>
      <c r="G32" s="395"/>
      <c r="H32" s="158"/>
      <c r="I32" s="158"/>
      <c r="J32" s="264">
        <v>6</v>
      </c>
      <c r="K32" s="158" t="s">
        <v>104</v>
      </c>
      <c r="L32" s="158"/>
      <c r="M32" s="255"/>
      <c r="N32" s="158" t="s">
        <v>104</v>
      </c>
      <c r="O32" s="255"/>
      <c r="P32" s="158" t="s">
        <v>104</v>
      </c>
      <c r="Q32" s="157"/>
      <c r="R32" s="255"/>
      <c r="S32" s="255"/>
      <c r="T32" s="157"/>
      <c r="U32" s="157"/>
      <c r="V32" s="157"/>
      <c r="W32" s="157"/>
      <c r="X32" s="255"/>
      <c r="Y32" s="255"/>
      <c r="Z32" s="158"/>
      <c r="AA32" s="158"/>
      <c r="AB32" s="262"/>
      <c r="AC32" s="262"/>
      <c r="AD32" s="264"/>
      <c r="AE32" s="157"/>
      <c r="AF32" s="157"/>
      <c r="AG32" s="157"/>
      <c r="AH32" s="255"/>
      <c r="AI32" s="157"/>
      <c r="AJ32" s="157"/>
      <c r="AK32" s="262"/>
      <c r="AL32" s="255"/>
      <c r="AM32" s="157"/>
      <c r="AN32" s="277"/>
      <c r="AO32" s="255"/>
      <c r="AP32" s="356"/>
      <c r="AQ32" s="356"/>
      <c r="AR32" s="157"/>
      <c r="AS32" s="116"/>
    </row>
    <row r="33" spans="1:45" s="91" customFormat="1">
      <c r="A33" s="338" t="s">
        <v>24</v>
      </c>
      <c r="B33" s="372" t="s">
        <v>691</v>
      </c>
      <c r="C33" s="328"/>
      <c r="D33" s="330">
        <v>1</v>
      </c>
      <c r="E33" s="326"/>
      <c r="F33" s="342"/>
      <c r="G33" s="179"/>
      <c r="H33" s="142"/>
      <c r="I33" s="71"/>
      <c r="J33" s="43"/>
      <c r="K33" s="71"/>
      <c r="L33" s="71" t="s">
        <v>104</v>
      </c>
      <c r="M33" s="53"/>
      <c r="N33" s="71"/>
      <c r="O33" s="53"/>
      <c r="P33" s="53"/>
      <c r="Q33" s="82"/>
      <c r="R33" s="53"/>
      <c r="S33" s="53"/>
      <c r="T33" s="82"/>
      <c r="U33" s="82"/>
      <c r="V33" s="54"/>
      <c r="W33" s="54"/>
      <c r="X33" s="53"/>
      <c r="Y33" s="53"/>
      <c r="Z33" s="142"/>
      <c r="AA33" s="142"/>
      <c r="AB33" s="47"/>
      <c r="AC33" s="179"/>
      <c r="AD33" s="43"/>
      <c r="AE33" s="82"/>
      <c r="AF33" s="82"/>
      <c r="AG33" s="82"/>
      <c r="AH33" s="53"/>
      <c r="AI33" s="82"/>
      <c r="AJ33" s="82"/>
      <c r="AK33" s="47"/>
      <c r="AL33" s="53"/>
      <c r="AM33" s="82"/>
      <c r="AN33" s="50"/>
      <c r="AO33" s="53"/>
      <c r="AP33" s="345"/>
      <c r="AQ33" s="345"/>
      <c r="AR33" s="82"/>
      <c r="AS33" s="116"/>
    </row>
    <row r="34" spans="1:45" s="91" customFormat="1">
      <c r="A34" s="338" t="s">
        <v>24</v>
      </c>
      <c r="B34" s="270" t="s">
        <v>1032</v>
      </c>
      <c r="C34" s="328">
        <v>8</v>
      </c>
      <c r="D34" s="330">
        <v>4</v>
      </c>
      <c r="E34" s="326">
        <v>5</v>
      </c>
      <c r="F34" s="342">
        <f>AVERAGE(AB34,AC34,AD34,AF34,AG34,AH34,AI34,AJ34,AL34)</f>
        <v>5.4444444444444446</v>
      </c>
      <c r="G34" s="171"/>
      <c r="H34" s="71"/>
      <c r="I34" s="82"/>
      <c r="J34" s="71"/>
      <c r="K34" s="142"/>
      <c r="L34" s="82"/>
      <c r="M34" s="142"/>
      <c r="N34" s="82"/>
      <c r="O34" s="82"/>
      <c r="P34" s="54"/>
      <c r="Q34" s="82"/>
      <c r="R34" s="53"/>
      <c r="S34" s="53"/>
      <c r="T34" s="82"/>
      <c r="U34" s="82"/>
      <c r="V34" s="82"/>
      <c r="W34" s="82"/>
      <c r="X34" s="54"/>
      <c r="Y34" s="53"/>
      <c r="Z34" s="53"/>
      <c r="AA34" s="71" t="s">
        <v>104</v>
      </c>
      <c r="AB34" s="345">
        <v>4</v>
      </c>
      <c r="AC34" s="17">
        <v>3</v>
      </c>
      <c r="AD34" s="278">
        <v>7</v>
      </c>
      <c r="AE34" s="71" t="s">
        <v>104</v>
      </c>
      <c r="AF34" s="279">
        <v>7</v>
      </c>
      <c r="AG34" s="224">
        <v>8</v>
      </c>
      <c r="AH34" s="142">
        <v>4</v>
      </c>
      <c r="AI34" s="224">
        <v>8</v>
      </c>
      <c r="AJ34" s="294">
        <v>3</v>
      </c>
      <c r="AK34" s="47" t="s">
        <v>104</v>
      </c>
      <c r="AL34" s="82">
        <v>5</v>
      </c>
      <c r="AM34" s="82"/>
      <c r="AN34" s="345"/>
      <c r="AO34" s="82"/>
      <c r="AP34" s="345"/>
      <c r="AQ34" s="50"/>
      <c r="AR34" s="82"/>
      <c r="AS34" s="116"/>
    </row>
    <row r="35" spans="1:45" s="76" customFormat="1" ht="15.75" thickBot="1">
      <c r="A35" s="2" t="s">
        <v>24</v>
      </c>
      <c r="B35" s="173" t="s">
        <v>254</v>
      </c>
      <c r="C35" s="109">
        <v>17</v>
      </c>
      <c r="D35" s="111">
        <v>11</v>
      </c>
      <c r="E35" s="222" t="s">
        <v>1270</v>
      </c>
      <c r="F35" s="27">
        <f>AVERAGE(G35,H35,I35,K35,L35,P35,Q35,R35,S35,Z35,AA35,AD35,AE35,AG35,AI35,AK35,AL35)</f>
        <v>5.0588235294117645</v>
      </c>
      <c r="G35" s="169">
        <v>4</v>
      </c>
      <c r="H35" s="146">
        <v>6</v>
      </c>
      <c r="I35" s="71">
        <v>4</v>
      </c>
      <c r="J35" s="71" t="s">
        <v>104</v>
      </c>
      <c r="K35" s="71">
        <v>4</v>
      </c>
      <c r="L35" s="278">
        <v>7</v>
      </c>
      <c r="M35" s="71" t="s">
        <v>104</v>
      </c>
      <c r="N35" s="71"/>
      <c r="O35" s="71"/>
      <c r="P35" s="71">
        <v>4</v>
      </c>
      <c r="Q35" s="142">
        <v>4</v>
      </c>
      <c r="R35" s="71">
        <v>5</v>
      </c>
      <c r="S35" s="53">
        <v>6</v>
      </c>
      <c r="T35" s="71"/>
      <c r="U35" s="71" t="s">
        <v>104</v>
      </c>
      <c r="V35" s="71" t="s">
        <v>104</v>
      </c>
      <c r="W35" s="71" t="s">
        <v>104</v>
      </c>
      <c r="X35" s="71" t="s">
        <v>104</v>
      </c>
      <c r="Y35" s="71" t="s">
        <v>104</v>
      </c>
      <c r="Z35" s="82">
        <v>4</v>
      </c>
      <c r="AA35" s="142">
        <v>5</v>
      </c>
      <c r="AB35" s="48" t="s">
        <v>104</v>
      </c>
      <c r="AC35" s="42"/>
      <c r="AD35" s="82">
        <v>6</v>
      </c>
      <c r="AE35" s="71">
        <v>4</v>
      </c>
      <c r="AF35" s="142" t="s">
        <v>104</v>
      </c>
      <c r="AG35" s="82">
        <v>6</v>
      </c>
      <c r="AH35" s="142" t="s">
        <v>104</v>
      </c>
      <c r="AI35" s="224">
        <v>7</v>
      </c>
      <c r="AJ35" s="71" t="s">
        <v>104</v>
      </c>
      <c r="AK35" s="321">
        <v>7</v>
      </c>
      <c r="AL35" s="294">
        <v>3</v>
      </c>
      <c r="AM35" s="53"/>
      <c r="AN35" s="32"/>
      <c r="AO35" s="82"/>
      <c r="AP35" s="50"/>
      <c r="AQ35" s="32"/>
      <c r="AR35" s="53"/>
      <c r="AS35" s="77"/>
    </row>
    <row r="36" spans="1:45">
      <c r="F36" s="78"/>
      <c r="G36" s="162">
        <f>AVERAGE(G7,G11,G12,G13,G18,G22,G23,G24,G26,G31,G35)</f>
        <v>5.8181818181818183</v>
      </c>
      <c r="H36" s="162">
        <f>AVERAGE(H7,H12,H13,H14,H18,H22,H23,H24,H26,H31,H35)</f>
        <v>6.2727272727272725</v>
      </c>
      <c r="I36" s="163">
        <f>AVERAGE(I7,I12,I13,I14,I18,I22,I23,I24,I25,I26,I35)</f>
        <v>4.2727272727272725</v>
      </c>
      <c r="J36" s="164">
        <f>AVERAGE(J7,J11,J12,J13,J15,J20,J21,J22,J26,J31,J32)</f>
        <v>4.0909090909090908</v>
      </c>
      <c r="K36" s="164">
        <f>AVERAGE(K7,K11,K12,K13,K14,K18,K21,K23,K26,K27,K35)</f>
        <v>5</v>
      </c>
      <c r="L36" s="162">
        <f>AVERAGE(L7,L11,L12,L14,L16,L18,L23,L24,L26,L27,L35)</f>
        <v>6.6363636363636367</v>
      </c>
      <c r="M36" s="162">
        <f>AVERAGE(M7,M11,M28,M13,M14,M16,M21,M24,M23,M25,M27)</f>
        <v>5.0909090909090908</v>
      </c>
      <c r="N36" s="162">
        <f>AVERAGE(N7,N11,N14,N16,N18,N21,N23,N24,N25,N26,N27)</f>
        <v>5.8181818181818183</v>
      </c>
      <c r="O36" s="162">
        <f>AVERAGE(O7,O11,O13,O14,O16,O17,O21,O23,O22,O26)</f>
        <v>4.4000000000000004</v>
      </c>
      <c r="P36" s="162">
        <f>AVERAGE(P7,P12,P14,P15,P18,P20,P22,P23,P26,P31,P35)</f>
        <v>4.7272727272727275</v>
      </c>
      <c r="Q36" s="162">
        <f>AVERAGE(Q7,Q11,Q12,Q15,Q16,Q20,Q22,Q23,Q24,Q31,Q35)</f>
        <v>5.3636363636363633</v>
      </c>
      <c r="R36" s="162">
        <f>AVERAGE(R7,R11,R15,R16,R17,R20,R22,R23,R24,R31,R35)</f>
        <v>5.8181818181818183</v>
      </c>
      <c r="S36" s="162">
        <f>AVERAGE(S7,S11,S12,S13,S14,S15,S21,S22,S23,S31,S35)</f>
        <v>5.9090909090909092</v>
      </c>
      <c r="T36" s="162">
        <f>AVERAGE(T7,T11,T12,T13,T14,T15,T20,T21,T22,T23,T31)</f>
        <v>4.9090909090909092</v>
      </c>
      <c r="U36" s="162">
        <f>AVERAGE(U7,U12,U13,U14,U15,U20,U22,U23,U25,U26,U31)</f>
        <v>6.9090909090909092</v>
      </c>
      <c r="V36" s="162">
        <f>AVERAGE(V7,V10,V11,V15,V16,V20,V22,V24,V25,V27,V31)</f>
        <v>6.4545454545454541</v>
      </c>
      <c r="W36" s="162">
        <f>AVERAGE(W7,W11,W12,W13,W15,W20,W22,W23,W24,W25,W31)</f>
        <v>5.8181818181818183</v>
      </c>
      <c r="X36" s="162">
        <f>AVERAGE(X7,X11,X12,X13,X15,X20,X23,X24,X25,X27,X31)</f>
        <v>6</v>
      </c>
      <c r="Y36" s="162">
        <f>AVERAGE(Y7,Y10,Y11,Y13,Y15,Y20,Y22,Y24,Y25,Y27,Y31)</f>
        <v>6</v>
      </c>
      <c r="Z36" s="162">
        <f>AVERAGE(Z7,Z11,Z12,Z13,Z27,Z22,Z23,Z24,Z25,Z31,Z35)</f>
        <v>4.8181818181818183</v>
      </c>
      <c r="AA36" s="162">
        <f>AVERAGE(AA7,AA11,AA12,AA13,AA16,AA23,AA22,AA24,AA25,AA31,AA35)</f>
        <v>6.1818181818181817</v>
      </c>
      <c r="AB36" s="162">
        <f>AVERAGE(AB7,AB11,AB12,AB13,AB16,AB22,AB23,AB25,AB24,AB34,AB31)</f>
        <v>4.7272727272727275</v>
      </c>
      <c r="AC36" s="162">
        <f>AVERAGE(AC7,AC10,AC11,AC13,AC16,AC23,AC22,AC24,AC26,AC34,AC31)</f>
        <v>4.2727272727272725</v>
      </c>
      <c r="AD36" s="162">
        <f>AVERAGE(AD7,AD10,AD11,AD13,AD16,AD22,AD24,AD34,AD27,AD31,AD35)</f>
        <v>6.5454545454545459</v>
      </c>
      <c r="AE36" s="162">
        <f>AVERAGE(AE7,AE10,AE11,AE13,AE15,AE20,AE22,AE24,AE27,AE31,AE35)</f>
        <v>4.8181818181818183</v>
      </c>
      <c r="AF36" s="162">
        <f>AVERAGE(AF8,AF10,AF11,AF15,AF16,AF20,AF22,AF23,AF27,AF31,AF34)</f>
        <v>5.7272727272727275</v>
      </c>
      <c r="AG36" s="162">
        <f>AVERAGE(AG7,AG10,AG12,AG15,AG16,AG23,AG24,AG27,AG31,AG34,AG35)</f>
        <v>6.9090909090909092</v>
      </c>
      <c r="AH36" s="162">
        <f>AVERAGE(AH7,AH11,AH12,AH15,AH16,AH22,AH23,AH24,AH27,AH31,AH34)</f>
        <v>5</v>
      </c>
      <c r="AI36" s="162">
        <f>AVERAGE(AI7,AI10,AI11,AI13,AI16,AI21,AI22,AI24,AI26,AI34,AI35)</f>
        <v>6.4545454545454541</v>
      </c>
      <c r="AJ36" s="162">
        <f>AVERAGE(AJ7,AJ11,AJ12,AJ13,AJ15,AJ22,AJ23,AJ24,AJ25,AJ31,AJ34)</f>
        <v>4.6363636363636367</v>
      </c>
      <c r="AK36" s="162">
        <f>AVERAGE(AK7,AK11,AK12,AK13,AK15,AK23,AK25,AK26,AK27,AK31,AK35)</f>
        <v>5.3636363636363633</v>
      </c>
      <c r="AL36" s="162">
        <f>AVERAGE(AL7,AL10,AL12,AL13,AL16,AL21,AL22,AL23,AL24,AL35,AL34)</f>
        <v>3.6363636363636362</v>
      </c>
      <c r="AM36" s="162"/>
      <c r="AN36" s="162"/>
      <c r="AO36" s="162"/>
      <c r="AP36" s="162"/>
      <c r="AQ36" s="162"/>
      <c r="AR36" s="162"/>
    </row>
    <row r="40" spans="1:45" ht="47.25" customHeight="1"/>
  </sheetData>
  <mergeCells count="1">
    <mergeCell ref="C5:E5"/>
  </mergeCells>
  <pageMargins left="0.7" right="0.7" top="0.75" bottom="0.75" header="0.3" footer="0.3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S41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7" width="4.5703125" customWidth="1"/>
    <col min="8" max="10" width="4.7109375" customWidth="1"/>
    <col min="11" max="11" width="4.85546875" customWidth="1"/>
    <col min="12" max="26" width="4.7109375" customWidth="1"/>
    <col min="27" max="28" width="4.85546875" customWidth="1"/>
    <col min="29" max="44" width="4.7109375" customWidth="1"/>
  </cols>
  <sheetData>
    <row r="1" spans="1:45">
      <c r="A1" t="s">
        <v>0</v>
      </c>
    </row>
    <row r="4" spans="1:45" ht="15.75" thickBot="1">
      <c r="A4" t="s">
        <v>2</v>
      </c>
    </row>
    <row r="5" spans="1:45" ht="15.75" thickBot="1">
      <c r="C5" s="418" t="s">
        <v>72</v>
      </c>
      <c r="D5" s="419"/>
      <c r="E5" s="420"/>
    </row>
    <row r="6" spans="1:45" ht="48" customHeight="1" thickBot="1">
      <c r="A6" s="4" t="s">
        <v>3</v>
      </c>
      <c r="B6" s="6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20" t="s">
        <v>523</v>
      </c>
      <c r="H6" s="20" t="s">
        <v>551</v>
      </c>
      <c r="I6" s="115" t="s">
        <v>1188</v>
      </c>
      <c r="J6" s="115" t="s">
        <v>607</v>
      </c>
      <c r="K6" s="115" t="s">
        <v>648</v>
      </c>
      <c r="L6" s="115" t="s">
        <v>678</v>
      </c>
      <c r="M6" s="115" t="s">
        <v>706</v>
      </c>
      <c r="N6" s="115" t="s">
        <v>740</v>
      </c>
      <c r="O6" s="115" t="s">
        <v>767</v>
      </c>
      <c r="P6" s="115" t="s">
        <v>794</v>
      </c>
      <c r="Q6" s="115" t="s">
        <v>797</v>
      </c>
      <c r="R6" s="115" t="s">
        <v>833</v>
      </c>
      <c r="S6" s="115" t="s">
        <v>847</v>
      </c>
      <c r="T6" s="115" t="s">
        <v>878</v>
      </c>
      <c r="U6" s="115" t="s">
        <v>897</v>
      </c>
      <c r="V6" s="115" t="s">
        <v>917</v>
      </c>
      <c r="W6" s="115" t="s">
        <v>940</v>
      </c>
      <c r="X6" s="115" t="s">
        <v>949</v>
      </c>
      <c r="Y6" s="115" t="s">
        <v>984</v>
      </c>
      <c r="Z6" s="115" t="s">
        <v>1000</v>
      </c>
      <c r="AA6" s="115" t="s">
        <v>1030</v>
      </c>
      <c r="AB6" s="115" t="s">
        <v>1058</v>
      </c>
      <c r="AC6" s="115" t="s">
        <v>1069</v>
      </c>
      <c r="AD6" s="115" t="s">
        <v>1096</v>
      </c>
      <c r="AE6" s="115" t="s">
        <v>1115</v>
      </c>
      <c r="AF6" s="115" t="s">
        <v>1158</v>
      </c>
      <c r="AG6" s="115" t="s">
        <v>1184</v>
      </c>
      <c r="AH6" s="115" t="s">
        <v>1204</v>
      </c>
      <c r="AI6" s="115" t="s">
        <v>1228</v>
      </c>
      <c r="AJ6" s="115" t="s">
        <v>1251</v>
      </c>
      <c r="AK6" s="115"/>
      <c r="AL6" s="115" t="s">
        <v>1286</v>
      </c>
      <c r="AM6" s="115"/>
      <c r="AN6" s="115"/>
      <c r="AO6" s="115"/>
      <c r="AP6" s="115"/>
      <c r="AQ6" s="115"/>
      <c r="AR6" s="115"/>
    </row>
    <row r="7" spans="1:45">
      <c r="A7" s="300" t="s">
        <v>8</v>
      </c>
      <c r="B7" s="301" t="s">
        <v>9</v>
      </c>
      <c r="C7" s="302"/>
      <c r="D7" s="303"/>
      <c r="E7" s="304"/>
      <c r="F7" s="29"/>
      <c r="G7" s="254"/>
      <c r="H7" s="255"/>
      <c r="I7" s="255"/>
      <c r="J7" s="255"/>
      <c r="K7" s="251"/>
      <c r="L7" s="251"/>
      <c r="M7" s="255"/>
      <c r="N7" s="251"/>
      <c r="O7" s="251"/>
      <c r="P7" s="255"/>
      <c r="Q7" s="255"/>
      <c r="R7" s="157"/>
      <c r="S7" s="255"/>
      <c r="T7" s="251"/>
      <c r="U7" s="255"/>
      <c r="V7" s="251"/>
      <c r="W7" s="233"/>
      <c r="X7" s="251"/>
      <c r="Y7" s="255"/>
      <c r="Z7" s="242"/>
      <c r="AA7" s="251"/>
      <c r="AB7" s="255"/>
      <c r="AC7" s="255"/>
      <c r="AD7" s="242"/>
      <c r="AE7" s="251"/>
      <c r="AF7" s="242"/>
      <c r="AG7" s="255"/>
      <c r="AH7" s="242"/>
      <c r="AI7" s="251"/>
      <c r="AJ7" s="251"/>
      <c r="AK7" s="251"/>
      <c r="AL7" s="242"/>
      <c r="AM7" s="255"/>
      <c r="AN7" s="255"/>
      <c r="AO7" s="242"/>
      <c r="AP7" s="277"/>
      <c r="AQ7" s="242"/>
      <c r="AR7" s="251"/>
      <c r="AS7" s="21"/>
    </row>
    <row r="8" spans="1:45">
      <c r="A8" s="64" t="s">
        <v>8</v>
      </c>
      <c r="B8" s="102" t="s">
        <v>524</v>
      </c>
      <c r="C8" s="328">
        <v>14</v>
      </c>
      <c r="D8" s="330">
        <v>1</v>
      </c>
      <c r="E8" s="326"/>
      <c r="F8" s="83">
        <f>AVERAGE(K8,L8,M8,N8,O8,P8,Q8,T8,U8,V8,W8,X8,AC8,AD8)</f>
        <v>5.0714285714285712</v>
      </c>
      <c r="G8" s="71"/>
      <c r="H8" s="82"/>
      <c r="I8" s="82"/>
      <c r="J8" s="32"/>
      <c r="K8" s="212">
        <v>5</v>
      </c>
      <c r="L8" s="224">
        <v>7</v>
      </c>
      <c r="M8" s="82">
        <v>5</v>
      </c>
      <c r="N8" s="53">
        <v>6</v>
      </c>
      <c r="O8" s="82">
        <v>6</v>
      </c>
      <c r="P8" s="53">
        <v>5</v>
      </c>
      <c r="Q8" s="53">
        <v>6</v>
      </c>
      <c r="R8" s="53"/>
      <c r="S8" s="82"/>
      <c r="T8" s="82">
        <v>5</v>
      </c>
      <c r="U8" s="53">
        <v>6</v>
      </c>
      <c r="V8" s="294">
        <v>3</v>
      </c>
      <c r="W8" s="82">
        <v>4</v>
      </c>
      <c r="X8" s="82">
        <v>4</v>
      </c>
      <c r="Y8" s="82"/>
      <c r="Z8" s="82"/>
      <c r="AA8" s="82"/>
      <c r="AB8" s="71" t="s">
        <v>104</v>
      </c>
      <c r="AC8" s="82">
        <v>5</v>
      </c>
      <c r="AD8" s="32">
        <v>4</v>
      </c>
      <c r="AE8" s="82"/>
      <c r="AF8" s="32"/>
      <c r="AG8" s="82"/>
      <c r="AH8" s="32"/>
      <c r="AI8" s="82"/>
      <c r="AJ8" s="82"/>
      <c r="AK8" s="82"/>
      <c r="AL8" s="32"/>
      <c r="AM8" s="82"/>
      <c r="AN8" s="82"/>
      <c r="AO8" s="53"/>
      <c r="AP8" s="32"/>
      <c r="AQ8" s="32"/>
      <c r="AR8" s="53"/>
      <c r="AS8" s="21"/>
    </row>
    <row r="9" spans="1:45" s="91" customFormat="1">
      <c r="A9" s="10" t="s">
        <v>8</v>
      </c>
      <c r="B9" s="38" t="s">
        <v>294</v>
      </c>
      <c r="C9" s="332">
        <v>17</v>
      </c>
      <c r="D9" s="333"/>
      <c r="E9" s="322"/>
      <c r="F9" s="28">
        <f>AVERAGE(G9,H9,I9,J9,R9,S9,Y9,Z9,AA9,AB9,AE9,AF9,AG9,AH9,AI9,AJ9,AL9)</f>
        <v>5.7058823529411766</v>
      </c>
      <c r="G9" s="43">
        <v>6</v>
      </c>
      <c r="H9" s="224">
        <v>7</v>
      </c>
      <c r="I9" s="54">
        <v>4</v>
      </c>
      <c r="J9" s="49">
        <v>5</v>
      </c>
      <c r="K9" s="34"/>
      <c r="L9" s="82"/>
      <c r="M9" s="53"/>
      <c r="N9" s="82"/>
      <c r="O9" s="82"/>
      <c r="P9" s="82"/>
      <c r="Q9" s="82"/>
      <c r="R9" s="53">
        <v>6</v>
      </c>
      <c r="S9" s="53">
        <v>6</v>
      </c>
      <c r="T9" s="82"/>
      <c r="U9" s="82"/>
      <c r="V9" s="53"/>
      <c r="W9" s="53"/>
      <c r="X9" s="82"/>
      <c r="Y9" s="53">
        <v>6</v>
      </c>
      <c r="Z9" s="53">
        <v>6</v>
      </c>
      <c r="AA9" s="53">
        <v>5</v>
      </c>
      <c r="AB9" s="82">
        <v>6</v>
      </c>
      <c r="AC9" s="53"/>
      <c r="AD9" s="32"/>
      <c r="AE9" s="224">
        <v>7</v>
      </c>
      <c r="AF9" s="50">
        <v>6</v>
      </c>
      <c r="AG9" s="82">
        <v>5</v>
      </c>
      <c r="AH9" s="50">
        <v>6</v>
      </c>
      <c r="AI9" s="54">
        <v>5</v>
      </c>
      <c r="AJ9" s="54">
        <v>5</v>
      </c>
      <c r="AK9" s="82"/>
      <c r="AL9" s="50">
        <v>6</v>
      </c>
      <c r="AM9" s="53"/>
      <c r="AN9" s="82"/>
      <c r="AO9" s="54"/>
      <c r="AP9" s="50"/>
      <c r="AQ9" s="50"/>
      <c r="AR9" s="82"/>
      <c r="AS9" s="116"/>
    </row>
    <row r="10" spans="1:45">
      <c r="A10" s="64" t="s">
        <v>10</v>
      </c>
      <c r="B10" s="22" t="s">
        <v>11</v>
      </c>
      <c r="C10" s="328">
        <v>23</v>
      </c>
      <c r="D10" s="330"/>
      <c r="E10" s="335">
        <v>3</v>
      </c>
      <c r="F10" s="83">
        <f>AVERAGE(X10,V10,L10,M10,N10,O10,P10,Q10,R10,S10,T10,U10,W10,Y10,Z10,AA10,AB10,AC10,AD10,AG10,AH10,AI10,AJ10)</f>
        <v>6.2173913043478262</v>
      </c>
      <c r="G10" s="71"/>
      <c r="H10" s="43"/>
      <c r="I10" s="71"/>
      <c r="J10" s="48"/>
      <c r="K10" s="169"/>
      <c r="L10" s="82">
        <v>6</v>
      </c>
      <c r="M10" s="71">
        <v>6</v>
      </c>
      <c r="N10" s="82">
        <v>6</v>
      </c>
      <c r="O10" s="82">
        <v>6</v>
      </c>
      <c r="P10" s="286">
        <v>7</v>
      </c>
      <c r="Q10" s="82">
        <v>6</v>
      </c>
      <c r="R10" s="286">
        <v>7</v>
      </c>
      <c r="S10" s="82">
        <v>6</v>
      </c>
      <c r="T10" s="82">
        <v>6</v>
      </c>
      <c r="U10" s="224">
        <v>8</v>
      </c>
      <c r="V10" s="294">
        <v>3</v>
      </c>
      <c r="W10" s="82">
        <v>6</v>
      </c>
      <c r="X10" s="82">
        <v>4</v>
      </c>
      <c r="Y10" s="224">
        <v>8</v>
      </c>
      <c r="Z10" s="82">
        <v>6</v>
      </c>
      <c r="AA10" s="82">
        <v>6</v>
      </c>
      <c r="AB10" s="82">
        <v>6</v>
      </c>
      <c r="AC10" s="224">
        <v>8</v>
      </c>
      <c r="AD10" s="32">
        <v>6</v>
      </c>
      <c r="AE10" s="82"/>
      <c r="AF10" s="50"/>
      <c r="AG10" s="286">
        <v>7</v>
      </c>
      <c r="AH10" s="396">
        <v>7</v>
      </c>
      <c r="AI10" s="82">
        <v>6</v>
      </c>
      <c r="AJ10" s="82">
        <v>6</v>
      </c>
      <c r="AK10" s="82"/>
      <c r="AL10" s="32"/>
      <c r="AM10" s="82"/>
      <c r="AN10" s="82"/>
      <c r="AO10" s="82"/>
      <c r="AP10" s="32"/>
      <c r="AQ10" s="32"/>
      <c r="AR10" s="82"/>
      <c r="AS10" s="21"/>
    </row>
    <row r="11" spans="1:45">
      <c r="A11" s="64" t="s">
        <v>10</v>
      </c>
      <c r="B11" s="22" t="s">
        <v>12</v>
      </c>
      <c r="C11" s="328">
        <v>22</v>
      </c>
      <c r="D11" s="330">
        <v>1</v>
      </c>
      <c r="E11" s="326">
        <v>1</v>
      </c>
      <c r="F11" s="83">
        <f>AVERAGE(X11,J11,K11,M11,N11,O11,P11,Q11,R11,T11,V11,W11,Y11,Z11,AA11,AB11,AC11,AE11,AF11,AG11,AI11,AJ11)</f>
        <v>5.6818181818181817</v>
      </c>
      <c r="G11" s="52"/>
      <c r="H11" s="71"/>
      <c r="I11" s="71"/>
      <c r="J11" s="48">
        <v>5</v>
      </c>
      <c r="K11" s="85">
        <v>7</v>
      </c>
      <c r="L11" s="71" t="s">
        <v>104</v>
      </c>
      <c r="M11" s="54">
        <v>5</v>
      </c>
      <c r="N11" s="82">
        <v>6</v>
      </c>
      <c r="O11" s="71">
        <v>5</v>
      </c>
      <c r="P11" s="82">
        <v>6</v>
      </c>
      <c r="Q11" s="82">
        <v>6</v>
      </c>
      <c r="R11" s="82">
        <v>6</v>
      </c>
      <c r="S11" s="71"/>
      <c r="T11" s="71">
        <v>6</v>
      </c>
      <c r="U11" s="71"/>
      <c r="V11" s="82">
        <v>4</v>
      </c>
      <c r="W11" s="82">
        <v>5</v>
      </c>
      <c r="X11" s="71">
        <v>5</v>
      </c>
      <c r="Y11" s="71">
        <v>6</v>
      </c>
      <c r="Z11" s="71">
        <v>6</v>
      </c>
      <c r="AA11" s="82">
        <v>6</v>
      </c>
      <c r="AB11" s="82">
        <v>5</v>
      </c>
      <c r="AC11" s="82">
        <v>6</v>
      </c>
      <c r="AD11" s="32"/>
      <c r="AE11" s="287">
        <v>7</v>
      </c>
      <c r="AF11" s="32">
        <v>5</v>
      </c>
      <c r="AG11" s="278">
        <v>7</v>
      </c>
      <c r="AH11" s="32"/>
      <c r="AI11" s="82">
        <v>5</v>
      </c>
      <c r="AJ11" s="71">
        <v>6</v>
      </c>
      <c r="AK11" s="54"/>
      <c r="AL11" s="48"/>
      <c r="AM11" s="82"/>
      <c r="AN11" s="82"/>
      <c r="AO11" s="82"/>
      <c r="AP11" s="32"/>
      <c r="AQ11" s="48"/>
      <c r="AR11" s="53"/>
      <c r="AS11" s="21"/>
    </row>
    <row r="12" spans="1:45">
      <c r="A12" s="41" t="s">
        <v>10</v>
      </c>
      <c r="B12" s="79" t="s">
        <v>191</v>
      </c>
      <c r="C12" s="323">
        <v>3</v>
      </c>
      <c r="D12" s="324"/>
      <c r="E12" s="325"/>
      <c r="F12" s="168">
        <f>AVERAGE(G12,H12,I12)</f>
        <v>5.333333333333333</v>
      </c>
      <c r="G12" s="158">
        <v>6</v>
      </c>
      <c r="H12" s="158">
        <v>6</v>
      </c>
      <c r="I12" s="158">
        <v>4</v>
      </c>
      <c r="J12" s="262"/>
      <c r="K12" s="159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00"/>
      <c r="AE12" s="157"/>
      <c r="AF12" s="100"/>
      <c r="AG12" s="157"/>
      <c r="AH12" s="100"/>
      <c r="AI12" s="157"/>
      <c r="AJ12" s="157"/>
      <c r="AK12" s="157"/>
      <c r="AL12" s="277"/>
      <c r="AM12" s="157"/>
      <c r="AN12" s="157"/>
      <c r="AO12" s="157"/>
      <c r="AP12" s="262"/>
      <c r="AQ12" s="100"/>
      <c r="AR12" s="158"/>
      <c r="AS12" s="21"/>
    </row>
    <row r="13" spans="1:45" s="57" customFormat="1">
      <c r="A13" s="64" t="s">
        <v>10</v>
      </c>
      <c r="B13" s="22" t="s">
        <v>238</v>
      </c>
      <c r="C13" s="328">
        <v>14</v>
      </c>
      <c r="D13" s="330"/>
      <c r="E13" s="326"/>
      <c r="F13" s="83">
        <f>AVERAGE(G13,H13,I13,J13,K13,L13,O13,S13,U13,AD13,AE13,AF13,AH13,AL13)</f>
        <v>5.9285714285714288</v>
      </c>
      <c r="G13" s="71">
        <v>6</v>
      </c>
      <c r="H13" s="287">
        <v>7</v>
      </c>
      <c r="I13" s="71">
        <v>4</v>
      </c>
      <c r="J13" s="48">
        <v>5</v>
      </c>
      <c r="K13" s="169">
        <v>6</v>
      </c>
      <c r="L13" s="286">
        <v>7</v>
      </c>
      <c r="M13" s="82"/>
      <c r="N13" s="82"/>
      <c r="O13" s="82">
        <v>5</v>
      </c>
      <c r="P13" s="71"/>
      <c r="Q13" s="82"/>
      <c r="R13" s="82"/>
      <c r="S13" s="286">
        <v>7</v>
      </c>
      <c r="T13" s="82"/>
      <c r="U13" s="82">
        <v>6</v>
      </c>
      <c r="V13" s="82"/>
      <c r="W13" s="82"/>
      <c r="X13" s="82"/>
      <c r="Y13" s="82"/>
      <c r="Z13" s="82"/>
      <c r="AA13" s="82"/>
      <c r="AB13" s="71"/>
      <c r="AC13" s="82"/>
      <c r="AD13" s="32">
        <v>6</v>
      </c>
      <c r="AE13" s="286">
        <v>7</v>
      </c>
      <c r="AF13" s="32">
        <v>5</v>
      </c>
      <c r="AG13" s="82"/>
      <c r="AH13" s="32">
        <v>6</v>
      </c>
      <c r="AI13" s="82"/>
      <c r="AJ13" s="82"/>
      <c r="AK13" s="82"/>
      <c r="AL13" s="32">
        <v>6</v>
      </c>
      <c r="AM13" s="82"/>
      <c r="AN13" s="82"/>
      <c r="AO13" s="82"/>
      <c r="AP13" s="32"/>
      <c r="AQ13" s="32"/>
      <c r="AR13" s="82"/>
      <c r="AS13" s="58"/>
    </row>
    <row r="14" spans="1:45">
      <c r="A14" s="64" t="s">
        <v>10</v>
      </c>
      <c r="B14" s="34" t="s">
        <v>97</v>
      </c>
      <c r="C14" s="328">
        <v>17</v>
      </c>
      <c r="D14" s="336">
        <v>1</v>
      </c>
      <c r="E14" s="335" t="s">
        <v>585</v>
      </c>
      <c r="F14" s="83">
        <f>AVERAGE(M14,G14,H14,I14,P14,R14,S14,T14,V14,W14,X14,AC14,AD14,AF14,AH14,AJ14,AL14)</f>
        <v>5.5882352941176467</v>
      </c>
      <c r="G14" s="71">
        <v>5</v>
      </c>
      <c r="H14" s="287">
        <v>7</v>
      </c>
      <c r="I14" s="71">
        <v>6</v>
      </c>
      <c r="J14" s="48"/>
      <c r="K14" s="169"/>
      <c r="L14" s="82"/>
      <c r="M14" s="294">
        <v>3</v>
      </c>
      <c r="N14" s="53"/>
      <c r="O14" s="82"/>
      <c r="P14" s="82">
        <v>6</v>
      </c>
      <c r="Q14" s="82"/>
      <c r="R14" s="82">
        <v>6</v>
      </c>
      <c r="S14" s="82">
        <v>6</v>
      </c>
      <c r="T14" s="82">
        <v>6</v>
      </c>
      <c r="U14" s="82"/>
      <c r="V14" s="294">
        <v>3</v>
      </c>
      <c r="W14" s="82">
        <v>6</v>
      </c>
      <c r="X14" s="54">
        <v>4</v>
      </c>
      <c r="Y14" s="82"/>
      <c r="Z14" s="82"/>
      <c r="AA14" s="82"/>
      <c r="AB14" s="82"/>
      <c r="AC14" s="82">
        <v>6</v>
      </c>
      <c r="AD14" s="32">
        <v>6</v>
      </c>
      <c r="AE14" s="82"/>
      <c r="AF14" s="32">
        <v>6</v>
      </c>
      <c r="AG14" s="82"/>
      <c r="AH14" s="396">
        <v>7</v>
      </c>
      <c r="AI14" s="71" t="s">
        <v>104</v>
      </c>
      <c r="AJ14" s="82">
        <v>5</v>
      </c>
      <c r="AK14" s="82"/>
      <c r="AL14" s="396">
        <v>7</v>
      </c>
      <c r="AM14" s="82"/>
      <c r="AN14" s="82"/>
      <c r="AO14" s="82"/>
      <c r="AP14" s="32"/>
      <c r="AQ14" s="32"/>
      <c r="AR14" s="82"/>
      <c r="AS14" s="21"/>
    </row>
    <row r="15" spans="1:45">
      <c r="A15" s="64" t="s">
        <v>10</v>
      </c>
      <c r="B15" s="22" t="s">
        <v>13</v>
      </c>
      <c r="C15" s="328">
        <v>12</v>
      </c>
      <c r="D15" s="336">
        <v>1</v>
      </c>
      <c r="E15" s="335"/>
      <c r="F15" s="83">
        <f>AVERAGE(K15,L15,M15,P15,R15,S15,T15,U15,AA15,AD15,AF15,AJ15,AL15)</f>
        <v>5.9230769230769234</v>
      </c>
      <c r="G15" s="71"/>
      <c r="H15" s="71"/>
      <c r="I15" s="71"/>
      <c r="J15" s="71"/>
      <c r="K15" s="286">
        <v>8</v>
      </c>
      <c r="L15" s="286">
        <v>7</v>
      </c>
      <c r="M15" s="82">
        <v>5</v>
      </c>
      <c r="N15" s="82"/>
      <c r="O15" s="82"/>
      <c r="P15" s="54">
        <v>5</v>
      </c>
      <c r="Q15" s="82"/>
      <c r="R15" s="286">
        <v>7</v>
      </c>
      <c r="S15" s="82">
        <v>5</v>
      </c>
      <c r="T15" s="82">
        <v>5</v>
      </c>
      <c r="U15" s="82">
        <v>6</v>
      </c>
      <c r="V15" s="82"/>
      <c r="W15" s="82"/>
      <c r="X15" s="82"/>
      <c r="Y15" s="82"/>
      <c r="Z15" s="53"/>
      <c r="AA15" s="82">
        <v>6</v>
      </c>
      <c r="AB15" s="82"/>
      <c r="AC15" s="82"/>
      <c r="AD15" s="32">
        <v>6</v>
      </c>
      <c r="AE15" s="82"/>
      <c r="AF15" s="48">
        <v>5</v>
      </c>
      <c r="AG15" s="82"/>
      <c r="AH15" s="32"/>
      <c r="AI15" s="82"/>
      <c r="AJ15" s="71">
        <v>6</v>
      </c>
      <c r="AK15" s="82"/>
      <c r="AL15" s="48">
        <v>6</v>
      </c>
      <c r="AM15" s="71"/>
      <c r="AN15" s="43"/>
      <c r="AO15" s="71"/>
      <c r="AP15" s="50"/>
      <c r="AQ15" s="48"/>
      <c r="AR15" s="82"/>
      <c r="AS15" s="21"/>
    </row>
    <row r="16" spans="1:45" s="91" customFormat="1">
      <c r="A16" s="64" t="s">
        <v>10</v>
      </c>
      <c r="B16" s="22" t="s">
        <v>145</v>
      </c>
      <c r="C16" s="328">
        <v>18</v>
      </c>
      <c r="D16" s="336"/>
      <c r="E16" s="335">
        <v>2</v>
      </c>
      <c r="F16" s="83">
        <f>AVERAGE(G16,H16,I16,J16,N16,Q16,V16,W16,X16,Y16,Z16,AB16,AC16,AE16,AG16,AH16,AI16,AL16)</f>
        <v>5.7222222222222223</v>
      </c>
      <c r="G16" s="43">
        <v>6</v>
      </c>
      <c r="H16" s="278">
        <v>8</v>
      </c>
      <c r="I16" s="71">
        <v>4</v>
      </c>
      <c r="J16" s="71">
        <v>5</v>
      </c>
      <c r="K16" s="48"/>
      <c r="L16" s="82"/>
      <c r="M16" s="82"/>
      <c r="N16" s="286">
        <v>7</v>
      </c>
      <c r="O16" s="82"/>
      <c r="P16" s="142"/>
      <c r="Q16" s="54">
        <v>5</v>
      </c>
      <c r="R16" s="82"/>
      <c r="S16" s="82"/>
      <c r="T16" s="82"/>
      <c r="U16" s="53"/>
      <c r="V16" s="82">
        <v>4</v>
      </c>
      <c r="W16" s="82">
        <v>5</v>
      </c>
      <c r="X16" s="82">
        <v>5</v>
      </c>
      <c r="Y16" s="82">
        <v>6</v>
      </c>
      <c r="Z16" s="82">
        <v>6</v>
      </c>
      <c r="AA16" s="82"/>
      <c r="AB16" s="82">
        <v>6</v>
      </c>
      <c r="AC16" s="82">
        <v>5</v>
      </c>
      <c r="AD16" s="50"/>
      <c r="AE16" s="82">
        <v>6</v>
      </c>
      <c r="AF16" s="48"/>
      <c r="AG16" s="286">
        <v>7</v>
      </c>
      <c r="AH16" s="396">
        <v>7</v>
      </c>
      <c r="AI16" s="82">
        <v>6</v>
      </c>
      <c r="AJ16" s="82"/>
      <c r="AK16" s="82"/>
      <c r="AL16" s="32">
        <v>5</v>
      </c>
      <c r="AM16" s="71"/>
      <c r="AN16" s="54"/>
      <c r="AO16" s="82"/>
      <c r="AP16" s="50"/>
      <c r="AQ16" s="32"/>
      <c r="AR16" s="82"/>
      <c r="AS16" s="116"/>
    </row>
    <row r="17" spans="1:45" s="91" customFormat="1">
      <c r="A17" s="64" t="s">
        <v>10</v>
      </c>
      <c r="B17" s="34" t="s">
        <v>586</v>
      </c>
      <c r="C17" s="328">
        <v>15</v>
      </c>
      <c r="D17" s="336">
        <v>3</v>
      </c>
      <c r="E17" s="335">
        <v>1</v>
      </c>
      <c r="F17" s="83">
        <f>AVERAGE(J17,K17,L17,N17,O17,Q17,U17,Y17,Z17,AA17,AB17,AE17,AG17,AI17,AL17)</f>
        <v>6.4666666666666668</v>
      </c>
      <c r="G17" s="43"/>
      <c r="H17" s="82"/>
      <c r="I17" s="71" t="s">
        <v>104</v>
      </c>
      <c r="J17" s="71">
        <v>6</v>
      </c>
      <c r="K17" s="287">
        <v>8</v>
      </c>
      <c r="L17" s="82">
        <v>6</v>
      </c>
      <c r="M17" s="82"/>
      <c r="N17" s="82">
        <v>6</v>
      </c>
      <c r="O17" s="82">
        <v>5</v>
      </c>
      <c r="P17" s="142"/>
      <c r="Q17" s="279">
        <v>7</v>
      </c>
      <c r="R17" s="82"/>
      <c r="S17" s="82"/>
      <c r="T17" s="71" t="s">
        <v>104</v>
      </c>
      <c r="U17" s="54">
        <v>6</v>
      </c>
      <c r="V17" s="82"/>
      <c r="W17" s="71" t="s">
        <v>104</v>
      </c>
      <c r="X17" s="82"/>
      <c r="Y17" s="224">
        <v>8</v>
      </c>
      <c r="Z17" s="82">
        <v>6</v>
      </c>
      <c r="AA17" s="286">
        <v>7</v>
      </c>
      <c r="AB17" s="286">
        <v>7</v>
      </c>
      <c r="AC17" s="82"/>
      <c r="AD17" s="53"/>
      <c r="AE17" s="82">
        <v>5</v>
      </c>
      <c r="AF17" s="71"/>
      <c r="AG17" s="286">
        <v>7</v>
      </c>
      <c r="AH17" s="82"/>
      <c r="AI17" s="82">
        <v>6</v>
      </c>
      <c r="AJ17" s="82"/>
      <c r="AK17" s="82"/>
      <c r="AL17" s="286">
        <v>7</v>
      </c>
      <c r="AM17" s="71"/>
      <c r="AN17" s="54"/>
      <c r="AO17" s="82"/>
      <c r="AP17" s="50"/>
      <c r="AQ17" s="32"/>
      <c r="AR17" s="82"/>
      <c r="AS17" s="116"/>
    </row>
    <row r="18" spans="1:45" s="91" customFormat="1">
      <c r="A18" s="10" t="s">
        <v>10</v>
      </c>
      <c r="B18" s="56" t="s">
        <v>407</v>
      </c>
      <c r="C18" s="332"/>
      <c r="D18" s="337"/>
      <c r="E18" s="322"/>
      <c r="F18" s="83"/>
      <c r="G18" s="71"/>
      <c r="H18" s="71"/>
      <c r="I18" s="71"/>
      <c r="J18" s="71"/>
      <c r="K18" s="82"/>
      <c r="L18" s="82"/>
      <c r="M18" s="82"/>
      <c r="N18" s="82"/>
      <c r="O18" s="82"/>
      <c r="P18" s="142"/>
      <c r="Q18" s="53"/>
      <c r="R18" s="82"/>
      <c r="S18" s="82"/>
      <c r="T18" s="82"/>
      <c r="U18" s="82"/>
      <c r="V18" s="142"/>
      <c r="W18" s="53"/>
      <c r="X18" s="82"/>
      <c r="Y18" s="82"/>
      <c r="Z18" s="82"/>
      <c r="AA18" s="82"/>
      <c r="AB18" s="82"/>
      <c r="AC18" s="82"/>
      <c r="AD18" s="142"/>
      <c r="AE18" s="53"/>
      <c r="AF18" s="82"/>
      <c r="AG18" s="82"/>
      <c r="AH18" s="82"/>
      <c r="AI18" s="82"/>
      <c r="AJ18" s="142"/>
      <c r="AK18" s="53"/>
      <c r="AL18" s="82"/>
      <c r="AM18" s="71"/>
      <c r="AN18" s="82"/>
      <c r="AO18" s="82"/>
      <c r="AP18" s="50"/>
      <c r="AQ18" s="32"/>
      <c r="AR18" s="82"/>
      <c r="AS18" s="116"/>
    </row>
    <row r="19" spans="1:45">
      <c r="A19" s="64" t="s">
        <v>23</v>
      </c>
      <c r="B19" s="22" t="s">
        <v>15</v>
      </c>
      <c r="C19" s="328">
        <v>21</v>
      </c>
      <c r="D19" s="330">
        <v>4</v>
      </c>
      <c r="E19" s="326"/>
      <c r="F19" s="39">
        <f>AVERAGE(X19,G19,H19,I19,J19,L19,N19,P19,Q19,S19,T19,U19,W19,Y19,Z19,AA19,AB19,AC19,AD19,AE19,AF19)</f>
        <v>6.0476190476190474</v>
      </c>
      <c r="G19" s="71">
        <v>5</v>
      </c>
      <c r="H19" s="287">
        <v>7</v>
      </c>
      <c r="I19" s="71">
        <v>5</v>
      </c>
      <c r="J19" s="287">
        <v>7</v>
      </c>
      <c r="K19" s="71" t="s">
        <v>104</v>
      </c>
      <c r="L19" s="287">
        <v>7</v>
      </c>
      <c r="M19" s="142" t="s">
        <v>104</v>
      </c>
      <c r="N19" s="287">
        <v>7</v>
      </c>
      <c r="O19" s="82"/>
      <c r="P19" s="71">
        <v>6</v>
      </c>
      <c r="Q19" s="82">
        <v>4</v>
      </c>
      <c r="R19" s="71" t="s">
        <v>104</v>
      </c>
      <c r="S19" s="286">
        <v>7</v>
      </c>
      <c r="T19" s="82">
        <v>6</v>
      </c>
      <c r="U19" s="71">
        <v>6</v>
      </c>
      <c r="V19" s="82"/>
      <c r="W19" s="82">
        <v>5</v>
      </c>
      <c r="X19" s="82">
        <v>5</v>
      </c>
      <c r="Y19" s="286">
        <v>7</v>
      </c>
      <c r="Z19" s="54">
        <v>6</v>
      </c>
      <c r="AA19" s="82">
        <v>5</v>
      </c>
      <c r="AB19" s="82">
        <v>5</v>
      </c>
      <c r="AC19" s="286">
        <v>7</v>
      </c>
      <c r="AD19" s="396">
        <v>7</v>
      </c>
      <c r="AE19" s="286">
        <v>7</v>
      </c>
      <c r="AF19" s="32">
        <v>6</v>
      </c>
      <c r="AG19" s="82"/>
      <c r="AH19" s="32"/>
      <c r="AI19" s="82"/>
      <c r="AJ19" s="71" t="s">
        <v>104</v>
      </c>
      <c r="AK19" s="82"/>
      <c r="AL19" s="32"/>
      <c r="AM19" s="82"/>
      <c r="AN19" s="82"/>
      <c r="AO19" s="71"/>
      <c r="AP19" s="32"/>
      <c r="AQ19" s="32"/>
      <c r="AR19" s="82"/>
      <c r="AS19" s="21"/>
    </row>
    <row r="20" spans="1:45">
      <c r="A20" s="64" t="s">
        <v>23</v>
      </c>
      <c r="B20" s="22" t="s">
        <v>17</v>
      </c>
      <c r="C20" s="328">
        <v>20</v>
      </c>
      <c r="D20" s="330">
        <v>7</v>
      </c>
      <c r="E20" s="326">
        <v>2</v>
      </c>
      <c r="F20" s="83">
        <f>AVERAGE(J20,K20,M20,N20,O20,Q20,R20,S20,T20,V20,W20,X20,Y20,Z20,AA20,AB20,AC20,AD20,AG20,AH20,AL20)</f>
        <v>5.5714285714285712</v>
      </c>
      <c r="G20" s="71" t="s">
        <v>104</v>
      </c>
      <c r="H20" s="142" t="s">
        <v>104</v>
      </c>
      <c r="I20" s="142" t="s">
        <v>104</v>
      </c>
      <c r="J20" s="47">
        <v>6</v>
      </c>
      <c r="K20" s="42">
        <v>6</v>
      </c>
      <c r="L20" s="71" t="s">
        <v>104</v>
      </c>
      <c r="M20" s="71">
        <v>4</v>
      </c>
      <c r="N20" s="82">
        <v>6</v>
      </c>
      <c r="O20" s="82">
        <v>5</v>
      </c>
      <c r="P20" s="71" t="s">
        <v>104</v>
      </c>
      <c r="Q20" s="71">
        <v>5</v>
      </c>
      <c r="R20" s="71">
        <v>5</v>
      </c>
      <c r="S20" s="286">
        <v>7</v>
      </c>
      <c r="T20" s="54">
        <v>4</v>
      </c>
      <c r="U20" s="71"/>
      <c r="V20" s="82">
        <v>4</v>
      </c>
      <c r="W20" s="71">
        <v>4</v>
      </c>
      <c r="X20" s="82">
        <v>5</v>
      </c>
      <c r="Y20" s="286">
        <v>7</v>
      </c>
      <c r="Z20" s="82">
        <v>6</v>
      </c>
      <c r="AA20" s="82">
        <v>5</v>
      </c>
      <c r="AB20" s="54">
        <v>5</v>
      </c>
      <c r="AC20" s="71">
        <v>6</v>
      </c>
      <c r="AD20" s="48">
        <v>6</v>
      </c>
      <c r="AE20" s="82"/>
      <c r="AF20" s="32"/>
      <c r="AG20" s="224">
        <v>8</v>
      </c>
      <c r="AH20" s="48">
        <v>6</v>
      </c>
      <c r="AI20" s="82"/>
      <c r="AJ20" s="71" t="s">
        <v>104</v>
      </c>
      <c r="AK20" s="142"/>
      <c r="AL20" s="321">
        <v>7</v>
      </c>
      <c r="AM20" s="71"/>
      <c r="AN20" s="53"/>
      <c r="AO20" s="53"/>
      <c r="AP20" s="32"/>
      <c r="AQ20" s="50"/>
      <c r="AR20" s="142"/>
      <c r="AS20" s="21"/>
    </row>
    <row r="21" spans="1:45">
      <c r="A21" s="64" t="s">
        <v>23</v>
      </c>
      <c r="B21" s="22" t="s">
        <v>18</v>
      </c>
      <c r="C21" s="328">
        <v>19</v>
      </c>
      <c r="D21" s="330">
        <v>3</v>
      </c>
      <c r="E21" s="335">
        <v>2</v>
      </c>
      <c r="F21" s="83">
        <f>AVERAGE(I21,J21,N21,O21,P21,Q21,R21,S21,T21,W21,X21,Y21,Z21,AA21,AE21,AG21,AH21,AJ21,AL21)</f>
        <v>6.0526315789473681</v>
      </c>
      <c r="G21" s="146" t="s">
        <v>104</v>
      </c>
      <c r="H21" s="43" t="s">
        <v>104</v>
      </c>
      <c r="I21" s="71">
        <v>4</v>
      </c>
      <c r="J21" s="48">
        <v>6</v>
      </c>
      <c r="K21" s="82"/>
      <c r="L21" s="82"/>
      <c r="M21" s="71"/>
      <c r="N21" s="82">
        <v>6</v>
      </c>
      <c r="O21" s="82">
        <v>6</v>
      </c>
      <c r="P21" s="82">
        <v>5</v>
      </c>
      <c r="Q21" s="82">
        <v>5</v>
      </c>
      <c r="R21" s="278">
        <v>8</v>
      </c>
      <c r="S21" s="82">
        <v>5</v>
      </c>
      <c r="T21" s="286">
        <v>7</v>
      </c>
      <c r="U21" s="82"/>
      <c r="V21" s="71"/>
      <c r="W21" s="82">
        <v>6</v>
      </c>
      <c r="X21" s="71">
        <v>6</v>
      </c>
      <c r="Y21" s="286">
        <v>7</v>
      </c>
      <c r="Z21" s="287">
        <v>7</v>
      </c>
      <c r="AA21" s="142">
        <v>6</v>
      </c>
      <c r="AB21" s="82"/>
      <c r="AC21" s="71"/>
      <c r="AD21" s="32"/>
      <c r="AE21" s="286">
        <v>7</v>
      </c>
      <c r="AF21" s="48" t="s">
        <v>104</v>
      </c>
      <c r="AG21" s="286">
        <v>7</v>
      </c>
      <c r="AH21" s="32">
        <v>6</v>
      </c>
      <c r="AI21" s="82"/>
      <c r="AJ21" s="82">
        <v>5</v>
      </c>
      <c r="AK21" s="82"/>
      <c r="AL21" s="350">
        <v>6</v>
      </c>
      <c r="AM21" s="82"/>
      <c r="AN21" s="82"/>
      <c r="AO21" s="82"/>
      <c r="AP21" s="48"/>
      <c r="AQ21" s="32"/>
      <c r="AR21" s="82"/>
      <c r="AS21" s="21"/>
    </row>
    <row r="22" spans="1:45">
      <c r="A22" s="64" t="s">
        <v>23</v>
      </c>
      <c r="B22" s="22" t="s">
        <v>19</v>
      </c>
      <c r="C22" s="328">
        <v>16</v>
      </c>
      <c r="D22" s="330">
        <v>6</v>
      </c>
      <c r="E22" s="326">
        <v>2</v>
      </c>
      <c r="F22" s="83">
        <f>AVERAGE(G22,H22,I22,K22,L22,M22,P22,R22,AB22,AC22,AE22,AF22,AG22,AI22,AJ22,AL22)</f>
        <v>6.0625</v>
      </c>
      <c r="G22" s="71">
        <v>6</v>
      </c>
      <c r="H22" s="71">
        <v>6</v>
      </c>
      <c r="I22" s="71">
        <v>5</v>
      </c>
      <c r="J22" s="48"/>
      <c r="K22" s="316">
        <v>7</v>
      </c>
      <c r="L22" s="82">
        <v>6</v>
      </c>
      <c r="M22" s="82">
        <v>5</v>
      </c>
      <c r="N22" s="71" t="s">
        <v>104</v>
      </c>
      <c r="O22" s="71" t="s">
        <v>104</v>
      </c>
      <c r="P22" s="82">
        <v>6</v>
      </c>
      <c r="Q22" s="71" t="s">
        <v>104</v>
      </c>
      <c r="R22" s="224">
        <v>8</v>
      </c>
      <c r="S22" s="82"/>
      <c r="T22" s="82"/>
      <c r="U22" s="71"/>
      <c r="V22" s="82"/>
      <c r="W22" s="71"/>
      <c r="X22" s="82"/>
      <c r="Y22" s="71"/>
      <c r="Z22" s="142" t="s">
        <v>104</v>
      </c>
      <c r="AA22" s="71" t="s">
        <v>104</v>
      </c>
      <c r="AB22" s="82">
        <v>5</v>
      </c>
      <c r="AC22" s="82">
        <v>5</v>
      </c>
      <c r="AD22" s="48" t="s">
        <v>104</v>
      </c>
      <c r="AE22" s="82">
        <v>6</v>
      </c>
      <c r="AF22" s="47">
        <v>6</v>
      </c>
      <c r="AG22" s="71">
        <v>6</v>
      </c>
      <c r="AH22" s="32"/>
      <c r="AI22" s="82">
        <v>6</v>
      </c>
      <c r="AJ22" s="278">
        <v>7</v>
      </c>
      <c r="AK22" s="71"/>
      <c r="AL22" s="407">
        <v>7</v>
      </c>
      <c r="AM22" s="82"/>
      <c r="AN22" s="71"/>
      <c r="AO22" s="71"/>
      <c r="AP22" s="48"/>
      <c r="AQ22" s="32"/>
      <c r="AR22" s="54"/>
      <c r="AS22" s="21"/>
    </row>
    <row r="23" spans="1:45">
      <c r="A23" s="64" t="s">
        <v>23</v>
      </c>
      <c r="B23" s="22" t="s">
        <v>20</v>
      </c>
      <c r="C23" s="328">
        <v>7</v>
      </c>
      <c r="D23" s="330">
        <v>4</v>
      </c>
      <c r="E23" s="326"/>
      <c r="F23" s="83">
        <f>AVERAGE(G23,H23,L23,AG23,AH23,AI23,AJ23)</f>
        <v>6</v>
      </c>
      <c r="G23" s="161">
        <v>5</v>
      </c>
      <c r="H23" s="287">
        <v>7</v>
      </c>
      <c r="I23" s="71"/>
      <c r="J23" s="48"/>
      <c r="K23" s="85"/>
      <c r="L23" s="71">
        <v>5</v>
      </c>
      <c r="M23" s="142" t="s">
        <v>104</v>
      </c>
      <c r="N23" s="82"/>
      <c r="O23" s="71"/>
      <c r="P23" s="82"/>
      <c r="Q23" s="82"/>
      <c r="R23" s="82"/>
      <c r="S23" s="71" t="s">
        <v>104</v>
      </c>
      <c r="T23" s="53"/>
      <c r="U23" s="82"/>
      <c r="V23" s="82"/>
      <c r="W23" s="82"/>
      <c r="X23" s="82"/>
      <c r="Y23" s="82"/>
      <c r="Z23" s="71"/>
      <c r="AA23" s="54"/>
      <c r="AB23" s="71"/>
      <c r="AC23" s="82"/>
      <c r="AD23" s="32"/>
      <c r="AE23" s="82"/>
      <c r="AF23" s="48" t="s">
        <v>104</v>
      </c>
      <c r="AG23" s="82">
        <v>6</v>
      </c>
      <c r="AH23" s="47">
        <v>6</v>
      </c>
      <c r="AI23" s="142">
        <v>5</v>
      </c>
      <c r="AJ23" s="279">
        <v>8</v>
      </c>
      <c r="AK23" s="82"/>
      <c r="AL23" s="48" t="s">
        <v>104</v>
      </c>
      <c r="AM23" s="53"/>
      <c r="AN23" s="82"/>
      <c r="AO23" s="82"/>
      <c r="AP23" s="32"/>
      <c r="AQ23" s="32"/>
      <c r="AR23" s="82"/>
      <c r="AS23" s="21"/>
    </row>
    <row r="24" spans="1:45" s="91" customFormat="1">
      <c r="A24" s="64" t="s">
        <v>23</v>
      </c>
      <c r="B24" s="22" t="s">
        <v>338</v>
      </c>
      <c r="C24" s="328">
        <v>19</v>
      </c>
      <c r="D24" s="330">
        <v>5</v>
      </c>
      <c r="E24" s="326">
        <v>3</v>
      </c>
      <c r="F24" s="83">
        <f>AVERAGE(X24,G24,H24,I24,K24,L24,M24,N24,P24,Q24,R24,V24,W24,AD24,AE24,AI24,AJ24,AL24)</f>
        <v>6.166666666666667</v>
      </c>
      <c r="G24" s="161">
        <v>6</v>
      </c>
      <c r="H24" s="287">
        <v>8</v>
      </c>
      <c r="I24" s="71">
        <v>4</v>
      </c>
      <c r="J24" s="48" t="s">
        <v>104</v>
      </c>
      <c r="K24" s="85">
        <v>6</v>
      </c>
      <c r="L24" s="71">
        <v>6</v>
      </c>
      <c r="M24" s="54">
        <v>5</v>
      </c>
      <c r="N24" s="279">
        <v>7</v>
      </c>
      <c r="O24" s="82"/>
      <c r="P24" s="82">
        <v>6</v>
      </c>
      <c r="Q24" s="279">
        <v>7</v>
      </c>
      <c r="R24" s="279">
        <v>7</v>
      </c>
      <c r="S24" s="53" t="s">
        <v>418</v>
      </c>
      <c r="T24" s="53"/>
      <c r="U24" s="82"/>
      <c r="V24" s="82">
        <v>4</v>
      </c>
      <c r="W24" s="82">
        <v>6</v>
      </c>
      <c r="X24" s="82">
        <v>4</v>
      </c>
      <c r="Y24" s="53"/>
      <c r="Z24" s="71" t="s">
        <v>104</v>
      </c>
      <c r="AA24" s="142" t="s">
        <v>104</v>
      </c>
      <c r="AB24" s="142" t="s">
        <v>104</v>
      </c>
      <c r="AC24" s="82"/>
      <c r="AD24" s="407">
        <v>7</v>
      </c>
      <c r="AE24" s="224">
        <v>7</v>
      </c>
      <c r="AF24" s="32"/>
      <c r="AG24" s="71" t="s">
        <v>104</v>
      </c>
      <c r="AH24" s="51"/>
      <c r="AI24" s="286">
        <v>7</v>
      </c>
      <c r="AJ24" s="82">
        <v>6</v>
      </c>
      <c r="AK24" s="82"/>
      <c r="AL24" s="321">
        <v>8</v>
      </c>
      <c r="AM24" s="53"/>
      <c r="AN24" s="53"/>
      <c r="AO24" s="82"/>
      <c r="AP24" s="32"/>
      <c r="AQ24" s="32"/>
      <c r="AR24" s="82"/>
      <c r="AS24" s="116"/>
    </row>
    <row r="25" spans="1:45" s="91" customFormat="1">
      <c r="A25" s="64" t="s">
        <v>23</v>
      </c>
      <c r="B25" s="22" t="s">
        <v>302</v>
      </c>
      <c r="C25" s="328">
        <v>1</v>
      </c>
      <c r="D25" s="330">
        <v>9</v>
      </c>
      <c r="E25" s="326">
        <v>1</v>
      </c>
      <c r="F25" s="83">
        <f>AVERAGE(S25)</f>
        <v>5</v>
      </c>
      <c r="G25" s="142"/>
      <c r="H25" s="71"/>
      <c r="I25" s="71"/>
      <c r="J25" s="51"/>
      <c r="K25" s="136" t="s">
        <v>104</v>
      </c>
      <c r="L25" s="71" t="s">
        <v>104</v>
      </c>
      <c r="M25" s="142" t="s">
        <v>104</v>
      </c>
      <c r="N25" s="82"/>
      <c r="O25" s="71" t="s">
        <v>104</v>
      </c>
      <c r="P25" s="82"/>
      <c r="Q25" s="82"/>
      <c r="R25" s="71"/>
      <c r="S25" s="71">
        <v>5</v>
      </c>
      <c r="T25" s="71" t="s">
        <v>104</v>
      </c>
      <c r="U25" s="142" t="s">
        <v>104</v>
      </c>
      <c r="V25" s="71" t="s">
        <v>104</v>
      </c>
      <c r="W25" s="53"/>
      <c r="X25" s="71" t="s">
        <v>104</v>
      </c>
      <c r="Y25" s="71" t="s">
        <v>104</v>
      </c>
      <c r="Z25" s="82"/>
      <c r="AA25" s="82"/>
      <c r="AB25" s="53"/>
      <c r="AC25" s="82"/>
      <c r="AD25" s="49"/>
      <c r="AE25" s="53"/>
      <c r="AF25" s="32"/>
      <c r="AG25" s="82"/>
      <c r="AH25" s="50"/>
      <c r="AI25" s="142"/>
      <c r="AJ25" s="53"/>
      <c r="AK25" s="142"/>
      <c r="AL25" s="32"/>
      <c r="AM25" s="82"/>
      <c r="AN25" s="82"/>
      <c r="AO25" s="71"/>
      <c r="AP25" s="50"/>
      <c r="AQ25" s="48"/>
      <c r="AR25" s="82"/>
      <c r="AS25" s="116"/>
    </row>
    <row r="26" spans="1:45" s="91" customFormat="1">
      <c r="A26" s="64" t="s">
        <v>23</v>
      </c>
      <c r="B26" s="22" t="s">
        <v>402</v>
      </c>
      <c r="C26" s="328">
        <v>5</v>
      </c>
      <c r="D26" s="330">
        <v>2</v>
      </c>
      <c r="E26" s="326">
        <v>1</v>
      </c>
      <c r="F26" s="83">
        <f>AVERAGE(V26,X26,Y26,AF26,AI26)</f>
        <v>4.4000000000000004</v>
      </c>
      <c r="G26" s="142"/>
      <c r="H26" s="71"/>
      <c r="I26" s="71"/>
      <c r="J26" s="51"/>
      <c r="K26" s="44"/>
      <c r="L26" s="82"/>
      <c r="M26" s="142"/>
      <c r="N26" s="82"/>
      <c r="O26" s="82"/>
      <c r="P26" s="82"/>
      <c r="Q26" s="82"/>
      <c r="R26" s="71"/>
      <c r="S26" s="71"/>
      <c r="T26" s="71"/>
      <c r="U26" s="43"/>
      <c r="V26" s="294">
        <v>3</v>
      </c>
      <c r="W26" s="53"/>
      <c r="X26" s="82">
        <v>4</v>
      </c>
      <c r="Y26" s="82">
        <v>5</v>
      </c>
      <c r="Z26" s="82"/>
      <c r="AA26" s="82"/>
      <c r="AB26" s="53"/>
      <c r="AC26" s="71" t="s">
        <v>104</v>
      </c>
      <c r="AD26" s="49"/>
      <c r="AE26" s="142" t="s">
        <v>104</v>
      </c>
      <c r="AF26" s="32">
        <v>4</v>
      </c>
      <c r="AG26" s="82"/>
      <c r="AH26" s="50"/>
      <c r="AI26" s="53">
        <v>6</v>
      </c>
      <c r="AJ26" s="53"/>
      <c r="AK26" s="82"/>
      <c r="AL26" s="47"/>
      <c r="AM26" s="82"/>
      <c r="AN26" s="82"/>
      <c r="AO26" s="82"/>
      <c r="AP26" s="50"/>
      <c r="AQ26" s="32"/>
      <c r="AR26" s="82"/>
      <c r="AS26" s="116"/>
    </row>
    <row r="27" spans="1:45" s="91" customFormat="1">
      <c r="A27" s="64" t="s">
        <v>23</v>
      </c>
      <c r="B27" s="34" t="s">
        <v>281</v>
      </c>
      <c r="C27" s="328">
        <v>5</v>
      </c>
      <c r="D27" s="330">
        <v>18</v>
      </c>
      <c r="E27" s="326"/>
      <c r="F27" s="83">
        <f>AVERAGE(G27,J27,S27,T27,U27,AD27)</f>
        <v>5</v>
      </c>
      <c r="G27" s="142">
        <v>4</v>
      </c>
      <c r="H27" s="71" t="s">
        <v>104</v>
      </c>
      <c r="I27" s="71" t="s">
        <v>104</v>
      </c>
      <c r="J27" s="47">
        <v>5</v>
      </c>
      <c r="K27" s="44"/>
      <c r="L27" s="82"/>
      <c r="M27" s="82"/>
      <c r="N27" s="71" t="s">
        <v>104</v>
      </c>
      <c r="O27" s="71" t="s">
        <v>104</v>
      </c>
      <c r="P27" s="71" t="s">
        <v>104</v>
      </c>
      <c r="Q27" s="71" t="s">
        <v>104</v>
      </c>
      <c r="R27" s="71" t="s">
        <v>104</v>
      </c>
      <c r="S27" s="71">
        <v>5</v>
      </c>
      <c r="T27" s="71">
        <v>4</v>
      </c>
      <c r="U27" s="280">
        <v>7</v>
      </c>
      <c r="V27" s="71" t="s">
        <v>104</v>
      </c>
      <c r="W27" s="142" t="s">
        <v>104</v>
      </c>
      <c r="X27" s="82"/>
      <c r="Y27" s="82"/>
      <c r="Z27" s="71" t="s">
        <v>104</v>
      </c>
      <c r="AA27" s="71" t="s">
        <v>104</v>
      </c>
      <c r="AB27" s="53"/>
      <c r="AC27" s="71" t="s">
        <v>104</v>
      </c>
      <c r="AD27" s="49">
        <v>5</v>
      </c>
      <c r="AE27" s="142" t="s">
        <v>104</v>
      </c>
      <c r="AF27" s="48" t="s">
        <v>104</v>
      </c>
      <c r="AG27" s="71" t="s">
        <v>104</v>
      </c>
      <c r="AH27" s="47" t="s">
        <v>104</v>
      </c>
      <c r="AI27" s="71" t="s">
        <v>104</v>
      </c>
      <c r="AJ27" s="53"/>
      <c r="AK27" s="82"/>
      <c r="AL27" s="47"/>
      <c r="AM27" s="71"/>
      <c r="AN27" s="82"/>
      <c r="AO27" s="82"/>
      <c r="AP27" s="50"/>
      <c r="AQ27" s="32"/>
      <c r="AR27" s="82"/>
      <c r="AS27" s="116"/>
    </row>
    <row r="28" spans="1:45" s="91" customFormat="1">
      <c r="A28" s="64" t="s">
        <v>23</v>
      </c>
      <c r="B28" s="34" t="s">
        <v>608</v>
      </c>
      <c r="C28" s="328">
        <v>7</v>
      </c>
      <c r="D28" s="330">
        <v>4</v>
      </c>
      <c r="E28" s="326"/>
      <c r="F28" s="83">
        <f>AVERAGE(J28,K28,M28,O28,U28,V28,W28,X28,AH28)</f>
        <v>5.7777777777777777</v>
      </c>
      <c r="G28" s="142"/>
      <c r="H28" s="71"/>
      <c r="I28" s="71"/>
      <c r="J28" s="48">
        <v>5</v>
      </c>
      <c r="K28" s="16">
        <v>7</v>
      </c>
      <c r="L28" s="82"/>
      <c r="M28" s="82">
        <v>6</v>
      </c>
      <c r="N28" s="82"/>
      <c r="O28" s="286">
        <v>7</v>
      </c>
      <c r="P28" s="82"/>
      <c r="Q28" s="82"/>
      <c r="R28" s="71"/>
      <c r="S28" s="71"/>
      <c r="T28" s="71" t="s">
        <v>104</v>
      </c>
      <c r="U28" s="142">
        <v>6</v>
      </c>
      <c r="V28" s="82">
        <v>5</v>
      </c>
      <c r="W28" s="54">
        <v>5</v>
      </c>
      <c r="X28" s="71">
        <v>5</v>
      </c>
      <c r="Y28" s="71" t="s">
        <v>104</v>
      </c>
      <c r="Z28" s="82"/>
      <c r="AA28" s="82"/>
      <c r="AB28" s="53"/>
      <c r="AC28" s="82"/>
      <c r="AD28" s="49"/>
      <c r="AE28" s="53"/>
      <c r="AF28" s="32"/>
      <c r="AG28" s="82"/>
      <c r="AH28" s="350">
        <v>6</v>
      </c>
      <c r="AI28" s="54"/>
      <c r="AJ28" s="53"/>
      <c r="AK28" s="82"/>
      <c r="AL28" s="47"/>
      <c r="AM28" s="71"/>
      <c r="AN28" s="82"/>
      <c r="AO28" s="82"/>
      <c r="AP28" s="50"/>
      <c r="AQ28" s="32"/>
      <c r="AR28" s="82"/>
      <c r="AS28" s="116"/>
    </row>
    <row r="29" spans="1:45" s="91" customFormat="1">
      <c r="A29" s="349" t="s">
        <v>23</v>
      </c>
      <c r="B29" s="386" t="s">
        <v>525</v>
      </c>
      <c r="C29" s="355">
        <v>2</v>
      </c>
      <c r="D29" s="356">
        <v>7</v>
      </c>
      <c r="E29" s="357">
        <v>1</v>
      </c>
      <c r="F29" s="168">
        <f>AVERAGE(J29,R29)</f>
        <v>4.5</v>
      </c>
      <c r="G29" s="158" t="s">
        <v>104</v>
      </c>
      <c r="H29" s="158"/>
      <c r="I29" s="158"/>
      <c r="J29" s="262">
        <v>4</v>
      </c>
      <c r="K29" s="260" t="s">
        <v>104</v>
      </c>
      <c r="L29" s="157"/>
      <c r="M29" s="157"/>
      <c r="N29" s="157"/>
      <c r="O29" s="157"/>
      <c r="P29" s="158" t="s">
        <v>104</v>
      </c>
      <c r="Q29" s="158" t="s">
        <v>104</v>
      </c>
      <c r="R29" s="158">
        <v>5</v>
      </c>
      <c r="S29" s="264" t="s">
        <v>104</v>
      </c>
      <c r="T29" s="157"/>
      <c r="U29" s="158" t="s">
        <v>104</v>
      </c>
      <c r="V29" s="158" t="s">
        <v>104</v>
      </c>
      <c r="W29" s="255"/>
      <c r="X29" s="157"/>
      <c r="Y29" s="157"/>
      <c r="Z29" s="157"/>
      <c r="AA29" s="157"/>
      <c r="AB29" s="255"/>
      <c r="AC29" s="157"/>
      <c r="AD29" s="356"/>
      <c r="AE29" s="255"/>
      <c r="AF29" s="356"/>
      <c r="AG29" s="157"/>
      <c r="AH29" s="277"/>
      <c r="AI29" s="255"/>
      <c r="AJ29" s="255"/>
      <c r="AK29" s="157"/>
      <c r="AL29" s="255"/>
      <c r="AM29" s="157"/>
      <c r="AN29" s="158"/>
      <c r="AO29" s="157"/>
      <c r="AP29" s="277"/>
      <c r="AQ29" s="356"/>
      <c r="AR29" s="157"/>
      <c r="AS29" s="116"/>
    </row>
    <row r="30" spans="1:45" s="91" customFormat="1">
      <c r="A30" s="338" t="s">
        <v>23</v>
      </c>
      <c r="B30" s="67" t="s">
        <v>898</v>
      </c>
      <c r="C30" s="328"/>
      <c r="D30" s="330">
        <v>1</v>
      </c>
      <c r="E30" s="326"/>
      <c r="F30" s="342"/>
      <c r="G30" s="142"/>
      <c r="H30" s="71"/>
      <c r="I30" s="71"/>
      <c r="J30" s="47"/>
      <c r="K30" s="42"/>
      <c r="L30" s="82"/>
      <c r="M30" s="82"/>
      <c r="N30" s="82"/>
      <c r="O30" s="82"/>
      <c r="P30" s="71"/>
      <c r="Q30" s="71"/>
      <c r="R30" s="71"/>
      <c r="S30" s="43"/>
      <c r="T30" s="82"/>
      <c r="U30" s="71" t="s">
        <v>104</v>
      </c>
      <c r="V30" s="82"/>
      <c r="W30" s="53"/>
      <c r="X30" s="82"/>
      <c r="Y30" s="82"/>
      <c r="Z30" s="82"/>
      <c r="AA30" s="82"/>
      <c r="AB30" s="53"/>
      <c r="AC30" s="82"/>
      <c r="AD30" s="350"/>
      <c r="AE30" s="53"/>
      <c r="AF30" s="345"/>
      <c r="AG30" s="82"/>
      <c r="AH30" s="50"/>
      <c r="AI30" s="53"/>
      <c r="AJ30" s="53"/>
      <c r="AK30" s="82"/>
      <c r="AL30" s="53"/>
      <c r="AM30" s="82"/>
      <c r="AN30" s="71"/>
      <c r="AO30" s="82"/>
      <c r="AP30" s="50"/>
      <c r="AQ30" s="345"/>
      <c r="AR30" s="82"/>
      <c r="AS30" s="116"/>
    </row>
    <row r="31" spans="1:45" s="91" customFormat="1">
      <c r="A31" s="338" t="s">
        <v>23</v>
      </c>
      <c r="B31" s="67" t="s">
        <v>1001</v>
      </c>
      <c r="C31" s="328">
        <v>9</v>
      </c>
      <c r="D31" s="330">
        <v>3</v>
      </c>
      <c r="E31" s="326">
        <v>3</v>
      </c>
      <c r="F31" s="342">
        <f>AVERAGE(Z31,AA31,AB31,AC31,AD31,AF31,AI31,AJ31,AL31)</f>
        <v>5.333333333333333</v>
      </c>
      <c r="G31" s="142"/>
      <c r="H31" s="71"/>
      <c r="I31" s="71"/>
      <c r="J31" s="47"/>
      <c r="K31" s="42"/>
      <c r="L31" s="82"/>
      <c r="M31" s="82"/>
      <c r="N31" s="82"/>
      <c r="O31" s="82"/>
      <c r="P31" s="71"/>
      <c r="Q31" s="71"/>
      <c r="R31" s="71"/>
      <c r="S31" s="43"/>
      <c r="T31" s="82"/>
      <c r="U31" s="71"/>
      <c r="V31" s="82"/>
      <c r="W31" s="53"/>
      <c r="X31" s="82"/>
      <c r="Y31" s="82"/>
      <c r="Z31" s="224">
        <v>7</v>
      </c>
      <c r="AA31" s="82">
        <v>5</v>
      </c>
      <c r="AB31" s="54">
        <v>5</v>
      </c>
      <c r="AC31" s="82">
        <v>5</v>
      </c>
      <c r="AD31" s="350">
        <v>5</v>
      </c>
      <c r="AE31" s="142" t="s">
        <v>104</v>
      </c>
      <c r="AF31" s="345">
        <v>4</v>
      </c>
      <c r="AG31" s="43" t="s">
        <v>104</v>
      </c>
      <c r="AH31" s="47" t="s">
        <v>104</v>
      </c>
      <c r="AI31" s="54">
        <v>6</v>
      </c>
      <c r="AJ31" s="224">
        <v>7</v>
      </c>
      <c r="AK31" s="82"/>
      <c r="AL31" s="54">
        <v>4</v>
      </c>
      <c r="AM31" s="82"/>
      <c r="AN31" s="71"/>
      <c r="AO31" s="82"/>
      <c r="AP31" s="50"/>
      <c r="AQ31" s="345"/>
      <c r="AR31" s="82"/>
      <c r="AS31" s="116"/>
    </row>
    <row r="32" spans="1:45" s="91" customFormat="1">
      <c r="A32" s="272" t="s">
        <v>23</v>
      </c>
      <c r="B32" s="394" t="s">
        <v>741</v>
      </c>
      <c r="C32" s="274">
        <v>2</v>
      </c>
      <c r="D32" s="275">
        <v>2</v>
      </c>
      <c r="E32" s="273"/>
      <c r="F32" s="312">
        <f>AVERAGE(O32,U32)</f>
        <v>4.5</v>
      </c>
      <c r="G32" s="158"/>
      <c r="H32" s="158"/>
      <c r="I32" s="158"/>
      <c r="J32" s="262"/>
      <c r="K32" s="260"/>
      <c r="L32" s="157"/>
      <c r="M32" s="157"/>
      <c r="N32" s="158" t="s">
        <v>104</v>
      </c>
      <c r="O32" s="157">
        <v>4</v>
      </c>
      <c r="P32" s="157"/>
      <c r="Q32" s="157"/>
      <c r="R32" s="158"/>
      <c r="S32" s="158"/>
      <c r="T32" s="157"/>
      <c r="U32" s="157">
        <v>5</v>
      </c>
      <c r="V32" s="157"/>
      <c r="W32" s="255"/>
      <c r="X32" s="157"/>
      <c r="Y32" s="158" t="s">
        <v>104</v>
      </c>
      <c r="Z32" s="157"/>
      <c r="AA32" s="157"/>
      <c r="AB32" s="255"/>
      <c r="AC32" s="157"/>
      <c r="AD32" s="356"/>
      <c r="AE32" s="255"/>
      <c r="AF32" s="356"/>
      <c r="AG32" s="157"/>
      <c r="AH32" s="277"/>
      <c r="AI32" s="255"/>
      <c r="AJ32" s="255"/>
      <c r="AK32" s="157"/>
      <c r="AL32" s="255"/>
      <c r="AM32" s="157"/>
      <c r="AN32" s="158"/>
      <c r="AO32" s="157"/>
      <c r="AP32" s="277"/>
      <c r="AQ32" s="356"/>
      <c r="AR32" s="157"/>
      <c r="AS32" s="116"/>
    </row>
    <row r="33" spans="1:45">
      <c r="A33" s="64" t="s">
        <v>24</v>
      </c>
      <c r="B33" s="22" t="s">
        <v>22</v>
      </c>
      <c r="C33" s="328">
        <v>28</v>
      </c>
      <c r="D33" s="330">
        <v>1</v>
      </c>
      <c r="E33" s="326">
        <v>29</v>
      </c>
      <c r="F33" s="83">
        <f>AVERAGE(X33,V33,H33,I33,K33,L33,M33,N33,O33,P33,Q33,R33,T33,U33,W33,Y33,Z33,AA33,AB33,AC33,AD33,AE33,AF33,AG33,AH33,AI33,AJ33,AL33)</f>
        <v>5.8928571428571432</v>
      </c>
      <c r="G33" s="82"/>
      <c r="H33" s="142">
        <v>4</v>
      </c>
      <c r="I33" s="43">
        <v>5</v>
      </c>
      <c r="J33" s="47" t="s">
        <v>104</v>
      </c>
      <c r="K33" s="317">
        <v>9</v>
      </c>
      <c r="L33" s="53">
        <v>6</v>
      </c>
      <c r="M33" s="294">
        <v>3</v>
      </c>
      <c r="N33" s="278">
        <v>8</v>
      </c>
      <c r="O33" s="53">
        <v>6</v>
      </c>
      <c r="P33" s="281">
        <v>3</v>
      </c>
      <c r="Q33" s="53">
        <v>6</v>
      </c>
      <c r="R33" s="224">
        <v>7</v>
      </c>
      <c r="S33" s="54"/>
      <c r="T33" s="278">
        <v>7</v>
      </c>
      <c r="U33" s="53">
        <v>6</v>
      </c>
      <c r="V33" s="281">
        <v>3</v>
      </c>
      <c r="W33" s="278">
        <v>7</v>
      </c>
      <c r="X33" s="53">
        <v>6</v>
      </c>
      <c r="Y33" s="53">
        <v>6</v>
      </c>
      <c r="Z33" s="82">
        <v>4</v>
      </c>
      <c r="AA33" s="278">
        <v>8</v>
      </c>
      <c r="AB33" s="43">
        <v>6</v>
      </c>
      <c r="AC33" s="278">
        <v>7</v>
      </c>
      <c r="AD33" s="321">
        <v>7</v>
      </c>
      <c r="AE33" s="278">
        <v>8</v>
      </c>
      <c r="AF33" s="32">
        <v>4</v>
      </c>
      <c r="AG33" s="53">
        <v>6</v>
      </c>
      <c r="AH33" s="51">
        <v>6</v>
      </c>
      <c r="AI33" s="71">
        <v>4</v>
      </c>
      <c r="AJ33" s="54">
        <v>5</v>
      </c>
      <c r="AK33" s="82"/>
      <c r="AL33" s="285">
        <v>8</v>
      </c>
      <c r="AM33" s="53"/>
      <c r="AN33" s="53"/>
      <c r="AO33" s="53"/>
      <c r="AP33" s="50"/>
      <c r="AQ33" s="50"/>
      <c r="AR33" s="142"/>
      <c r="AS33" s="21"/>
    </row>
    <row r="34" spans="1:45">
      <c r="A34" s="41" t="s">
        <v>24</v>
      </c>
      <c r="B34" s="79" t="s">
        <v>156</v>
      </c>
      <c r="C34" s="323"/>
      <c r="D34" s="324"/>
      <c r="E34" s="325"/>
      <c r="F34" s="83"/>
      <c r="G34" s="260"/>
      <c r="H34" s="262"/>
      <c r="I34" s="158"/>
      <c r="J34" s="158"/>
      <c r="K34" s="157"/>
      <c r="L34" s="157"/>
      <c r="M34" s="157"/>
      <c r="N34" s="157"/>
      <c r="O34" s="157"/>
      <c r="P34" s="157"/>
      <c r="Q34" s="157"/>
      <c r="R34" s="157"/>
      <c r="S34" s="157"/>
      <c r="T34" s="157"/>
      <c r="U34" s="157"/>
      <c r="V34" s="157"/>
      <c r="W34" s="157"/>
      <c r="X34" s="157"/>
      <c r="Y34" s="157"/>
      <c r="Z34" s="157"/>
      <c r="AA34" s="157"/>
      <c r="AB34" s="100"/>
      <c r="AC34" s="157"/>
      <c r="AD34" s="100"/>
      <c r="AE34" s="157"/>
      <c r="AF34" s="100"/>
      <c r="AG34" s="100"/>
      <c r="AH34" s="157"/>
      <c r="AI34" s="157"/>
      <c r="AJ34" s="157"/>
      <c r="AK34" s="157"/>
      <c r="AL34" s="100"/>
      <c r="AM34" s="157"/>
      <c r="AN34" s="157"/>
      <c r="AO34" s="100"/>
      <c r="AP34" s="100"/>
      <c r="AQ34" s="100"/>
      <c r="AR34" s="157"/>
      <c r="AS34" s="21"/>
    </row>
    <row r="35" spans="1:45" s="91" customFormat="1">
      <c r="A35" s="338" t="s">
        <v>24</v>
      </c>
      <c r="B35" s="346" t="s">
        <v>21</v>
      </c>
      <c r="C35" s="328">
        <v>25</v>
      </c>
      <c r="D35" s="330">
        <v>5</v>
      </c>
      <c r="E35" s="326">
        <v>9</v>
      </c>
      <c r="F35" s="342">
        <f>AVERAGE(V35,U35,T35,S35,G35,H35,I35,J35,K35,L35,M35,N35,O35,P35,Q35,R35,W35,Y35,Z35,AA35,AB35,AC35,AE35,AF35,AG35,AH35)</f>
        <v>5.7307692307692308</v>
      </c>
      <c r="G35" s="142">
        <v>4</v>
      </c>
      <c r="H35" s="71">
        <v>7</v>
      </c>
      <c r="I35" s="71">
        <v>5</v>
      </c>
      <c r="J35" s="48">
        <v>6</v>
      </c>
      <c r="K35" s="16">
        <v>8</v>
      </c>
      <c r="L35" s="82">
        <v>6</v>
      </c>
      <c r="M35" s="82">
        <v>4</v>
      </c>
      <c r="N35" s="82">
        <v>6</v>
      </c>
      <c r="O35" s="224">
        <v>7</v>
      </c>
      <c r="P35" s="82">
        <v>5</v>
      </c>
      <c r="Q35" s="82">
        <v>6</v>
      </c>
      <c r="R35" s="71">
        <v>5</v>
      </c>
      <c r="S35" s="71">
        <v>5</v>
      </c>
      <c r="T35" s="71">
        <v>5</v>
      </c>
      <c r="U35" s="280">
        <v>7</v>
      </c>
      <c r="V35" s="294">
        <v>3</v>
      </c>
      <c r="W35" s="142">
        <v>5</v>
      </c>
      <c r="X35" s="71" t="s">
        <v>104</v>
      </c>
      <c r="Y35" s="224">
        <v>8</v>
      </c>
      <c r="Z35" s="82">
        <v>4</v>
      </c>
      <c r="AA35" s="286">
        <v>7</v>
      </c>
      <c r="AB35" s="54">
        <v>5</v>
      </c>
      <c r="AC35" s="224">
        <v>7</v>
      </c>
      <c r="AD35" s="51" t="s">
        <v>104</v>
      </c>
      <c r="AE35" s="54">
        <v>6</v>
      </c>
      <c r="AF35" s="345">
        <v>6</v>
      </c>
      <c r="AG35" s="224">
        <v>7</v>
      </c>
      <c r="AH35" s="350">
        <v>5</v>
      </c>
      <c r="AI35" s="54"/>
      <c r="AJ35" s="142" t="s">
        <v>104</v>
      </c>
      <c r="AK35" s="82"/>
      <c r="AL35" s="48" t="s">
        <v>104</v>
      </c>
      <c r="AM35" s="71"/>
      <c r="AN35" s="82"/>
      <c r="AO35" s="82"/>
      <c r="AP35" s="50"/>
      <c r="AQ35" s="345"/>
      <c r="AR35" s="82"/>
      <c r="AS35" s="116"/>
    </row>
    <row r="36" spans="1:45" s="91" customFormat="1">
      <c r="A36" s="338" t="s">
        <v>24</v>
      </c>
      <c r="B36" s="352" t="s">
        <v>1059</v>
      </c>
      <c r="C36" s="328">
        <v>1</v>
      </c>
      <c r="D36" s="330">
        <v>2</v>
      </c>
      <c r="E36" s="326"/>
      <c r="F36" s="342">
        <f>AVERAGE(AH36)</f>
        <v>4</v>
      </c>
      <c r="G36" s="142"/>
      <c r="H36" s="71"/>
      <c r="I36" s="71"/>
      <c r="J36" s="48"/>
      <c r="K36" s="42"/>
      <c r="L36" s="82"/>
      <c r="M36" s="82"/>
      <c r="N36" s="82"/>
      <c r="O36" s="82"/>
      <c r="P36" s="71"/>
      <c r="Q36" s="71"/>
      <c r="R36" s="71"/>
      <c r="S36" s="43"/>
      <c r="T36" s="82"/>
      <c r="U36" s="71"/>
      <c r="V36" s="82"/>
      <c r="W36" s="53"/>
      <c r="X36" s="82"/>
      <c r="Y36" s="82"/>
      <c r="Z36" s="82"/>
      <c r="AA36" s="82"/>
      <c r="AB36" s="142" t="s">
        <v>104</v>
      </c>
      <c r="AC36" s="71" t="s">
        <v>104</v>
      </c>
      <c r="AD36" s="350"/>
      <c r="AE36" s="53"/>
      <c r="AF36" s="345"/>
      <c r="AG36" s="82"/>
      <c r="AH36" s="350">
        <v>4</v>
      </c>
      <c r="AI36" s="54"/>
      <c r="AJ36" s="53"/>
      <c r="AK36" s="82"/>
      <c r="AL36" s="47"/>
      <c r="AM36" s="71"/>
      <c r="AN36" s="82"/>
      <c r="AO36" s="82"/>
      <c r="AP36" s="50"/>
      <c r="AQ36" s="345"/>
      <c r="AR36" s="82"/>
      <c r="AS36" s="116"/>
    </row>
    <row r="37" spans="1:45" s="91" customFormat="1" ht="15.75" thickBot="1">
      <c r="A37" s="388" t="s">
        <v>24</v>
      </c>
      <c r="B37" s="389" t="s">
        <v>369</v>
      </c>
      <c r="C37" s="390"/>
      <c r="D37" s="391"/>
      <c r="E37" s="392"/>
      <c r="F37" s="27"/>
      <c r="G37" s="374"/>
      <c r="H37" s="254"/>
      <c r="I37" s="254"/>
      <c r="J37" s="393"/>
      <c r="K37" s="263"/>
      <c r="L37" s="251"/>
      <c r="M37" s="251"/>
      <c r="N37" s="251"/>
      <c r="O37" s="251"/>
      <c r="P37" s="251"/>
      <c r="Q37" s="251"/>
      <c r="R37" s="254"/>
      <c r="S37" s="254"/>
      <c r="T37" s="255"/>
      <c r="U37" s="255"/>
      <c r="V37" s="251"/>
      <c r="W37" s="255"/>
      <c r="X37" s="251"/>
      <c r="Y37" s="251"/>
      <c r="Z37" s="251"/>
      <c r="AA37" s="251"/>
      <c r="AB37" s="255"/>
      <c r="AC37" s="251"/>
      <c r="AD37" s="375"/>
      <c r="AE37" s="255"/>
      <c r="AF37" s="242"/>
      <c r="AG37" s="251"/>
      <c r="AH37" s="277"/>
      <c r="AI37" s="255"/>
      <c r="AJ37" s="255"/>
      <c r="AK37" s="251"/>
      <c r="AL37" s="242"/>
      <c r="AM37" s="251"/>
      <c r="AN37" s="254"/>
      <c r="AO37" s="251"/>
      <c r="AP37" s="277"/>
      <c r="AQ37" s="242"/>
      <c r="AR37" s="251"/>
      <c r="AS37" s="116"/>
    </row>
    <row r="38" spans="1:45">
      <c r="G38" s="31">
        <f>AVERAGE(G9,G12,G13,G14,G16,G19,G22,G23,G24,G27,G35)</f>
        <v>5.3636363636363633</v>
      </c>
      <c r="H38" s="25">
        <f>AVERAGE(H9,H12,H13,H14,H16,H19,H22,H23,H24,H35,H33)</f>
        <v>6.7272727272727275</v>
      </c>
      <c r="I38" s="25">
        <f>AVERAGE(I9,I12,I13,I14,I16,I19,I21,I22,I24,I33,I35)</f>
        <v>4.5454545454545459</v>
      </c>
      <c r="J38" s="25">
        <f>AVERAGE(J9,J11,J13,J16,J17,J19,J20,J21,J27,J35,J29)</f>
        <v>5.4545454545454541</v>
      </c>
      <c r="K38" s="25">
        <f>AVERAGE(K8,K11,K13,K15,K17,K20,K22,K24,K28,K35,K33)</f>
        <v>7</v>
      </c>
      <c r="L38" s="25">
        <f>AVERAGE(L8,L13,L10,L15,L17,L19,L22,L23,L24,L35,L33)</f>
        <v>6.2727272727272725</v>
      </c>
      <c r="M38" s="25">
        <f>AVERAGE(M8,M10,M11,M14,M15,M20,M22,M24,M28,M35,M33)</f>
        <v>4.6363636363636367</v>
      </c>
      <c r="N38" s="25">
        <f>AVERAGE(N8,N10,N11,N16,N17,N19,N20,N21,N24,N35,N33)</f>
        <v>6.4545454545454541</v>
      </c>
      <c r="O38" s="25">
        <f>AVERAGE(O8,O10,O11,O13,O17,O20,O21,O28,O32,O33,O35)</f>
        <v>5.6363636363636367</v>
      </c>
      <c r="P38" s="25">
        <f>AVERAGE(P8,P10,P11,P14,P15,P19,P21,P22,P24,P33,P35)</f>
        <v>5.4545454545454541</v>
      </c>
      <c r="Q38" s="25">
        <f>AVERAGE(Q8,Q10,Q11,Q16,Q17,Q20,Q19,Q21,Q24,Q33,Q35)</f>
        <v>5.7272727272727275</v>
      </c>
      <c r="R38" s="25">
        <f>AVERAGE(R9,R10,R11,R14,R15,R20,R21,R22,R24,R33,R35)</f>
        <v>6.5454545454545459</v>
      </c>
      <c r="S38" s="25">
        <f>AVERAGE(S9,S10,S13,S15,S14,S20,S19,S21,S25,S27,S35)</f>
        <v>5.8181818181818183</v>
      </c>
      <c r="T38" s="25">
        <f>AVERAGE(T8,T10,T11,T14,T15,T19,T20,T21,T27,T33,T35)</f>
        <v>5.5454545454545459</v>
      </c>
      <c r="U38" s="25">
        <f>AVERAGE(U8,U10,U13,U15,U17,U19,U27,U28,U33,U32,U35)</f>
        <v>6.2727272727272725</v>
      </c>
      <c r="V38" s="25">
        <f>AVERAGE(V8,V10,V11,V14,V16,V20,V24,V26,V28,V33,V35)</f>
        <v>3.5454545454545454</v>
      </c>
      <c r="W38" s="25">
        <f>AVERAGE(W8,W10,W11,W14,W16,W20,W19,W21,W24,W28,W33)</f>
        <v>5.3636363636363633</v>
      </c>
      <c r="X38" s="25">
        <f>AVERAGE(X8,X10,X11,X14,X16,X19,X20,X21,X24,X26,X33)</f>
        <v>4.7272727272727275</v>
      </c>
      <c r="Y38" s="25">
        <f>AVERAGE(Y9,Y10,Y11,Y16,Y17,Y19,Y20,Y21,Y26,Y33,Y35)</f>
        <v>6.7272727272727275</v>
      </c>
      <c r="Z38" s="25">
        <f>AVERAGE(Z9,Z10,Z11,Z16,Z17,Z19,Z20,Z21,Z31,Z33,Z35)</f>
        <v>5.8181818181818183</v>
      </c>
      <c r="AA38" s="25">
        <f>AVERAGE(AA9,AA10,AA11,AA15,AA17,AA19,AA20,AA21,AA31,AA33,AA35)</f>
        <v>6</v>
      </c>
      <c r="AB38" s="25">
        <f>AVERAGE(AB9,AB10,AB11,AB16,AB17,AB20,AB19,AB22,AB31,AB33,AB35)</f>
        <v>5.5454545454545459</v>
      </c>
      <c r="AC38" s="25">
        <f>AVERAGE(AC8,AC10,AC11,AC14,AC16,AC19,AC20,AC22,AC31,AC33,AC35)</f>
        <v>6.0909090909090908</v>
      </c>
      <c r="AD38" s="25">
        <f>AVERAGE(AD8,AD10,AD13,AD14,AD15,AD19,AD20,AD24,AD27,AD31,AD33)</f>
        <v>5.9090909090909092</v>
      </c>
      <c r="AE38" s="25">
        <f>AVERAGE(AE9,AE11,AE13,AE16,AE17,AE19,AE21,AE22,AE24,AE33,AE35)</f>
        <v>6.6363636363636367</v>
      </c>
      <c r="AF38" s="25">
        <f>AVERAGE(AF9,AF11,AF13,AF14,AF15,AF19,AF22,AF26,AF31,AF33,AF35)</f>
        <v>5.1818181818181817</v>
      </c>
      <c r="AG38" s="25">
        <f>AVERAGE(AG9,AG10,AG11,AG16,AG17,AG20,AG21,AG22,AG23,AG33,AG35)</f>
        <v>6.6363636363636367</v>
      </c>
      <c r="AH38" s="25">
        <f>AVERAGE(AH9,AH10,AH13,AH14,AH16,AH21,AH23,AH28,AH33,AH35,AH36)</f>
        <v>6</v>
      </c>
      <c r="AI38" s="25">
        <f>AVERAGE(AI9,AI10,AI11,AI16,AI17,AI22,AI23,AI24,AI26,AI31,AI33)</f>
        <v>5.6363636363636367</v>
      </c>
      <c r="AJ38" s="25">
        <f>AVERAGE(AJ9,AJ10,AJ11,AJ14,AJ15,AJ21,AJ22,AJ23,AJ24,AJ31,AJ33)</f>
        <v>6</v>
      </c>
      <c r="AK38" s="25"/>
      <c r="AL38" s="25">
        <f>AVERAGE(AL9,AL14,AL13,AL16,AL17,AL20,AL21,AL22,AL24,AL31,AL33)</f>
        <v>6.4545454545454541</v>
      </c>
      <c r="AM38" s="25"/>
      <c r="AN38" s="25"/>
      <c r="AO38" s="25"/>
      <c r="AP38" s="25"/>
      <c r="AQ38" s="25"/>
      <c r="AR38" s="25"/>
    </row>
    <row r="41" spans="1:45" ht="48.75" customHeight="1"/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S4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24" width="4.7109375" customWidth="1"/>
    <col min="25" max="25" width="4.85546875" customWidth="1"/>
    <col min="26" max="44" width="4.7109375" customWidth="1"/>
  </cols>
  <sheetData>
    <row r="1" spans="1:45">
      <c r="A1" s="80" t="s">
        <v>263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 t="s">
        <v>5</v>
      </c>
      <c r="E6" s="417" t="s">
        <v>6</v>
      </c>
    </row>
    <row r="7" spans="1:45" ht="48" customHeight="1" thickBot="1">
      <c r="A7" s="18" t="s">
        <v>3</v>
      </c>
      <c r="B7" s="93" t="s">
        <v>4</v>
      </c>
      <c r="C7" s="94" t="s">
        <v>7</v>
      </c>
      <c r="D7" s="95" t="s">
        <v>153</v>
      </c>
      <c r="E7" s="93" t="s">
        <v>5</v>
      </c>
      <c r="F7" s="172" t="s">
        <v>71</v>
      </c>
      <c r="G7" s="12" t="s">
        <v>474</v>
      </c>
      <c r="H7" s="115" t="s">
        <v>550</v>
      </c>
      <c r="I7" s="115" t="s">
        <v>582</v>
      </c>
      <c r="J7" s="115" t="s">
        <v>629</v>
      </c>
      <c r="K7" s="115" t="s">
        <v>668</v>
      </c>
      <c r="L7" s="115" t="s">
        <v>701</v>
      </c>
      <c r="M7" s="115" t="s">
        <v>724</v>
      </c>
      <c r="N7" s="115" t="s">
        <v>746</v>
      </c>
      <c r="O7" s="115" t="s">
        <v>748</v>
      </c>
      <c r="P7" s="115" t="s">
        <v>793</v>
      </c>
      <c r="Q7" s="115" t="s">
        <v>814</v>
      </c>
      <c r="R7" s="115" t="s">
        <v>838</v>
      </c>
      <c r="S7" s="115" t="s">
        <v>861</v>
      </c>
      <c r="T7" s="115" t="s">
        <v>879</v>
      </c>
      <c r="U7" s="115" t="s">
        <v>892</v>
      </c>
      <c r="V7" s="115" t="s">
        <v>920</v>
      </c>
      <c r="W7" s="115" t="s">
        <v>941</v>
      </c>
      <c r="X7" s="115" t="s">
        <v>966</v>
      </c>
      <c r="Y7" s="115" t="s">
        <v>1010</v>
      </c>
      <c r="Z7" s="115" t="s">
        <v>1011</v>
      </c>
      <c r="AA7" s="115" t="s">
        <v>1017</v>
      </c>
      <c r="AB7" s="115" t="s">
        <v>1056</v>
      </c>
      <c r="AC7" s="115" t="s">
        <v>1077</v>
      </c>
      <c r="AD7" s="115" t="s">
        <v>1111</v>
      </c>
      <c r="AE7" s="115" t="s">
        <v>1135</v>
      </c>
      <c r="AF7" s="115" t="s">
        <v>1146</v>
      </c>
      <c r="AG7" s="115" t="s">
        <v>1165</v>
      </c>
      <c r="AH7" s="115" t="s">
        <v>1199</v>
      </c>
      <c r="AI7" s="115" t="s">
        <v>1214</v>
      </c>
      <c r="AJ7" s="115" t="s">
        <v>1244</v>
      </c>
      <c r="AK7" s="115" t="s">
        <v>1266</v>
      </c>
      <c r="AL7" s="115" t="s">
        <v>1273</v>
      </c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203" t="s">
        <v>226</v>
      </c>
      <c r="C8" s="204">
        <v>30</v>
      </c>
      <c r="D8" s="205"/>
      <c r="E8" s="213"/>
      <c r="F8" s="29">
        <f>AVERAGE(Y8,X8,G8,H8,I8,J8,K8,L8,M8,N8,O8,P8,Q8,R8,S8,T8,U8,V8,W8,AB8,AC8,AD8,AE8,AF8,AG8,AH8,AI8,AJ8,AK8,AL8)</f>
        <v>5.6333333333333337</v>
      </c>
      <c r="G8" s="212">
        <v>6</v>
      </c>
      <c r="H8" s="53">
        <v>6</v>
      </c>
      <c r="I8" s="82">
        <v>5</v>
      </c>
      <c r="J8" s="82">
        <v>5</v>
      </c>
      <c r="K8" s="82">
        <v>6</v>
      </c>
      <c r="L8" s="278">
        <v>8</v>
      </c>
      <c r="M8" s="53">
        <v>6</v>
      </c>
      <c r="N8" s="82">
        <v>5</v>
      </c>
      <c r="O8" s="53">
        <v>6</v>
      </c>
      <c r="P8" s="82">
        <v>4</v>
      </c>
      <c r="Q8" s="82">
        <v>5</v>
      </c>
      <c r="R8" s="279">
        <v>7</v>
      </c>
      <c r="S8" s="53">
        <v>6</v>
      </c>
      <c r="T8" s="82">
        <v>5</v>
      </c>
      <c r="U8" s="224">
        <v>7</v>
      </c>
      <c r="V8" s="53">
        <v>6</v>
      </c>
      <c r="W8" s="82">
        <v>6</v>
      </c>
      <c r="X8" s="82">
        <v>6</v>
      </c>
      <c r="Y8" s="53">
        <v>6</v>
      </c>
      <c r="Z8" s="82"/>
      <c r="AA8" s="82"/>
      <c r="AB8" s="82">
        <v>6</v>
      </c>
      <c r="AC8" s="82">
        <v>4</v>
      </c>
      <c r="AD8" s="53">
        <v>6</v>
      </c>
      <c r="AE8" s="82">
        <v>5</v>
      </c>
      <c r="AF8" s="321">
        <v>7</v>
      </c>
      <c r="AG8" s="54">
        <v>5</v>
      </c>
      <c r="AH8" s="43">
        <v>6</v>
      </c>
      <c r="AI8" s="411">
        <v>3</v>
      </c>
      <c r="AJ8" s="54">
        <v>5</v>
      </c>
      <c r="AK8" s="54">
        <v>6</v>
      </c>
      <c r="AL8" s="82">
        <v>5</v>
      </c>
      <c r="AM8" s="50"/>
      <c r="AN8" s="32"/>
      <c r="AO8" s="53"/>
      <c r="AP8" s="82"/>
      <c r="AQ8" s="50"/>
      <c r="AR8" s="82"/>
      <c r="AS8" s="21"/>
    </row>
    <row r="9" spans="1:45">
      <c r="A9" s="64" t="s">
        <v>8</v>
      </c>
      <c r="B9" s="22" t="s">
        <v>214</v>
      </c>
      <c r="C9" s="103"/>
      <c r="D9" s="104"/>
      <c r="E9" s="105"/>
      <c r="F9" s="83"/>
      <c r="G9" s="44"/>
      <c r="H9" s="82"/>
      <c r="I9" s="82"/>
      <c r="J9" s="82"/>
      <c r="K9" s="82"/>
      <c r="L9" s="71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53"/>
      <c r="Y9" s="82"/>
      <c r="Z9" s="82"/>
      <c r="AA9" s="82"/>
      <c r="AB9" s="82"/>
      <c r="AC9" s="82"/>
      <c r="AD9" s="82"/>
      <c r="AE9" s="82"/>
      <c r="AF9" s="32"/>
      <c r="AG9" s="82"/>
      <c r="AH9" s="71"/>
      <c r="AI9" s="32"/>
      <c r="AJ9" s="82"/>
      <c r="AK9" s="82"/>
      <c r="AL9" s="53"/>
      <c r="AM9" s="32"/>
      <c r="AN9" s="32"/>
      <c r="AO9" s="82"/>
      <c r="AP9" s="82"/>
      <c r="AQ9" s="32"/>
      <c r="AR9" s="82"/>
      <c r="AS9" s="21"/>
    </row>
    <row r="10" spans="1:45" s="91" customFormat="1">
      <c r="A10" s="64" t="s">
        <v>8</v>
      </c>
      <c r="B10" s="59" t="s">
        <v>509</v>
      </c>
      <c r="C10" s="103">
        <v>2</v>
      </c>
      <c r="D10" s="104">
        <v>1</v>
      </c>
      <c r="E10" s="105"/>
      <c r="F10" s="83">
        <f>AVERAGE(Z10,AA10)</f>
        <v>5.5</v>
      </c>
      <c r="G10" s="44"/>
      <c r="H10" s="82"/>
      <c r="I10" s="82"/>
      <c r="J10" s="82"/>
      <c r="K10" s="82"/>
      <c r="L10" s="71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53"/>
      <c r="Y10" s="71" t="s">
        <v>104</v>
      </c>
      <c r="Z10" s="53">
        <v>6</v>
      </c>
      <c r="AA10" s="82">
        <v>5</v>
      </c>
      <c r="AB10" s="82"/>
      <c r="AC10" s="82"/>
      <c r="AD10" s="82"/>
      <c r="AE10" s="82"/>
      <c r="AF10" s="32"/>
      <c r="AG10" s="82"/>
      <c r="AH10" s="71"/>
      <c r="AI10" s="32"/>
      <c r="AJ10" s="82"/>
      <c r="AK10" s="82"/>
      <c r="AL10" s="53"/>
      <c r="AM10" s="32"/>
      <c r="AN10" s="32"/>
      <c r="AO10" s="82"/>
      <c r="AP10" s="82"/>
      <c r="AQ10" s="32"/>
      <c r="AR10" s="82"/>
      <c r="AS10" s="116"/>
    </row>
    <row r="11" spans="1:45">
      <c r="A11" s="272" t="s">
        <v>8</v>
      </c>
      <c r="B11" s="292" t="s">
        <v>39</v>
      </c>
      <c r="C11" s="274"/>
      <c r="D11" s="275"/>
      <c r="E11" s="273"/>
      <c r="F11" s="28"/>
      <c r="G11" s="401"/>
      <c r="H11" s="356"/>
      <c r="I11" s="157"/>
      <c r="J11" s="157"/>
      <c r="K11" s="157"/>
      <c r="L11" s="158"/>
      <c r="M11" s="157"/>
      <c r="N11" s="157"/>
      <c r="O11" s="157"/>
      <c r="P11" s="157"/>
      <c r="Q11" s="157"/>
      <c r="R11" s="255"/>
      <c r="S11" s="255"/>
      <c r="T11" s="255"/>
      <c r="U11" s="157"/>
      <c r="V11" s="157"/>
      <c r="W11" s="157"/>
      <c r="X11" s="158"/>
      <c r="Y11" s="157"/>
      <c r="Z11" s="157"/>
      <c r="AA11" s="157"/>
      <c r="AB11" s="157"/>
      <c r="AC11" s="255"/>
      <c r="AD11" s="255"/>
      <c r="AE11" s="255"/>
      <c r="AF11" s="356"/>
      <c r="AG11" s="157"/>
      <c r="AH11" s="158"/>
      <c r="AI11" s="356"/>
      <c r="AJ11" s="157"/>
      <c r="AK11" s="157"/>
      <c r="AL11" s="157"/>
      <c r="AM11" s="356"/>
      <c r="AN11" s="356"/>
      <c r="AO11" s="157"/>
      <c r="AP11" s="157"/>
      <c r="AQ11" s="356"/>
      <c r="AR11" s="157"/>
      <c r="AS11" s="21"/>
    </row>
    <row r="12" spans="1:45" s="91" customFormat="1">
      <c r="A12" s="64" t="s">
        <v>10</v>
      </c>
      <c r="B12" s="22" t="s">
        <v>265</v>
      </c>
      <c r="C12" s="103"/>
      <c r="D12" s="104">
        <v>1</v>
      </c>
      <c r="E12" s="105"/>
      <c r="F12" s="83"/>
      <c r="G12" s="85"/>
      <c r="H12" s="55"/>
      <c r="I12" s="82"/>
      <c r="J12" s="82"/>
      <c r="K12" s="82"/>
      <c r="L12" s="71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71" t="s">
        <v>104</v>
      </c>
      <c r="X12" s="82"/>
      <c r="Y12" s="53"/>
      <c r="Z12" s="82"/>
      <c r="AA12" s="82"/>
      <c r="AB12" s="82"/>
      <c r="AC12" s="82"/>
      <c r="AD12" s="82"/>
      <c r="AE12" s="82"/>
      <c r="AF12" s="32"/>
      <c r="AG12" s="82"/>
      <c r="AH12" s="71"/>
      <c r="AI12" s="48"/>
      <c r="AJ12" s="82"/>
      <c r="AK12" s="82"/>
      <c r="AL12" s="82"/>
      <c r="AM12" s="32"/>
      <c r="AN12" s="32"/>
      <c r="AO12" s="82"/>
      <c r="AP12" s="71"/>
      <c r="AQ12" s="32"/>
      <c r="AR12" s="82"/>
      <c r="AS12" s="116"/>
    </row>
    <row r="13" spans="1:45" s="91" customFormat="1">
      <c r="A13" s="64" t="s">
        <v>10</v>
      </c>
      <c r="B13" s="22" t="s">
        <v>314</v>
      </c>
      <c r="C13" s="103">
        <v>5</v>
      </c>
      <c r="D13" s="104">
        <v>2</v>
      </c>
      <c r="E13" s="105"/>
      <c r="F13" s="83">
        <f>AVERAGE(X13,Y13,AJ13,AK13,AL13)</f>
        <v>5.2</v>
      </c>
      <c r="G13" s="85"/>
      <c r="H13" s="148"/>
      <c r="I13" s="82"/>
      <c r="J13" s="82"/>
      <c r="K13" s="82"/>
      <c r="L13" s="71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>
        <v>5</v>
      </c>
      <c r="Y13" s="82">
        <v>5</v>
      </c>
      <c r="Z13" s="82"/>
      <c r="AA13" s="82"/>
      <c r="AB13" s="82"/>
      <c r="AC13" s="82"/>
      <c r="AD13" s="82"/>
      <c r="AE13" s="71" t="s">
        <v>104</v>
      </c>
      <c r="AF13" s="48" t="s">
        <v>104</v>
      </c>
      <c r="AG13" s="82"/>
      <c r="AH13" s="71"/>
      <c r="AI13" s="32"/>
      <c r="AJ13" s="82">
        <v>6</v>
      </c>
      <c r="AK13" s="82">
        <v>5</v>
      </c>
      <c r="AL13" s="82">
        <v>5</v>
      </c>
      <c r="AM13" s="32"/>
      <c r="AN13" s="32"/>
      <c r="AO13" s="82"/>
      <c r="AP13" s="82"/>
      <c r="AQ13" s="32"/>
      <c r="AR13" s="82"/>
      <c r="AS13" s="116"/>
    </row>
    <row r="14" spans="1:45" s="91" customFormat="1">
      <c r="A14" s="64" t="s">
        <v>10</v>
      </c>
      <c r="B14" s="22" t="s">
        <v>315</v>
      </c>
      <c r="C14" s="103">
        <v>17</v>
      </c>
      <c r="D14" s="104">
        <v>1</v>
      </c>
      <c r="E14" s="105">
        <v>2</v>
      </c>
      <c r="F14" s="83">
        <f>AVERAGE(G14,H14,I14,J14,K14,L14,M14,N14,O14,Z14,AC14,AD14,AE14,AF14,AG14,AH14,AI14)</f>
        <v>5.6470588235294121</v>
      </c>
      <c r="G14" s="85">
        <v>6</v>
      </c>
      <c r="H14" s="161">
        <v>6</v>
      </c>
      <c r="I14" s="82">
        <v>6</v>
      </c>
      <c r="J14" s="82">
        <v>5</v>
      </c>
      <c r="K14" s="286">
        <v>7</v>
      </c>
      <c r="L14" s="278">
        <v>7</v>
      </c>
      <c r="M14" s="82">
        <v>6</v>
      </c>
      <c r="N14" s="71">
        <v>5</v>
      </c>
      <c r="O14" s="224">
        <v>7</v>
      </c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>
        <v>5</v>
      </c>
      <c r="AA14" s="82"/>
      <c r="AB14" s="71" t="s">
        <v>104</v>
      </c>
      <c r="AC14" s="82">
        <v>4</v>
      </c>
      <c r="AD14" s="82">
        <v>6</v>
      </c>
      <c r="AE14" s="82">
        <v>5</v>
      </c>
      <c r="AF14" s="32">
        <v>5</v>
      </c>
      <c r="AG14" s="82">
        <v>5</v>
      </c>
      <c r="AH14" s="71">
        <v>6</v>
      </c>
      <c r="AI14" s="32">
        <v>5</v>
      </c>
      <c r="AJ14" s="82"/>
      <c r="AK14" s="82"/>
      <c r="AL14" s="82"/>
      <c r="AM14" s="32"/>
      <c r="AN14" s="32"/>
      <c r="AO14" s="82"/>
      <c r="AP14" s="82"/>
      <c r="AQ14" s="32"/>
      <c r="AR14" s="82"/>
      <c r="AS14" s="116"/>
    </row>
    <row r="15" spans="1:45" s="91" customFormat="1">
      <c r="A15" s="64" t="s">
        <v>10</v>
      </c>
      <c r="B15" s="22" t="s">
        <v>352</v>
      </c>
      <c r="C15" s="103">
        <v>19</v>
      </c>
      <c r="D15" s="104"/>
      <c r="E15" s="105">
        <v>1</v>
      </c>
      <c r="F15" s="83">
        <f>AVERAGE(H15,I15,J15,L15,M15,N15,O15,P15,Q15,R15,S15,T15,U15,V15,W15,Z15,AJ15,AK15,AL15)</f>
        <v>5.6315789473684212</v>
      </c>
      <c r="G15" s="85"/>
      <c r="H15" s="161">
        <v>5</v>
      </c>
      <c r="I15" s="82">
        <v>4</v>
      </c>
      <c r="J15" s="286">
        <v>7</v>
      </c>
      <c r="K15" s="82"/>
      <c r="L15" s="287">
        <v>8</v>
      </c>
      <c r="M15" s="82">
        <v>5</v>
      </c>
      <c r="N15" s="224">
        <v>7</v>
      </c>
      <c r="O15" s="82">
        <v>6</v>
      </c>
      <c r="P15" s="82">
        <v>5</v>
      </c>
      <c r="Q15" s="286">
        <v>7</v>
      </c>
      <c r="R15" s="82">
        <v>5</v>
      </c>
      <c r="S15" s="286">
        <v>7</v>
      </c>
      <c r="T15" s="82">
        <v>5</v>
      </c>
      <c r="U15" s="71">
        <v>5</v>
      </c>
      <c r="V15" s="82">
        <v>6</v>
      </c>
      <c r="W15" s="82">
        <v>5</v>
      </c>
      <c r="X15" s="82"/>
      <c r="Y15" s="82"/>
      <c r="Z15" s="82">
        <v>4</v>
      </c>
      <c r="AA15" s="82"/>
      <c r="AB15" s="82"/>
      <c r="AC15" s="82"/>
      <c r="AD15" s="82"/>
      <c r="AE15" s="82"/>
      <c r="AF15" s="32"/>
      <c r="AG15" s="82"/>
      <c r="AH15" s="71"/>
      <c r="AI15" s="32"/>
      <c r="AJ15" s="82">
        <v>5</v>
      </c>
      <c r="AK15" s="82">
        <v>5</v>
      </c>
      <c r="AL15" s="82">
        <v>6</v>
      </c>
      <c r="AM15" s="32"/>
      <c r="AN15" s="32"/>
      <c r="AO15" s="82"/>
      <c r="AP15" s="82"/>
      <c r="AQ15" s="32"/>
      <c r="AR15" s="82"/>
      <c r="AS15" s="116"/>
    </row>
    <row r="16" spans="1:45" s="91" customFormat="1">
      <c r="A16" s="64" t="s">
        <v>10</v>
      </c>
      <c r="B16" s="59" t="s">
        <v>475</v>
      </c>
      <c r="C16" s="103">
        <v>28</v>
      </c>
      <c r="D16" s="104"/>
      <c r="E16" s="105"/>
      <c r="F16" s="83">
        <f>AVERAGE(G16,H16,I16,J16,K16,L16,M16,N16,O16,R16,S16,T16,U16,V16,W16,Z16,AA16,AB16,AC16,AD16,AE16,AF16,AG16,AH16,AI16,AJ16,AK16,AL16)</f>
        <v>5.1785714285714288</v>
      </c>
      <c r="G16" s="85">
        <v>5</v>
      </c>
      <c r="H16" s="161">
        <v>5</v>
      </c>
      <c r="I16" s="82">
        <v>5</v>
      </c>
      <c r="J16" s="82">
        <v>4</v>
      </c>
      <c r="K16" s="82">
        <v>5</v>
      </c>
      <c r="L16" s="71">
        <v>6</v>
      </c>
      <c r="M16" s="82">
        <v>5</v>
      </c>
      <c r="N16" s="82">
        <v>5</v>
      </c>
      <c r="O16" s="82">
        <v>5</v>
      </c>
      <c r="P16" s="82"/>
      <c r="Q16" s="82"/>
      <c r="R16" s="82">
        <v>4</v>
      </c>
      <c r="S16" s="82">
        <v>6</v>
      </c>
      <c r="T16" s="82">
        <v>5</v>
      </c>
      <c r="U16" s="71">
        <v>5</v>
      </c>
      <c r="V16" s="82">
        <v>6</v>
      </c>
      <c r="W16" s="82">
        <v>6</v>
      </c>
      <c r="X16" s="82"/>
      <c r="Y16" s="82"/>
      <c r="Z16" s="82">
        <v>5</v>
      </c>
      <c r="AA16" s="82">
        <v>6</v>
      </c>
      <c r="AB16" s="82">
        <v>5</v>
      </c>
      <c r="AC16" s="82">
        <v>4</v>
      </c>
      <c r="AD16" s="286">
        <v>7</v>
      </c>
      <c r="AE16" s="82">
        <v>4</v>
      </c>
      <c r="AF16" s="32">
        <v>6</v>
      </c>
      <c r="AG16" s="82">
        <v>5</v>
      </c>
      <c r="AH16" s="71">
        <v>6</v>
      </c>
      <c r="AI16" s="32">
        <v>5</v>
      </c>
      <c r="AJ16" s="82">
        <v>5</v>
      </c>
      <c r="AK16" s="82">
        <v>5</v>
      </c>
      <c r="AL16" s="82">
        <v>5</v>
      </c>
      <c r="AM16" s="32"/>
      <c r="AN16" s="32"/>
      <c r="AO16" s="82"/>
      <c r="AP16" s="82"/>
      <c r="AQ16" s="32"/>
      <c r="AR16" s="82"/>
      <c r="AS16" s="116"/>
    </row>
    <row r="17" spans="1:45" s="91" customFormat="1">
      <c r="A17" s="64" t="s">
        <v>10</v>
      </c>
      <c r="B17" s="59" t="s">
        <v>293</v>
      </c>
      <c r="C17" s="103">
        <v>23</v>
      </c>
      <c r="D17" s="104">
        <v>2</v>
      </c>
      <c r="E17" s="105">
        <v>1</v>
      </c>
      <c r="F17" s="83">
        <f>AVERAGE(Y17,X17,G17,H17,I17,J17,K17,L17,M17,N17,O17,P17,Q17,R17,S17,T17,U17,V17,W17,Z17,AA17,AB17,AC17)</f>
        <v>5.3043478260869561</v>
      </c>
      <c r="G17" s="247">
        <v>7</v>
      </c>
      <c r="H17" s="161">
        <v>5</v>
      </c>
      <c r="I17" s="82">
        <v>5</v>
      </c>
      <c r="J17" s="82">
        <v>5</v>
      </c>
      <c r="K17" s="82">
        <v>5</v>
      </c>
      <c r="L17" s="71">
        <v>5</v>
      </c>
      <c r="M17" s="82">
        <v>5</v>
      </c>
      <c r="N17" s="82">
        <v>5</v>
      </c>
      <c r="O17" s="286">
        <v>7</v>
      </c>
      <c r="P17" s="82">
        <v>5</v>
      </c>
      <c r="Q17" s="82">
        <v>6</v>
      </c>
      <c r="R17" s="82">
        <v>5</v>
      </c>
      <c r="S17" s="82">
        <v>6</v>
      </c>
      <c r="T17" s="82">
        <v>5</v>
      </c>
      <c r="U17" s="71">
        <v>6</v>
      </c>
      <c r="V17" s="82">
        <v>6</v>
      </c>
      <c r="W17" s="82">
        <v>5</v>
      </c>
      <c r="X17" s="82">
        <v>6</v>
      </c>
      <c r="Y17" s="82">
        <v>6</v>
      </c>
      <c r="Z17" s="82">
        <v>4</v>
      </c>
      <c r="AA17" s="82">
        <v>4</v>
      </c>
      <c r="AB17" s="82">
        <v>5</v>
      </c>
      <c r="AC17" s="82">
        <v>4</v>
      </c>
      <c r="AD17" s="82"/>
      <c r="AE17" s="82"/>
      <c r="AF17" s="32"/>
      <c r="AG17" s="82"/>
      <c r="AH17" s="71"/>
      <c r="AI17" s="32"/>
      <c r="AJ17" s="82"/>
      <c r="AK17" s="71" t="s">
        <v>104</v>
      </c>
      <c r="AL17" s="71" t="s">
        <v>104</v>
      </c>
      <c r="AM17" s="32"/>
      <c r="AN17" s="32"/>
      <c r="AO17" s="82"/>
      <c r="AP17" s="82"/>
      <c r="AQ17" s="32"/>
      <c r="AR17" s="82"/>
      <c r="AS17" s="116"/>
    </row>
    <row r="18" spans="1:45" s="91" customFormat="1">
      <c r="A18" s="64" t="s">
        <v>10</v>
      </c>
      <c r="B18" s="34" t="s">
        <v>476</v>
      </c>
      <c r="C18" s="103">
        <v>20</v>
      </c>
      <c r="D18" s="104"/>
      <c r="E18" s="105">
        <v>1</v>
      </c>
      <c r="F18" s="83">
        <f>AVERAGE(G18,K18,P18,Q18,W18,X18,Y18,Z18,AA18,AB18,AC18,AD18,AE18,AF18,AG18,AH18,AI18,AJ18,AK18,AL18)</f>
        <v>5.2</v>
      </c>
      <c r="G18" s="85">
        <v>4</v>
      </c>
      <c r="H18" s="161"/>
      <c r="I18" s="82"/>
      <c r="J18" s="82"/>
      <c r="K18" s="82">
        <v>5</v>
      </c>
      <c r="L18" s="71"/>
      <c r="M18" s="82"/>
      <c r="N18" s="82"/>
      <c r="O18" s="82"/>
      <c r="P18" s="82">
        <v>5</v>
      </c>
      <c r="Q18" s="82">
        <v>5</v>
      </c>
      <c r="R18" s="82"/>
      <c r="S18" s="82"/>
      <c r="T18" s="82"/>
      <c r="U18" s="71"/>
      <c r="V18" s="82"/>
      <c r="W18" s="82">
        <v>5</v>
      </c>
      <c r="X18" s="82">
        <v>5</v>
      </c>
      <c r="Y18" s="82">
        <v>6</v>
      </c>
      <c r="Z18" s="82">
        <v>5</v>
      </c>
      <c r="AA18" s="53">
        <v>6</v>
      </c>
      <c r="AB18" s="286">
        <v>7</v>
      </c>
      <c r="AC18" s="294">
        <v>3</v>
      </c>
      <c r="AD18" s="82">
        <v>6</v>
      </c>
      <c r="AE18" s="82">
        <v>4</v>
      </c>
      <c r="AF18" s="396">
        <v>7</v>
      </c>
      <c r="AG18" s="286">
        <v>7</v>
      </c>
      <c r="AH18" s="71">
        <v>5</v>
      </c>
      <c r="AI18" s="32">
        <v>4</v>
      </c>
      <c r="AJ18" s="82">
        <v>4</v>
      </c>
      <c r="AK18" s="82">
        <v>5</v>
      </c>
      <c r="AL18" s="82">
        <v>6</v>
      </c>
      <c r="AM18" s="32"/>
      <c r="AN18" s="32"/>
      <c r="AO18" s="82"/>
      <c r="AP18" s="82"/>
      <c r="AQ18" s="32"/>
      <c r="AR18" s="82"/>
      <c r="AS18" s="116"/>
    </row>
    <row r="19" spans="1:45" s="91" customFormat="1">
      <c r="A19" s="64" t="s">
        <v>10</v>
      </c>
      <c r="B19" s="59" t="s">
        <v>630</v>
      </c>
      <c r="C19" s="103">
        <v>28</v>
      </c>
      <c r="D19" s="104"/>
      <c r="E19" s="105"/>
      <c r="F19" s="83">
        <f>AVERAGE(X19,J19,K19,L19,M19,N19,O19,P19,Q19,R19,S19,T19,U19,V19,W19,Z19,AA19,AB19,AC19,AD19,AE19,AF19,AG19,AH19,AI19,AJ19,AK19,AL19)</f>
        <v>5.5714285714285712</v>
      </c>
      <c r="G19" s="85"/>
      <c r="H19" s="161"/>
      <c r="I19" s="82"/>
      <c r="J19" s="82">
        <v>5</v>
      </c>
      <c r="K19" s="82">
        <v>5</v>
      </c>
      <c r="L19" s="71">
        <v>6</v>
      </c>
      <c r="M19" s="82">
        <v>6</v>
      </c>
      <c r="N19" s="82">
        <v>6</v>
      </c>
      <c r="O19" s="82">
        <v>6</v>
      </c>
      <c r="P19" s="82">
        <v>5</v>
      </c>
      <c r="Q19" s="82">
        <v>5</v>
      </c>
      <c r="R19" s="82">
        <v>5</v>
      </c>
      <c r="S19" s="82">
        <v>6</v>
      </c>
      <c r="T19" s="82">
        <v>6</v>
      </c>
      <c r="U19" s="287">
        <v>7</v>
      </c>
      <c r="V19" s="286">
        <v>8</v>
      </c>
      <c r="W19" s="82">
        <v>5</v>
      </c>
      <c r="X19" s="82">
        <v>6</v>
      </c>
      <c r="Y19" s="82"/>
      <c r="Z19" s="82">
        <v>5</v>
      </c>
      <c r="AA19" s="82">
        <v>5</v>
      </c>
      <c r="AB19" s="82">
        <v>5</v>
      </c>
      <c r="AC19" s="82">
        <v>4</v>
      </c>
      <c r="AD19" s="82">
        <v>6</v>
      </c>
      <c r="AE19" s="82">
        <v>5</v>
      </c>
      <c r="AF19" s="32">
        <v>6</v>
      </c>
      <c r="AG19" s="82">
        <v>6</v>
      </c>
      <c r="AH19" s="71">
        <v>6</v>
      </c>
      <c r="AI19" s="32">
        <v>6</v>
      </c>
      <c r="AJ19" s="82">
        <v>6</v>
      </c>
      <c r="AK19" s="82">
        <v>4</v>
      </c>
      <c r="AL19" s="82">
        <v>5</v>
      </c>
      <c r="AM19" s="32"/>
      <c r="AN19" s="32"/>
      <c r="AO19" s="82"/>
      <c r="AP19" s="82"/>
      <c r="AQ19" s="32"/>
      <c r="AR19" s="82"/>
      <c r="AS19" s="116"/>
    </row>
    <row r="20" spans="1:45" s="91" customFormat="1">
      <c r="A20" s="338" t="s">
        <v>10</v>
      </c>
      <c r="B20" s="352" t="s">
        <v>971</v>
      </c>
      <c r="C20" s="103">
        <v>2</v>
      </c>
      <c r="D20" s="104"/>
      <c r="E20" s="105"/>
      <c r="F20" s="342">
        <f>AVERAGE(Y20,AA20)</f>
        <v>4.5</v>
      </c>
      <c r="G20" s="85"/>
      <c r="H20" s="161"/>
      <c r="I20" s="82"/>
      <c r="J20" s="82"/>
      <c r="K20" s="82"/>
      <c r="L20" s="71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>
        <v>5</v>
      </c>
      <c r="Z20" s="82"/>
      <c r="AA20" s="82">
        <v>4</v>
      </c>
      <c r="AB20" s="82"/>
      <c r="AC20" s="82"/>
      <c r="AD20" s="82"/>
      <c r="AE20" s="82"/>
      <c r="AF20" s="345"/>
      <c r="AG20" s="82"/>
      <c r="AH20" s="71"/>
      <c r="AI20" s="345"/>
      <c r="AJ20" s="82"/>
      <c r="AK20" s="82"/>
      <c r="AL20" s="82"/>
      <c r="AM20" s="345"/>
      <c r="AN20" s="345"/>
      <c r="AO20" s="82"/>
      <c r="AP20" s="82"/>
      <c r="AQ20" s="345"/>
      <c r="AR20" s="82"/>
      <c r="AS20" s="116"/>
    </row>
    <row r="21" spans="1:45">
      <c r="A21" s="272" t="s">
        <v>10</v>
      </c>
      <c r="B21" s="292" t="s">
        <v>16</v>
      </c>
      <c r="C21" s="274">
        <v>7</v>
      </c>
      <c r="D21" s="275">
        <v>5</v>
      </c>
      <c r="E21" s="273"/>
      <c r="F21" s="312">
        <f>AVERAGE(H21,I21,K21,M21,N21,Q21,R21)</f>
        <v>5</v>
      </c>
      <c r="G21" s="397" t="s">
        <v>104</v>
      </c>
      <c r="H21" s="157">
        <v>5</v>
      </c>
      <c r="I21" s="157">
        <v>5</v>
      </c>
      <c r="J21" s="157"/>
      <c r="K21" s="157">
        <v>5</v>
      </c>
      <c r="L21" s="158" t="s">
        <v>104</v>
      </c>
      <c r="M21" s="157">
        <v>6</v>
      </c>
      <c r="N21" s="157">
        <v>5</v>
      </c>
      <c r="O21" s="157"/>
      <c r="P21" s="158" t="s">
        <v>104</v>
      </c>
      <c r="Q21" s="157">
        <v>5</v>
      </c>
      <c r="R21" s="157">
        <v>4</v>
      </c>
      <c r="S21" s="158" t="s">
        <v>104</v>
      </c>
      <c r="T21" s="157"/>
      <c r="U21" s="158" t="s">
        <v>104</v>
      </c>
      <c r="V21" s="157"/>
      <c r="W21" s="158"/>
      <c r="X21" s="157"/>
      <c r="Y21" s="157"/>
      <c r="Z21" s="157"/>
      <c r="AA21" s="157"/>
      <c r="AB21" s="157"/>
      <c r="AC21" s="157"/>
      <c r="AD21" s="157"/>
      <c r="AE21" s="158"/>
      <c r="AF21" s="356"/>
      <c r="AG21" s="157"/>
      <c r="AH21" s="158"/>
      <c r="AI21" s="356"/>
      <c r="AJ21" s="157"/>
      <c r="AK21" s="157"/>
      <c r="AL21" s="157"/>
      <c r="AM21" s="277"/>
      <c r="AN21" s="356"/>
      <c r="AO21" s="157"/>
      <c r="AP21" s="157"/>
      <c r="AQ21" s="262"/>
      <c r="AR21" s="158"/>
      <c r="AS21" s="21"/>
    </row>
    <row r="22" spans="1:45" s="68" customFormat="1">
      <c r="A22" s="182" t="s">
        <v>23</v>
      </c>
      <c r="B22" s="34" t="s">
        <v>243</v>
      </c>
      <c r="C22" s="126">
        <v>13</v>
      </c>
      <c r="D22" s="49">
        <v>8</v>
      </c>
      <c r="E22" s="128">
        <v>1</v>
      </c>
      <c r="F22" s="83">
        <f>AVERAGE(G22,H22,I22,J22,L22,U22,Y22,Z22,AA22,AB22,AE22,AK22,AL22)</f>
        <v>5.5384615384615383</v>
      </c>
      <c r="G22" s="44">
        <v>5</v>
      </c>
      <c r="H22" s="82">
        <v>5</v>
      </c>
      <c r="I22" s="224">
        <v>7</v>
      </c>
      <c r="J22" s="82">
        <v>5</v>
      </c>
      <c r="K22" s="82"/>
      <c r="L22" s="71">
        <v>6</v>
      </c>
      <c r="M22" s="82"/>
      <c r="N22" s="53"/>
      <c r="O22" s="71" t="s">
        <v>104</v>
      </c>
      <c r="P22" s="82"/>
      <c r="Q22" s="71" t="s">
        <v>104</v>
      </c>
      <c r="R22" s="71"/>
      <c r="S22" s="71" t="s">
        <v>104</v>
      </c>
      <c r="T22" s="53"/>
      <c r="U22" s="82">
        <v>6</v>
      </c>
      <c r="V22" s="71" t="s">
        <v>104</v>
      </c>
      <c r="W22" s="71" t="s">
        <v>104</v>
      </c>
      <c r="X22" s="71" t="s">
        <v>104</v>
      </c>
      <c r="Y22" s="82">
        <v>6</v>
      </c>
      <c r="Z22" s="82">
        <v>6</v>
      </c>
      <c r="AA22" s="82">
        <v>5</v>
      </c>
      <c r="AB22" s="54">
        <v>5</v>
      </c>
      <c r="AC22" s="82"/>
      <c r="AD22" s="71"/>
      <c r="AE22" s="82">
        <v>5</v>
      </c>
      <c r="AF22" s="32"/>
      <c r="AG22" s="71" t="s">
        <v>104</v>
      </c>
      <c r="AH22" s="71"/>
      <c r="AI22" s="48"/>
      <c r="AJ22" s="71" t="s">
        <v>104</v>
      </c>
      <c r="AK22" s="71">
        <v>6</v>
      </c>
      <c r="AL22" s="82">
        <v>5</v>
      </c>
      <c r="AM22" s="32"/>
      <c r="AN22" s="32"/>
      <c r="AO22" s="82"/>
      <c r="AP22" s="82"/>
      <c r="AQ22" s="48"/>
      <c r="AR22" s="82"/>
      <c r="AS22" s="69"/>
    </row>
    <row r="23" spans="1:45" s="91" customFormat="1">
      <c r="A23" s="182" t="s">
        <v>23</v>
      </c>
      <c r="B23" s="34" t="s">
        <v>285</v>
      </c>
      <c r="C23" s="126">
        <v>28</v>
      </c>
      <c r="D23" s="49"/>
      <c r="E23" s="128">
        <v>4</v>
      </c>
      <c r="F23" s="83">
        <f>AVERAGE(Y23,X23,G23,H23,I23,J23,L23,N23,O23,P23,Q23,R23,S23,T23,U23,V23,W23,AB23,AC23,AD23,AE23,AF23,AG23,AH23,AI23,AJ23,AK23,AL23)</f>
        <v>6</v>
      </c>
      <c r="G23" s="44">
        <v>6</v>
      </c>
      <c r="H23" s="286">
        <v>7</v>
      </c>
      <c r="I23" s="286">
        <v>7</v>
      </c>
      <c r="J23" s="82">
        <v>6</v>
      </c>
      <c r="K23" s="82"/>
      <c r="L23" s="280">
        <v>7</v>
      </c>
      <c r="M23" s="82"/>
      <c r="N23" s="54">
        <v>5</v>
      </c>
      <c r="O23" s="224">
        <v>7</v>
      </c>
      <c r="P23" s="286">
        <v>8</v>
      </c>
      <c r="Q23" s="279">
        <v>8</v>
      </c>
      <c r="R23" s="71">
        <v>5</v>
      </c>
      <c r="S23" s="82">
        <v>5</v>
      </c>
      <c r="T23" s="82">
        <v>6</v>
      </c>
      <c r="U23" s="82">
        <v>6</v>
      </c>
      <c r="V23" s="278">
        <v>7</v>
      </c>
      <c r="W23" s="82">
        <v>6</v>
      </c>
      <c r="X23" s="82">
        <v>5</v>
      </c>
      <c r="Y23" s="71">
        <v>5</v>
      </c>
      <c r="Z23" s="82"/>
      <c r="AA23" s="82"/>
      <c r="AB23" s="53">
        <v>6</v>
      </c>
      <c r="AC23" s="82">
        <v>4</v>
      </c>
      <c r="AD23" s="82">
        <v>6</v>
      </c>
      <c r="AE23" s="82">
        <v>6</v>
      </c>
      <c r="AF23" s="32">
        <v>6</v>
      </c>
      <c r="AG23" s="82">
        <v>6</v>
      </c>
      <c r="AH23" s="71">
        <v>5</v>
      </c>
      <c r="AI23" s="48">
        <v>6</v>
      </c>
      <c r="AJ23" s="43">
        <v>6</v>
      </c>
      <c r="AK23" s="54">
        <v>5</v>
      </c>
      <c r="AL23" s="82">
        <v>6</v>
      </c>
      <c r="AM23" s="32"/>
      <c r="AN23" s="32"/>
      <c r="AO23" s="82"/>
      <c r="AP23" s="82"/>
      <c r="AQ23" s="48"/>
      <c r="AR23" s="53"/>
      <c r="AS23" s="116"/>
    </row>
    <row r="24" spans="1:45" s="91" customFormat="1">
      <c r="A24" s="182" t="s">
        <v>23</v>
      </c>
      <c r="B24" s="34" t="s">
        <v>387</v>
      </c>
      <c r="C24" s="126"/>
      <c r="D24" s="49"/>
      <c r="E24" s="128"/>
      <c r="F24" s="83"/>
      <c r="G24" s="85"/>
      <c r="H24" s="161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71"/>
      <c r="V24" s="82"/>
      <c r="W24" s="82"/>
      <c r="X24" s="82"/>
      <c r="Y24" s="82"/>
      <c r="Z24" s="82"/>
      <c r="AA24" s="71"/>
      <c r="AB24" s="82"/>
      <c r="AC24" s="82"/>
      <c r="AD24" s="82"/>
      <c r="AE24" s="82"/>
      <c r="AF24" s="32"/>
      <c r="AG24" s="82"/>
      <c r="AH24" s="71"/>
      <c r="AI24" s="32"/>
      <c r="AJ24" s="82"/>
      <c r="AK24" s="82"/>
      <c r="AL24" s="82"/>
      <c r="AM24" s="32"/>
      <c r="AN24" s="32"/>
      <c r="AO24" s="82"/>
      <c r="AP24" s="82"/>
      <c r="AQ24" s="32"/>
      <c r="AR24" s="82"/>
      <c r="AS24" s="116"/>
    </row>
    <row r="25" spans="1:45" s="91" customFormat="1">
      <c r="A25" s="182" t="s">
        <v>23</v>
      </c>
      <c r="B25" s="34" t="s">
        <v>188</v>
      </c>
      <c r="C25" s="126"/>
      <c r="D25" s="49"/>
      <c r="E25" s="128"/>
      <c r="F25" s="74"/>
      <c r="G25" s="44"/>
      <c r="H25" s="82"/>
      <c r="I25" s="71"/>
      <c r="J25" s="71"/>
      <c r="K25" s="71"/>
      <c r="L25" s="71"/>
      <c r="M25" s="82"/>
      <c r="N25" s="82"/>
      <c r="O25" s="71"/>
      <c r="P25" s="71"/>
      <c r="Q25" s="71"/>
      <c r="R25" s="82"/>
      <c r="S25" s="82"/>
      <c r="T25" s="71"/>
      <c r="U25" s="71"/>
      <c r="V25" s="82"/>
      <c r="W25" s="82"/>
      <c r="X25" s="71"/>
      <c r="Y25" s="82"/>
      <c r="Z25" s="82"/>
      <c r="AA25" s="82"/>
      <c r="AB25" s="82"/>
      <c r="AC25" s="71"/>
      <c r="AD25" s="82"/>
      <c r="AE25" s="82"/>
      <c r="AF25" s="32"/>
      <c r="AG25" s="82"/>
      <c r="AH25" s="71"/>
      <c r="AI25" s="32"/>
      <c r="AJ25" s="82"/>
      <c r="AK25" s="82"/>
      <c r="AL25" s="82"/>
      <c r="AM25" s="32"/>
      <c r="AN25" s="32"/>
      <c r="AO25" s="82"/>
      <c r="AP25" s="71"/>
      <c r="AQ25" s="32"/>
      <c r="AR25" s="82"/>
      <c r="AS25" s="116"/>
    </row>
    <row r="26" spans="1:45" s="91" customFormat="1">
      <c r="A26" s="182" t="s">
        <v>23</v>
      </c>
      <c r="B26" s="34" t="s">
        <v>391</v>
      </c>
      <c r="C26" s="126">
        <v>14</v>
      </c>
      <c r="D26" s="49">
        <v>5</v>
      </c>
      <c r="E26" s="128"/>
      <c r="F26" s="83">
        <f>AVERAGE(G26,K26,M26,O26,P26,S26,T26,V26,W26,X26,AA26,AD26,AH26,AI26)</f>
        <v>5.3571428571428568</v>
      </c>
      <c r="G26" s="44">
        <v>5</v>
      </c>
      <c r="H26" s="71" t="s">
        <v>104</v>
      </c>
      <c r="I26" s="71" t="s">
        <v>104</v>
      </c>
      <c r="J26" s="71"/>
      <c r="K26" s="71">
        <v>6</v>
      </c>
      <c r="L26" s="71"/>
      <c r="M26" s="71">
        <v>5</v>
      </c>
      <c r="N26" s="82"/>
      <c r="O26" s="82">
        <v>6</v>
      </c>
      <c r="P26" s="286">
        <v>7</v>
      </c>
      <c r="Q26" s="82"/>
      <c r="R26" s="71"/>
      <c r="S26" s="82">
        <v>6</v>
      </c>
      <c r="T26" s="71">
        <v>5</v>
      </c>
      <c r="U26" s="71" t="s">
        <v>104</v>
      </c>
      <c r="V26" s="82">
        <v>5</v>
      </c>
      <c r="W26" s="71">
        <v>5</v>
      </c>
      <c r="X26" s="82">
        <v>5</v>
      </c>
      <c r="Y26" s="82"/>
      <c r="Z26" s="82"/>
      <c r="AA26" s="82">
        <v>5</v>
      </c>
      <c r="AB26" s="71" t="s">
        <v>104</v>
      </c>
      <c r="AC26" s="82"/>
      <c r="AD26" s="82">
        <v>5</v>
      </c>
      <c r="AE26" s="82"/>
      <c r="AF26" s="48"/>
      <c r="AG26" s="71"/>
      <c r="AH26" s="71">
        <v>5</v>
      </c>
      <c r="AI26" s="48">
        <v>5</v>
      </c>
      <c r="AJ26" s="71"/>
      <c r="AK26" s="82"/>
      <c r="AL26" s="71" t="s">
        <v>104</v>
      </c>
      <c r="AM26" s="32"/>
      <c r="AN26" s="48"/>
      <c r="AO26" s="71"/>
      <c r="AP26" s="82"/>
      <c r="AQ26" s="48"/>
      <c r="AR26" s="82"/>
      <c r="AS26" s="116"/>
    </row>
    <row r="27" spans="1:45" s="91" customFormat="1">
      <c r="A27" s="182" t="s">
        <v>23</v>
      </c>
      <c r="B27" s="59" t="s">
        <v>477</v>
      </c>
      <c r="C27" s="126">
        <v>3</v>
      </c>
      <c r="D27" s="49">
        <v>3</v>
      </c>
      <c r="E27" s="128"/>
      <c r="F27" s="83">
        <f>AVERAGE(G27,K27,Z27)</f>
        <v>4.333333333333333</v>
      </c>
      <c r="G27" s="44">
        <v>5</v>
      </c>
      <c r="H27" s="71" t="s">
        <v>104</v>
      </c>
      <c r="I27" s="71" t="s">
        <v>104</v>
      </c>
      <c r="J27" s="71"/>
      <c r="K27" s="71">
        <v>4</v>
      </c>
      <c r="L27" s="71"/>
      <c r="M27" s="71"/>
      <c r="N27" s="82"/>
      <c r="O27" s="82"/>
      <c r="P27" s="82"/>
      <c r="Q27" s="71" t="s">
        <v>104</v>
      </c>
      <c r="R27" s="71"/>
      <c r="S27" s="82"/>
      <c r="T27" s="71"/>
      <c r="U27" s="82"/>
      <c r="V27" s="82"/>
      <c r="W27" s="71"/>
      <c r="X27" s="82"/>
      <c r="Y27" s="82"/>
      <c r="Z27" s="82">
        <v>4</v>
      </c>
      <c r="AA27" s="82"/>
      <c r="AB27" s="71"/>
      <c r="AC27" s="82"/>
      <c r="AD27" s="82"/>
      <c r="AE27" s="82"/>
      <c r="AF27" s="48"/>
      <c r="AG27" s="71"/>
      <c r="AH27" s="71"/>
      <c r="AI27" s="48"/>
      <c r="AJ27" s="71"/>
      <c r="AK27" s="82"/>
      <c r="AL27" s="82"/>
      <c r="AM27" s="32"/>
      <c r="AN27" s="48"/>
      <c r="AO27" s="71"/>
      <c r="AP27" s="82"/>
      <c r="AQ27" s="48"/>
      <c r="AR27" s="82"/>
      <c r="AS27" s="116"/>
    </row>
    <row r="28" spans="1:45" s="91" customFormat="1">
      <c r="A28" s="182" t="s">
        <v>23</v>
      </c>
      <c r="B28" s="59" t="s">
        <v>478</v>
      </c>
      <c r="C28" s="126">
        <v>2</v>
      </c>
      <c r="D28" s="49">
        <v>3</v>
      </c>
      <c r="E28" s="128"/>
      <c r="F28" s="83">
        <f>AVERAGE(G28,AI28)</f>
        <v>4</v>
      </c>
      <c r="G28" s="44">
        <v>4</v>
      </c>
      <c r="H28" s="82"/>
      <c r="I28" s="71"/>
      <c r="J28" s="71"/>
      <c r="K28" s="71"/>
      <c r="L28" s="71"/>
      <c r="M28" s="71"/>
      <c r="N28" s="82"/>
      <c r="O28" s="82"/>
      <c r="P28" s="82"/>
      <c r="Q28" s="82"/>
      <c r="R28" s="71"/>
      <c r="S28" s="82"/>
      <c r="T28" s="71"/>
      <c r="U28" s="82"/>
      <c r="V28" s="71" t="s">
        <v>104</v>
      </c>
      <c r="W28" s="71"/>
      <c r="X28" s="82"/>
      <c r="Y28" s="82"/>
      <c r="Z28" s="71" t="s">
        <v>104</v>
      </c>
      <c r="AA28" s="82"/>
      <c r="AB28" s="71" t="s">
        <v>104</v>
      </c>
      <c r="AC28" s="82"/>
      <c r="AD28" s="82"/>
      <c r="AE28" s="82"/>
      <c r="AF28" s="48"/>
      <c r="AG28" s="71"/>
      <c r="AH28" s="71"/>
      <c r="AI28" s="48">
        <v>4</v>
      </c>
      <c r="AJ28" s="71"/>
      <c r="AK28" s="82"/>
      <c r="AL28" s="82"/>
      <c r="AM28" s="32"/>
      <c r="AN28" s="48"/>
      <c r="AO28" s="71"/>
      <c r="AP28" s="82"/>
      <c r="AQ28" s="48"/>
      <c r="AR28" s="82"/>
      <c r="AS28" s="116"/>
    </row>
    <row r="29" spans="1:45" s="91" customFormat="1">
      <c r="A29" s="182" t="s">
        <v>23</v>
      </c>
      <c r="B29" s="34" t="s">
        <v>480</v>
      </c>
      <c r="C29" s="126">
        <v>27</v>
      </c>
      <c r="D29" s="49">
        <v>2</v>
      </c>
      <c r="E29" s="128">
        <v>8</v>
      </c>
      <c r="F29" s="83">
        <f>AVERAGE(Y29,X29,H29,I29,J29,L29,M29,N29,O29,P29,Q29,R29,S29,T29,U29,V29,W29,Z29,AA29,AB29,AC29,AD29,AE29,AF29,AG29,AH29,AI29)</f>
        <v>6.2222222222222223</v>
      </c>
      <c r="G29" s="42" t="s">
        <v>104</v>
      </c>
      <c r="H29" s="82">
        <v>5</v>
      </c>
      <c r="I29" s="71">
        <v>6</v>
      </c>
      <c r="J29" s="278">
        <v>8</v>
      </c>
      <c r="K29" s="71" t="s">
        <v>104</v>
      </c>
      <c r="L29" s="280">
        <v>7</v>
      </c>
      <c r="M29" s="71">
        <v>6</v>
      </c>
      <c r="N29" s="82">
        <v>6</v>
      </c>
      <c r="O29" s="286">
        <v>7</v>
      </c>
      <c r="P29" s="224">
        <v>8</v>
      </c>
      <c r="Q29" s="224">
        <v>8</v>
      </c>
      <c r="R29" s="71">
        <v>5</v>
      </c>
      <c r="S29" s="286">
        <v>7</v>
      </c>
      <c r="T29" s="71">
        <v>6</v>
      </c>
      <c r="U29" s="82">
        <v>6</v>
      </c>
      <c r="V29" s="82">
        <v>6</v>
      </c>
      <c r="W29" s="43">
        <v>6</v>
      </c>
      <c r="X29" s="82">
        <v>6</v>
      </c>
      <c r="Y29" s="286">
        <v>7</v>
      </c>
      <c r="Z29" s="82">
        <v>5</v>
      </c>
      <c r="AA29" s="286">
        <v>7</v>
      </c>
      <c r="AB29" s="287">
        <v>7</v>
      </c>
      <c r="AC29" s="294">
        <v>3</v>
      </c>
      <c r="AD29" s="224">
        <v>7</v>
      </c>
      <c r="AE29" s="82">
        <v>5</v>
      </c>
      <c r="AF29" s="51">
        <v>6</v>
      </c>
      <c r="AG29" s="71">
        <v>6</v>
      </c>
      <c r="AH29" s="278">
        <v>7</v>
      </c>
      <c r="AI29" s="48">
        <v>5</v>
      </c>
      <c r="AJ29" s="71"/>
      <c r="AK29" s="82"/>
      <c r="AL29" s="82"/>
      <c r="AM29" s="32"/>
      <c r="AN29" s="48"/>
      <c r="AO29" s="71"/>
      <c r="AP29" s="82"/>
      <c r="AQ29" s="48"/>
      <c r="AR29" s="82"/>
      <c r="AS29" s="116"/>
    </row>
    <row r="30" spans="1:45" s="91" customFormat="1">
      <c r="A30" s="182" t="s">
        <v>23</v>
      </c>
      <c r="B30" s="34" t="s">
        <v>41</v>
      </c>
      <c r="C30" s="126">
        <v>19</v>
      </c>
      <c r="D30" s="49">
        <v>6</v>
      </c>
      <c r="E30" s="128">
        <v>3</v>
      </c>
      <c r="F30" s="83">
        <f>AVERAGE(H30,I30,M30,P30,S30,T30,U30,V30,AB30,AC30,AD30,AE30,AF30,AG30,AH30,AI30,AJ30,AK30,AL30)</f>
        <v>5.6315789473684212</v>
      </c>
      <c r="G30" s="42"/>
      <c r="H30" s="82">
        <v>6</v>
      </c>
      <c r="I30" s="71">
        <v>5</v>
      </c>
      <c r="J30" s="71" t="s">
        <v>104</v>
      </c>
      <c r="K30" s="71" t="s">
        <v>104</v>
      </c>
      <c r="L30" s="71" t="s">
        <v>104</v>
      </c>
      <c r="M30" s="71">
        <v>6</v>
      </c>
      <c r="N30" s="71" t="s">
        <v>104</v>
      </c>
      <c r="O30" s="71" t="s">
        <v>104</v>
      </c>
      <c r="P30" s="82">
        <v>5</v>
      </c>
      <c r="Q30" s="71" t="s">
        <v>104</v>
      </c>
      <c r="R30" s="71"/>
      <c r="S30" s="224">
        <v>7</v>
      </c>
      <c r="T30" s="71">
        <v>5</v>
      </c>
      <c r="U30" s="82">
        <v>6</v>
      </c>
      <c r="V30" s="82">
        <v>5</v>
      </c>
      <c r="W30" s="71"/>
      <c r="X30" s="82"/>
      <c r="Y30" s="82"/>
      <c r="Z30" s="82"/>
      <c r="AA30" s="82"/>
      <c r="AB30" s="71">
        <v>6</v>
      </c>
      <c r="AC30" s="294">
        <v>3</v>
      </c>
      <c r="AD30" s="82">
        <v>6</v>
      </c>
      <c r="AE30" s="224">
        <v>7</v>
      </c>
      <c r="AF30" s="48">
        <v>6</v>
      </c>
      <c r="AG30" s="71">
        <v>6</v>
      </c>
      <c r="AH30" s="287">
        <v>7</v>
      </c>
      <c r="AI30" s="48">
        <v>4</v>
      </c>
      <c r="AJ30" s="71">
        <v>4</v>
      </c>
      <c r="AK30" s="53">
        <v>6</v>
      </c>
      <c r="AL30" s="286">
        <v>7</v>
      </c>
      <c r="AM30" s="32"/>
      <c r="AN30" s="48"/>
      <c r="AO30" s="71"/>
      <c r="AP30" s="82"/>
      <c r="AQ30" s="48"/>
      <c r="AR30" s="82"/>
      <c r="AS30" s="116"/>
    </row>
    <row r="31" spans="1:45" s="91" customFormat="1">
      <c r="A31" s="182" t="s">
        <v>23</v>
      </c>
      <c r="B31" s="34" t="s">
        <v>633</v>
      </c>
      <c r="C31" s="126">
        <v>22</v>
      </c>
      <c r="D31" s="49">
        <v>3</v>
      </c>
      <c r="E31" s="128">
        <v>3</v>
      </c>
      <c r="F31" s="83">
        <f>AVERAGE(Y31,X31,K31,L31,N31,O31,P31,Q31,R31,S31,T31,U31,V31,W31,AD31,AE31,AF31,AG31,AH31,AJ31,AK31,AL31)</f>
        <v>5.1363636363636367</v>
      </c>
      <c r="G31" s="42"/>
      <c r="H31" s="82"/>
      <c r="I31" s="71"/>
      <c r="J31" s="71" t="s">
        <v>104</v>
      </c>
      <c r="K31" s="43">
        <v>6</v>
      </c>
      <c r="L31" s="71">
        <v>6</v>
      </c>
      <c r="M31" s="71" t="s">
        <v>104</v>
      </c>
      <c r="N31" s="82">
        <v>5</v>
      </c>
      <c r="O31" s="82">
        <v>6</v>
      </c>
      <c r="P31" s="286">
        <v>8</v>
      </c>
      <c r="Q31" s="82">
        <v>6</v>
      </c>
      <c r="R31" s="71">
        <v>4</v>
      </c>
      <c r="S31" s="82">
        <v>4</v>
      </c>
      <c r="T31" s="71">
        <v>4</v>
      </c>
      <c r="U31" s="224">
        <v>7</v>
      </c>
      <c r="V31" s="224">
        <v>7</v>
      </c>
      <c r="W31" s="71">
        <v>4</v>
      </c>
      <c r="X31" s="82">
        <v>5</v>
      </c>
      <c r="Y31" s="82">
        <v>5</v>
      </c>
      <c r="Z31" s="82"/>
      <c r="AA31" s="82"/>
      <c r="AB31" s="71"/>
      <c r="AC31" s="71" t="s">
        <v>104</v>
      </c>
      <c r="AD31" s="82">
        <v>5</v>
      </c>
      <c r="AE31" s="82">
        <v>4</v>
      </c>
      <c r="AF31" s="48">
        <v>5</v>
      </c>
      <c r="AG31" s="71">
        <v>4</v>
      </c>
      <c r="AH31" s="71">
        <v>5</v>
      </c>
      <c r="AI31" s="48"/>
      <c r="AJ31" s="71">
        <v>4</v>
      </c>
      <c r="AK31" s="82">
        <v>4</v>
      </c>
      <c r="AL31" s="82">
        <v>5</v>
      </c>
      <c r="AM31" s="32"/>
      <c r="AN31" s="48"/>
      <c r="AO31" s="71"/>
      <c r="AP31" s="82"/>
      <c r="AQ31" s="48"/>
      <c r="AR31" s="82"/>
      <c r="AS31" s="116"/>
    </row>
    <row r="32" spans="1:45" s="91" customFormat="1">
      <c r="A32" s="182" t="s">
        <v>23</v>
      </c>
      <c r="B32" s="346" t="s">
        <v>306</v>
      </c>
      <c r="C32" s="359">
        <v>2</v>
      </c>
      <c r="D32" s="350">
        <v>3</v>
      </c>
      <c r="E32" s="360"/>
      <c r="F32" s="342">
        <f>AVERAGE(AF32,AG32,AJ32)</f>
        <v>5.666666666666667</v>
      </c>
      <c r="G32" s="42"/>
      <c r="H32" s="82"/>
      <c r="I32" s="71"/>
      <c r="J32" s="71"/>
      <c r="K32" s="43"/>
      <c r="L32" s="71"/>
      <c r="M32" s="71"/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82"/>
      <c r="AA32" s="82"/>
      <c r="AB32" s="71"/>
      <c r="AC32" s="71"/>
      <c r="AD32" s="71" t="s">
        <v>104</v>
      </c>
      <c r="AE32" s="71" t="s">
        <v>104</v>
      </c>
      <c r="AF32" s="48">
        <v>6</v>
      </c>
      <c r="AG32" s="71">
        <v>6</v>
      </c>
      <c r="AH32" s="71"/>
      <c r="AI32" s="48"/>
      <c r="AJ32" s="71">
        <v>5</v>
      </c>
      <c r="AK32" s="82"/>
      <c r="AL32" s="82"/>
      <c r="AM32" s="345"/>
      <c r="AN32" s="48"/>
      <c r="AO32" s="71"/>
      <c r="AP32" s="82"/>
      <c r="AQ32" s="48"/>
      <c r="AR32" s="82"/>
      <c r="AS32" s="116"/>
    </row>
    <row r="33" spans="1:45" s="91" customFormat="1">
      <c r="A33" s="182" t="s">
        <v>23</v>
      </c>
      <c r="B33" s="352" t="s">
        <v>1166</v>
      </c>
      <c r="C33" s="359"/>
      <c r="D33" s="350"/>
      <c r="E33" s="360"/>
      <c r="F33" s="342"/>
      <c r="G33" s="42"/>
      <c r="H33" s="82"/>
      <c r="I33" s="71"/>
      <c r="J33" s="71"/>
      <c r="K33" s="43"/>
      <c r="L33" s="71"/>
      <c r="M33" s="71"/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82"/>
      <c r="AA33" s="82"/>
      <c r="AB33" s="71"/>
      <c r="AC33" s="71"/>
      <c r="AD33" s="71"/>
      <c r="AE33" s="71"/>
      <c r="AF33" s="48"/>
      <c r="AG33" s="71" t="s">
        <v>104</v>
      </c>
      <c r="AH33" s="71"/>
      <c r="AI33" s="48"/>
      <c r="AJ33" s="71"/>
      <c r="AK33" s="82"/>
      <c r="AL33" s="82"/>
      <c r="AM33" s="345"/>
      <c r="AN33" s="48"/>
      <c r="AO33" s="71"/>
      <c r="AP33" s="82"/>
      <c r="AQ33" s="48"/>
      <c r="AR33" s="82"/>
      <c r="AS33" s="116"/>
    </row>
    <row r="34" spans="1:45">
      <c r="A34" s="144" t="s">
        <v>23</v>
      </c>
      <c r="B34" s="33" t="s">
        <v>186</v>
      </c>
      <c r="C34" s="174"/>
      <c r="D34" s="175"/>
      <c r="E34" s="143"/>
      <c r="F34" s="28"/>
      <c r="G34" s="124"/>
      <c r="H34" s="132"/>
      <c r="I34" s="132"/>
      <c r="J34" s="132"/>
      <c r="K34" s="121"/>
      <c r="L34" s="132"/>
      <c r="M34" s="121"/>
      <c r="N34" s="121"/>
      <c r="O34" s="121"/>
      <c r="P34" s="121"/>
      <c r="Q34" s="121"/>
      <c r="R34" s="121"/>
      <c r="S34" s="121"/>
      <c r="T34" s="132"/>
      <c r="U34" s="121"/>
      <c r="V34" s="121"/>
      <c r="W34" s="121"/>
      <c r="X34" s="121"/>
      <c r="Y34" s="121"/>
      <c r="Z34" s="132"/>
      <c r="AA34" s="132"/>
      <c r="AB34" s="132"/>
      <c r="AC34" s="121"/>
      <c r="AD34" s="132"/>
      <c r="AE34" s="121"/>
      <c r="AF34" s="123"/>
      <c r="AG34" s="121"/>
      <c r="AH34" s="132"/>
      <c r="AI34" s="123"/>
      <c r="AJ34" s="132"/>
      <c r="AK34" s="132"/>
      <c r="AL34" s="121"/>
      <c r="AM34" s="123"/>
      <c r="AN34" s="123"/>
      <c r="AO34" s="121"/>
      <c r="AP34" s="121"/>
      <c r="AQ34" s="123"/>
      <c r="AR34" s="121"/>
      <c r="AS34" s="21"/>
    </row>
    <row r="35" spans="1:45">
      <c r="A35" s="125" t="s">
        <v>24</v>
      </c>
      <c r="B35" s="34" t="s">
        <v>42</v>
      </c>
      <c r="C35" s="126"/>
      <c r="D35" s="49"/>
      <c r="E35" s="128"/>
      <c r="F35" s="83"/>
      <c r="G35" s="137"/>
      <c r="H35" s="123"/>
      <c r="I35" s="132"/>
      <c r="J35" s="132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  <c r="AA35" s="121"/>
      <c r="AB35" s="123"/>
      <c r="AC35" s="121"/>
      <c r="AD35" s="123"/>
      <c r="AE35" s="121"/>
      <c r="AF35" s="123"/>
      <c r="AG35" s="123"/>
      <c r="AH35" s="121"/>
      <c r="AI35" s="121"/>
      <c r="AJ35" s="121"/>
      <c r="AK35" s="121"/>
      <c r="AL35" s="123"/>
      <c r="AM35" s="121"/>
      <c r="AN35" s="121"/>
      <c r="AO35" s="123"/>
      <c r="AP35" s="123"/>
      <c r="AQ35" s="123"/>
      <c r="AR35" s="121"/>
      <c r="AS35" s="21"/>
    </row>
    <row r="36" spans="1:45">
      <c r="A36" s="125" t="s">
        <v>24</v>
      </c>
      <c r="B36" s="34" t="s">
        <v>154</v>
      </c>
      <c r="C36" s="126"/>
      <c r="D36" s="49"/>
      <c r="E36" s="128"/>
      <c r="F36" s="70"/>
      <c r="G36" s="44"/>
      <c r="H36" s="82"/>
      <c r="I36" s="71"/>
      <c r="J36" s="71"/>
      <c r="K36" s="82"/>
      <c r="L36" s="71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71"/>
      <c r="AE36" s="71"/>
      <c r="AF36" s="32"/>
      <c r="AG36" s="82"/>
      <c r="AH36" s="71"/>
      <c r="AI36" s="32"/>
      <c r="AJ36" s="82"/>
      <c r="AK36" s="82"/>
      <c r="AL36" s="82"/>
      <c r="AM36" s="32"/>
      <c r="AN36" s="32"/>
      <c r="AO36" s="82"/>
      <c r="AP36" s="82"/>
      <c r="AQ36" s="32"/>
      <c r="AR36" s="82"/>
      <c r="AS36" s="21"/>
    </row>
    <row r="37" spans="1:45">
      <c r="A37" s="41" t="s">
        <v>24</v>
      </c>
      <c r="B37" s="79" t="s">
        <v>174</v>
      </c>
      <c r="C37" s="99"/>
      <c r="D37" s="100"/>
      <c r="E37" s="101"/>
      <c r="F37" s="23"/>
      <c r="G37" s="257"/>
      <c r="H37" s="258"/>
      <c r="I37" s="254"/>
      <c r="J37" s="254"/>
      <c r="K37" s="251"/>
      <c r="L37" s="254"/>
      <c r="M37" s="251"/>
      <c r="N37" s="251"/>
      <c r="O37" s="251"/>
      <c r="P37" s="251"/>
      <c r="Q37" s="251"/>
      <c r="R37" s="254"/>
      <c r="S37" s="251"/>
      <c r="T37" s="251"/>
      <c r="U37" s="251"/>
      <c r="V37" s="251"/>
      <c r="W37" s="251"/>
      <c r="X37" s="251"/>
      <c r="Y37" s="251"/>
      <c r="Z37" s="254"/>
      <c r="AA37" s="254"/>
      <c r="AB37" s="254"/>
      <c r="AC37" s="254"/>
      <c r="AD37" s="251"/>
      <c r="AE37" s="251"/>
      <c r="AF37" s="242"/>
      <c r="AG37" s="251"/>
      <c r="AH37" s="254"/>
      <c r="AI37" s="242"/>
      <c r="AJ37" s="251"/>
      <c r="AK37" s="251"/>
      <c r="AL37" s="254"/>
      <c r="AM37" s="242"/>
      <c r="AN37" s="242"/>
      <c r="AO37" s="254"/>
      <c r="AP37" s="251"/>
      <c r="AQ37" s="242"/>
      <c r="AR37" s="254"/>
      <c r="AS37" s="21"/>
    </row>
    <row r="38" spans="1:45" s="91" customFormat="1">
      <c r="A38" s="182" t="s">
        <v>24</v>
      </c>
      <c r="B38" s="34" t="s">
        <v>384</v>
      </c>
      <c r="C38" s="126"/>
      <c r="D38" s="49"/>
      <c r="E38" s="128"/>
      <c r="F38" s="83"/>
      <c r="G38" s="42"/>
      <c r="H38" s="55"/>
      <c r="I38" s="71"/>
      <c r="J38" s="71"/>
      <c r="K38" s="82"/>
      <c r="L38" s="71"/>
      <c r="M38" s="43"/>
      <c r="N38" s="82"/>
      <c r="O38" s="82"/>
      <c r="P38" s="82"/>
      <c r="Q38" s="71"/>
      <c r="R38" s="71"/>
      <c r="S38" s="82"/>
      <c r="T38" s="71"/>
      <c r="U38" s="82"/>
      <c r="V38" s="82"/>
      <c r="W38" s="82"/>
      <c r="X38" s="71"/>
      <c r="Y38" s="82"/>
      <c r="Z38" s="71"/>
      <c r="AA38" s="82"/>
      <c r="AB38" s="71"/>
      <c r="AC38" s="71"/>
      <c r="AD38" s="82"/>
      <c r="AE38" s="82"/>
      <c r="AF38" s="32"/>
      <c r="AG38" s="71"/>
      <c r="AH38" s="71"/>
      <c r="AI38" s="32"/>
      <c r="AJ38" s="82"/>
      <c r="AK38" s="82"/>
      <c r="AL38" s="82"/>
      <c r="AM38" s="32"/>
      <c r="AN38" s="32"/>
      <c r="AO38" s="82"/>
      <c r="AP38" s="82"/>
      <c r="AQ38" s="32"/>
      <c r="AR38" s="82"/>
      <c r="AS38" s="116"/>
    </row>
    <row r="39" spans="1:45" s="91" customFormat="1">
      <c r="A39" s="349" t="s">
        <v>24</v>
      </c>
      <c r="B39" s="354" t="s">
        <v>390</v>
      </c>
      <c r="C39" s="355"/>
      <c r="D39" s="356"/>
      <c r="E39" s="357"/>
      <c r="F39" s="23"/>
      <c r="G39" s="257"/>
      <c r="H39" s="258"/>
      <c r="I39" s="254"/>
      <c r="J39" s="254"/>
      <c r="K39" s="251"/>
      <c r="L39" s="254"/>
      <c r="M39" s="251"/>
      <c r="N39" s="251"/>
      <c r="O39" s="251"/>
      <c r="P39" s="251"/>
      <c r="Q39" s="251"/>
      <c r="R39" s="254"/>
      <c r="S39" s="251"/>
      <c r="T39" s="251"/>
      <c r="U39" s="251"/>
      <c r="V39" s="251"/>
      <c r="W39" s="251"/>
      <c r="X39" s="251"/>
      <c r="Y39" s="251"/>
      <c r="Z39" s="254"/>
      <c r="AA39" s="254"/>
      <c r="AB39" s="254"/>
      <c r="AC39" s="254"/>
      <c r="AD39" s="251"/>
      <c r="AE39" s="251"/>
      <c r="AF39" s="242"/>
      <c r="AG39" s="251"/>
      <c r="AH39" s="254"/>
      <c r="AI39" s="242"/>
      <c r="AJ39" s="251"/>
      <c r="AK39" s="251"/>
      <c r="AL39" s="254"/>
      <c r="AM39" s="242"/>
      <c r="AN39" s="242"/>
      <c r="AO39" s="254"/>
      <c r="AP39" s="251"/>
      <c r="AQ39" s="242"/>
      <c r="AR39" s="254"/>
      <c r="AS39" s="116"/>
    </row>
    <row r="40" spans="1:45" s="91" customFormat="1">
      <c r="A40" s="182" t="s">
        <v>24</v>
      </c>
      <c r="B40" s="34" t="s">
        <v>353</v>
      </c>
      <c r="C40" s="126"/>
      <c r="D40" s="49">
        <v>6</v>
      </c>
      <c r="E40" s="128">
        <v>2</v>
      </c>
      <c r="F40" s="23"/>
      <c r="G40" s="42"/>
      <c r="H40" s="55"/>
      <c r="I40" s="71"/>
      <c r="J40" s="71"/>
      <c r="K40" s="71"/>
      <c r="L40" s="71"/>
      <c r="M40" s="53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71"/>
      <c r="AC40" s="71"/>
      <c r="AD40" s="82"/>
      <c r="AE40" s="82"/>
      <c r="AF40" s="32"/>
      <c r="AG40" s="43" t="s">
        <v>104</v>
      </c>
      <c r="AH40" s="71" t="s">
        <v>104</v>
      </c>
      <c r="AI40" s="48" t="s">
        <v>104</v>
      </c>
      <c r="AJ40" s="71" t="s">
        <v>104</v>
      </c>
      <c r="AK40" s="71" t="s">
        <v>104</v>
      </c>
      <c r="AL40" s="71" t="s">
        <v>104</v>
      </c>
      <c r="AM40" s="32"/>
      <c r="AN40" s="32"/>
      <c r="AO40" s="82"/>
      <c r="AP40" s="82"/>
      <c r="AQ40" s="32"/>
      <c r="AR40" s="82"/>
      <c r="AS40" s="116"/>
    </row>
    <row r="41" spans="1:45" s="91" customFormat="1">
      <c r="A41" s="182" t="s">
        <v>24</v>
      </c>
      <c r="B41" s="34" t="s">
        <v>173</v>
      </c>
      <c r="C41" s="126">
        <v>22</v>
      </c>
      <c r="D41" s="49">
        <v>3</v>
      </c>
      <c r="E41" s="128">
        <v>11</v>
      </c>
      <c r="F41" s="83">
        <f>AVERAGE(Y41,X41,G41,I41,H41,J41,K41,M41,P41,Q41,R41,S41,T41,U41,V41,W41,Z41,AA41,AB41,AC41,AD41)</f>
        <v>5.1428571428571432</v>
      </c>
      <c r="G41" s="44">
        <v>4</v>
      </c>
      <c r="H41" s="224">
        <v>7</v>
      </c>
      <c r="I41" s="54">
        <v>4</v>
      </c>
      <c r="J41" s="71">
        <v>4</v>
      </c>
      <c r="K41" s="82">
        <v>4</v>
      </c>
      <c r="L41" s="43" t="s">
        <v>104</v>
      </c>
      <c r="M41" s="278">
        <v>7</v>
      </c>
      <c r="N41" s="71" t="s">
        <v>104</v>
      </c>
      <c r="O41" s="71" t="s">
        <v>104</v>
      </c>
      <c r="P41" s="278">
        <v>8</v>
      </c>
      <c r="Q41" s="224">
        <v>7</v>
      </c>
      <c r="R41" s="82">
        <v>4</v>
      </c>
      <c r="S41" s="294">
        <v>3</v>
      </c>
      <c r="T41" s="53">
        <v>6</v>
      </c>
      <c r="U41" s="82">
        <v>4</v>
      </c>
      <c r="V41" s="278">
        <v>7</v>
      </c>
      <c r="W41" s="53">
        <v>6</v>
      </c>
      <c r="X41" s="82">
        <v>6</v>
      </c>
      <c r="Y41" s="82">
        <v>4</v>
      </c>
      <c r="Z41" s="82">
        <v>4</v>
      </c>
      <c r="AA41" s="54">
        <v>5</v>
      </c>
      <c r="AB41" s="224">
        <v>7</v>
      </c>
      <c r="AC41" s="82">
        <v>4</v>
      </c>
      <c r="AD41" s="294">
        <v>3</v>
      </c>
      <c r="AE41" s="82" t="s">
        <v>418</v>
      </c>
      <c r="AF41" s="32"/>
      <c r="AG41" s="82"/>
      <c r="AH41" s="71"/>
      <c r="AI41" s="32"/>
      <c r="AJ41" s="43"/>
      <c r="AK41" s="53"/>
      <c r="AL41" s="82"/>
      <c r="AM41" s="32"/>
      <c r="AN41" s="32"/>
      <c r="AO41" s="82"/>
      <c r="AP41" s="71"/>
      <c r="AQ41" s="32"/>
      <c r="AR41" s="53"/>
      <c r="AS41" s="116"/>
    </row>
    <row r="42" spans="1:45" s="91" customFormat="1">
      <c r="A42" s="182" t="s">
        <v>24</v>
      </c>
      <c r="B42" s="59" t="s">
        <v>479</v>
      </c>
      <c r="C42" s="126">
        <v>1</v>
      </c>
      <c r="D42" s="49">
        <v>12</v>
      </c>
      <c r="E42" s="128">
        <v>2</v>
      </c>
      <c r="F42" s="83">
        <f>AVERAGE(AE42,AG42)</f>
        <v>5</v>
      </c>
      <c r="G42" s="42" t="s">
        <v>104</v>
      </c>
      <c r="H42" s="53"/>
      <c r="I42" s="53"/>
      <c r="J42" s="71"/>
      <c r="K42" s="71" t="s">
        <v>104</v>
      </c>
      <c r="L42" s="71"/>
      <c r="M42" s="71" t="s">
        <v>104</v>
      </c>
      <c r="N42" s="82"/>
      <c r="O42" s="82"/>
      <c r="P42" s="71" t="s">
        <v>104</v>
      </c>
      <c r="Q42" s="53"/>
      <c r="R42" s="71" t="s">
        <v>104</v>
      </c>
      <c r="S42" s="71" t="s">
        <v>104</v>
      </c>
      <c r="T42" s="82"/>
      <c r="U42" s="71" t="s">
        <v>104</v>
      </c>
      <c r="V42" s="71" t="s">
        <v>104</v>
      </c>
      <c r="W42" s="53"/>
      <c r="X42" s="82"/>
      <c r="Y42" s="82"/>
      <c r="Z42" s="71" t="s">
        <v>104</v>
      </c>
      <c r="AA42" s="53"/>
      <c r="AB42" s="82"/>
      <c r="AC42" s="82"/>
      <c r="AD42" s="82"/>
      <c r="AE42" s="43">
        <v>6</v>
      </c>
      <c r="AF42" s="48" t="s">
        <v>104</v>
      </c>
      <c r="AG42" s="82">
        <v>4</v>
      </c>
      <c r="AH42" s="71"/>
      <c r="AI42" s="51" t="s">
        <v>104</v>
      </c>
      <c r="AJ42" s="43"/>
      <c r="AK42" s="53"/>
      <c r="AL42" s="82"/>
      <c r="AM42" s="32"/>
      <c r="AN42" s="32"/>
      <c r="AO42" s="82"/>
      <c r="AP42" s="71"/>
      <c r="AQ42" s="32"/>
      <c r="AR42" s="53"/>
      <c r="AS42" s="116"/>
    </row>
    <row r="43" spans="1:45" s="91" customFormat="1">
      <c r="A43" s="182" t="s">
        <v>24</v>
      </c>
      <c r="B43" s="59" t="s">
        <v>631</v>
      </c>
      <c r="C43" s="126">
        <v>17</v>
      </c>
      <c r="D43" s="49">
        <v>2</v>
      </c>
      <c r="E43" s="128">
        <v>13</v>
      </c>
      <c r="F43" s="83">
        <f>AVERAGE(J43,L43,N43,O43,Q43,R43,X43,Y43,AA43,AB43,AC43,AF43,AH43,AI43,AJ43,AK43,AL43)</f>
        <v>5.6470588235294121</v>
      </c>
      <c r="G43" s="42"/>
      <c r="H43" s="53"/>
      <c r="I43" s="53"/>
      <c r="J43" s="278">
        <v>8</v>
      </c>
      <c r="K43" s="82"/>
      <c r="L43" s="278">
        <v>8</v>
      </c>
      <c r="M43" s="71"/>
      <c r="N43" s="53">
        <v>6</v>
      </c>
      <c r="O43" s="82">
        <v>5</v>
      </c>
      <c r="P43" s="71"/>
      <c r="Q43" s="224">
        <v>7</v>
      </c>
      <c r="R43" s="294">
        <v>3</v>
      </c>
      <c r="S43" s="82"/>
      <c r="T43" s="82"/>
      <c r="U43" s="82"/>
      <c r="V43" s="71"/>
      <c r="W43" s="142" t="s">
        <v>104</v>
      </c>
      <c r="X43" s="224">
        <v>7</v>
      </c>
      <c r="Y43" s="82">
        <v>4</v>
      </c>
      <c r="Z43" s="82"/>
      <c r="AA43" s="54">
        <v>4</v>
      </c>
      <c r="AB43" s="224">
        <v>7</v>
      </c>
      <c r="AC43" s="82">
        <v>4</v>
      </c>
      <c r="AD43" s="71" t="s">
        <v>104</v>
      </c>
      <c r="AE43" s="82"/>
      <c r="AF43" s="411">
        <v>3</v>
      </c>
      <c r="AG43" s="82"/>
      <c r="AH43" s="71">
        <v>5</v>
      </c>
      <c r="AI43" s="50">
        <v>6</v>
      </c>
      <c r="AJ43" s="142">
        <v>5</v>
      </c>
      <c r="AK43" s="53">
        <v>6</v>
      </c>
      <c r="AL43" s="224">
        <v>8</v>
      </c>
      <c r="AM43" s="32"/>
      <c r="AN43" s="32"/>
      <c r="AO43" s="82"/>
      <c r="AP43" s="71"/>
      <c r="AQ43" s="32"/>
      <c r="AR43" s="53"/>
      <c r="AS43" s="116"/>
    </row>
    <row r="44" spans="1:45" ht="15.75" thickBot="1">
      <c r="A44" s="388" t="s">
        <v>24</v>
      </c>
      <c r="B44" s="389" t="s">
        <v>172</v>
      </c>
      <c r="C44" s="390"/>
      <c r="D44" s="391"/>
      <c r="E44" s="392"/>
      <c r="F44" s="27"/>
      <c r="G44" s="260"/>
      <c r="H44" s="157"/>
      <c r="I44" s="157"/>
      <c r="J44" s="157"/>
      <c r="K44" s="157"/>
      <c r="L44" s="264"/>
      <c r="M44" s="157"/>
      <c r="N44" s="158"/>
      <c r="O44" s="158"/>
      <c r="P44" s="264"/>
      <c r="Q44" s="158"/>
      <c r="R44" s="157"/>
      <c r="S44" s="158"/>
      <c r="T44" s="157"/>
      <c r="U44" s="158"/>
      <c r="V44" s="157"/>
      <c r="W44" s="158"/>
      <c r="X44" s="157"/>
      <c r="Y44" s="157"/>
      <c r="Z44" s="157"/>
      <c r="AA44" s="157"/>
      <c r="AB44" s="157"/>
      <c r="AC44" s="158"/>
      <c r="AD44" s="157"/>
      <c r="AE44" s="157"/>
      <c r="AF44" s="356"/>
      <c r="AG44" s="157"/>
      <c r="AH44" s="158"/>
      <c r="AI44" s="356"/>
      <c r="AJ44" s="157"/>
      <c r="AK44" s="157"/>
      <c r="AL44" s="255"/>
      <c r="AM44" s="356"/>
      <c r="AN44" s="356"/>
      <c r="AO44" s="157"/>
      <c r="AP44" s="157"/>
      <c r="AQ44" s="356"/>
      <c r="AR44" s="157"/>
      <c r="AS44" s="21"/>
    </row>
    <row r="45" spans="1:45">
      <c r="G45" s="31">
        <f>AVERAGE(G8,G14,G16,G17,G18,G22,G23,G26,G27,G28,G41)</f>
        <v>5.1818181818181817</v>
      </c>
      <c r="H45" s="31">
        <f>AVERAGE(H8,H15,H14,H16,H17,H21,H22,H23,H29,H30,H41)</f>
        <v>5.6363636363636367</v>
      </c>
      <c r="I45" s="25">
        <f>AVERAGE(I8,I14,I15,I16,I17,I21,I22,I23,I29,I30,I41)</f>
        <v>5.3636363636363633</v>
      </c>
      <c r="J45" s="25">
        <f>AVERAGE(J8,J14,J15,J16,J17,J19,J22,J23,J29,J41,J43)</f>
        <v>5.6363636363636367</v>
      </c>
      <c r="K45" s="25">
        <f>AVERAGE(K8,K14,K16,K17,K18,K19,K21,K26,K27,K31,K41)</f>
        <v>5.2727272727272725</v>
      </c>
      <c r="L45" s="25">
        <f>AVERAGE(L8,L14,L15,L16,L17,L19,L22,L23,L29,L31,L43)</f>
        <v>6.7272727272727275</v>
      </c>
      <c r="M45" s="25">
        <f>AVERAGE(M8,M14,M15,M16,M17,M19,M21,M26,M29,M30,M41)</f>
        <v>5.7272727272727275</v>
      </c>
      <c r="N45" s="25">
        <f>AVERAGE(N8,N14,N15,N16,N17,N19,N21,N23,N29,N31,N43)</f>
        <v>5.4545454545454541</v>
      </c>
      <c r="O45" s="25">
        <f>AVERAGE(O8,O14,O15,O16,O17,O19,O23,O26,O29,O31,O43)</f>
        <v>6.1818181818181817</v>
      </c>
      <c r="P45" s="25">
        <f>AVERAGE(P8,P15,P17,P18,P19,P23,P26,P30,P29,P31,P41)</f>
        <v>6.1818181818181817</v>
      </c>
      <c r="Q45" s="25">
        <f>AVERAGE(Q15,Q8,Q17,Q18,Q19,Q21,Q23,Q29,Q31,Q41,Q43)</f>
        <v>6.2727272727272725</v>
      </c>
      <c r="R45" s="25">
        <f>AVERAGE(R8,R15,R16,R17,R21,R19,R23,R29,R31,R41,R43)</f>
        <v>4.6363636363636367</v>
      </c>
      <c r="S45" s="25">
        <f>AVERAGE(S8,S15,S16,S17,S19,S23,S26,S29,S30,S31,S41)</f>
        <v>5.7272727272727275</v>
      </c>
      <c r="T45" s="25">
        <f>AVERAGE(T8,T15,T16,T17,T19,T23,T26,T29,T30,T31,T41)</f>
        <v>5.2727272727272725</v>
      </c>
      <c r="U45" s="25">
        <f>AVERAGE(U8,U15,U16,U17,U19,U22,U23,U29,U30,U31,U41)</f>
        <v>5.9090909090909092</v>
      </c>
      <c r="V45" s="25">
        <f>AVERAGE(V8,V15,V16,V17,V19,V23,V26,V29,V30,V31,V41)</f>
        <v>6.2727272727272725</v>
      </c>
      <c r="W45" s="25">
        <f>AVERAGE(W8,W15,W16,W17,W18,W19,W23,W26,W29,W31,W41)</f>
        <v>5.3636363636363633</v>
      </c>
      <c r="X45" s="25">
        <f>AVERAGE(X8,X13,X17,X18,X19,X23,X26,X29,X31,X41,X43)</f>
        <v>5.6363636363636367</v>
      </c>
      <c r="Y45" s="25">
        <f>AVERAGE(Y8,Y13,Y17,Y18,Y20,Y22,Y23,Y29,Y31,Y41,Y43)</f>
        <v>5.3636363636363633</v>
      </c>
      <c r="Z45" s="25">
        <f>AVERAGE(Z10,Z14,Z15,Z16,Z17,Z18,Z19,Z22,Z27,Z29,Z41)</f>
        <v>4.8181818181818183</v>
      </c>
      <c r="AA45" s="25">
        <f>AVERAGE(AA10,AA16,AA17,AA19,AA18,AA20,AA22,AA26,AA29,AA41,AA43)</f>
        <v>5.0909090909090908</v>
      </c>
      <c r="AB45" s="25">
        <f>AVERAGE(AB8,AB16,AB17,AB18,AB19,AB22,AB23,AB30,AB29,AB41,AB43)</f>
        <v>6</v>
      </c>
      <c r="AC45" s="25">
        <f>AVERAGE(AC8,AC14,AC16,AC17,AC18,AC19,AC23,AC29,AC30,AC41,AC43)</f>
        <v>3.7272727272727271</v>
      </c>
      <c r="AD45" s="25">
        <f>AVERAGE(AD8,AD14,AD16,AD18,AD19,AD23,AD26,AD29,AD30,AD31,AD41)</f>
        <v>5.7272727272727275</v>
      </c>
      <c r="AE45" s="25">
        <f>AVERAGE(AE8,AE14,AE16,AE19,AE18,AE22,AE23,AE29,AE30,AE31,AE42)</f>
        <v>5.0909090909090908</v>
      </c>
      <c r="AF45" s="25">
        <f>AVERAGE(AF8,AF16,AF14,AF18,AF19,AF23,AF29,AF30,AF31,AF32,AF43)</f>
        <v>5.7272727272727275</v>
      </c>
      <c r="AG45" s="25">
        <f>AVERAGE(AG8,AG14,AG16,AG18,AG19,AG23,AG29,AG30,AG31,AG32,AG42)</f>
        <v>5.4545454545454541</v>
      </c>
      <c r="AH45" s="25">
        <f>AVERAGE(AH8,AH14,AH16,AH18,AH19,AH23,AH26,AH29,AH30,AH31,AH43)</f>
        <v>5.7272727272727275</v>
      </c>
      <c r="AI45" s="25">
        <f>AVERAGE(AI8,AI14,AI16,AI18,AI19,AI23,AI26,AI28,AI29,AI30,AI43)</f>
        <v>4.8181818181818183</v>
      </c>
      <c r="AJ45" s="25">
        <f>AVERAGE(AJ8,AJ13,AJ15,AJ16,AJ18,AJ19,AJ23,AJ30,AJ31,AJ32,AJ43)</f>
        <v>5</v>
      </c>
      <c r="AK45" s="25">
        <f>AVERAGE(AK8,AK13,AK15,AK16,AK18,AK19,AK22,AK23,AK30,AK31,AK43)</f>
        <v>5.1818181818181817</v>
      </c>
      <c r="AL45" s="25">
        <f>AVERAGE(AL8,AL13,AL15,AL16,AL18,AL19,AL22,AL23,AL30,AL31,AL43)</f>
        <v>5.7272727272727275</v>
      </c>
      <c r="AM45" s="25"/>
      <c r="AN45" s="25"/>
      <c r="AO45" s="25"/>
      <c r="AP45" s="25"/>
      <c r="AQ45" s="25"/>
      <c r="AR45" s="25"/>
    </row>
    <row r="46" spans="1:45">
      <c r="J46" s="91" t="s">
        <v>632</v>
      </c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S46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8" width="4.5703125" customWidth="1"/>
    <col min="9" max="9" width="4.7109375" customWidth="1"/>
    <col min="10" max="10" width="4.85546875" customWidth="1"/>
    <col min="11" max="39" width="4.7109375" customWidth="1"/>
    <col min="40" max="40" width="4.5703125" customWidth="1"/>
    <col min="41" max="44" width="4.7109375" customWidth="1"/>
  </cols>
  <sheetData>
    <row r="1" spans="1:45">
      <c r="A1" t="s">
        <v>43</v>
      </c>
    </row>
    <row r="4" spans="1:45" ht="15.75" thickBot="1">
      <c r="A4" t="s">
        <v>2</v>
      </c>
    </row>
    <row r="5" spans="1:45" ht="15.75" customHeight="1" thickBot="1">
      <c r="C5" s="415" t="s">
        <v>72</v>
      </c>
      <c r="D5" s="416"/>
      <c r="E5" s="417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115" t="s">
        <v>643</v>
      </c>
      <c r="H6" s="115" t="s">
        <v>555</v>
      </c>
      <c r="I6" s="115" t="s">
        <v>587</v>
      </c>
      <c r="J6" s="115" t="s">
        <v>609</v>
      </c>
      <c r="K6" s="115" t="s">
        <v>669</v>
      </c>
      <c r="L6" s="115" t="s">
        <v>700</v>
      </c>
      <c r="M6" s="115" t="s">
        <v>725</v>
      </c>
      <c r="N6" s="115" t="s">
        <v>745</v>
      </c>
      <c r="O6" s="115" t="s">
        <v>772</v>
      </c>
      <c r="P6" s="115" t="s">
        <v>791</v>
      </c>
      <c r="Q6" s="115" t="s">
        <v>808</v>
      </c>
      <c r="R6" s="115" t="s">
        <v>837</v>
      </c>
      <c r="S6" s="115" t="s">
        <v>860</v>
      </c>
      <c r="T6" s="115" t="s">
        <v>876</v>
      </c>
      <c r="U6" s="115" t="s">
        <v>900</v>
      </c>
      <c r="V6" s="115" t="s">
        <v>923</v>
      </c>
      <c r="W6" s="115" t="s">
        <v>942</v>
      </c>
      <c r="X6" s="115" t="s">
        <v>951</v>
      </c>
      <c r="Y6" s="115" t="s">
        <v>986</v>
      </c>
      <c r="Z6" s="115" t="s">
        <v>989</v>
      </c>
      <c r="AA6" s="115" t="s">
        <v>1037</v>
      </c>
      <c r="AB6" s="115" t="s">
        <v>1062</v>
      </c>
      <c r="AC6" s="115" t="s">
        <v>1083</v>
      </c>
      <c r="AD6" s="115" t="s">
        <v>1112</v>
      </c>
      <c r="AE6" s="115" t="s">
        <v>1136</v>
      </c>
      <c r="AF6" s="115" t="s">
        <v>1157</v>
      </c>
      <c r="AG6" s="115" t="s">
        <v>1185</v>
      </c>
      <c r="AH6" s="115" t="s">
        <v>1193</v>
      </c>
      <c r="AI6" s="115" t="s">
        <v>1231</v>
      </c>
      <c r="AJ6" s="115" t="s">
        <v>1250</v>
      </c>
      <c r="AK6" s="115"/>
      <c r="AL6" s="115" t="s">
        <v>1288</v>
      </c>
      <c r="AM6" s="115"/>
      <c r="AN6" s="115"/>
      <c r="AO6" s="115"/>
      <c r="AP6" s="115"/>
      <c r="AQ6" s="115"/>
      <c r="AR6" s="115"/>
    </row>
    <row r="7" spans="1:45">
      <c r="A7" s="18" t="s">
        <v>8</v>
      </c>
      <c r="B7" s="203" t="s">
        <v>44</v>
      </c>
      <c r="C7" s="94">
        <v>24</v>
      </c>
      <c r="D7" s="95"/>
      <c r="E7" s="84"/>
      <c r="F7" s="29">
        <f>AVERAGE(G7,H7,I7,J7,K7,L7,M7,N7,O7,P7,Q7,R7,S7,T7,U7,V7,W7,AE7,AF7,AG7,AH7,AI7,AJ7,AL7)</f>
        <v>5.916666666666667</v>
      </c>
      <c r="G7" s="54">
        <v>4</v>
      </c>
      <c r="H7" s="54">
        <v>6</v>
      </c>
      <c r="I7" s="53">
        <v>6</v>
      </c>
      <c r="J7" s="54">
        <v>6</v>
      </c>
      <c r="K7" s="224">
        <v>7</v>
      </c>
      <c r="L7" s="224">
        <v>8</v>
      </c>
      <c r="M7" s="54">
        <v>5</v>
      </c>
      <c r="N7" s="54">
        <v>6</v>
      </c>
      <c r="O7" s="54">
        <v>5</v>
      </c>
      <c r="P7" s="53">
        <v>6</v>
      </c>
      <c r="Q7" s="54">
        <v>6</v>
      </c>
      <c r="R7" s="53">
        <v>6</v>
      </c>
      <c r="S7" s="49">
        <v>6</v>
      </c>
      <c r="T7" s="382">
        <v>7</v>
      </c>
      <c r="U7" s="224">
        <v>7</v>
      </c>
      <c r="V7" s="54">
        <v>5</v>
      </c>
      <c r="W7" s="321">
        <v>8</v>
      </c>
      <c r="X7" s="54"/>
      <c r="Y7" s="121"/>
      <c r="Z7" s="54"/>
      <c r="AA7" s="121"/>
      <c r="AB7" s="54"/>
      <c r="AC7" s="49"/>
      <c r="AD7" s="123"/>
      <c r="AE7" s="53">
        <v>6</v>
      </c>
      <c r="AF7" s="54">
        <v>5</v>
      </c>
      <c r="AG7" s="54">
        <v>6</v>
      </c>
      <c r="AH7" s="50">
        <v>6</v>
      </c>
      <c r="AI7" s="54">
        <v>4</v>
      </c>
      <c r="AJ7" s="53">
        <v>6</v>
      </c>
      <c r="AK7" s="121"/>
      <c r="AL7" s="350">
        <v>5</v>
      </c>
      <c r="AM7" s="123"/>
      <c r="AN7" s="121"/>
      <c r="AO7" s="123"/>
      <c r="AP7" s="121"/>
      <c r="AQ7" s="49"/>
      <c r="AR7" s="54"/>
      <c r="AS7" s="21"/>
    </row>
    <row r="8" spans="1:45">
      <c r="A8" s="64" t="s">
        <v>8</v>
      </c>
      <c r="B8" s="22" t="s">
        <v>45</v>
      </c>
      <c r="C8" s="108">
        <v>6</v>
      </c>
      <c r="D8" s="110"/>
      <c r="E8" s="106"/>
      <c r="F8" s="342">
        <f>AVERAGE(Z8,AA8,AB8,AC8,AD8)</f>
        <v>6.2</v>
      </c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49"/>
      <c r="T8" s="120"/>
      <c r="U8" s="54"/>
      <c r="V8" s="54"/>
      <c r="W8" s="49"/>
      <c r="X8" s="82" t="s">
        <v>423</v>
      </c>
      <c r="Y8" s="54"/>
      <c r="Z8" s="54">
        <v>6</v>
      </c>
      <c r="AA8" s="54">
        <v>6</v>
      </c>
      <c r="AB8" s="53">
        <v>6</v>
      </c>
      <c r="AC8" s="321">
        <v>7</v>
      </c>
      <c r="AD8" s="54">
        <v>6</v>
      </c>
      <c r="AE8" s="54"/>
      <c r="AF8" s="54"/>
      <c r="AG8" s="54"/>
      <c r="AH8" s="49"/>
      <c r="AI8" s="54"/>
      <c r="AJ8" s="54"/>
      <c r="AK8" s="54"/>
      <c r="AL8" s="49"/>
      <c r="AM8" s="49"/>
      <c r="AN8" s="54"/>
      <c r="AO8" s="49"/>
      <c r="AP8" s="54"/>
      <c r="AQ8" s="49"/>
      <c r="AR8" s="54"/>
      <c r="AS8" s="21"/>
    </row>
    <row r="9" spans="1:45">
      <c r="A9" s="10" t="s">
        <v>8</v>
      </c>
      <c r="B9" s="297" t="s">
        <v>952</v>
      </c>
      <c r="C9" s="112">
        <v>1</v>
      </c>
      <c r="D9" s="113">
        <v>1</v>
      </c>
      <c r="E9" s="114"/>
      <c r="F9" s="15">
        <f>AVERAGE(X9,Y9)</f>
        <v>6</v>
      </c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49"/>
      <c r="T9" s="120"/>
      <c r="U9" s="54"/>
      <c r="V9" s="54"/>
      <c r="W9" s="49"/>
      <c r="X9" s="71">
        <v>6</v>
      </c>
      <c r="Y9" s="53">
        <v>6</v>
      </c>
      <c r="Z9" s="54"/>
      <c r="AA9" s="54"/>
      <c r="AB9" s="54"/>
      <c r="AC9" s="49"/>
      <c r="AD9" s="120"/>
      <c r="AE9" s="54"/>
      <c r="AF9" s="54"/>
      <c r="AG9" s="54"/>
      <c r="AH9" s="49"/>
      <c r="AI9" s="54"/>
      <c r="AJ9" s="54"/>
      <c r="AK9" s="54"/>
      <c r="AL9" s="49"/>
      <c r="AM9" s="49"/>
      <c r="AN9" s="54"/>
      <c r="AO9" s="49"/>
      <c r="AP9" s="54"/>
      <c r="AQ9" s="49"/>
      <c r="AR9" s="54"/>
      <c r="AS9" s="21"/>
    </row>
    <row r="10" spans="1:45">
      <c r="A10" s="64" t="s">
        <v>10</v>
      </c>
      <c r="B10" s="22" t="s">
        <v>229</v>
      </c>
      <c r="C10" s="108">
        <v>24</v>
      </c>
      <c r="D10" s="110">
        <v>1</v>
      </c>
      <c r="E10" s="106"/>
      <c r="F10" s="83">
        <f>AVERAGE(G10,I10,J10,K10,O10,R10,S10,U10,V10,W10,X10,Y10,Z10,AA10,AB10,AC10,AD10,AE10,AF10,AG10,AH10,AI10,AJ10,AL10)</f>
        <v>5.166666666666667</v>
      </c>
      <c r="G10" s="281">
        <v>2</v>
      </c>
      <c r="H10" s="142" t="s">
        <v>104</v>
      </c>
      <c r="I10" s="54">
        <v>5</v>
      </c>
      <c r="J10" s="54">
        <v>5</v>
      </c>
      <c r="K10" s="54">
        <v>5</v>
      </c>
      <c r="L10" s="54"/>
      <c r="M10" s="54"/>
      <c r="N10" s="54"/>
      <c r="O10" s="54">
        <v>5</v>
      </c>
      <c r="P10" s="54"/>
      <c r="Q10" s="54"/>
      <c r="R10" s="54">
        <v>5</v>
      </c>
      <c r="S10" s="49">
        <v>5</v>
      </c>
      <c r="T10" s="49"/>
      <c r="U10" s="54">
        <v>5</v>
      </c>
      <c r="V10" s="54">
        <v>4</v>
      </c>
      <c r="W10" s="47">
        <v>6</v>
      </c>
      <c r="X10" s="54">
        <v>4</v>
      </c>
      <c r="Y10" s="54">
        <v>6</v>
      </c>
      <c r="Z10" s="54">
        <v>6</v>
      </c>
      <c r="AA10" s="54">
        <v>6</v>
      </c>
      <c r="AB10" s="54">
        <v>6</v>
      </c>
      <c r="AC10" s="49">
        <v>5</v>
      </c>
      <c r="AD10" s="49">
        <v>5</v>
      </c>
      <c r="AE10" s="54">
        <v>6</v>
      </c>
      <c r="AF10" s="54">
        <v>5</v>
      </c>
      <c r="AG10" s="54">
        <v>5</v>
      </c>
      <c r="AH10" s="49">
        <v>6</v>
      </c>
      <c r="AI10" s="54">
        <v>5</v>
      </c>
      <c r="AJ10" s="279">
        <v>7</v>
      </c>
      <c r="AK10" s="54"/>
      <c r="AL10" s="350">
        <v>5</v>
      </c>
      <c r="AM10" s="49"/>
      <c r="AN10" s="54"/>
      <c r="AO10" s="49"/>
      <c r="AP10" s="54"/>
      <c r="AQ10" s="49"/>
      <c r="AR10" s="54"/>
      <c r="AS10" s="21"/>
    </row>
    <row r="11" spans="1:45">
      <c r="A11" s="64" t="s">
        <v>10</v>
      </c>
      <c r="B11" s="22" t="s">
        <v>61</v>
      </c>
      <c r="C11" s="328">
        <v>22</v>
      </c>
      <c r="D11" s="110">
        <v>1</v>
      </c>
      <c r="E11" s="118">
        <v>4</v>
      </c>
      <c r="F11" s="83">
        <f>AVERAGE(G11,H11,J11,K11,O11,P11,Q11,R11,S11,U11,V11,W11,Z11,AA11,AB11,AC11,AE11,AG11,AH11,AI11,AJ11)</f>
        <v>6</v>
      </c>
      <c r="G11" s="196">
        <v>4</v>
      </c>
      <c r="H11" s="54">
        <v>5</v>
      </c>
      <c r="I11" s="54"/>
      <c r="J11" s="54">
        <v>6</v>
      </c>
      <c r="K11" s="279">
        <v>7</v>
      </c>
      <c r="L11" s="82" t="s">
        <v>418</v>
      </c>
      <c r="M11" s="54"/>
      <c r="N11" s="121"/>
      <c r="O11" s="54">
        <v>6</v>
      </c>
      <c r="P11" s="279">
        <v>7</v>
      </c>
      <c r="Q11" s="224">
        <v>7</v>
      </c>
      <c r="R11" s="54">
        <v>5</v>
      </c>
      <c r="S11" s="49">
        <v>6</v>
      </c>
      <c r="T11" s="48" t="s">
        <v>104</v>
      </c>
      <c r="U11" s="54">
        <v>6</v>
      </c>
      <c r="V11" s="142">
        <v>5</v>
      </c>
      <c r="W11" s="382">
        <v>7</v>
      </c>
      <c r="X11" s="54"/>
      <c r="Y11" s="54"/>
      <c r="Z11" s="54">
        <v>5</v>
      </c>
      <c r="AA11" s="53">
        <v>6</v>
      </c>
      <c r="AB11" s="54">
        <v>6</v>
      </c>
      <c r="AC11" s="382">
        <v>7</v>
      </c>
      <c r="AD11" s="49"/>
      <c r="AE11" s="224">
        <v>7</v>
      </c>
      <c r="AF11" s="54"/>
      <c r="AG11" s="54">
        <v>5</v>
      </c>
      <c r="AH11" s="49">
        <v>6</v>
      </c>
      <c r="AI11" s="224">
        <v>8</v>
      </c>
      <c r="AJ11" s="54">
        <v>5</v>
      </c>
      <c r="AK11" s="54"/>
      <c r="AL11" s="49"/>
      <c r="AM11" s="49"/>
      <c r="AN11" s="54"/>
      <c r="AO11" s="49"/>
      <c r="AP11" s="54"/>
      <c r="AQ11" s="49"/>
      <c r="AR11" s="54"/>
      <c r="AS11" s="21"/>
    </row>
    <row r="12" spans="1:45" s="76" customFormat="1">
      <c r="A12" s="64" t="s">
        <v>10</v>
      </c>
      <c r="B12" s="22" t="s">
        <v>260</v>
      </c>
      <c r="C12" s="108">
        <v>1</v>
      </c>
      <c r="D12" s="110"/>
      <c r="E12" s="118"/>
      <c r="F12" s="83">
        <f>AVERAGE(H12)</f>
        <v>4</v>
      </c>
      <c r="G12" s="133"/>
      <c r="H12" s="54">
        <v>4</v>
      </c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49"/>
      <c r="U12" s="54"/>
      <c r="V12" s="54"/>
      <c r="W12" s="54"/>
      <c r="X12" s="54"/>
      <c r="Y12" s="54"/>
      <c r="Z12" s="54"/>
      <c r="AA12" s="54"/>
      <c r="AB12" s="54"/>
      <c r="AC12" s="49"/>
      <c r="AD12" s="34"/>
      <c r="AE12" s="54"/>
      <c r="AF12" s="54"/>
      <c r="AG12" s="54"/>
      <c r="AH12" s="49"/>
      <c r="AI12" s="54"/>
      <c r="AJ12" s="54"/>
      <c r="AK12" s="54"/>
      <c r="AL12" s="49"/>
      <c r="AM12" s="49"/>
      <c r="AN12" s="54"/>
      <c r="AO12" s="49"/>
      <c r="AP12" s="54"/>
      <c r="AQ12" s="49"/>
      <c r="AR12" s="54"/>
      <c r="AS12" s="77"/>
    </row>
    <row r="13" spans="1:45" s="91" customFormat="1">
      <c r="A13" s="64" t="s">
        <v>10</v>
      </c>
      <c r="B13" s="34" t="s">
        <v>335</v>
      </c>
      <c r="C13" s="108">
        <v>4</v>
      </c>
      <c r="D13" s="110">
        <v>3</v>
      </c>
      <c r="E13" s="118"/>
      <c r="F13" s="83">
        <f>AVERAGE(G13,U13,Z13,AA13,AG13)</f>
        <v>5.2</v>
      </c>
      <c r="G13" s="196">
        <v>5</v>
      </c>
      <c r="H13" s="54"/>
      <c r="I13" s="54"/>
      <c r="J13" s="54"/>
      <c r="K13" s="54"/>
      <c r="L13" s="54"/>
      <c r="M13" s="54"/>
      <c r="N13" s="54"/>
      <c r="O13" s="54"/>
      <c r="P13" s="142"/>
      <c r="Q13" s="54"/>
      <c r="R13" s="54"/>
      <c r="S13" s="142"/>
      <c r="T13" s="49"/>
      <c r="U13" s="142">
        <v>6</v>
      </c>
      <c r="V13" s="54"/>
      <c r="W13" s="71" t="s">
        <v>104</v>
      </c>
      <c r="X13" s="54"/>
      <c r="Y13" s="142"/>
      <c r="Z13" s="54">
        <v>5</v>
      </c>
      <c r="AA13" s="54">
        <v>5</v>
      </c>
      <c r="AB13" s="54"/>
      <c r="AC13" s="49"/>
      <c r="AD13" s="34"/>
      <c r="AE13" s="54"/>
      <c r="AF13" s="54"/>
      <c r="AG13" s="54">
        <v>5</v>
      </c>
      <c r="AH13" s="48" t="s">
        <v>104</v>
      </c>
      <c r="AI13" s="54"/>
      <c r="AJ13" s="54"/>
      <c r="AK13" s="54"/>
      <c r="AL13" s="49"/>
      <c r="AM13" s="49"/>
      <c r="AN13" s="54"/>
      <c r="AO13" s="49"/>
      <c r="AP13" s="54"/>
      <c r="AQ13" s="47"/>
      <c r="AR13" s="142"/>
      <c r="AS13" s="116"/>
    </row>
    <row r="14" spans="1:45" s="91" customFormat="1">
      <c r="A14" s="64" t="s">
        <v>10</v>
      </c>
      <c r="B14" s="34" t="s">
        <v>357</v>
      </c>
      <c r="C14" s="108">
        <v>19</v>
      </c>
      <c r="D14" s="110">
        <v>1</v>
      </c>
      <c r="E14" s="118"/>
      <c r="F14" s="83">
        <f>AVERAGE(H14,I14,J14,K14,N14,O14,P14,Q14,S14,T14,W14,Y14,Z14,AA14,AB14,AC14,AE14,AF14,AI14)</f>
        <v>5.4210526315789478</v>
      </c>
      <c r="G14" s="133"/>
      <c r="H14" s="279">
        <v>7</v>
      </c>
      <c r="I14" s="54">
        <v>6</v>
      </c>
      <c r="J14" s="54">
        <v>6</v>
      </c>
      <c r="K14" s="54">
        <v>5</v>
      </c>
      <c r="L14" s="71" t="s">
        <v>104</v>
      </c>
      <c r="M14" s="54"/>
      <c r="N14" s="54">
        <v>4</v>
      </c>
      <c r="O14" s="54">
        <v>6</v>
      </c>
      <c r="P14" s="54">
        <v>6</v>
      </c>
      <c r="Q14" s="54">
        <v>5</v>
      </c>
      <c r="R14" s="54"/>
      <c r="S14" s="54">
        <v>5</v>
      </c>
      <c r="T14" s="49">
        <v>6</v>
      </c>
      <c r="U14" s="54"/>
      <c r="V14" s="54"/>
      <c r="W14" s="279">
        <v>7</v>
      </c>
      <c r="X14" s="54"/>
      <c r="Y14" s="54">
        <v>5</v>
      </c>
      <c r="Z14" s="54">
        <v>6</v>
      </c>
      <c r="AA14" s="54">
        <v>4</v>
      </c>
      <c r="AB14" s="54">
        <v>6</v>
      </c>
      <c r="AC14" s="49">
        <v>6</v>
      </c>
      <c r="AD14" s="34"/>
      <c r="AE14" s="54">
        <v>5</v>
      </c>
      <c r="AF14" s="54">
        <v>5</v>
      </c>
      <c r="AG14" s="54"/>
      <c r="AH14" s="49"/>
      <c r="AI14" s="281">
        <v>3</v>
      </c>
      <c r="AJ14" s="54"/>
      <c r="AK14" s="54"/>
      <c r="AL14" s="49"/>
      <c r="AM14" s="49"/>
      <c r="AN14" s="54"/>
      <c r="AO14" s="49"/>
      <c r="AP14" s="54"/>
      <c r="AQ14" s="49"/>
      <c r="AR14" s="54"/>
      <c r="AS14" s="116"/>
    </row>
    <row r="15" spans="1:45" s="91" customFormat="1">
      <c r="A15" s="64" t="s">
        <v>10</v>
      </c>
      <c r="B15" s="34" t="s">
        <v>373</v>
      </c>
      <c r="C15" s="108">
        <v>9</v>
      </c>
      <c r="D15" s="110">
        <v>2</v>
      </c>
      <c r="E15" s="118"/>
      <c r="F15" s="83">
        <f>AVERAGE(I15,L15,X15,AD15,AG15,AH15,AI15,AJ15,AL15)</f>
        <v>5.4444444444444446</v>
      </c>
      <c r="G15" s="133"/>
      <c r="H15" s="142" t="s">
        <v>104</v>
      </c>
      <c r="I15" s="54">
        <v>5</v>
      </c>
      <c r="J15" s="54"/>
      <c r="K15" s="54"/>
      <c r="L15" s="54">
        <v>6</v>
      </c>
      <c r="M15" s="82" t="s">
        <v>418</v>
      </c>
      <c r="N15" s="54"/>
      <c r="O15" s="54"/>
      <c r="P15" s="54"/>
      <c r="Q15" s="54"/>
      <c r="R15" s="54"/>
      <c r="S15" s="54"/>
      <c r="T15" s="49"/>
      <c r="U15" s="54"/>
      <c r="V15" s="54"/>
      <c r="W15" s="54"/>
      <c r="X15" s="142">
        <v>4</v>
      </c>
      <c r="Y15" s="54"/>
      <c r="Z15" s="54"/>
      <c r="AA15" s="54"/>
      <c r="AB15" s="54"/>
      <c r="AC15" s="49"/>
      <c r="AD15" s="34">
        <v>4</v>
      </c>
      <c r="AE15" s="54"/>
      <c r="AF15" s="54"/>
      <c r="AG15" s="71">
        <v>5</v>
      </c>
      <c r="AH15" s="382">
        <v>7</v>
      </c>
      <c r="AI15" s="54">
        <v>6</v>
      </c>
      <c r="AJ15" s="279">
        <v>7</v>
      </c>
      <c r="AK15" s="54"/>
      <c r="AL15" s="49">
        <v>5</v>
      </c>
      <c r="AM15" s="49"/>
      <c r="AN15" s="54"/>
      <c r="AO15" s="49"/>
      <c r="AP15" s="54"/>
      <c r="AQ15" s="49"/>
      <c r="AR15" s="54"/>
      <c r="AS15" s="116"/>
    </row>
    <row r="16" spans="1:45" s="91" customFormat="1">
      <c r="A16" s="64" t="s">
        <v>10</v>
      </c>
      <c r="B16" s="85" t="s">
        <v>417</v>
      </c>
      <c r="C16" s="108">
        <v>14</v>
      </c>
      <c r="D16" s="110"/>
      <c r="E16" s="118"/>
      <c r="F16" s="83">
        <f>AVERAGE(J16,O16,G16,P16,Q16,R16,S16,T16,V16,W16,X16,Y16,AJ16,AL16)</f>
        <v>5</v>
      </c>
      <c r="G16" s="161">
        <v>5</v>
      </c>
      <c r="H16" s="54"/>
      <c r="I16" s="54"/>
      <c r="J16" s="54">
        <v>5</v>
      </c>
      <c r="K16" s="54"/>
      <c r="L16" s="54"/>
      <c r="M16" s="54"/>
      <c r="N16" s="54"/>
      <c r="O16" s="54">
        <v>6</v>
      </c>
      <c r="P16" s="54">
        <v>5</v>
      </c>
      <c r="Q16" s="54">
        <v>5</v>
      </c>
      <c r="R16" s="54">
        <v>5</v>
      </c>
      <c r="S16" s="54">
        <v>4</v>
      </c>
      <c r="T16" s="49">
        <v>5</v>
      </c>
      <c r="U16" s="54"/>
      <c r="V16" s="54">
        <v>4</v>
      </c>
      <c r="W16" s="54">
        <v>5</v>
      </c>
      <c r="X16" s="142">
        <v>4</v>
      </c>
      <c r="Y16" s="54">
        <v>6</v>
      </c>
      <c r="Z16" s="54"/>
      <c r="AA16" s="54"/>
      <c r="AB16" s="54"/>
      <c r="AC16" s="49"/>
      <c r="AD16" s="34"/>
      <c r="AE16" s="54"/>
      <c r="AF16" s="54"/>
      <c r="AG16" s="54"/>
      <c r="AH16" s="49"/>
      <c r="AI16" s="54"/>
      <c r="AJ16" s="54">
        <v>5</v>
      </c>
      <c r="AK16" s="54"/>
      <c r="AL16" s="49">
        <v>6</v>
      </c>
      <c r="AM16" s="49"/>
      <c r="AN16" s="54"/>
      <c r="AO16" s="49"/>
      <c r="AP16" s="54"/>
      <c r="AQ16" s="49"/>
      <c r="AR16" s="54"/>
      <c r="AS16" s="116"/>
    </row>
    <row r="17" spans="1:45" s="91" customFormat="1">
      <c r="A17" s="64" t="s">
        <v>10</v>
      </c>
      <c r="B17" s="59" t="s">
        <v>610</v>
      </c>
      <c r="C17" s="108">
        <v>15</v>
      </c>
      <c r="D17" s="110">
        <v>2</v>
      </c>
      <c r="E17" s="118"/>
      <c r="F17" s="83">
        <f>AVERAGE(K17,L17,M17,N17,P17,Q17,R17,S17,T17,V17,X17,Y17,AD17,AF17,AG17)</f>
        <v>5</v>
      </c>
      <c r="G17" s="55"/>
      <c r="H17" s="54"/>
      <c r="I17" s="54"/>
      <c r="J17" s="71" t="s">
        <v>104</v>
      </c>
      <c r="K17" s="54">
        <v>6</v>
      </c>
      <c r="L17" s="54">
        <v>5</v>
      </c>
      <c r="M17" s="54">
        <v>5</v>
      </c>
      <c r="N17" s="281">
        <v>3</v>
      </c>
      <c r="O17" s="54"/>
      <c r="P17" s="54">
        <v>6</v>
      </c>
      <c r="Q17" s="54">
        <v>6</v>
      </c>
      <c r="R17" s="54">
        <v>5</v>
      </c>
      <c r="S17" s="54">
        <v>5</v>
      </c>
      <c r="T17" s="49">
        <v>5</v>
      </c>
      <c r="U17" s="54"/>
      <c r="V17" s="54">
        <v>4</v>
      </c>
      <c r="W17" s="54"/>
      <c r="X17" s="142">
        <v>5</v>
      </c>
      <c r="Y17" s="54">
        <v>6</v>
      </c>
      <c r="Z17" s="54"/>
      <c r="AA17" s="54"/>
      <c r="AB17" s="54"/>
      <c r="AC17" s="49"/>
      <c r="AD17" s="34">
        <v>5</v>
      </c>
      <c r="AE17" s="54"/>
      <c r="AF17" s="54">
        <v>4</v>
      </c>
      <c r="AG17" s="54">
        <v>5</v>
      </c>
      <c r="AH17" s="49"/>
      <c r="AI17" s="54"/>
      <c r="AJ17" s="71" t="s">
        <v>104</v>
      </c>
      <c r="AK17" s="54"/>
      <c r="AL17" s="49"/>
      <c r="AM17" s="49"/>
      <c r="AN17" s="54"/>
      <c r="AO17" s="49"/>
      <c r="AP17" s="54"/>
      <c r="AQ17" s="49"/>
      <c r="AR17" s="54"/>
      <c r="AS17" s="116"/>
    </row>
    <row r="18" spans="1:45">
      <c r="A18" s="10" t="s">
        <v>10</v>
      </c>
      <c r="B18" s="134" t="s">
        <v>62</v>
      </c>
      <c r="C18" s="112">
        <v>14</v>
      </c>
      <c r="D18" s="113">
        <v>1</v>
      </c>
      <c r="E18" s="114">
        <v>1</v>
      </c>
      <c r="F18" s="28">
        <f>AVERAGE(G18,H18,I18,J18,T18,U18,W18,AB18,AC18,AD18,AE18,AF18,AL18)</f>
        <v>5.7692307692307692</v>
      </c>
      <c r="G18" s="54">
        <v>4</v>
      </c>
      <c r="H18" s="54">
        <v>6</v>
      </c>
      <c r="I18" s="142">
        <v>6</v>
      </c>
      <c r="J18" s="54">
        <v>5</v>
      </c>
      <c r="K18" s="54"/>
      <c r="L18" s="82" t="s">
        <v>418</v>
      </c>
      <c r="M18" s="54"/>
      <c r="N18" s="54"/>
      <c r="O18" s="54"/>
      <c r="P18" s="54"/>
      <c r="Q18" s="142"/>
      <c r="R18" s="142"/>
      <c r="S18" s="54"/>
      <c r="T18" s="321">
        <v>7</v>
      </c>
      <c r="U18" s="54">
        <v>6</v>
      </c>
      <c r="V18" s="54"/>
      <c r="W18" s="319">
        <v>7</v>
      </c>
      <c r="X18" s="54"/>
      <c r="Y18" s="54"/>
      <c r="Z18" s="54"/>
      <c r="AA18" s="71" t="s">
        <v>104</v>
      </c>
      <c r="AB18" s="279">
        <v>8</v>
      </c>
      <c r="AC18" s="382">
        <v>7</v>
      </c>
      <c r="AD18" s="54">
        <v>5</v>
      </c>
      <c r="AE18" s="54">
        <v>6</v>
      </c>
      <c r="AF18" s="268">
        <v>3</v>
      </c>
      <c r="AG18" s="54"/>
      <c r="AH18" s="49"/>
      <c r="AI18" s="54"/>
      <c r="AJ18" s="54"/>
      <c r="AK18" s="54"/>
      <c r="AL18" s="49">
        <v>5</v>
      </c>
      <c r="AM18" s="49"/>
      <c r="AN18" s="54"/>
      <c r="AO18" s="49"/>
      <c r="AP18" s="142"/>
      <c r="AQ18" s="47"/>
      <c r="AR18" s="54"/>
      <c r="AS18" s="21"/>
    </row>
    <row r="19" spans="1:45">
      <c r="A19" s="64" t="s">
        <v>23</v>
      </c>
      <c r="B19" s="22" t="s">
        <v>64</v>
      </c>
      <c r="C19" s="108">
        <v>2</v>
      </c>
      <c r="D19" s="110">
        <v>1</v>
      </c>
      <c r="E19" s="106"/>
      <c r="F19" s="83">
        <f>AVERAGE(H19,O19)</f>
        <v>5.5</v>
      </c>
      <c r="G19" s="54"/>
      <c r="H19" s="196">
        <v>6</v>
      </c>
      <c r="I19" s="54"/>
      <c r="J19" s="54"/>
      <c r="K19" s="54"/>
      <c r="L19" s="142"/>
      <c r="M19" s="71" t="s">
        <v>104</v>
      </c>
      <c r="N19" s="54"/>
      <c r="O19" s="54">
        <v>5</v>
      </c>
      <c r="P19" s="54"/>
      <c r="Q19" s="54"/>
      <c r="R19" s="54"/>
      <c r="S19" s="49"/>
      <c r="T19" s="49"/>
      <c r="U19" s="54"/>
      <c r="V19" s="54"/>
      <c r="W19" s="49"/>
      <c r="X19" s="54"/>
      <c r="Y19" s="54"/>
      <c r="Z19" s="142"/>
      <c r="AA19" s="54"/>
      <c r="AB19" s="54"/>
      <c r="AC19" s="47"/>
      <c r="AD19" s="49"/>
      <c r="AE19" s="54"/>
      <c r="AF19" s="54"/>
      <c r="AG19" s="54"/>
      <c r="AH19" s="49"/>
      <c r="AI19" s="54"/>
      <c r="AJ19" s="54"/>
      <c r="AK19" s="54"/>
      <c r="AL19" s="49"/>
      <c r="AM19" s="49"/>
      <c r="AN19" s="54"/>
      <c r="AO19" s="49"/>
      <c r="AP19" s="54"/>
      <c r="AQ19" s="49"/>
      <c r="AR19" s="54"/>
      <c r="AS19" s="21"/>
    </row>
    <row r="20" spans="1:45">
      <c r="A20" s="64" t="s">
        <v>23</v>
      </c>
      <c r="B20" s="22" t="s">
        <v>66</v>
      </c>
      <c r="C20" s="108">
        <v>1</v>
      </c>
      <c r="D20" s="110">
        <v>5</v>
      </c>
      <c r="E20" s="106">
        <v>1</v>
      </c>
      <c r="F20" s="83">
        <f>AVERAGE(G20)</f>
        <v>3</v>
      </c>
      <c r="G20" s="268">
        <v>3</v>
      </c>
      <c r="H20" s="214"/>
      <c r="I20" s="142"/>
      <c r="J20" s="142"/>
      <c r="K20" s="54"/>
      <c r="L20" s="142"/>
      <c r="M20" s="54"/>
      <c r="N20" s="54"/>
      <c r="O20" s="54"/>
      <c r="P20" s="54"/>
      <c r="Q20" s="54"/>
      <c r="R20" s="54"/>
      <c r="S20" s="49"/>
      <c r="T20" s="47"/>
      <c r="U20" s="54"/>
      <c r="V20" s="54"/>
      <c r="W20" s="47"/>
      <c r="X20" s="142"/>
      <c r="Y20" s="132"/>
      <c r="Z20" s="142"/>
      <c r="AA20" s="54"/>
      <c r="AB20" s="142"/>
      <c r="AC20" s="49"/>
      <c r="AD20" s="149"/>
      <c r="AE20" s="71" t="s">
        <v>104</v>
      </c>
      <c r="AF20" s="54"/>
      <c r="AG20" s="142"/>
      <c r="AH20" s="48" t="s">
        <v>104</v>
      </c>
      <c r="AI20" s="71" t="s">
        <v>104</v>
      </c>
      <c r="AJ20" s="71" t="s">
        <v>104</v>
      </c>
      <c r="AK20" s="54"/>
      <c r="AL20" s="51" t="s">
        <v>104</v>
      </c>
      <c r="AM20" s="49"/>
      <c r="AN20" s="54"/>
      <c r="AO20" s="47"/>
      <c r="AP20" s="54"/>
      <c r="AQ20" s="49"/>
      <c r="AR20" s="142"/>
      <c r="AS20" s="21"/>
    </row>
    <row r="21" spans="1:45">
      <c r="A21" s="64" t="s">
        <v>23</v>
      </c>
      <c r="B21" s="22" t="s">
        <v>68</v>
      </c>
      <c r="C21" s="108">
        <v>16</v>
      </c>
      <c r="D21" s="110">
        <v>6</v>
      </c>
      <c r="E21" s="106">
        <v>6</v>
      </c>
      <c r="F21" s="83">
        <f>AVERAGE(G21,L21,V21,W21,X21,Y21,Z21,AA21,AB21,AC21,AD21,AE21,AI21,AJ21,AL21)</f>
        <v>5.4</v>
      </c>
      <c r="G21" s="224">
        <v>7</v>
      </c>
      <c r="H21" s="132"/>
      <c r="I21" s="132"/>
      <c r="J21" s="71" t="s">
        <v>104</v>
      </c>
      <c r="K21" s="43" t="s">
        <v>104</v>
      </c>
      <c r="L21" s="54">
        <v>5</v>
      </c>
      <c r="M21" s="71" t="s">
        <v>104</v>
      </c>
      <c r="N21" s="82" t="s">
        <v>418</v>
      </c>
      <c r="O21" s="142"/>
      <c r="P21" s="54"/>
      <c r="Q21" s="54"/>
      <c r="R21" s="54"/>
      <c r="S21" s="49"/>
      <c r="T21" s="48" t="s">
        <v>104</v>
      </c>
      <c r="U21" s="142" t="s">
        <v>104</v>
      </c>
      <c r="V21" s="268">
        <v>3</v>
      </c>
      <c r="W21" s="321">
        <v>7</v>
      </c>
      <c r="X21" s="54">
        <v>4</v>
      </c>
      <c r="Y21" s="54">
        <v>6</v>
      </c>
      <c r="Z21" s="53">
        <v>6</v>
      </c>
      <c r="AA21" s="54">
        <v>5</v>
      </c>
      <c r="AB21" s="279">
        <v>7</v>
      </c>
      <c r="AC21" s="321">
        <v>7</v>
      </c>
      <c r="AD21" s="49">
        <v>4</v>
      </c>
      <c r="AE21" s="43">
        <v>6</v>
      </c>
      <c r="AF21" s="71" t="s">
        <v>104</v>
      </c>
      <c r="AG21" s="142"/>
      <c r="AH21" s="49"/>
      <c r="AI21" s="54">
        <v>4</v>
      </c>
      <c r="AJ21" s="54">
        <v>6</v>
      </c>
      <c r="AK21" s="54"/>
      <c r="AL21" s="49">
        <v>4</v>
      </c>
      <c r="AM21" s="123"/>
      <c r="AN21" s="54"/>
      <c r="AO21" s="47"/>
      <c r="AP21" s="142"/>
      <c r="AQ21" s="47"/>
      <c r="AR21" s="142"/>
      <c r="AS21" s="21"/>
    </row>
    <row r="22" spans="1:45">
      <c r="A22" s="64" t="s">
        <v>23</v>
      </c>
      <c r="B22" s="22" t="s">
        <v>69</v>
      </c>
      <c r="C22" s="108">
        <v>6</v>
      </c>
      <c r="D22" s="110">
        <v>7</v>
      </c>
      <c r="E22" s="106"/>
      <c r="F22" s="83">
        <f>AVERAGE(H22,J22,Z22,AA22,AG22)</f>
        <v>5.2</v>
      </c>
      <c r="G22" s="54"/>
      <c r="H22" s="196">
        <v>5</v>
      </c>
      <c r="I22" s="71" t="s">
        <v>104</v>
      </c>
      <c r="J22" s="54">
        <v>5</v>
      </c>
      <c r="K22" s="71" t="s">
        <v>104</v>
      </c>
      <c r="L22" s="71" t="s">
        <v>418</v>
      </c>
      <c r="M22" s="54"/>
      <c r="N22" s="54"/>
      <c r="O22" s="54"/>
      <c r="P22" s="54"/>
      <c r="Q22" s="142"/>
      <c r="R22" s="54"/>
      <c r="S22" s="49"/>
      <c r="T22" s="49"/>
      <c r="U22" s="54"/>
      <c r="V22" s="142"/>
      <c r="W22" s="49"/>
      <c r="X22" s="54"/>
      <c r="Y22" s="54"/>
      <c r="Z22" s="54">
        <v>5</v>
      </c>
      <c r="AA22" s="54">
        <v>6</v>
      </c>
      <c r="AB22" s="71" t="s">
        <v>104</v>
      </c>
      <c r="AC22" s="48" t="s">
        <v>104</v>
      </c>
      <c r="AD22" s="49"/>
      <c r="AE22" s="71" t="s">
        <v>104</v>
      </c>
      <c r="AF22" s="142"/>
      <c r="AG22" s="54">
        <v>5</v>
      </c>
      <c r="AH22" s="48" t="s">
        <v>104</v>
      </c>
      <c r="AI22" s="54"/>
      <c r="AJ22" s="71" t="s">
        <v>104</v>
      </c>
      <c r="AK22" s="54"/>
      <c r="AL22" s="49"/>
      <c r="AM22" s="49"/>
      <c r="AN22" s="54"/>
      <c r="AO22" s="49"/>
      <c r="AP22" s="54"/>
      <c r="AQ22" s="49"/>
      <c r="AR22" s="54"/>
      <c r="AS22" s="21"/>
    </row>
    <row r="23" spans="1:45" s="91" customFormat="1">
      <c r="A23" s="64" t="s">
        <v>23</v>
      </c>
      <c r="B23" s="34" t="s">
        <v>365</v>
      </c>
      <c r="C23" s="108"/>
      <c r="D23" s="110"/>
      <c r="E23" s="106"/>
      <c r="F23" s="83"/>
      <c r="G23" s="54"/>
      <c r="H23" s="133"/>
      <c r="I23" s="142"/>
      <c r="J23" s="121"/>
      <c r="K23" s="54"/>
      <c r="L23" s="54"/>
      <c r="M23" s="142"/>
      <c r="N23" s="54"/>
      <c r="O23" s="54"/>
      <c r="P23" s="54"/>
      <c r="Q23" s="142"/>
      <c r="R23" s="54"/>
      <c r="S23" s="49"/>
      <c r="T23" s="49"/>
      <c r="U23" s="54"/>
      <c r="V23" s="142"/>
      <c r="W23" s="49"/>
      <c r="X23" s="54"/>
      <c r="Y23" s="142"/>
      <c r="Z23" s="54"/>
      <c r="AA23" s="54"/>
      <c r="AB23" s="54"/>
      <c r="AC23" s="49"/>
      <c r="AD23" s="49"/>
      <c r="AE23" s="54"/>
      <c r="AF23" s="54"/>
      <c r="AG23" s="54"/>
      <c r="AH23" s="49"/>
      <c r="AI23" s="54"/>
      <c r="AJ23" s="54"/>
      <c r="AK23" s="54"/>
      <c r="AL23" s="49"/>
      <c r="AM23" s="49"/>
      <c r="AN23" s="54"/>
      <c r="AO23" s="49"/>
      <c r="AP23" s="54"/>
      <c r="AQ23" s="49"/>
      <c r="AR23" s="54"/>
      <c r="AS23" s="116"/>
    </row>
    <row r="24" spans="1:45" s="91" customFormat="1">
      <c r="A24" s="64" t="s">
        <v>23</v>
      </c>
      <c r="B24" s="34" t="s">
        <v>401</v>
      </c>
      <c r="C24" s="108">
        <v>19</v>
      </c>
      <c r="D24" s="110">
        <v>3</v>
      </c>
      <c r="E24" s="106"/>
      <c r="F24" s="83">
        <f>AVERAGE(G24,I24,J24,K24,M24,N24,P24,Q24,S24,U24,V24,X24,AA24,AB24,AD24,AF24,AI24,AJ24,AL24)</f>
        <v>5.1578947368421053</v>
      </c>
      <c r="G24" s="54">
        <v>4</v>
      </c>
      <c r="H24" s="133"/>
      <c r="I24" s="142">
        <v>6</v>
      </c>
      <c r="J24" s="54">
        <v>6</v>
      </c>
      <c r="K24" s="54">
        <v>6</v>
      </c>
      <c r="L24" s="54"/>
      <c r="M24" s="142">
        <v>6</v>
      </c>
      <c r="N24" s="54">
        <v>4</v>
      </c>
      <c r="O24" s="54"/>
      <c r="P24" s="54">
        <v>5</v>
      </c>
      <c r="Q24" s="142">
        <v>5</v>
      </c>
      <c r="R24" s="54"/>
      <c r="S24" s="49">
        <v>5</v>
      </c>
      <c r="T24" s="48" t="s">
        <v>104</v>
      </c>
      <c r="U24" s="54">
        <v>6</v>
      </c>
      <c r="V24" s="142">
        <v>4</v>
      </c>
      <c r="W24" s="49"/>
      <c r="X24" s="54">
        <v>5</v>
      </c>
      <c r="Y24" s="142"/>
      <c r="Z24" s="71" t="s">
        <v>104</v>
      </c>
      <c r="AA24" s="54">
        <v>5</v>
      </c>
      <c r="AB24" s="54">
        <v>6</v>
      </c>
      <c r="AC24" s="48" t="s">
        <v>104</v>
      </c>
      <c r="AD24" s="49">
        <v>5</v>
      </c>
      <c r="AE24" s="54"/>
      <c r="AF24" s="54">
        <v>5</v>
      </c>
      <c r="AG24" s="54"/>
      <c r="AH24" s="49"/>
      <c r="AI24" s="142">
        <v>4</v>
      </c>
      <c r="AJ24" s="54">
        <v>6</v>
      </c>
      <c r="AK24" s="54"/>
      <c r="AL24" s="49">
        <v>5</v>
      </c>
      <c r="AM24" s="49"/>
      <c r="AN24" s="54"/>
      <c r="AO24" s="49"/>
      <c r="AP24" s="54"/>
      <c r="AQ24" s="49"/>
      <c r="AR24" s="54"/>
      <c r="AS24" s="116"/>
    </row>
    <row r="25" spans="1:45" s="91" customFormat="1">
      <c r="A25" s="64" t="s">
        <v>23</v>
      </c>
      <c r="B25" s="34" t="s">
        <v>588</v>
      </c>
      <c r="C25" s="108">
        <v>17</v>
      </c>
      <c r="D25" s="110">
        <v>3</v>
      </c>
      <c r="E25" s="106">
        <v>1</v>
      </c>
      <c r="F25" s="83">
        <f>AVERAGE(I25,J25,P25,Q25,R25,S25,T25,U25,AC25,AD25,AE25,AF25,AG25,AH25,AI25,AJ25,AL25)</f>
        <v>5.0588235294117645</v>
      </c>
      <c r="G25" s="54"/>
      <c r="H25" s="133"/>
      <c r="I25" s="142">
        <v>5</v>
      </c>
      <c r="J25" s="54">
        <v>4</v>
      </c>
      <c r="K25" s="54"/>
      <c r="L25" s="54"/>
      <c r="M25" s="142"/>
      <c r="N25" s="54"/>
      <c r="O25" s="71" t="s">
        <v>104</v>
      </c>
      <c r="P25" s="224">
        <v>7</v>
      </c>
      <c r="Q25" s="142">
        <v>5</v>
      </c>
      <c r="R25" s="54">
        <v>5</v>
      </c>
      <c r="S25" s="49">
        <v>5</v>
      </c>
      <c r="T25" s="49">
        <v>6</v>
      </c>
      <c r="U25" s="54">
        <v>4</v>
      </c>
      <c r="V25" s="71" t="s">
        <v>104</v>
      </c>
      <c r="W25" s="49"/>
      <c r="X25" s="54"/>
      <c r="Y25" s="71" t="s">
        <v>104</v>
      </c>
      <c r="Z25" s="54"/>
      <c r="AA25" s="54"/>
      <c r="AB25" s="54"/>
      <c r="AC25" s="49">
        <v>6</v>
      </c>
      <c r="AD25" s="49">
        <v>4</v>
      </c>
      <c r="AE25" s="54">
        <v>6</v>
      </c>
      <c r="AF25" s="54">
        <v>5</v>
      </c>
      <c r="AG25" s="54">
        <v>4</v>
      </c>
      <c r="AH25" s="49">
        <v>5</v>
      </c>
      <c r="AI25" s="142">
        <v>4</v>
      </c>
      <c r="AJ25" s="54">
        <v>5</v>
      </c>
      <c r="AK25" s="54"/>
      <c r="AL25" s="49">
        <v>6</v>
      </c>
      <c r="AM25" s="49"/>
      <c r="AN25" s="54"/>
      <c r="AO25" s="49"/>
      <c r="AP25" s="54"/>
      <c r="AQ25" s="49"/>
      <c r="AR25" s="54"/>
      <c r="AS25" s="116"/>
    </row>
    <row r="26" spans="1:45" s="91" customFormat="1">
      <c r="A26" s="64" t="s">
        <v>23</v>
      </c>
      <c r="B26" s="34" t="s">
        <v>589</v>
      </c>
      <c r="C26" s="108">
        <v>27</v>
      </c>
      <c r="D26" s="110">
        <v>1</v>
      </c>
      <c r="E26" s="106">
        <v>3</v>
      </c>
      <c r="F26" s="83">
        <f>AVERAGE(X26,J26,K26,L26,M26,N26,O26,P26,Q26,R26,S26,U26,V26,W26,Y26,Z26,AA26,AB26,AC26,AD26,AE26,AF26,AG26,AH26,AI26,AJ26,AL26)</f>
        <v>5.4814814814814818</v>
      </c>
      <c r="G26" s="54"/>
      <c r="H26" s="133"/>
      <c r="I26" s="71" t="s">
        <v>104</v>
      </c>
      <c r="J26" s="54">
        <v>5</v>
      </c>
      <c r="K26" s="54">
        <v>5</v>
      </c>
      <c r="L26" s="54">
        <v>5</v>
      </c>
      <c r="M26" s="142">
        <v>5</v>
      </c>
      <c r="N26" s="54">
        <v>4</v>
      </c>
      <c r="O26" s="54">
        <v>6</v>
      </c>
      <c r="P26" s="224">
        <v>7</v>
      </c>
      <c r="Q26" s="280">
        <v>7</v>
      </c>
      <c r="R26" s="54">
        <v>6</v>
      </c>
      <c r="S26" s="49">
        <v>5</v>
      </c>
      <c r="T26" s="49"/>
      <c r="U26" s="54">
        <v>5</v>
      </c>
      <c r="V26" s="142">
        <v>4</v>
      </c>
      <c r="W26" s="49">
        <v>5</v>
      </c>
      <c r="X26" s="54">
        <v>6</v>
      </c>
      <c r="Y26" s="142">
        <v>6</v>
      </c>
      <c r="Z26" s="54">
        <v>5</v>
      </c>
      <c r="AA26" s="54">
        <v>5</v>
      </c>
      <c r="AB26" s="54">
        <v>6</v>
      </c>
      <c r="AC26" s="49">
        <v>6</v>
      </c>
      <c r="AD26" s="49">
        <v>5</v>
      </c>
      <c r="AE26" s="224">
        <v>7</v>
      </c>
      <c r="AF26" s="54">
        <v>4</v>
      </c>
      <c r="AG26" s="54">
        <v>5</v>
      </c>
      <c r="AH26" s="49">
        <v>6</v>
      </c>
      <c r="AI26" s="142">
        <v>6</v>
      </c>
      <c r="AJ26" s="224">
        <v>7</v>
      </c>
      <c r="AK26" s="54"/>
      <c r="AL26" s="49">
        <v>5</v>
      </c>
      <c r="AM26" s="49"/>
      <c r="AN26" s="54"/>
      <c r="AO26" s="49"/>
      <c r="AP26" s="54"/>
      <c r="AQ26" s="49"/>
      <c r="AR26" s="54"/>
      <c r="AS26" s="116"/>
    </row>
    <row r="27" spans="1:45" s="91" customFormat="1">
      <c r="A27" s="338" t="s">
        <v>23</v>
      </c>
      <c r="B27" s="346" t="s">
        <v>247</v>
      </c>
      <c r="C27" s="328">
        <v>8</v>
      </c>
      <c r="D27" s="330">
        <v>6</v>
      </c>
      <c r="E27" s="326"/>
      <c r="F27" s="342">
        <f>AVERAGE(L27,M27,N27,T27,V27,X27,Y27,Z27)</f>
        <v>4.75</v>
      </c>
      <c r="G27" s="54"/>
      <c r="H27" s="133"/>
      <c r="I27" s="71"/>
      <c r="J27" s="54"/>
      <c r="K27" s="54"/>
      <c r="L27" s="142">
        <v>6</v>
      </c>
      <c r="M27" s="142">
        <v>6</v>
      </c>
      <c r="N27" s="54">
        <v>4</v>
      </c>
      <c r="O27" s="54"/>
      <c r="P27" s="71" t="s">
        <v>104</v>
      </c>
      <c r="Q27" s="71" t="s">
        <v>104</v>
      </c>
      <c r="R27" s="71" t="s">
        <v>104</v>
      </c>
      <c r="S27" s="48" t="s">
        <v>104</v>
      </c>
      <c r="T27" s="350">
        <v>5</v>
      </c>
      <c r="U27" s="54"/>
      <c r="V27" s="142">
        <v>4</v>
      </c>
      <c r="W27" s="350"/>
      <c r="X27" s="54">
        <v>4</v>
      </c>
      <c r="Y27" s="142">
        <v>5</v>
      </c>
      <c r="Z27" s="54">
        <v>4</v>
      </c>
      <c r="AA27" s="54"/>
      <c r="AB27" s="71" t="s">
        <v>104</v>
      </c>
      <c r="AC27" s="350"/>
      <c r="AD27" s="350"/>
      <c r="AE27" s="54"/>
      <c r="AF27" s="54"/>
      <c r="AG27" s="54"/>
      <c r="AH27" s="350"/>
      <c r="AI27" s="71" t="s">
        <v>104</v>
      </c>
      <c r="AJ27" s="54"/>
      <c r="AK27" s="54"/>
      <c r="AL27" s="350"/>
      <c r="AM27" s="350"/>
      <c r="AN27" s="54"/>
      <c r="AO27" s="350"/>
      <c r="AP27" s="54"/>
      <c r="AQ27" s="350"/>
      <c r="AR27" s="54"/>
      <c r="AS27" s="116"/>
    </row>
    <row r="28" spans="1:45" s="91" customFormat="1">
      <c r="A28" s="338" t="s">
        <v>23</v>
      </c>
      <c r="B28" s="352" t="s">
        <v>726</v>
      </c>
      <c r="C28" s="328">
        <v>3</v>
      </c>
      <c r="D28" s="330">
        <v>8</v>
      </c>
      <c r="E28" s="326">
        <v>1</v>
      </c>
      <c r="F28" s="342">
        <f>AVERAGE(M28,N28,R28,T28)</f>
        <v>5.25</v>
      </c>
      <c r="G28" s="54"/>
      <c r="H28" s="133"/>
      <c r="I28" s="71"/>
      <c r="J28" s="54"/>
      <c r="K28" s="54"/>
      <c r="L28" s="142"/>
      <c r="M28" s="43">
        <v>6</v>
      </c>
      <c r="N28" s="54">
        <v>4</v>
      </c>
      <c r="O28" s="71" t="s">
        <v>104</v>
      </c>
      <c r="P28" s="54"/>
      <c r="Q28" s="142"/>
      <c r="R28" s="54">
        <v>5</v>
      </c>
      <c r="S28" s="48" t="s">
        <v>104</v>
      </c>
      <c r="T28" s="350">
        <v>6</v>
      </c>
      <c r="U28" s="71" t="s">
        <v>104</v>
      </c>
      <c r="V28" s="71" t="s">
        <v>104</v>
      </c>
      <c r="W28" s="350"/>
      <c r="X28" s="54"/>
      <c r="Y28" s="71" t="s">
        <v>104</v>
      </c>
      <c r="Z28" s="54"/>
      <c r="AA28" s="71" t="s">
        <v>104</v>
      </c>
      <c r="AB28" s="71" t="s">
        <v>104</v>
      </c>
      <c r="AC28" s="350"/>
      <c r="AD28" s="350"/>
      <c r="AE28" s="54"/>
      <c r="AF28" s="54"/>
      <c r="AG28" s="54"/>
      <c r="AH28" s="350"/>
      <c r="AI28" s="142"/>
      <c r="AJ28" s="54"/>
      <c r="AK28" s="54"/>
      <c r="AL28" s="350"/>
      <c r="AM28" s="350"/>
      <c r="AN28" s="54"/>
      <c r="AO28" s="350"/>
      <c r="AP28" s="54"/>
      <c r="AQ28" s="350"/>
      <c r="AR28" s="54"/>
      <c r="AS28" s="116"/>
    </row>
    <row r="29" spans="1:45" s="91" customFormat="1">
      <c r="A29" s="338" t="s">
        <v>23</v>
      </c>
      <c r="B29" s="352" t="s">
        <v>1186</v>
      </c>
      <c r="C29" s="328">
        <v>1</v>
      </c>
      <c r="D29" s="330"/>
      <c r="E29" s="326"/>
      <c r="F29" s="342">
        <f>AVERAGE(AG29)</f>
        <v>4</v>
      </c>
      <c r="G29" s="54"/>
      <c r="H29" s="133"/>
      <c r="I29" s="71"/>
      <c r="J29" s="54"/>
      <c r="K29" s="54"/>
      <c r="L29" s="142"/>
      <c r="M29" s="43"/>
      <c r="N29" s="54"/>
      <c r="O29" s="71"/>
      <c r="P29" s="54"/>
      <c r="Q29" s="142"/>
      <c r="R29" s="54"/>
      <c r="S29" s="48"/>
      <c r="T29" s="350"/>
      <c r="U29" s="71"/>
      <c r="V29" s="71"/>
      <c r="W29" s="350"/>
      <c r="X29" s="54"/>
      <c r="Y29" s="71"/>
      <c r="Z29" s="54"/>
      <c r="AA29" s="71"/>
      <c r="AB29" s="71"/>
      <c r="AC29" s="350"/>
      <c r="AD29" s="350"/>
      <c r="AE29" s="54"/>
      <c r="AF29" s="54"/>
      <c r="AG29" s="54">
        <v>4</v>
      </c>
      <c r="AH29" s="350"/>
      <c r="AI29" s="142"/>
      <c r="AJ29" s="54"/>
      <c r="AK29" s="54"/>
      <c r="AL29" s="350"/>
      <c r="AM29" s="350"/>
      <c r="AN29" s="54"/>
      <c r="AO29" s="350"/>
      <c r="AP29" s="54"/>
      <c r="AQ29" s="350"/>
      <c r="AR29" s="54"/>
      <c r="AS29" s="116"/>
    </row>
    <row r="30" spans="1:45" s="91" customFormat="1">
      <c r="A30" s="338" t="s">
        <v>23</v>
      </c>
      <c r="B30" s="352" t="s">
        <v>1194</v>
      </c>
      <c r="C30" s="328">
        <v>1</v>
      </c>
      <c r="D30" s="330"/>
      <c r="E30" s="326"/>
      <c r="F30" s="342">
        <f>AVERAGE(AH30)</f>
        <v>4</v>
      </c>
      <c r="G30" s="54"/>
      <c r="H30" s="133"/>
      <c r="I30" s="71"/>
      <c r="J30" s="54"/>
      <c r="K30" s="54"/>
      <c r="L30" s="142"/>
      <c r="M30" s="43"/>
      <c r="N30" s="54"/>
      <c r="O30" s="71"/>
      <c r="P30" s="54"/>
      <c r="Q30" s="142"/>
      <c r="R30" s="54"/>
      <c r="S30" s="48"/>
      <c r="T30" s="350"/>
      <c r="U30" s="71"/>
      <c r="V30" s="71"/>
      <c r="W30" s="350"/>
      <c r="X30" s="54"/>
      <c r="Y30" s="71"/>
      <c r="Z30" s="54"/>
      <c r="AA30" s="71"/>
      <c r="AB30" s="71"/>
      <c r="AC30" s="350"/>
      <c r="AD30" s="350"/>
      <c r="AE30" s="54"/>
      <c r="AF30" s="54"/>
      <c r="AG30" s="54"/>
      <c r="AH30" s="350">
        <v>4</v>
      </c>
      <c r="AI30" s="142"/>
      <c r="AJ30" s="54"/>
      <c r="AK30" s="54"/>
      <c r="AL30" s="350"/>
      <c r="AM30" s="350"/>
      <c r="AN30" s="54"/>
      <c r="AO30" s="350"/>
      <c r="AP30" s="54"/>
      <c r="AQ30" s="350"/>
      <c r="AR30" s="54"/>
      <c r="AS30" s="116"/>
    </row>
    <row r="31" spans="1:45" s="91" customFormat="1">
      <c r="A31" s="10" t="s">
        <v>23</v>
      </c>
      <c r="B31" s="38" t="s">
        <v>128</v>
      </c>
      <c r="C31" s="112">
        <v>13</v>
      </c>
      <c r="D31" s="113">
        <v>6</v>
      </c>
      <c r="E31" s="114">
        <v>1</v>
      </c>
      <c r="F31" s="28">
        <f>AVERAGE(G31,I31,K31,L31,M31,N31,O31,R31,T31,W31,Y31,AC31,AE31,AH31)</f>
        <v>5.4285714285714288</v>
      </c>
      <c r="G31" s="54">
        <v>4</v>
      </c>
      <c r="H31" s="198"/>
      <c r="I31" s="142">
        <v>5</v>
      </c>
      <c r="J31" s="54"/>
      <c r="K31" s="54">
        <v>6</v>
      </c>
      <c r="L31" s="71">
        <v>5</v>
      </c>
      <c r="M31" s="54">
        <v>6</v>
      </c>
      <c r="N31" s="54">
        <v>5</v>
      </c>
      <c r="O31" s="142">
        <v>5</v>
      </c>
      <c r="P31" s="71" t="s">
        <v>104</v>
      </c>
      <c r="Q31" s="142"/>
      <c r="R31" s="54">
        <v>5</v>
      </c>
      <c r="S31" s="49"/>
      <c r="T31" s="49">
        <v>6</v>
      </c>
      <c r="U31" s="71" t="s">
        <v>104</v>
      </c>
      <c r="V31" s="142"/>
      <c r="W31" s="49">
        <v>5</v>
      </c>
      <c r="X31" s="43" t="s">
        <v>104</v>
      </c>
      <c r="Y31" s="54">
        <v>6</v>
      </c>
      <c r="Z31" s="54"/>
      <c r="AA31" s="54"/>
      <c r="AB31" s="54"/>
      <c r="AC31" s="49">
        <v>6</v>
      </c>
      <c r="AD31" s="47"/>
      <c r="AE31" s="279">
        <v>7</v>
      </c>
      <c r="AF31" s="71" t="s">
        <v>104</v>
      </c>
      <c r="AG31" s="71" t="s">
        <v>104</v>
      </c>
      <c r="AH31" s="49">
        <v>5</v>
      </c>
      <c r="AI31" s="142"/>
      <c r="AJ31" s="54"/>
      <c r="AK31" s="142"/>
      <c r="AL31" s="47"/>
      <c r="AM31" s="49"/>
      <c r="AN31" s="142"/>
      <c r="AO31" s="49"/>
      <c r="AP31" s="54"/>
      <c r="AQ31" s="49"/>
      <c r="AR31" s="54"/>
      <c r="AS31" s="116"/>
    </row>
    <row r="32" spans="1:45">
      <c r="A32" s="64" t="s">
        <v>24</v>
      </c>
      <c r="B32" s="34" t="s">
        <v>192</v>
      </c>
      <c r="C32" s="108">
        <v>23</v>
      </c>
      <c r="D32" s="110">
        <v>6</v>
      </c>
      <c r="E32" s="106">
        <v>4</v>
      </c>
      <c r="F32" s="83">
        <f>AVERAGE(H32,I32,K32,L32,M32,N32,O32,P32,Q32,U32,Y32,Z32,AA32,AB32,AC32,AD32,AE32,AF32,AG32,AH32,AI32,AJ32,AL32)</f>
        <v>5.2608695652173916</v>
      </c>
      <c r="G32" s="71" t="s">
        <v>104</v>
      </c>
      <c r="H32" s="278">
        <v>7</v>
      </c>
      <c r="I32" s="142">
        <v>5</v>
      </c>
      <c r="J32" s="142"/>
      <c r="K32" s="54">
        <v>6</v>
      </c>
      <c r="L32" s="142">
        <v>6</v>
      </c>
      <c r="M32" s="54">
        <v>6</v>
      </c>
      <c r="N32" s="54">
        <v>4</v>
      </c>
      <c r="O32" s="54">
        <v>4</v>
      </c>
      <c r="P32" s="54">
        <v>6</v>
      </c>
      <c r="Q32" s="54">
        <v>4</v>
      </c>
      <c r="R32" s="71" t="s">
        <v>104</v>
      </c>
      <c r="S32" s="48" t="s">
        <v>104</v>
      </c>
      <c r="T32" s="49"/>
      <c r="U32" s="142">
        <v>4</v>
      </c>
      <c r="V32" s="71" t="s">
        <v>104</v>
      </c>
      <c r="W32" s="48" t="s">
        <v>104</v>
      </c>
      <c r="X32" s="71" t="s">
        <v>104</v>
      </c>
      <c r="Y32" s="142">
        <v>4</v>
      </c>
      <c r="Z32" s="142">
        <v>5</v>
      </c>
      <c r="AA32" s="54">
        <v>5</v>
      </c>
      <c r="AB32" s="224">
        <v>7</v>
      </c>
      <c r="AC32" s="50">
        <v>6</v>
      </c>
      <c r="AD32" s="49">
        <v>5</v>
      </c>
      <c r="AE32" s="279">
        <v>7</v>
      </c>
      <c r="AF32" s="43">
        <v>6</v>
      </c>
      <c r="AG32" s="142">
        <v>4</v>
      </c>
      <c r="AH32" s="47">
        <v>5</v>
      </c>
      <c r="AI32" s="142">
        <v>4</v>
      </c>
      <c r="AJ32" s="142">
        <v>6</v>
      </c>
      <c r="AK32" s="54"/>
      <c r="AL32" s="49">
        <v>5</v>
      </c>
      <c r="AM32" s="47"/>
      <c r="AN32" s="54"/>
      <c r="AO32" s="47"/>
      <c r="AP32" s="132"/>
      <c r="AQ32" s="49"/>
      <c r="AR32" s="54"/>
      <c r="AS32" s="21"/>
    </row>
    <row r="33" spans="1:45" s="76" customFormat="1">
      <c r="A33" s="41" t="s">
        <v>24</v>
      </c>
      <c r="B33" s="79" t="s">
        <v>63</v>
      </c>
      <c r="C33" s="99"/>
      <c r="D33" s="100"/>
      <c r="E33" s="101"/>
      <c r="F33" s="168"/>
      <c r="G33" s="260"/>
      <c r="H33" s="100"/>
      <c r="I33" s="158"/>
      <c r="J33" s="157"/>
      <c r="K33" s="157"/>
      <c r="L33" s="157"/>
      <c r="M33" s="157"/>
      <c r="N33" s="157"/>
      <c r="O33" s="157"/>
      <c r="P33" s="157"/>
      <c r="Q33" s="157"/>
      <c r="R33" s="157"/>
      <c r="S33" s="157"/>
      <c r="T33" s="157"/>
      <c r="U33" s="157"/>
      <c r="V33" s="157"/>
      <c r="W33" s="157"/>
      <c r="X33" s="157"/>
      <c r="Y33" s="157"/>
      <c r="Z33" s="157"/>
      <c r="AA33" s="157"/>
      <c r="AB33" s="100"/>
      <c r="AC33" s="157"/>
      <c r="AD33" s="100"/>
      <c r="AE33" s="157"/>
      <c r="AF33" s="100"/>
      <c r="AG33" s="100"/>
      <c r="AH33" s="157"/>
      <c r="AI33" s="157"/>
      <c r="AJ33" s="157"/>
      <c r="AK33" s="157"/>
      <c r="AL33" s="100"/>
      <c r="AM33" s="157"/>
      <c r="AN33" s="157"/>
      <c r="AO33" s="100"/>
      <c r="AP33" s="100"/>
      <c r="AQ33" s="100"/>
      <c r="AR33" s="157"/>
      <c r="AS33" s="77"/>
    </row>
    <row r="34" spans="1:45" s="91" customFormat="1">
      <c r="A34" s="41" t="s">
        <v>24</v>
      </c>
      <c r="B34" s="79" t="s">
        <v>317</v>
      </c>
      <c r="C34" s="99"/>
      <c r="D34" s="100"/>
      <c r="E34" s="101"/>
      <c r="F34" s="83"/>
      <c r="G34" s="233"/>
      <c r="H34" s="157"/>
      <c r="I34" s="234"/>
      <c r="J34" s="234"/>
      <c r="K34" s="233"/>
      <c r="L34" s="233"/>
      <c r="M34" s="234"/>
      <c r="N34" s="233"/>
      <c r="O34" s="233"/>
      <c r="P34" s="233"/>
      <c r="Q34" s="233"/>
      <c r="R34" s="234"/>
      <c r="S34" s="235"/>
      <c r="T34" s="244"/>
      <c r="U34" s="233"/>
      <c r="V34" s="234"/>
      <c r="W34" s="235"/>
      <c r="X34" s="234"/>
      <c r="Y34" s="233"/>
      <c r="Z34" s="234"/>
      <c r="AA34" s="234"/>
      <c r="AB34" s="234"/>
      <c r="AC34" s="235"/>
      <c r="AD34" s="232"/>
      <c r="AE34" s="233"/>
      <c r="AF34" s="233"/>
      <c r="AG34" s="233"/>
      <c r="AH34" s="236"/>
      <c r="AI34" s="233"/>
      <c r="AJ34" s="233"/>
      <c r="AK34" s="233"/>
      <c r="AL34" s="236"/>
      <c r="AM34" s="262"/>
      <c r="AN34" s="233"/>
      <c r="AO34" s="236"/>
      <c r="AP34" s="233"/>
      <c r="AQ34" s="236"/>
      <c r="AR34" s="234"/>
      <c r="AS34" s="116"/>
    </row>
    <row r="35" spans="1:45" s="91" customFormat="1">
      <c r="A35" s="64" t="s">
        <v>24</v>
      </c>
      <c r="B35" s="34" t="s">
        <v>339</v>
      </c>
      <c r="C35" s="108">
        <v>12</v>
      </c>
      <c r="D35" s="110">
        <v>4</v>
      </c>
      <c r="E35" s="106">
        <v>4</v>
      </c>
      <c r="F35" s="83">
        <f>AVERAGE(G35,I35,K35,M35,N35,Q35,AG35,AH35,AI35,AJ35,AL35)</f>
        <v>4.3636363636363633</v>
      </c>
      <c r="G35" s="54">
        <v>4</v>
      </c>
      <c r="H35" s="43" t="s">
        <v>104</v>
      </c>
      <c r="I35" s="54">
        <v>5</v>
      </c>
      <c r="J35" s="43" t="s">
        <v>104</v>
      </c>
      <c r="K35" s="268">
        <v>3</v>
      </c>
      <c r="L35" s="121"/>
      <c r="M35" s="43">
        <v>6</v>
      </c>
      <c r="N35" s="54">
        <v>4</v>
      </c>
      <c r="O35" s="54"/>
      <c r="P35" s="121"/>
      <c r="Q35" s="54">
        <v>4</v>
      </c>
      <c r="R35" s="132"/>
      <c r="S35" s="47"/>
      <c r="T35" s="120"/>
      <c r="U35" s="54"/>
      <c r="V35" s="54"/>
      <c r="W35" s="48" t="s">
        <v>104</v>
      </c>
      <c r="X35" s="71" t="s">
        <v>424</v>
      </c>
      <c r="Y35" s="54"/>
      <c r="Z35" s="142"/>
      <c r="AA35" s="54"/>
      <c r="AB35" s="142"/>
      <c r="AC35" s="47"/>
      <c r="AD35" s="120"/>
      <c r="AE35" s="54"/>
      <c r="AF35" s="71" t="s">
        <v>104</v>
      </c>
      <c r="AG35" s="54">
        <v>4</v>
      </c>
      <c r="AH35" s="49">
        <v>4</v>
      </c>
      <c r="AI35" s="53">
        <v>6</v>
      </c>
      <c r="AJ35" s="54">
        <v>4</v>
      </c>
      <c r="AK35" s="54"/>
      <c r="AL35" s="49">
        <v>4</v>
      </c>
      <c r="AM35" s="49"/>
      <c r="AN35" s="54"/>
      <c r="AO35" s="49"/>
      <c r="AP35" s="54"/>
      <c r="AQ35" s="49"/>
      <c r="AR35" s="142"/>
      <c r="AS35" s="116"/>
    </row>
    <row r="36" spans="1:45" s="91" customFormat="1">
      <c r="A36" s="64" t="s">
        <v>24</v>
      </c>
      <c r="B36" s="34" t="s">
        <v>381</v>
      </c>
      <c r="C36" s="108">
        <v>7</v>
      </c>
      <c r="D36" s="110">
        <v>7</v>
      </c>
      <c r="E36" s="106">
        <v>1</v>
      </c>
      <c r="F36" s="83">
        <f>AVERAGE(N36,O36,P36,S36,U36,W36,Y36,AC36)</f>
        <v>4.5</v>
      </c>
      <c r="G36" s="43" t="s">
        <v>104</v>
      </c>
      <c r="H36" s="121"/>
      <c r="I36" s="54"/>
      <c r="J36" s="54"/>
      <c r="K36" s="71" t="s">
        <v>104</v>
      </c>
      <c r="L36" s="121"/>
      <c r="M36" s="142"/>
      <c r="N36" s="71">
        <v>4</v>
      </c>
      <c r="O36" s="54">
        <v>4</v>
      </c>
      <c r="P36" s="54">
        <v>5</v>
      </c>
      <c r="Q36" s="71" t="s">
        <v>104</v>
      </c>
      <c r="R36" s="142" t="s">
        <v>104</v>
      </c>
      <c r="S36" s="47">
        <v>4</v>
      </c>
      <c r="T36" s="120"/>
      <c r="U36" s="54">
        <v>4</v>
      </c>
      <c r="V36" s="54"/>
      <c r="W36" s="49">
        <v>4</v>
      </c>
      <c r="X36" s="54"/>
      <c r="Y36" s="54">
        <v>5</v>
      </c>
      <c r="Z36" s="142"/>
      <c r="AA36" s="121"/>
      <c r="AB36" s="142"/>
      <c r="AC36" s="47">
        <v>6</v>
      </c>
      <c r="AD36" s="48" t="s">
        <v>104</v>
      </c>
      <c r="AE36" s="121"/>
      <c r="AF36" s="54"/>
      <c r="AG36" s="54"/>
      <c r="AH36" s="49"/>
      <c r="AI36" s="71" t="s">
        <v>104</v>
      </c>
      <c r="AJ36" s="142"/>
      <c r="AK36" s="54"/>
      <c r="AL36" s="47"/>
      <c r="AM36" s="49"/>
      <c r="AN36" s="54"/>
      <c r="AO36" s="49"/>
      <c r="AP36" s="142"/>
      <c r="AQ36" s="49"/>
      <c r="AR36" s="142"/>
      <c r="AS36" s="116"/>
    </row>
    <row r="37" spans="1:45" s="91" customFormat="1">
      <c r="A37" s="64" t="s">
        <v>24</v>
      </c>
      <c r="B37" s="34" t="s">
        <v>393</v>
      </c>
      <c r="C37" s="108">
        <v>14</v>
      </c>
      <c r="D37" s="110">
        <v>2</v>
      </c>
      <c r="E37" s="106">
        <v>1</v>
      </c>
      <c r="F37" s="83">
        <f>AVERAGE(X37,G37,H37,I37,K37,L37,M37,N37,O37,P37,Q37,T37,U37,V37,W37)</f>
        <v>5.1333333333333337</v>
      </c>
      <c r="G37" s="54">
        <v>5</v>
      </c>
      <c r="H37" s="196">
        <v>6</v>
      </c>
      <c r="I37" s="142">
        <v>6</v>
      </c>
      <c r="J37" s="121"/>
      <c r="K37" s="54">
        <v>4</v>
      </c>
      <c r="L37" s="71">
        <v>4</v>
      </c>
      <c r="M37" s="142">
        <v>5</v>
      </c>
      <c r="N37" s="71">
        <v>5</v>
      </c>
      <c r="O37" s="54">
        <v>4</v>
      </c>
      <c r="P37" s="54">
        <v>6</v>
      </c>
      <c r="Q37" s="142">
        <v>5</v>
      </c>
      <c r="R37" s="82" t="s">
        <v>423</v>
      </c>
      <c r="S37" s="49"/>
      <c r="T37" s="321">
        <v>7</v>
      </c>
      <c r="U37" s="54">
        <v>5</v>
      </c>
      <c r="V37" s="142">
        <v>5</v>
      </c>
      <c r="W37" s="49">
        <v>5</v>
      </c>
      <c r="X37" s="54">
        <v>5</v>
      </c>
      <c r="Y37" s="142"/>
      <c r="Z37" s="54"/>
      <c r="AA37" s="54"/>
      <c r="AB37" s="142"/>
      <c r="AC37" s="47"/>
      <c r="AD37" s="49"/>
      <c r="AE37" s="121"/>
      <c r="AF37" s="54"/>
      <c r="AG37" s="54"/>
      <c r="AH37" s="49"/>
      <c r="AI37" s="54"/>
      <c r="AJ37" s="54"/>
      <c r="AK37" s="132"/>
      <c r="AL37" s="49"/>
      <c r="AM37" s="47"/>
      <c r="AN37" s="54"/>
      <c r="AO37" s="49"/>
      <c r="AP37" s="54"/>
      <c r="AQ37" s="49"/>
      <c r="AR37" s="54"/>
      <c r="AS37" s="116"/>
    </row>
    <row r="38" spans="1:45" s="91" customFormat="1">
      <c r="A38" s="349" t="s">
        <v>24</v>
      </c>
      <c r="B38" s="354" t="s">
        <v>556</v>
      </c>
      <c r="C38" s="355">
        <v>1</v>
      </c>
      <c r="D38" s="356"/>
      <c r="E38" s="357">
        <v>1</v>
      </c>
      <c r="F38" s="168">
        <f>AVERAGE(H38)</f>
        <v>7</v>
      </c>
      <c r="G38" s="373"/>
      <c r="H38" s="157">
        <v>7</v>
      </c>
      <c r="I38" s="374"/>
      <c r="J38" s="374"/>
      <c r="K38" s="373"/>
      <c r="L38" s="373"/>
      <c r="M38" s="374"/>
      <c r="N38" s="373"/>
      <c r="O38" s="373"/>
      <c r="P38" s="373"/>
      <c r="Q38" s="373"/>
      <c r="R38" s="374"/>
      <c r="S38" s="235"/>
      <c r="T38" s="244"/>
      <c r="U38" s="373"/>
      <c r="V38" s="374"/>
      <c r="W38" s="235"/>
      <c r="X38" s="374"/>
      <c r="Y38" s="373"/>
      <c r="Z38" s="374"/>
      <c r="AA38" s="374"/>
      <c r="AB38" s="374"/>
      <c r="AC38" s="235"/>
      <c r="AD38" s="232"/>
      <c r="AE38" s="373"/>
      <c r="AF38" s="373"/>
      <c r="AG38" s="373"/>
      <c r="AH38" s="375"/>
      <c r="AI38" s="373"/>
      <c r="AJ38" s="373"/>
      <c r="AK38" s="373"/>
      <c r="AL38" s="375"/>
      <c r="AM38" s="262"/>
      <c r="AN38" s="373"/>
      <c r="AO38" s="375"/>
      <c r="AP38" s="373"/>
      <c r="AQ38" s="375"/>
      <c r="AR38" s="374"/>
      <c r="AS38" s="116"/>
    </row>
    <row r="39" spans="1:45" s="91" customFormat="1">
      <c r="A39" s="338" t="s">
        <v>24</v>
      </c>
      <c r="B39" s="352" t="s">
        <v>990</v>
      </c>
      <c r="C39" s="328">
        <v>2</v>
      </c>
      <c r="D39" s="330">
        <v>2</v>
      </c>
      <c r="E39" s="326"/>
      <c r="F39" s="342">
        <f>AVERAGE(AA39,AB39)</f>
        <v>4.5</v>
      </c>
      <c r="G39" s="54"/>
      <c r="H39" s="133"/>
      <c r="I39" s="71"/>
      <c r="J39" s="54"/>
      <c r="K39" s="54"/>
      <c r="L39" s="142"/>
      <c r="M39" s="43"/>
      <c r="N39" s="54"/>
      <c r="O39" s="71"/>
      <c r="P39" s="54"/>
      <c r="Q39" s="142"/>
      <c r="R39" s="54"/>
      <c r="S39" s="48"/>
      <c r="T39" s="350"/>
      <c r="U39" s="71"/>
      <c r="V39" s="71"/>
      <c r="W39" s="350"/>
      <c r="X39" s="54"/>
      <c r="Y39" s="71"/>
      <c r="Z39" s="71" t="s">
        <v>104</v>
      </c>
      <c r="AA39" s="54">
        <v>4</v>
      </c>
      <c r="AB39" s="54">
        <v>5</v>
      </c>
      <c r="AC39" s="350"/>
      <c r="AD39" s="48" t="s">
        <v>104</v>
      </c>
      <c r="AE39" s="54"/>
      <c r="AF39" s="54"/>
      <c r="AG39" s="54"/>
      <c r="AH39" s="350"/>
      <c r="AI39" s="142"/>
      <c r="AJ39" s="54"/>
      <c r="AK39" s="54"/>
      <c r="AL39" s="350"/>
      <c r="AM39" s="350"/>
      <c r="AN39" s="54"/>
      <c r="AO39" s="350"/>
      <c r="AP39" s="54"/>
      <c r="AQ39" s="350"/>
      <c r="AR39" s="54"/>
      <c r="AS39" s="116"/>
    </row>
    <row r="40" spans="1:45" s="91" customFormat="1">
      <c r="A40" s="338" t="s">
        <v>24</v>
      </c>
      <c r="B40" s="352" t="s">
        <v>1113</v>
      </c>
      <c r="C40" s="328">
        <v>3</v>
      </c>
      <c r="D40" s="330">
        <v>2</v>
      </c>
      <c r="E40" s="326">
        <v>1</v>
      </c>
      <c r="F40" s="342">
        <f>AVERAGE(AE40,AF40,AH40)</f>
        <v>5</v>
      </c>
      <c r="G40" s="54"/>
      <c r="H40" s="133"/>
      <c r="I40" s="71"/>
      <c r="J40" s="54"/>
      <c r="K40" s="54"/>
      <c r="L40" s="142"/>
      <c r="M40" s="43"/>
      <c r="N40" s="54"/>
      <c r="O40" s="71"/>
      <c r="P40" s="54"/>
      <c r="Q40" s="142"/>
      <c r="R40" s="54"/>
      <c r="S40" s="48"/>
      <c r="T40" s="346"/>
      <c r="U40" s="71"/>
      <c r="V40" s="71"/>
      <c r="W40" s="350"/>
      <c r="X40" s="54"/>
      <c r="Y40" s="71"/>
      <c r="Z40" s="71"/>
      <c r="AA40" s="54"/>
      <c r="AB40" s="54"/>
      <c r="AC40" s="350"/>
      <c r="AD40" s="169" t="s">
        <v>104</v>
      </c>
      <c r="AE40" s="224">
        <v>8</v>
      </c>
      <c r="AF40" s="281">
        <v>3</v>
      </c>
      <c r="AG40" s="54"/>
      <c r="AH40" s="350">
        <v>4</v>
      </c>
      <c r="AI40" s="142"/>
      <c r="AJ40" s="54"/>
      <c r="AK40" s="54"/>
      <c r="AL40" s="48" t="s">
        <v>104</v>
      </c>
      <c r="AM40" s="350"/>
      <c r="AN40" s="54"/>
      <c r="AO40" s="350"/>
      <c r="AP40" s="54"/>
      <c r="AQ40" s="350"/>
      <c r="AR40" s="54"/>
      <c r="AS40" s="116"/>
    </row>
    <row r="41" spans="1:45" s="91" customFormat="1" ht="15.75" thickBot="1">
      <c r="A41" s="2" t="s">
        <v>24</v>
      </c>
      <c r="B41" s="135" t="s">
        <v>59</v>
      </c>
      <c r="C41" s="109">
        <v>12</v>
      </c>
      <c r="D41" s="111">
        <v>9</v>
      </c>
      <c r="E41" s="107">
        <v>4</v>
      </c>
      <c r="F41" s="27">
        <f>AVERAGE(H41,J41,L41,M41,R41,S41,T41,V41,Z41,AB41,AD41,AF41)</f>
        <v>4.666666666666667</v>
      </c>
      <c r="G41" s="142"/>
      <c r="H41" s="54">
        <v>5</v>
      </c>
      <c r="I41" s="71" t="s">
        <v>104</v>
      </c>
      <c r="J41" s="54">
        <v>4</v>
      </c>
      <c r="K41" s="121"/>
      <c r="L41" s="54">
        <v>5</v>
      </c>
      <c r="M41" s="43">
        <v>6</v>
      </c>
      <c r="N41" s="71" t="s">
        <v>104</v>
      </c>
      <c r="O41" s="43" t="s">
        <v>104</v>
      </c>
      <c r="P41" s="71" t="s">
        <v>104</v>
      </c>
      <c r="Q41" s="71" t="s">
        <v>104</v>
      </c>
      <c r="R41" s="142">
        <v>4</v>
      </c>
      <c r="S41" s="47">
        <v>4</v>
      </c>
      <c r="T41" s="120">
        <v>5</v>
      </c>
      <c r="U41" s="132"/>
      <c r="V41" s="54">
        <v>4</v>
      </c>
      <c r="W41" s="49"/>
      <c r="X41" s="54"/>
      <c r="Y41" s="54"/>
      <c r="Z41" s="142">
        <v>4</v>
      </c>
      <c r="AA41" s="71" t="s">
        <v>104</v>
      </c>
      <c r="AB41" s="278">
        <v>7</v>
      </c>
      <c r="AC41" s="48" t="s">
        <v>104</v>
      </c>
      <c r="AD41" s="149">
        <v>4</v>
      </c>
      <c r="AE41" s="142" t="s">
        <v>104</v>
      </c>
      <c r="AF41" s="54">
        <v>4</v>
      </c>
      <c r="AG41" s="71" t="s">
        <v>104</v>
      </c>
      <c r="AH41" s="49"/>
      <c r="AI41" s="54"/>
      <c r="AJ41" s="54"/>
      <c r="AK41" s="132"/>
      <c r="AL41" s="123"/>
      <c r="AM41" s="49"/>
      <c r="AN41" s="121"/>
      <c r="AO41" s="123"/>
      <c r="AP41" s="54"/>
      <c r="AQ41" s="49"/>
      <c r="AR41" s="142"/>
      <c r="AS41" s="116"/>
    </row>
    <row r="42" spans="1:45">
      <c r="G42" s="30">
        <f>AVERAGE(G7,G10,G11,G18,G20,G21,G24,G31,G35,G37,G13)</f>
        <v>4.1818181818181817</v>
      </c>
      <c r="H42" s="30">
        <f>AVERAGE(H7,H11,H12,H14,H18,H19,H22,H32,H37,H38,H41)</f>
        <v>5.8181818181818183</v>
      </c>
      <c r="I42" s="30">
        <f>AVERAGE(I7,I10,I14,I15,I18,I24,I25,I32,I31,I35,I37)</f>
        <v>5.4545454545454541</v>
      </c>
      <c r="J42" s="30">
        <f>AVERAGE(J7,J10,J11,J14,J16,J18,J22,J24,J25,J26,J41)</f>
        <v>5.1818181818181817</v>
      </c>
      <c r="K42" s="24">
        <f>AVERAGE(K7,K10,K11,K14,K17,K24,K26,K31,K32,K35,K37)</f>
        <v>5.4545454545454541</v>
      </c>
      <c r="L42" s="24">
        <f>AVERAGE(L7,L37,L15,L17,L27,L21,L26,L27,L32,L41)</f>
        <v>5.6</v>
      </c>
      <c r="M42" s="30">
        <f>AVERAGE(M7,M28,M17,M24,M26,M27,M31,M32,M35,M37,M41)</f>
        <v>5.6363636363636367</v>
      </c>
      <c r="N42" s="24">
        <f>AVERAGE(N7,N14,N17,N37,N24,N26,N27,N28,N31,N32,N35)</f>
        <v>4.2727272727272725</v>
      </c>
      <c r="O42" s="24">
        <f>AVERAGE(O7,O10,O11,O14,O16,O19,O26,O32,O31,O37,O36)</f>
        <v>5.0909090909090908</v>
      </c>
      <c r="P42" s="24">
        <f>AVERAGE(P7,P11,P14,P17,P16,P24,P25,P26,P32,P36,P37)</f>
        <v>6</v>
      </c>
      <c r="Q42" s="24">
        <f>AVERAGE(Q7,Q11,Q14,Q16,Q17,Q25,Q24,Q26,Q32,Q35,Q37)</f>
        <v>5.3636363636363633</v>
      </c>
      <c r="R42" s="24">
        <f>AVERAGE(R7,R10,R11,R16,R17,R25,R26,R31,R28,R37,R41)</f>
        <v>5.0999999999999996</v>
      </c>
      <c r="S42" s="24">
        <f>AVERAGE(S7,S10,S11,S14,S16,S17,S24,S25,S26,S36,S41)</f>
        <v>4.9090909090909092</v>
      </c>
      <c r="T42" s="24">
        <f>AVERAGE(T7,T14,T16,T17,T18,T25,T27,T28,T31,T37,T41)</f>
        <v>5.9090909090909092</v>
      </c>
      <c r="U42" s="24">
        <f>AVERAGE(U7,U10,U11,U13,U18,U24,U25,U26,U32,U36,U37)</f>
        <v>5.2727272727272725</v>
      </c>
      <c r="V42" s="24">
        <f>AVERAGE(V7,V10,V11,V17,V16,V21,V24,V26,V27,V37,V41)</f>
        <v>4.1818181818181817</v>
      </c>
      <c r="W42" s="24">
        <f>AVERAGE(W7,W10,W11,W14,W16,W18,W21,W26,W31,W36,W37)</f>
        <v>6</v>
      </c>
      <c r="X42" s="24">
        <f>AVERAGE(X9,X10,X15,X16,X17,X21,X24,X26,X27,X37)</f>
        <v>4.7</v>
      </c>
      <c r="Y42" s="24">
        <f>AVERAGE(Y9,Y10,Y14,Y16,Y17,Y21,Y26,Y27,Y32,Y31,Y36)</f>
        <v>5.5454545454545459</v>
      </c>
      <c r="Z42" s="24">
        <f>AVERAGE(Z8,Z10,Z11,Z13,Z14,Z22,Z21,Z26,Z27,Z32,Z41)</f>
        <v>5.1818181818181817</v>
      </c>
      <c r="AA42" s="24">
        <f>AVERAGE(AA8,AA10,AA11,AA13,AA14,AA21,AA22,AA24,AA26,AA39,AA32)</f>
        <v>5.1818181818181817</v>
      </c>
      <c r="AB42" s="24">
        <f>AVERAGE(AB8,AB10,AB11,AB14,AB18,AB21,AB24,AB26,AB39,AB32,AB41)</f>
        <v>6.3636363636363633</v>
      </c>
      <c r="AC42" s="24">
        <f>AVERAGE(AC8,AC10,AC11,AC14,AC18,AC21,AC25,AC26,AC31,AC32,AC36)</f>
        <v>6.2727272727272725</v>
      </c>
      <c r="AD42" s="24">
        <f>AVERAGE(AD8,AD10,AD15,AD17,AD18,AD21,AD24,AD25,AD26,AD32,AD41)</f>
        <v>4.7272727272727275</v>
      </c>
      <c r="AE42" s="24">
        <f>AVERAGE(AE7,AE10,AE11,AE14,AE18,AE21,AE25,AE26,AE31,AE32,AE40)</f>
        <v>6.4545454545454541</v>
      </c>
      <c r="AF42" s="24">
        <f>AVERAGE(AF7,AF10,AF14,AF17,AF18,AF24,AF25,AF26,AF32,AF40,AF41)</f>
        <v>4.4545454545454541</v>
      </c>
      <c r="AG42" s="24">
        <f>AVERAGE(AG7,AG10,AG11,AG13,AG17,AG22,AG25,AG26,AG29,AG32,AG35)</f>
        <v>4.7272727272727275</v>
      </c>
      <c r="AH42" s="24">
        <f>AVERAGE(AH7,AH10,AH11,AH15,AH25,AH26,AH30,AH31,AH32,AH35,AH40)</f>
        <v>5.2727272727272725</v>
      </c>
      <c r="AI42" s="24">
        <f>AVERAGE(AI7,AI10,AI11,AI14,AI15,AI21,AI24,AI25,AI26,AI32,AI35)</f>
        <v>4.9090909090909092</v>
      </c>
      <c r="AJ42" s="24">
        <f>AVERAGE(AJ7,AJ10,AJ11,AJ15,AJ16,AJ21,AJ25,AJ24,AJ26,AJ32,AJ35)</f>
        <v>5.8181818181818183</v>
      </c>
      <c r="AK42" s="24"/>
      <c r="AL42" s="24">
        <f>AVERAGE(AL7,AL10,AL15,AL16,AL18,AL21,AL24,AL25,AL26,AL32,AL35)</f>
        <v>5</v>
      </c>
      <c r="AM42" s="92"/>
      <c r="AN42" s="24"/>
      <c r="AO42" s="24"/>
      <c r="AP42" s="24"/>
      <c r="AQ42" s="24"/>
      <c r="AR42" s="24"/>
    </row>
    <row r="45" spans="1:45" ht="15.75" customHeight="1">
      <c r="AM45" s="91"/>
    </row>
    <row r="46" spans="1:45" ht="48" customHeight="1">
      <c r="AM46" s="91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S45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6" max="6" width="11.7109375" bestFit="1" customWidth="1"/>
    <col min="7" max="7" width="4.5703125" customWidth="1"/>
    <col min="8" max="44" width="4.7109375" customWidth="1"/>
  </cols>
  <sheetData>
    <row r="1" spans="1:45">
      <c r="A1" t="s">
        <v>46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.75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463</v>
      </c>
      <c r="H7" s="115" t="s">
        <v>543</v>
      </c>
      <c r="I7" s="115" t="s">
        <v>583</v>
      </c>
      <c r="J7" s="115" t="s">
        <v>613</v>
      </c>
      <c r="K7" s="115" t="s">
        <v>658</v>
      </c>
      <c r="L7" s="115" t="s">
        <v>673</v>
      </c>
      <c r="M7" s="115" t="s">
        <v>727</v>
      </c>
      <c r="N7" s="115" t="s">
        <v>735</v>
      </c>
      <c r="O7" s="115" t="s">
        <v>757</v>
      </c>
      <c r="P7" s="115" t="s">
        <v>783</v>
      </c>
      <c r="Q7" s="115" t="s">
        <v>796</v>
      </c>
      <c r="R7" s="115" t="s">
        <v>823</v>
      </c>
      <c r="S7" s="115" t="s">
        <v>839</v>
      </c>
      <c r="T7" s="115" t="s">
        <v>874</v>
      </c>
      <c r="U7" s="115" t="s">
        <v>884</v>
      </c>
      <c r="V7" s="115" t="s">
        <v>911</v>
      </c>
      <c r="W7" s="115" t="s">
        <v>931</v>
      </c>
      <c r="X7" s="115" t="s">
        <v>963</v>
      </c>
      <c r="Y7" s="115" t="s">
        <v>974</v>
      </c>
      <c r="Z7" s="115" t="s">
        <v>988</v>
      </c>
      <c r="AA7" s="115" t="s">
        <v>1021</v>
      </c>
      <c r="AB7" s="115" t="s">
        <v>1050</v>
      </c>
      <c r="AC7" s="115" t="s">
        <v>1072</v>
      </c>
      <c r="AD7" s="115" t="s">
        <v>1097</v>
      </c>
      <c r="AE7" s="115" t="s">
        <v>1121</v>
      </c>
      <c r="AF7" s="115" t="s">
        <v>1142</v>
      </c>
      <c r="AG7" s="115" t="s">
        <v>1172</v>
      </c>
      <c r="AH7" s="115" t="s">
        <v>1211</v>
      </c>
      <c r="AI7" s="115" t="s">
        <v>1224</v>
      </c>
      <c r="AJ7" s="115" t="s">
        <v>1233</v>
      </c>
      <c r="AK7" s="115" t="s">
        <v>1256</v>
      </c>
      <c r="AL7" s="115" t="s">
        <v>1272</v>
      </c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203" t="s">
        <v>47</v>
      </c>
      <c r="C8" s="94">
        <v>31</v>
      </c>
      <c r="D8" s="95"/>
      <c r="E8" s="93"/>
      <c r="F8" s="29">
        <f>AVERAGE(X8,W8,G8,H8,I8,J8,K8,L8,M8,N8,O8,P8,Q8,R8,S8,T8,U8,V8,Y8,Z8,AA8,AB8,AD8,AE8,AF8,AG8,AH8,AI8,AJ8,AK8,AL8)</f>
        <v>5.290322580645161</v>
      </c>
      <c r="G8" s="177">
        <v>4</v>
      </c>
      <c r="H8" s="53">
        <v>6</v>
      </c>
      <c r="I8" s="54">
        <v>6</v>
      </c>
      <c r="J8" s="281">
        <v>3</v>
      </c>
      <c r="K8" s="54">
        <v>6</v>
      </c>
      <c r="L8" s="54">
        <v>4</v>
      </c>
      <c r="M8" s="281">
        <v>3</v>
      </c>
      <c r="N8" s="53">
        <v>6</v>
      </c>
      <c r="O8" s="54">
        <v>5</v>
      </c>
      <c r="P8" s="54">
        <v>5</v>
      </c>
      <c r="Q8" s="54">
        <v>6</v>
      </c>
      <c r="R8" s="54">
        <v>4</v>
      </c>
      <c r="S8" s="54">
        <v>5</v>
      </c>
      <c r="T8" s="50">
        <v>6</v>
      </c>
      <c r="U8" s="281">
        <v>3</v>
      </c>
      <c r="V8" s="53">
        <v>6</v>
      </c>
      <c r="W8" s="54">
        <v>5</v>
      </c>
      <c r="X8" s="54">
        <v>5</v>
      </c>
      <c r="Y8" s="54">
        <v>5</v>
      </c>
      <c r="Z8" s="54">
        <v>5</v>
      </c>
      <c r="AA8" s="224">
        <v>7</v>
      </c>
      <c r="AB8" s="279">
        <v>7</v>
      </c>
      <c r="AC8" s="54"/>
      <c r="AD8" s="54">
        <v>6</v>
      </c>
      <c r="AE8" s="54">
        <v>5</v>
      </c>
      <c r="AF8" s="50">
        <v>6</v>
      </c>
      <c r="AG8" s="350">
        <v>5</v>
      </c>
      <c r="AH8" s="279">
        <v>7</v>
      </c>
      <c r="AI8" s="54">
        <v>5</v>
      </c>
      <c r="AJ8" s="53">
        <v>6</v>
      </c>
      <c r="AK8" s="50">
        <v>6</v>
      </c>
      <c r="AL8" s="54">
        <v>6</v>
      </c>
      <c r="AM8" s="54"/>
      <c r="AN8" s="49"/>
      <c r="AO8" s="121"/>
      <c r="AP8" s="123"/>
      <c r="AQ8" s="123"/>
      <c r="AR8" s="121"/>
      <c r="AS8" s="21"/>
    </row>
    <row r="9" spans="1:45" s="91" customFormat="1">
      <c r="A9" s="64" t="s">
        <v>8</v>
      </c>
      <c r="B9" s="22" t="s">
        <v>354</v>
      </c>
      <c r="C9" s="108">
        <v>1</v>
      </c>
      <c r="D9" s="110"/>
      <c r="E9" s="106"/>
      <c r="F9" s="83">
        <f>AVERAGE(AC9)</f>
        <v>6</v>
      </c>
      <c r="G9" s="177"/>
      <c r="H9" s="54"/>
      <c r="I9" s="54"/>
      <c r="J9" s="54"/>
      <c r="K9" s="54"/>
      <c r="L9" s="142"/>
      <c r="M9" s="54"/>
      <c r="N9" s="54"/>
      <c r="O9" s="121"/>
      <c r="P9" s="54"/>
      <c r="Q9" s="54"/>
      <c r="R9" s="54"/>
      <c r="S9" s="54"/>
      <c r="T9" s="123"/>
      <c r="U9" s="54"/>
      <c r="V9" s="54"/>
      <c r="W9" s="54"/>
      <c r="X9" s="121"/>
      <c r="Y9" s="54"/>
      <c r="Z9" s="121"/>
      <c r="AA9" s="54"/>
      <c r="AB9" s="54"/>
      <c r="AC9" s="54">
        <v>6</v>
      </c>
      <c r="AD9" s="54"/>
      <c r="AE9" s="121"/>
      <c r="AF9" s="49"/>
      <c r="AG9" s="49"/>
      <c r="AH9" s="121"/>
      <c r="AI9" s="121"/>
      <c r="AJ9" s="54"/>
      <c r="AK9" s="49"/>
      <c r="AL9" s="121"/>
      <c r="AM9" s="121"/>
      <c r="AN9" s="49"/>
      <c r="AO9" s="54"/>
      <c r="AP9" s="49"/>
      <c r="AQ9" s="49"/>
      <c r="AR9" s="54"/>
      <c r="AS9" s="116"/>
    </row>
    <row r="10" spans="1:45">
      <c r="A10" s="10" t="s">
        <v>8</v>
      </c>
      <c r="B10" s="56" t="s">
        <v>225</v>
      </c>
      <c r="C10" s="112"/>
      <c r="D10" s="113"/>
      <c r="E10" s="114"/>
      <c r="F10" s="15"/>
      <c r="G10" s="120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49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49"/>
      <c r="AG10" s="49"/>
      <c r="AH10" s="54"/>
      <c r="AI10" s="54"/>
      <c r="AJ10" s="54"/>
      <c r="AK10" s="49"/>
      <c r="AL10" s="54"/>
      <c r="AM10" s="54"/>
      <c r="AN10" s="49"/>
      <c r="AO10" s="54"/>
      <c r="AP10" s="49"/>
      <c r="AQ10" s="49"/>
      <c r="AR10" s="54"/>
      <c r="AS10" s="21"/>
    </row>
    <row r="11" spans="1:45">
      <c r="A11" s="64" t="s">
        <v>10</v>
      </c>
      <c r="B11" s="22" t="s">
        <v>48</v>
      </c>
      <c r="C11" s="108">
        <v>26</v>
      </c>
      <c r="D11" s="110">
        <v>1</v>
      </c>
      <c r="E11" s="106"/>
      <c r="F11" s="83">
        <f>AVERAGE(X11,W11,G11,H11,I11,L11,O11,P11,Q11,R11,S11,T11,U11,V11,Y11,Z11,AA11,AB11,AC11,AD11,AE11,AF11,AH11,AI11,AJ11,AK11)</f>
        <v>5.5769230769230766</v>
      </c>
      <c r="G11" s="120">
        <v>5</v>
      </c>
      <c r="H11" s="54">
        <v>6</v>
      </c>
      <c r="I11" s="54">
        <v>6</v>
      </c>
      <c r="J11" s="54"/>
      <c r="K11" s="54"/>
      <c r="L11" s="54">
        <v>5</v>
      </c>
      <c r="M11" s="54"/>
      <c r="N11" s="71" t="s">
        <v>104</v>
      </c>
      <c r="O11" s="54">
        <v>5</v>
      </c>
      <c r="P11" s="54">
        <v>6</v>
      </c>
      <c r="Q11" s="54">
        <v>5</v>
      </c>
      <c r="R11" s="54">
        <v>5</v>
      </c>
      <c r="S11" s="54">
        <v>5</v>
      </c>
      <c r="T11" s="49">
        <v>6</v>
      </c>
      <c r="U11" s="54">
        <v>6</v>
      </c>
      <c r="V11" s="279">
        <v>7</v>
      </c>
      <c r="W11" s="54">
        <v>6</v>
      </c>
      <c r="X11" s="54">
        <v>5</v>
      </c>
      <c r="Y11" s="54">
        <v>5</v>
      </c>
      <c r="Z11" s="54">
        <v>6</v>
      </c>
      <c r="AA11" s="54">
        <v>6</v>
      </c>
      <c r="AB11" s="54">
        <v>5</v>
      </c>
      <c r="AC11" s="54">
        <v>5</v>
      </c>
      <c r="AD11" s="54">
        <v>5</v>
      </c>
      <c r="AE11" s="54">
        <v>6</v>
      </c>
      <c r="AF11" s="49">
        <v>6</v>
      </c>
      <c r="AG11" s="49"/>
      <c r="AH11" s="54">
        <v>5</v>
      </c>
      <c r="AI11" s="54">
        <v>6</v>
      </c>
      <c r="AJ11" s="54">
        <v>5</v>
      </c>
      <c r="AK11" s="382">
        <v>7</v>
      </c>
      <c r="AL11" s="54"/>
      <c r="AM11" s="142"/>
      <c r="AN11" s="49"/>
      <c r="AO11" s="54"/>
      <c r="AP11" s="49"/>
      <c r="AQ11" s="49"/>
      <c r="AR11" s="54"/>
      <c r="AS11" s="21"/>
    </row>
    <row r="12" spans="1:45">
      <c r="A12" s="64" t="s">
        <v>10</v>
      </c>
      <c r="B12" s="22" t="s">
        <v>50</v>
      </c>
      <c r="C12" s="108">
        <v>23</v>
      </c>
      <c r="D12" s="110">
        <v>1</v>
      </c>
      <c r="E12" s="106">
        <v>1</v>
      </c>
      <c r="F12" s="83">
        <f>AVERAGE(I12,K12,O12,P12,Q12,R12,S12,T12,V12,X12,Z12,AA12,AB12,AC12,AD12,AF12,AG12,AH12,AI12,AJ12,AK12,AL12)</f>
        <v>5.1818181818181817</v>
      </c>
      <c r="G12" s="215"/>
      <c r="H12" s="54"/>
      <c r="I12" s="53">
        <v>6</v>
      </c>
      <c r="J12" s="54"/>
      <c r="K12" s="54">
        <v>6</v>
      </c>
      <c r="L12" s="54"/>
      <c r="M12" s="82" t="s">
        <v>423</v>
      </c>
      <c r="N12" s="54"/>
      <c r="O12" s="54">
        <v>4</v>
      </c>
      <c r="P12" s="54">
        <v>5</v>
      </c>
      <c r="Q12" s="54">
        <v>5</v>
      </c>
      <c r="R12" s="54">
        <v>5</v>
      </c>
      <c r="S12" s="54">
        <v>5</v>
      </c>
      <c r="T12" s="49">
        <v>6</v>
      </c>
      <c r="U12" s="54"/>
      <c r="V12" s="54">
        <v>5</v>
      </c>
      <c r="W12" s="71" t="s">
        <v>104</v>
      </c>
      <c r="X12" s="54">
        <v>5</v>
      </c>
      <c r="Y12" s="54"/>
      <c r="Z12" s="54">
        <v>5</v>
      </c>
      <c r="AA12" s="54">
        <v>6</v>
      </c>
      <c r="AB12" s="54">
        <v>6</v>
      </c>
      <c r="AC12" s="54">
        <v>4</v>
      </c>
      <c r="AD12" s="54">
        <v>5</v>
      </c>
      <c r="AE12" s="54"/>
      <c r="AF12" s="49">
        <v>6</v>
      </c>
      <c r="AG12" s="49">
        <v>4</v>
      </c>
      <c r="AH12" s="54">
        <v>6</v>
      </c>
      <c r="AI12" s="54">
        <v>6</v>
      </c>
      <c r="AJ12" s="54">
        <v>5</v>
      </c>
      <c r="AK12" s="49">
        <v>5</v>
      </c>
      <c r="AL12" s="54">
        <v>4</v>
      </c>
      <c r="AM12" s="54"/>
      <c r="AN12" s="49"/>
      <c r="AO12" s="54"/>
      <c r="AP12" s="49"/>
      <c r="AQ12" s="49"/>
      <c r="AR12" s="54"/>
      <c r="AS12" s="21"/>
    </row>
    <row r="13" spans="1:45">
      <c r="A13" s="64" t="s">
        <v>10</v>
      </c>
      <c r="B13" s="22" t="s">
        <v>130</v>
      </c>
      <c r="C13" s="108">
        <v>32</v>
      </c>
      <c r="D13" s="110"/>
      <c r="E13" s="106">
        <v>1</v>
      </c>
      <c r="F13" s="83">
        <f>AVERAGE(X13,W13,V13,U13,T13,S13,G13,H13,I13,J13,K13,L13,M13,N13,O13,P13,Q13,R13,Y13,Z13,AA13,AB13,AC13,AD13,AE13,AF13,AG13,AH13,AI13,AJ13,AK13,AL13)</f>
        <v>4.96875</v>
      </c>
      <c r="G13" s="120">
        <v>4</v>
      </c>
      <c r="H13" s="279">
        <v>7</v>
      </c>
      <c r="I13" s="54">
        <v>5</v>
      </c>
      <c r="J13" s="281">
        <v>3</v>
      </c>
      <c r="K13" s="54">
        <v>6</v>
      </c>
      <c r="L13" s="142">
        <v>4</v>
      </c>
      <c r="M13" s="281">
        <v>3</v>
      </c>
      <c r="N13" s="142">
        <v>6</v>
      </c>
      <c r="O13" s="54">
        <v>4</v>
      </c>
      <c r="P13" s="224">
        <v>7</v>
      </c>
      <c r="Q13" s="54">
        <v>5</v>
      </c>
      <c r="R13" s="54">
        <v>5</v>
      </c>
      <c r="S13" s="54">
        <v>5</v>
      </c>
      <c r="T13" s="49">
        <v>5</v>
      </c>
      <c r="U13" s="54">
        <v>5</v>
      </c>
      <c r="V13" s="279">
        <v>7</v>
      </c>
      <c r="W13" s="54">
        <v>6</v>
      </c>
      <c r="X13" s="281">
        <v>3</v>
      </c>
      <c r="Y13" s="54">
        <v>5</v>
      </c>
      <c r="Z13" s="54">
        <v>6</v>
      </c>
      <c r="AA13" s="54">
        <v>5</v>
      </c>
      <c r="AB13" s="54">
        <v>6</v>
      </c>
      <c r="AC13" s="54">
        <v>5</v>
      </c>
      <c r="AD13" s="54">
        <v>5</v>
      </c>
      <c r="AE13" s="281">
        <v>3</v>
      </c>
      <c r="AF13" s="49">
        <v>6</v>
      </c>
      <c r="AG13" s="49">
        <v>4</v>
      </c>
      <c r="AH13" s="54">
        <v>5</v>
      </c>
      <c r="AI13" s="54">
        <v>6</v>
      </c>
      <c r="AJ13" s="54">
        <v>5</v>
      </c>
      <c r="AK13" s="350">
        <v>5</v>
      </c>
      <c r="AL13" s="281">
        <v>3</v>
      </c>
      <c r="AM13" s="54"/>
      <c r="AN13" s="49"/>
      <c r="AO13" s="142"/>
      <c r="AP13" s="49"/>
      <c r="AQ13" s="49"/>
      <c r="AR13" s="54"/>
      <c r="AS13" s="21"/>
    </row>
    <row r="14" spans="1:45" s="91" customFormat="1">
      <c r="A14" s="64" t="s">
        <v>10</v>
      </c>
      <c r="B14" s="22" t="s">
        <v>304</v>
      </c>
      <c r="C14" s="108">
        <v>28</v>
      </c>
      <c r="D14" s="110">
        <v>1</v>
      </c>
      <c r="E14" s="106">
        <v>1</v>
      </c>
      <c r="F14" s="83">
        <f>AVERAGE(X14,W14,U14,G14,H14,I14,J14,O14,P14,Q14,R14,S14,T14,V14,Y14,Z14,AA14,AB14,AC14,AD14,AF14,AG14,AH14,AI14,AJ14,AK14,AL14)</f>
        <v>5.1111111111111107</v>
      </c>
      <c r="G14" s="120">
        <v>5</v>
      </c>
      <c r="H14" s="54">
        <v>6</v>
      </c>
      <c r="I14" s="281">
        <v>3</v>
      </c>
      <c r="J14" s="268">
        <v>3</v>
      </c>
      <c r="K14" s="82" t="s">
        <v>418</v>
      </c>
      <c r="L14" s="54"/>
      <c r="M14" s="54"/>
      <c r="N14" s="71" t="s">
        <v>104</v>
      </c>
      <c r="O14" s="54">
        <v>4</v>
      </c>
      <c r="P14" s="54">
        <v>6</v>
      </c>
      <c r="Q14" s="54">
        <v>5</v>
      </c>
      <c r="R14" s="54">
        <v>5</v>
      </c>
      <c r="S14" s="54">
        <v>5</v>
      </c>
      <c r="T14" s="47">
        <v>5</v>
      </c>
      <c r="U14" s="54">
        <v>6</v>
      </c>
      <c r="V14" s="54">
        <v>5</v>
      </c>
      <c r="W14" s="142">
        <v>5</v>
      </c>
      <c r="X14" s="54">
        <v>5</v>
      </c>
      <c r="Y14" s="54">
        <v>6</v>
      </c>
      <c r="Z14" s="54">
        <v>6</v>
      </c>
      <c r="AA14" s="142">
        <v>6</v>
      </c>
      <c r="AB14" s="54">
        <v>5</v>
      </c>
      <c r="AC14" s="54">
        <v>6</v>
      </c>
      <c r="AD14" s="54">
        <v>4</v>
      </c>
      <c r="AE14" s="54"/>
      <c r="AF14" s="382">
        <v>7</v>
      </c>
      <c r="AG14" s="49">
        <v>4</v>
      </c>
      <c r="AH14" s="54">
        <v>5</v>
      </c>
      <c r="AI14" s="54">
        <v>5</v>
      </c>
      <c r="AJ14" s="54">
        <v>5</v>
      </c>
      <c r="AK14" s="350">
        <v>6</v>
      </c>
      <c r="AL14" s="53">
        <v>5</v>
      </c>
      <c r="AM14" s="142"/>
      <c r="AN14" s="47"/>
      <c r="AO14" s="54"/>
      <c r="AP14" s="49"/>
      <c r="AQ14" s="47"/>
      <c r="AR14" s="54"/>
      <c r="AS14" s="116"/>
    </row>
    <row r="15" spans="1:45" s="91" customFormat="1">
      <c r="A15" s="349" t="s">
        <v>10</v>
      </c>
      <c r="B15" s="354" t="s">
        <v>305</v>
      </c>
      <c r="C15" s="355">
        <v>12</v>
      </c>
      <c r="D15" s="356">
        <v>1</v>
      </c>
      <c r="E15" s="357">
        <v>1</v>
      </c>
      <c r="F15" s="168">
        <f>AVERAGE(G15,H15,I15,J15,K15,M15,N15,O15,P15,Q15,V15,Y15)</f>
        <v>5.25</v>
      </c>
      <c r="G15" s="159">
        <v>6</v>
      </c>
      <c r="H15" s="157">
        <v>6</v>
      </c>
      <c r="I15" s="157">
        <v>5</v>
      </c>
      <c r="J15" s="157">
        <v>3</v>
      </c>
      <c r="K15" s="158">
        <v>5</v>
      </c>
      <c r="L15" s="157"/>
      <c r="M15" s="158">
        <v>5</v>
      </c>
      <c r="N15" s="157">
        <v>5</v>
      </c>
      <c r="O15" s="157">
        <v>5</v>
      </c>
      <c r="P15" s="157">
        <v>6</v>
      </c>
      <c r="Q15" s="157">
        <v>5</v>
      </c>
      <c r="R15" s="157"/>
      <c r="S15" s="157"/>
      <c r="T15" s="262"/>
      <c r="U15" s="157"/>
      <c r="V15" s="158">
        <v>7</v>
      </c>
      <c r="W15" s="157"/>
      <c r="X15" s="157" t="s">
        <v>104</v>
      </c>
      <c r="Y15" s="157">
        <v>5</v>
      </c>
      <c r="Z15" s="158"/>
      <c r="AA15" s="157"/>
      <c r="AB15" s="157"/>
      <c r="AC15" s="158"/>
      <c r="AD15" s="157"/>
      <c r="AE15" s="157"/>
      <c r="AF15" s="356"/>
      <c r="AG15" s="356"/>
      <c r="AH15" s="157"/>
      <c r="AI15" s="157"/>
      <c r="AJ15" s="157"/>
      <c r="AK15" s="356"/>
      <c r="AL15" s="157"/>
      <c r="AM15" s="157"/>
      <c r="AN15" s="356"/>
      <c r="AO15" s="157"/>
      <c r="AP15" s="356"/>
      <c r="AQ15" s="356"/>
      <c r="AR15" s="157"/>
      <c r="AS15" s="116"/>
    </row>
    <row r="16" spans="1:45" s="91" customFormat="1">
      <c r="A16" s="349" t="s">
        <v>10</v>
      </c>
      <c r="B16" s="354" t="s">
        <v>350</v>
      </c>
      <c r="C16" s="355">
        <v>1</v>
      </c>
      <c r="D16" s="356">
        <v>3</v>
      </c>
      <c r="E16" s="357"/>
      <c r="F16" s="168">
        <f>AVERAGE(K16,Q16)</f>
        <v>4</v>
      </c>
      <c r="G16" s="159"/>
      <c r="H16" s="158" t="s">
        <v>104</v>
      </c>
      <c r="I16" s="157"/>
      <c r="J16" s="157"/>
      <c r="K16" s="158">
        <v>3</v>
      </c>
      <c r="L16" s="157"/>
      <c r="M16" s="157"/>
      <c r="N16" s="158"/>
      <c r="O16" s="157"/>
      <c r="P16" s="157"/>
      <c r="Q16" s="157">
        <v>5</v>
      </c>
      <c r="R16" s="157"/>
      <c r="S16" s="157"/>
      <c r="T16" s="262"/>
      <c r="U16" s="158"/>
      <c r="V16" s="157"/>
      <c r="W16" s="157"/>
      <c r="X16" s="157"/>
      <c r="Y16" s="157"/>
      <c r="Z16" s="157"/>
      <c r="AA16" s="157"/>
      <c r="AB16" s="158" t="s">
        <v>104</v>
      </c>
      <c r="AC16" s="157"/>
      <c r="AD16" s="157"/>
      <c r="AE16" s="157"/>
      <c r="AF16" s="356"/>
      <c r="AG16" s="356"/>
      <c r="AH16" s="157"/>
      <c r="AI16" s="157"/>
      <c r="AJ16" s="157"/>
      <c r="AK16" s="356"/>
      <c r="AL16" s="157"/>
      <c r="AM16" s="158"/>
      <c r="AN16" s="262"/>
      <c r="AO16" s="157"/>
      <c r="AP16" s="356"/>
      <c r="AQ16" s="262"/>
      <c r="AR16" s="157"/>
      <c r="AS16" s="116"/>
    </row>
    <row r="17" spans="1:45" s="91" customFormat="1">
      <c r="A17" s="64" t="s">
        <v>10</v>
      </c>
      <c r="B17" s="22" t="s">
        <v>116</v>
      </c>
      <c r="C17" s="108">
        <v>14</v>
      </c>
      <c r="D17" s="110">
        <v>6</v>
      </c>
      <c r="E17" s="106">
        <v>1</v>
      </c>
      <c r="F17" s="83">
        <f>AVERAGE(G17,H17,J17,L17,M17,N17,Q17,U17,W17,Y17,AA17,AB17,AD17,AE17,AG17)</f>
        <v>5.2666666666666666</v>
      </c>
      <c r="G17" s="120">
        <v>6</v>
      </c>
      <c r="H17" s="54">
        <v>6</v>
      </c>
      <c r="I17" s="71" t="s">
        <v>104</v>
      </c>
      <c r="J17" s="53">
        <v>4</v>
      </c>
      <c r="K17" s="142"/>
      <c r="L17" s="54">
        <v>4</v>
      </c>
      <c r="M17" s="71">
        <v>4</v>
      </c>
      <c r="N17" s="142">
        <v>6</v>
      </c>
      <c r="O17" s="54"/>
      <c r="P17" s="71" t="s">
        <v>104</v>
      </c>
      <c r="Q17" s="54">
        <v>5</v>
      </c>
      <c r="R17" s="54"/>
      <c r="S17" s="54"/>
      <c r="T17" s="47"/>
      <c r="U17" s="280">
        <v>7</v>
      </c>
      <c r="V17" s="71" t="s">
        <v>104</v>
      </c>
      <c r="W17" s="54">
        <v>5</v>
      </c>
      <c r="X17" s="71" t="s">
        <v>104</v>
      </c>
      <c r="Y17" s="54">
        <v>6</v>
      </c>
      <c r="Z17" s="54"/>
      <c r="AA17" s="54">
        <v>6</v>
      </c>
      <c r="AB17" s="54">
        <v>5</v>
      </c>
      <c r="AC17" s="54"/>
      <c r="AD17" s="54">
        <v>6</v>
      </c>
      <c r="AE17" s="54">
        <v>5</v>
      </c>
      <c r="AF17" s="49"/>
      <c r="AG17" s="49">
        <v>4</v>
      </c>
      <c r="AH17" s="54"/>
      <c r="AI17" s="54"/>
      <c r="AJ17" s="54"/>
      <c r="AK17" s="48" t="s">
        <v>104</v>
      </c>
      <c r="AL17" s="121"/>
      <c r="AM17" s="142"/>
      <c r="AN17" s="47"/>
      <c r="AO17" s="54"/>
      <c r="AP17" s="49"/>
      <c r="AQ17" s="47"/>
      <c r="AR17" s="54"/>
      <c r="AS17" s="116"/>
    </row>
    <row r="18" spans="1:45" s="91" customFormat="1">
      <c r="A18" s="338" t="s">
        <v>10</v>
      </c>
      <c r="B18" s="352" t="s">
        <v>1143</v>
      </c>
      <c r="C18" s="328">
        <v>4</v>
      </c>
      <c r="D18" s="330">
        <v>2</v>
      </c>
      <c r="E18" s="326"/>
      <c r="F18" s="342">
        <f>AVERAGE(AG18,AJ18,AK18,AL18)</f>
        <v>5</v>
      </c>
      <c r="G18" s="120"/>
      <c r="H18" s="54"/>
      <c r="I18" s="71"/>
      <c r="J18" s="53"/>
      <c r="K18" s="142"/>
      <c r="L18" s="54"/>
      <c r="M18" s="71"/>
      <c r="N18" s="142"/>
      <c r="O18" s="54"/>
      <c r="P18" s="71"/>
      <c r="Q18" s="54"/>
      <c r="R18" s="54"/>
      <c r="S18" s="54"/>
      <c r="T18" s="47"/>
      <c r="U18" s="54"/>
      <c r="V18" s="71"/>
      <c r="W18" s="54"/>
      <c r="X18" s="71"/>
      <c r="Y18" s="54"/>
      <c r="Z18" s="54"/>
      <c r="AA18" s="54"/>
      <c r="AB18" s="54"/>
      <c r="AC18" s="54"/>
      <c r="AD18" s="54"/>
      <c r="AE18" s="54"/>
      <c r="AF18" s="48" t="s">
        <v>104</v>
      </c>
      <c r="AG18" s="350">
        <v>4</v>
      </c>
      <c r="AH18" s="54"/>
      <c r="AI18" s="71" t="s">
        <v>104</v>
      </c>
      <c r="AJ18" s="54">
        <v>5</v>
      </c>
      <c r="AK18" s="382">
        <v>7</v>
      </c>
      <c r="AL18" s="54">
        <v>4</v>
      </c>
      <c r="AM18" s="142"/>
      <c r="AN18" s="47"/>
      <c r="AO18" s="54"/>
      <c r="AP18" s="350"/>
      <c r="AQ18" s="47"/>
      <c r="AR18" s="54"/>
      <c r="AS18" s="116"/>
    </row>
    <row r="19" spans="1:45" s="91" customFormat="1">
      <c r="A19" s="338" t="s">
        <v>10</v>
      </c>
      <c r="B19" s="352" t="s">
        <v>1144</v>
      </c>
      <c r="C19" s="328"/>
      <c r="D19" s="330">
        <v>1</v>
      </c>
      <c r="E19" s="326"/>
      <c r="F19" s="342"/>
      <c r="G19" s="120"/>
      <c r="H19" s="54"/>
      <c r="I19" s="71"/>
      <c r="J19" s="53"/>
      <c r="K19" s="142"/>
      <c r="L19" s="54"/>
      <c r="M19" s="71"/>
      <c r="N19" s="142"/>
      <c r="O19" s="54"/>
      <c r="P19" s="71"/>
      <c r="Q19" s="54"/>
      <c r="R19" s="54"/>
      <c r="S19" s="54"/>
      <c r="T19" s="47"/>
      <c r="U19" s="54"/>
      <c r="V19" s="71"/>
      <c r="W19" s="54"/>
      <c r="X19" s="71"/>
      <c r="Y19" s="54"/>
      <c r="Z19" s="54"/>
      <c r="AA19" s="54"/>
      <c r="AB19" s="54"/>
      <c r="AC19" s="54"/>
      <c r="AD19" s="54"/>
      <c r="AE19" s="54"/>
      <c r="AF19" s="48" t="s">
        <v>104</v>
      </c>
      <c r="AG19" s="350"/>
      <c r="AH19" s="54"/>
      <c r="AI19" s="54"/>
      <c r="AJ19" s="54"/>
      <c r="AK19" s="350"/>
      <c r="AL19" s="121"/>
      <c r="AM19" s="142"/>
      <c r="AN19" s="47"/>
      <c r="AO19" s="54"/>
      <c r="AP19" s="350"/>
      <c r="AQ19" s="47"/>
      <c r="AR19" s="54"/>
      <c r="AS19" s="116"/>
    </row>
    <row r="20" spans="1:45">
      <c r="A20" s="10" t="s">
        <v>10</v>
      </c>
      <c r="B20" s="56" t="s">
        <v>51</v>
      </c>
      <c r="C20" s="112">
        <v>20</v>
      </c>
      <c r="D20" s="113"/>
      <c r="E20" s="97">
        <v>1</v>
      </c>
      <c r="F20" s="28">
        <f>AVERAGE(J20,K20,L20,M20,N20,R20,S20,T20,U20,W20,X20,Z20,AA20,AB20,AC20,AD20,AE20,AF20,AH20,AI20)</f>
        <v>5.25</v>
      </c>
      <c r="G20" s="120"/>
      <c r="H20" s="54"/>
      <c r="I20" s="54"/>
      <c r="J20" s="281">
        <v>3</v>
      </c>
      <c r="K20" s="54">
        <v>6</v>
      </c>
      <c r="L20" s="53">
        <v>5</v>
      </c>
      <c r="M20" s="54">
        <v>4</v>
      </c>
      <c r="N20" s="54">
        <v>6</v>
      </c>
      <c r="O20" s="54"/>
      <c r="P20" s="54"/>
      <c r="Q20" s="54"/>
      <c r="R20" s="54">
        <v>5</v>
      </c>
      <c r="S20" s="54">
        <v>6</v>
      </c>
      <c r="T20" s="49">
        <v>6</v>
      </c>
      <c r="U20" s="54">
        <v>5</v>
      </c>
      <c r="V20" s="54"/>
      <c r="W20" s="54">
        <v>6</v>
      </c>
      <c r="X20" s="54">
        <v>5</v>
      </c>
      <c r="Y20" s="54"/>
      <c r="Z20" s="54">
        <v>6</v>
      </c>
      <c r="AA20" s="54">
        <v>6</v>
      </c>
      <c r="AB20" s="54">
        <v>6</v>
      </c>
      <c r="AC20" s="54">
        <v>5</v>
      </c>
      <c r="AD20" s="54">
        <v>5</v>
      </c>
      <c r="AE20" s="54">
        <v>4</v>
      </c>
      <c r="AF20" s="49">
        <v>6</v>
      </c>
      <c r="AG20" s="49"/>
      <c r="AH20" s="54">
        <v>5</v>
      </c>
      <c r="AI20" s="54">
        <v>5</v>
      </c>
      <c r="AJ20" s="54"/>
      <c r="AK20" s="49"/>
      <c r="AL20" s="54"/>
      <c r="AM20" s="54"/>
      <c r="AN20" s="123"/>
      <c r="AO20" s="54"/>
      <c r="AP20" s="49"/>
      <c r="AQ20" s="49"/>
      <c r="AR20" s="54"/>
      <c r="AS20" s="21"/>
    </row>
    <row r="21" spans="1:45">
      <c r="A21" s="41" t="s">
        <v>23</v>
      </c>
      <c r="B21" s="79" t="s">
        <v>54</v>
      </c>
      <c r="C21" s="99"/>
      <c r="D21" s="100"/>
      <c r="E21" s="101"/>
      <c r="F21" s="83"/>
      <c r="G21" s="232"/>
      <c r="H21" s="233"/>
      <c r="I21" s="233"/>
      <c r="J21" s="233"/>
      <c r="K21" s="234"/>
      <c r="L21" s="233"/>
      <c r="M21" s="234"/>
      <c r="N21" s="233"/>
      <c r="O21" s="233"/>
      <c r="P21" s="233"/>
      <c r="Q21" s="233"/>
      <c r="R21" s="233"/>
      <c r="S21" s="233"/>
      <c r="T21" s="235"/>
      <c r="U21" s="233"/>
      <c r="V21" s="234"/>
      <c r="W21" s="233"/>
      <c r="X21" s="233"/>
      <c r="Y21" s="233"/>
      <c r="Z21" s="234"/>
      <c r="AA21" s="233"/>
      <c r="AB21" s="233"/>
      <c r="AC21" s="234"/>
      <c r="AD21" s="233"/>
      <c r="AE21" s="233"/>
      <c r="AF21" s="236"/>
      <c r="AG21" s="236"/>
      <c r="AH21" s="233"/>
      <c r="AI21" s="233"/>
      <c r="AJ21" s="233"/>
      <c r="AK21" s="236"/>
      <c r="AL21" s="233"/>
      <c r="AM21" s="233"/>
      <c r="AN21" s="236"/>
      <c r="AO21" s="233"/>
      <c r="AP21" s="236"/>
      <c r="AQ21" s="236"/>
      <c r="AR21" s="233"/>
      <c r="AS21" s="21"/>
    </row>
    <row r="22" spans="1:45">
      <c r="A22" s="41" t="s">
        <v>23</v>
      </c>
      <c r="B22" s="79" t="s">
        <v>55</v>
      </c>
      <c r="C22" s="99"/>
      <c r="D22" s="100"/>
      <c r="E22" s="101"/>
      <c r="F22" s="83"/>
      <c r="G22" s="232"/>
      <c r="H22" s="233"/>
      <c r="I22" s="233"/>
      <c r="J22" s="233"/>
      <c r="K22" s="234"/>
      <c r="L22" s="233"/>
      <c r="M22" s="234"/>
      <c r="N22" s="233"/>
      <c r="O22" s="233"/>
      <c r="P22" s="233"/>
      <c r="Q22" s="233"/>
      <c r="R22" s="233"/>
      <c r="S22" s="233"/>
      <c r="T22" s="235"/>
      <c r="U22" s="233"/>
      <c r="V22" s="234"/>
      <c r="W22" s="233"/>
      <c r="X22" s="233"/>
      <c r="Y22" s="233"/>
      <c r="Z22" s="234"/>
      <c r="AA22" s="233"/>
      <c r="AB22" s="233"/>
      <c r="AC22" s="234"/>
      <c r="AD22" s="233"/>
      <c r="AE22" s="233"/>
      <c r="AF22" s="236"/>
      <c r="AG22" s="236"/>
      <c r="AH22" s="233"/>
      <c r="AI22" s="233"/>
      <c r="AJ22" s="233"/>
      <c r="AK22" s="236"/>
      <c r="AL22" s="233"/>
      <c r="AM22" s="233"/>
      <c r="AN22" s="236"/>
      <c r="AO22" s="233"/>
      <c r="AP22" s="236"/>
      <c r="AQ22" s="236"/>
      <c r="AR22" s="233"/>
      <c r="AS22" s="21"/>
    </row>
    <row r="23" spans="1:45" s="91" customFormat="1">
      <c r="A23" s="221" t="s">
        <v>23</v>
      </c>
      <c r="B23" s="22" t="s">
        <v>40</v>
      </c>
      <c r="C23" s="108">
        <v>9</v>
      </c>
      <c r="D23" s="110">
        <v>4</v>
      </c>
      <c r="E23" s="106"/>
      <c r="F23" s="83">
        <f>AVERAGE(G23,I23,L23,M23,N23,AB23,AE23,AF23,AG23)</f>
        <v>4.5555555555555554</v>
      </c>
      <c r="G23" s="120">
        <v>4</v>
      </c>
      <c r="H23" s="71" t="s">
        <v>104</v>
      </c>
      <c r="I23" s="54">
        <v>5</v>
      </c>
      <c r="J23" s="71" t="s">
        <v>104</v>
      </c>
      <c r="K23" s="54"/>
      <c r="L23" s="54">
        <v>4</v>
      </c>
      <c r="M23" s="54">
        <v>5</v>
      </c>
      <c r="N23" s="54">
        <v>5</v>
      </c>
      <c r="O23" s="142"/>
      <c r="P23" s="54"/>
      <c r="Q23" s="54"/>
      <c r="R23" s="54"/>
      <c r="S23" s="142"/>
      <c r="T23" s="49"/>
      <c r="U23" s="54"/>
      <c r="V23" s="54"/>
      <c r="W23" s="142"/>
      <c r="X23" s="132"/>
      <c r="Y23" s="142"/>
      <c r="Z23" s="54"/>
      <c r="AA23" s="54"/>
      <c r="AB23" s="142">
        <v>4</v>
      </c>
      <c r="AC23" s="54"/>
      <c r="AD23" s="71" t="s">
        <v>104</v>
      </c>
      <c r="AE23" s="54">
        <v>5</v>
      </c>
      <c r="AF23" s="49">
        <v>5</v>
      </c>
      <c r="AG23" s="49">
        <v>4</v>
      </c>
      <c r="AH23" s="71" t="s">
        <v>104</v>
      </c>
      <c r="AI23" s="54"/>
      <c r="AJ23" s="142"/>
      <c r="AK23" s="47"/>
      <c r="AL23" s="121"/>
      <c r="AM23" s="54"/>
      <c r="AN23" s="49"/>
      <c r="AO23" s="121"/>
      <c r="AP23" s="123"/>
      <c r="AQ23" s="49"/>
      <c r="AR23" s="54"/>
      <c r="AS23" s="116"/>
    </row>
    <row r="24" spans="1:45" s="91" customFormat="1">
      <c r="A24" s="243" t="s">
        <v>23</v>
      </c>
      <c r="B24" s="354" t="s">
        <v>306</v>
      </c>
      <c r="C24" s="355">
        <v>5</v>
      </c>
      <c r="D24" s="356"/>
      <c r="E24" s="357"/>
      <c r="F24" s="168">
        <f>AVERAGE(G24,O24,T24,U24,V24)</f>
        <v>4.4000000000000004</v>
      </c>
      <c r="G24" s="244">
        <v>4</v>
      </c>
      <c r="H24" s="373"/>
      <c r="I24" s="373"/>
      <c r="J24" s="374"/>
      <c r="K24" s="373"/>
      <c r="L24" s="373"/>
      <c r="M24" s="373"/>
      <c r="N24" s="373"/>
      <c r="O24" s="373">
        <v>3</v>
      </c>
      <c r="P24" s="373"/>
      <c r="Q24" s="373"/>
      <c r="R24" s="373"/>
      <c r="S24" s="374"/>
      <c r="T24" s="375">
        <v>5</v>
      </c>
      <c r="U24" s="373">
        <v>5</v>
      </c>
      <c r="V24" s="373">
        <v>5</v>
      </c>
      <c r="W24" s="374"/>
      <c r="X24" s="374"/>
      <c r="Y24" s="374"/>
      <c r="Z24" s="373"/>
      <c r="AA24" s="373"/>
      <c r="AB24" s="374"/>
      <c r="AC24" s="373"/>
      <c r="AD24" s="373"/>
      <c r="AE24" s="373"/>
      <c r="AF24" s="375"/>
      <c r="AG24" s="375"/>
      <c r="AH24" s="373"/>
      <c r="AI24" s="374"/>
      <c r="AJ24" s="374"/>
      <c r="AK24" s="375"/>
      <c r="AL24" s="373"/>
      <c r="AM24" s="157"/>
      <c r="AN24" s="235"/>
      <c r="AO24" s="373"/>
      <c r="AP24" s="375"/>
      <c r="AQ24" s="375"/>
      <c r="AR24" s="373"/>
      <c r="AS24" s="116"/>
    </row>
    <row r="25" spans="1:45" s="91" customFormat="1">
      <c r="A25" s="221" t="s">
        <v>23</v>
      </c>
      <c r="B25" s="22" t="s">
        <v>29</v>
      </c>
      <c r="C25" s="108">
        <v>17</v>
      </c>
      <c r="D25" s="110">
        <v>3</v>
      </c>
      <c r="E25" s="106">
        <v>4</v>
      </c>
      <c r="F25" s="83">
        <f>AVERAGE(G25,K25,L25,M25,N25,T25,U25,V25,W25,X25,Y25,Z25,AH25,AI25,AJ25,AK25,AL25)</f>
        <v>5.117647058823529</v>
      </c>
      <c r="G25" s="225">
        <v>7</v>
      </c>
      <c r="H25" s="54"/>
      <c r="I25" s="54"/>
      <c r="J25" s="142"/>
      <c r="K25" s="54">
        <v>5</v>
      </c>
      <c r="L25" s="54">
        <v>5</v>
      </c>
      <c r="M25" s="54">
        <v>5</v>
      </c>
      <c r="N25" s="54">
        <v>5</v>
      </c>
      <c r="O25" s="71"/>
      <c r="P25" s="54"/>
      <c r="Q25" s="142"/>
      <c r="R25" s="142"/>
      <c r="S25" s="71" t="s">
        <v>104</v>
      </c>
      <c r="T25" s="49">
        <v>4</v>
      </c>
      <c r="U25" s="224">
        <v>8</v>
      </c>
      <c r="V25" s="54">
        <v>5</v>
      </c>
      <c r="W25" s="54">
        <v>5</v>
      </c>
      <c r="X25" s="142">
        <v>5</v>
      </c>
      <c r="Y25" s="142">
        <v>4</v>
      </c>
      <c r="Z25" s="142">
        <v>5</v>
      </c>
      <c r="AA25" s="71" t="s">
        <v>418</v>
      </c>
      <c r="AB25" s="142"/>
      <c r="AC25" s="54"/>
      <c r="AD25" s="54"/>
      <c r="AE25" s="54"/>
      <c r="AF25" s="49"/>
      <c r="AG25" s="48" t="s">
        <v>104</v>
      </c>
      <c r="AH25" s="71">
        <v>5</v>
      </c>
      <c r="AI25" s="53">
        <v>6</v>
      </c>
      <c r="AJ25" s="142">
        <v>5</v>
      </c>
      <c r="AK25" s="49">
        <v>4</v>
      </c>
      <c r="AL25" s="54">
        <v>4</v>
      </c>
      <c r="AM25" s="54"/>
      <c r="AN25" s="49"/>
      <c r="AO25" s="142"/>
      <c r="AP25" s="122"/>
      <c r="AQ25" s="49"/>
      <c r="AR25" s="54"/>
      <c r="AS25" s="116"/>
    </row>
    <row r="26" spans="1:45" s="91" customFormat="1">
      <c r="A26" s="243" t="s">
        <v>23</v>
      </c>
      <c r="B26" s="354" t="s">
        <v>389</v>
      </c>
      <c r="C26" s="355">
        <v>8</v>
      </c>
      <c r="D26" s="356">
        <v>9</v>
      </c>
      <c r="E26" s="357"/>
      <c r="F26" s="168">
        <f>AVERAGE(G26,H26,I26,J26,K26,N26,R26,S26,AA26)</f>
        <v>4.333333333333333</v>
      </c>
      <c r="G26" s="260">
        <v>5</v>
      </c>
      <c r="H26" s="157">
        <v>5</v>
      </c>
      <c r="I26" s="157">
        <v>4</v>
      </c>
      <c r="J26" s="158">
        <v>4</v>
      </c>
      <c r="K26" s="157">
        <v>4</v>
      </c>
      <c r="L26" s="157"/>
      <c r="M26" s="158" t="s">
        <v>104</v>
      </c>
      <c r="N26" s="157">
        <v>5</v>
      </c>
      <c r="O26" s="158" t="s">
        <v>104</v>
      </c>
      <c r="P26" s="157"/>
      <c r="Q26" s="158" t="s">
        <v>104</v>
      </c>
      <c r="R26" s="158">
        <v>4</v>
      </c>
      <c r="S26" s="158">
        <v>4</v>
      </c>
      <c r="T26" s="262" t="s">
        <v>104</v>
      </c>
      <c r="U26" s="158" t="s">
        <v>104</v>
      </c>
      <c r="V26" s="158" t="s">
        <v>104</v>
      </c>
      <c r="W26" s="158" t="s">
        <v>104</v>
      </c>
      <c r="X26" s="158"/>
      <c r="Y26" s="158"/>
      <c r="Z26" s="158" t="s">
        <v>104</v>
      </c>
      <c r="AA26" s="158">
        <v>4</v>
      </c>
      <c r="AB26" s="158"/>
      <c r="AC26" s="158"/>
      <c r="AD26" s="157"/>
      <c r="AE26" s="157"/>
      <c r="AF26" s="262"/>
      <c r="AG26" s="356"/>
      <c r="AH26" s="158"/>
      <c r="AI26" s="157"/>
      <c r="AJ26" s="158"/>
      <c r="AK26" s="356"/>
      <c r="AL26" s="157"/>
      <c r="AM26" s="157"/>
      <c r="AN26" s="262"/>
      <c r="AO26" s="157"/>
      <c r="AP26" s="356"/>
      <c r="AQ26" s="356"/>
      <c r="AR26" s="157"/>
      <c r="AS26" s="116"/>
    </row>
    <row r="27" spans="1:45" s="91" customFormat="1">
      <c r="A27" s="64" t="s">
        <v>23</v>
      </c>
      <c r="B27" s="22" t="s">
        <v>185</v>
      </c>
      <c r="C27" s="108"/>
      <c r="D27" s="110"/>
      <c r="E27" s="106"/>
      <c r="F27" s="83"/>
      <c r="G27" s="120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49"/>
      <c r="U27" s="54"/>
      <c r="V27" s="54"/>
      <c r="W27" s="54"/>
      <c r="X27" s="142"/>
      <c r="Y27" s="54"/>
      <c r="Z27" s="54"/>
      <c r="AA27" s="54"/>
      <c r="AB27" s="54"/>
      <c r="AC27" s="54"/>
      <c r="AD27" s="54"/>
      <c r="AE27" s="54"/>
      <c r="AF27" s="49"/>
      <c r="AG27" s="49"/>
      <c r="AH27" s="54"/>
      <c r="AI27" s="54"/>
      <c r="AJ27" s="54"/>
      <c r="AK27" s="49"/>
      <c r="AL27" s="54"/>
      <c r="AM27" s="54"/>
      <c r="AN27" s="49"/>
      <c r="AO27" s="54"/>
      <c r="AP27" s="49"/>
      <c r="AQ27" s="49"/>
      <c r="AR27" s="54"/>
      <c r="AS27" s="116"/>
    </row>
    <row r="28" spans="1:45" s="91" customFormat="1">
      <c r="A28" s="349" t="s">
        <v>23</v>
      </c>
      <c r="B28" s="354" t="s">
        <v>164</v>
      </c>
      <c r="C28" s="355">
        <v>17</v>
      </c>
      <c r="D28" s="356">
        <v>4</v>
      </c>
      <c r="E28" s="357">
        <v>2</v>
      </c>
      <c r="F28" s="168">
        <f>AVERAGE(X28,H28,I28,J28,K28,L28,M28,N28,P28,Q28,R28,S28,W28,Y28,Z28,AA28)</f>
        <v>5.0625</v>
      </c>
      <c r="G28" s="260" t="s">
        <v>104</v>
      </c>
      <c r="H28" s="255">
        <v>6</v>
      </c>
      <c r="I28" s="158">
        <v>5</v>
      </c>
      <c r="J28" s="157">
        <v>4</v>
      </c>
      <c r="K28" s="157">
        <v>5</v>
      </c>
      <c r="L28" s="157">
        <v>4</v>
      </c>
      <c r="M28" s="157">
        <v>4</v>
      </c>
      <c r="N28" s="158">
        <v>6</v>
      </c>
      <c r="O28" s="158" t="s">
        <v>104</v>
      </c>
      <c r="P28" s="158">
        <v>6</v>
      </c>
      <c r="Q28" s="157">
        <v>5</v>
      </c>
      <c r="R28" s="157">
        <v>5</v>
      </c>
      <c r="S28" s="157">
        <v>4</v>
      </c>
      <c r="T28" s="262"/>
      <c r="U28" s="158" t="s">
        <v>104</v>
      </c>
      <c r="V28" s="158" t="s">
        <v>104</v>
      </c>
      <c r="W28" s="255">
        <v>7</v>
      </c>
      <c r="X28" s="157">
        <v>5</v>
      </c>
      <c r="Y28" s="158">
        <v>5</v>
      </c>
      <c r="Z28" s="158">
        <v>5</v>
      </c>
      <c r="AA28" s="157">
        <v>5</v>
      </c>
      <c r="AB28" s="157">
        <v>5</v>
      </c>
      <c r="AC28" s="157"/>
      <c r="AD28" s="157"/>
      <c r="AE28" s="157"/>
      <c r="AF28" s="262"/>
      <c r="AG28" s="356"/>
      <c r="AH28" s="158"/>
      <c r="AI28" s="158"/>
      <c r="AJ28" s="157"/>
      <c r="AK28" s="356"/>
      <c r="AL28" s="157"/>
      <c r="AM28" s="158"/>
      <c r="AN28" s="262"/>
      <c r="AO28" s="157"/>
      <c r="AP28" s="356"/>
      <c r="AQ28" s="262"/>
      <c r="AR28" s="157"/>
      <c r="AS28" s="116"/>
    </row>
    <row r="29" spans="1:45" s="91" customFormat="1">
      <c r="A29" s="338" t="s">
        <v>23</v>
      </c>
      <c r="B29" s="352" t="s">
        <v>674</v>
      </c>
      <c r="C29" s="328">
        <v>5</v>
      </c>
      <c r="D29" s="330">
        <v>12</v>
      </c>
      <c r="E29" s="326">
        <v>1</v>
      </c>
      <c r="F29" s="342">
        <f>AVERAGE(L29,N29,O29,P29,AE29,AH29)</f>
        <v>4.833333333333333</v>
      </c>
      <c r="G29" s="42"/>
      <c r="H29" s="53"/>
      <c r="I29" s="142"/>
      <c r="J29" s="54"/>
      <c r="K29" s="54"/>
      <c r="L29" s="54">
        <v>5</v>
      </c>
      <c r="M29" s="54"/>
      <c r="N29" s="71">
        <v>5</v>
      </c>
      <c r="O29" s="54">
        <v>4</v>
      </c>
      <c r="P29" s="142">
        <v>5</v>
      </c>
      <c r="Q29" s="71" t="s">
        <v>104</v>
      </c>
      <c r="R29" s="54"/>
      <c r="S29" s="71" t="s">
        <v>104</v>
      </c>
      <c r="T29" s="48" t="s">
        <v>104</v>
      </c>
      <c r="U29" s="54"/>
      <c r="V29" s="54"/>
      <c r="W29" s="54"/>
      <c r="X29" s="71" t="s">
        <v>104</v>
      </c>
      <c r="Y29" s="71" t="s">
        <v>104</v>
      </c>
      <c r="Z29" s="142"/>
      <c r="AA29" s="54"/>
      <c r="AB29" s="71" t="s">
        <v>104</v>
      </c>
      <c r="AC29" s="71" t="s">
        <v>104</v>
      </c>
      <c r="AD29" s="71" t="s">
        <v>104</v>
      </c>
      <c r="AE29" s="53">
        <v>6</v>
      </c>
      <c r="AF29" s="47"/>
      <c r="AG29" s="350"/>
      <c r="AH29" s="142">
        <v>4</v>
      </c>
      <c r="AI29" s="71" t="s">
        <v>104</v>
      </c>
      <c r="AJ29" s="71" t="s">
        <v>104</v>
      </c>
      <c r="AK29" s="350"/>
      <c r="AL29" s="71" t="s">
        <v>104</v>
      </c>
      <c r="AM29" s="142"/>
      <c r="AN29" s="47"/>
      <c r="AO29" s="54"/>
      <c r="AP29" s="350"/>
      <c r="AQ29" s="47"/>
      <c r="AR29" s="54"/>
      <c r="AS29" s="116"/>
    </row>
    <row r="30" spans="1:45" s="91" customFormat="1">
      <c r="A30" s="338" t="s">
        <v>23</v>
      </c>
      <c r="B30" s="352" t="s">
        <v>675</v>
      </c>
      <c r="C30" s="328">
        <v>9</v>
      </c>
      <c r="D30" s="330">
        <v>4</v>
      </c>
      <c r="E30" s="326">
        <v>1</v>
      </c>
      <c r="F30" s="342">
        <f>AVERAGE(O30,P30,R30,U30,V30,W30,X30,Y30,AC30)</f>
        <v>5.333333333333333</v>
      </c>
      <c r="G30" s="42"/>
      <c r="H30" s="53"/>
      <c r="I30" s="142"/>
      <c r="J30" s="54"/>
      <c r="K30" s="54"/>
      <c r="L30" s="142" t="s">
        <v>104</v>
      </c>
      <c r="M30" s="54"/>
      <c r="N30" s="142"/>
      <c r="O30" s="54">
        <v>4</v>
      </c>
      <c r="P30" s="280">
        <v>7</v>
      </c>
      <c r="Q30" s="71" t="s">
        <v>104</v>
      </c>
      <c r="R30" s="54">
        <v>5</v>
      </c>
      <c r="S30" s="54"/>
      <c r="T30" s="47"/>
      <c r="U30" s="224">
        <v>8</v>
      </c>
      <c r="V30" s="54">
        <v>5</v>
      </c>
      <c r="W30" s="54">
        <v>4</v>
      </c>
      <c r="X30" s="54">
        <v>5</v>
      </c>
      <c r="Y30" s="142">
        <v>5</v>
      </c>
      <c r="Z30" s="142"/>
      <c r="AA30" s="54"/>
      <c r="AB30" s="54"/>
      <c r="AC30" s="54">
        <v>5</v>
      </c>
      <c r="AD30" s="54"/>
      <c r="AE30" s="71" t="s">
        <v>104</v>
      </c>
      <c r="AF30" s="48" t="s">
        <v>104</v>
      </c>
      <c r="AG30" s="350"/>
      <c r="AH30" s="142"/>
      <c r="AI30" s="142"/>
      <c r="AJ30" s="54"/>
      <c r="AK30" s="350"/>
      <c r="AL30" s="54"/>
      <c r="AM30" s="142"/>
      <c r="AN30" s="47"/>
      <c r="AO30" s="54"/>
      <c r="AP30" s="350"/>
      <c r="AQ30" s="47"/>
      <c r="AR30" s="54"/>
      <c r="AS30" s="116"/>
    </row>
    <row r="31" spans="1:45" s="91" customFormat="1">
      <c r="A31" s="338" t="s">
        <v>23</v>
      </c>
      <c r="B31" s="352" t="s">
        <v>784</v>
      </c>
      <c r="C31" s="328">
        <v>1</v>
      </c>
      <c r="D31" s="330">
        <v>8</v>
      </c>
      <c r="E31" s="326"/>
      <c r="F31" s="342">
        <f>AVERAGE(Z31)</f>
        <v>5</v>
      </c>
      <c r="G31" s="42"/>
      <c r="H31" s="53"/>
      <c r="I31" s="142"/>
      <c r="J31" s="54"/>
      <c r="K31" s="54"/>
      <c r="L31" s="142"/>
      <c r="M31" s="54"/>
      <c r="N31" s="142"/>
      <c r="O31" s="54"/>
      <c r="P31" s="71" t="s">
        <v>104</v>
      </c>
      <c r="Q31" s="54"/>
      <c r="R31" s="71" t="s">
        <v>104</v>
      </c>
      <c r="S31" s="71" t="s">
        <v>104</v>
      </c>
      <c r="T31" s="48" t="s">
        <v>104</v>
      </c>
      <c r="U31" s="54"/>
      <c r="V31" s="54"/>
      <c r="W31" s="71" t="s">
        <v>104</v>
      </c>
      <c r="X31" s="54"/>
      <c r="Y31" s="71" t="s">
        <v>104</v>
      </c>
      <c r="Z31" s="142">
        <v>5</v>
      </c>
      <c r="AA31" s="54"/>
      <c r="AB31" s="71" t="s">
        <v>104</v>
      </c>
      <c r="AC31" s="54"/>
      <c r="AD31" s="54"/>
      <c r="AE31" s="71" t="s">
        <v>104</v>
      </c>
      <c r="AF31" s="47"/>
      <c r="AG31" s="350"/>
      <c r="AH31" s="142"/>
      <c r="AI31" s="142"/>
      <c r="AJ31" s="54"/>
      <c r="AK31" s="350"/>
      <c r="AL31" s="54"/>
      <c r="AM31" s="142"/>
      <c r="AN31" s="47"/>
      <c r="AO31" s="54"/>
      <c r="AP31" s="350"/>
      <c r="AQ31" s="47"/>
      <c r="AR31" s="54"/>
      <c r="AS31" s="116"/>
    </row>
    <row r="32" spans="1:45" s="91" customFormat="1">
      <c r="A32" s="338" t="s">
        <v>23</v>
      </c>
      <c r="B32" s="352" t="s">
        <v>1074</v>
      </c>
      <c r="C32" s="328">
        <v>9</v>
      </c>
      <c r="D32" s="330"/>
      <c r="E32" s="326"/>
      <c r="F32" s="342">
        <f>AVERAGE(AC32,AD32,AE32,AF32,AG32,AH32,AJ32,AK32,AL32)</f>
        <v>4.666666666666667</v>
      </c>
      <c r="G32" s="42"/>
      <c r="H32" s="53"/>
      <c r="I32" s="142"/>
      <c r="J32" s="54"/>
      <c r="K32" s="54"/>
      <c r="L32" s="142"/>
      <c r="M32" s="54"/>
      <c r="N32" s="142"/>
      <c r="O32" s="54"/>
      <c r="P32" s="71"/>
      <c r="Q32" s="54"/>
      <c r="R32" s="71"/>
      <c r="S32" s="71"/>
      <c r="T32" s="48"/>
      <c r="U32" s="54"/>
      <c r="V32" s="54"/>
      <c r="W32" s="71"/>
      <c r="X32" s="54"/>
      <c r="Y32" s="71"/>
      <c r="Z32" s="142"/>
      <c r="AA32" s="54"/>
      <c r="AB32" s="71"/>
      <c r="AC32" s="54">
        <v>5</v>
      </c>
      <c r="AD32" s="54">
        <v>4</v>
      </c>
      <c r="AE32" s="54">
        <v>4</v>
      </c>
      <c r="AF32" s="47">
        <v>5</v>
      </c>
      <c r="AG32" s="350">
        <v>4</v>
      </c>
      <c r="AH32" s="142">
        <v>4</v>
      </c>
      <c r="AI32" s="142"/>
      <c r="AJ32" s="54">
        <v>5</v>
      </c>
      <c r="AK32" s="350">
        <v>6</v>
      </c>
      <c r="AL32" s="54">
        <v>5</v>
      </c>
      <c r="AM32" s="142"/>
      <c r="AN32" s="47"/>
      <c r="AO32" s="54"/>
      <c r="AP32" s="350"/>
      <c r="AQ32" s="47"/>
      <c r="AR32" s="54"/>
      <c r="AS32" s="116"/>
    </row>
    <row r="33" spans="1:45" s="91" customFormat="1">
      <c r="A33" s="338" t="s">
        <v>23</v>
      </c>
      <c r="B33" s="352" t="s">
        <v>1089</v>
      </c>
      <c r="C33" s="328">
        <v>1</v>
      </c>
      <c r="D33" s="330">
        <v>5</v>
      </c>
      <c r="E33" s="326"/>
      <c r="F33" s="342">
        <f>AVERAGE(AD33)</f>
        <v>4</v>
      </c>
      <c r="G33" s="42"/>
      <c r="H33" s="53"/>
      <c r="I33" s="142"/>
      <c r="J33" s="54"/>
      <c r="K33" s="54"/>
      <c r="L33" s="142"/>
      <c r="M33" s="54"/>
      <c r="N33" s="142"/>
      <c r="O33" s="54"/>
      <c r="P33" s="71"/>
      <c r="Q33" s="54"/>
      <c r="R33" s="71"/>
      <c r="S33" s="71"/>
      <c r="T33" s="48"/>
      <c r="U33" s="54"/>
      <c r="V33" s="54"/>
      <c r="W33" s="71"/>
      <c r="X33" s="54"/>
      <c r="Y33" s="71"/>
      <c r="Z33" s="142"/>
      <c r="AA33" s="54"/>
      <c r="AB33" s="71"/>
      <c r="AC33" s="71" t="s">
        <v>104</v>
      </c>
      <c r="AD33" s="54">
        <v>4</v>
      </c>
      <c r="AE33" s="71" t="s">
        <v>104</v>
      </c>
      <c r="AF33" s="47"/>
      <c r="AG33" s="350"/>
      <c r="AH33" s="142"/>
      <c r="AI33" s="71" t="s">
        <v>104</v>
      </c>
      <c r="AJ33" s="71" t="s">
        <v>104</v>
      </c>
      <c r="AK33" s="350"/>
      <c r="AL33" s="71" t="s">
        <v>104</v>
      </c>
      <c r="AM33" s="142"/>
      <c r="AN33" s="47"/>
      <c r="AO33" s="54"/>
      <c r="AP33" s="350"/>
      <c r="AQ33" s="47"/>
      <c r="AR33" s="54"/>
      <c r="AS33" s="116"/>
    </row>
    <row r="34" spans="1:45" s="91" customFormat="1">
      <c r="A34" s="338" t="s">
        <v>23</v>
      </c>
      <c r="B34" s="346" t="s">
        <v>298</v>
      </c>
      <c r="C34" s="328">
        <v>1</v>
      </c>
      <c r="D34" s="330"/>
      <c r="E34" s="326"/>
      <c r="F34" s="342">
        <f>AVERAGE(AE34)</f>
        <v>3</v>
      </c>
      <c r="G34" s="42"/>
      <c r="H34" s="53"/>
      <c r="I34" s="142"/>
      <c r="J34" s="54"/>
      <c r="K34" s="54"/>
      <c r="L34" s="142"/>
      <c r="M34" s="54"/>
      <c r="N34" s="142"/>
      <c r="O34" s="54"/>
      <c r="P34" s="71"/>
      <c r="Q34" s="54"/>
      <c r="R34" s="71"/>
      <c r="S34" s="71"/>
      <c r="T34" s="48"/>
      <c r="U34" s="54"/>
      <c r="V34" s="54"/>
      <c r="W34" s="71"/>
      <c r="X34" s="54"/>
      <c r="Y34" s="71"/>
      <c r="Z34" s="142"/>
      <c r="AA34" s="54"/>
      <c r="AB34" s="71"/>
      <c r="AC34" s="71"/>
      <c r="AD34" s="54"/>
      <c r="AE34" s="281">
        <v>3</v>
      </c>
      <c r="AF34" s="47"/>
      <c r="AG34" s="350"/>
      <c r="AH34" s="142"/>
      <c r="AI34" s="142"/>
      <c r="AJ34" s="54"/>
      <c r="AK34" s="350"/>
      <c r="AL34" s="54"/>
      <c r="AM34" s="142"/>
      <c r="AN34" s="47"/>
      <c r="AO34" s="54"/>
      <c r="AP34" s="350"/>
      <c r="AQ34" s="47"/>
      <c r="AR34" s="54"/>
      <c r="AS34" s="116"/>
    </row>
    <row r="35" spans="1:45">
      <c r="A35" s="10" t="s">
        <v>23</v>
      </c>
      <c r="B35" s="56" t="s">
        <v>56</v>
      </c>
      <c r="C35" s="112">
        <v>11</v>
      </c>
      <c r="D35" s="113">
        <v>4</v>
      </c>
      <c r="E35" s="114"/>
      <c r="F35" s="28">
        <f>AVERAGE(J35,K35,L35,M35,N35,O35,P35,Q35,R35,S35,AI35,AL35)</f>
        <v>4.416666666666667</v>
      </c>
      <c r="G35" s="42" t="s">
        <v>104</v>
      </c>
      <c r="H35" s="54"/>
      <c r="I35" s="54"/>
      <c r="J35" s="54">
        <v>4</v>
      </c>
      <c r="K35" s="54">
        <v>4</v>
      </c>
      <c r="L35" s="54">
        <v>5</v>
      </c>
      <c r="M35" s="54">
        <v>4</v>
      </c>
      <c r="N35" s="54">
        <v>5</v>
      </c>
      <c r="O35" s="54">
        <v>5</v>
      </c>
      <c r="P35" s="54">
        <v>6</v>
      </c>
      <c r="Q35" s="54">
        <v>4</v>
      </c>
      <c r="R35" s="281">
        <v>3</v>
      </c>
      <c r="S35" s="54">
        <v>4</v>
      </c>
      <c r="T35" s="49"/>
      <c r="U35" s="54"/>
      <c r="V35" s="54"/>
      <c r="W35" s="54"/>
      <c r="X35" s="54"/>
      <c r="Y35" s="54"/>
      <c r="Z35" s="54"/>
      <c r="AA35" s="54"/>
      <c r="AB35" s="54"/>
      <c r="AC35" s="54"/>
      <c r="AD35" s="142"/>
      <c r="AE35" s="54"/>
      <c r="AF35" s="49"/>
      <c r="AG35" s="48" t="s">
        <v>104</v>
      </c>
      <c r="AH35" s="54"/>
      <c r="AI35" s="54">
        <v>5</v>
      </c>
      <c r="AJ35" s="142"/>
      <c r="AK35" s="48" t="s">
        <v>104</v>
      </c>
      <c r="AL35" s="54">
        <v>4</v>
      </c>
      <c r="AM35" s="142"/>
      <c r="AN35" s="49"/>
      <c r="AO35" s="54"/>
      <c r="AP35" s="49"/>
      <c r="AQ35" s="49"/>
      <c r="AR35" s="54"/>
      <c r="AS35" s="21"/>
    </row>
    <row r="36" spans="1:45">
      <c r="A36" s="349" t="s">
        <v>24</v>
      </c>
      <c r="B36" s="354" t="s">
        <v>57</v>
      </c>
      <c r="C36" s="355">
        <v>2</v>
      </c>
      <c r="D36" s="356">
        <v>5</v>
      </c>
      <c r="E36" s="357"/>
      <c r="F36" s="168">
        <f>AVERAGE(H36,J36,M36)</f>
        <v>4.333333333333333</v>
      </c>
      <c r="G36" s="260" t="s">
        <v>104</v>
      </c>
      <c r="H36" s="158">
        <v>5</v>
      </c>
      <c r="I36" s="158" t="s">
        <v>104</v>
      </c>
      <c r="J36" s="158">
        <v>4</v>
      </c>
      <c r="K36" s="158" t="s">
        <v>104</v>
      </c>
      <c r="L36" s="158" t="s">
        <v>104</v>
      </c>
      <c r="M36" s="157">
        <v>4</v>
      </c>
      <c r="N36" s="157"/>
      <c r="O36" s="157"/>
      <c r="P36" s="157"/>
      <c r="Q36" s="157"/>
      <c r="R36" s="158"/>
      <c r="S36" s="157"/>
      <c r="T36" s="356"/>
      <c r="U36" s="157"/>
      <c r="V36" s="157"/>
      <c r="W36" s="157"/>
      <c r="X36" s="157"/>
      <c r="Y36" s="157"/>
      <c r="Z36" s="157"/>
      <c r="AA36" s="157"/>
      <c r="AB36" s="157"/>
      <c r="AC36" s="157"/>
      <c r="AD36" s="157"/>
      <c r="AE36" s="158"/>
      <c r="AF36" s="356"/>
      <c r="AG36" s="356"/>
      <c r="AH36" s="157"/>
      <c r="AI36" s="158"/>
      <c r="AJ36" s="157"/>
      <c r="AK36" s="262"/>
      <c r="AL36" s="157"/>
      <c r="AM36" s="157"/>
      <c r="AN36" s="356"/>
      <c r="AO36" s="158"/>
      <c r="AP36" s="262"/>
      <c r="AQ36" s="262"/>
      <c r="AR36" s="157"/>
      <c r="AS36" s="21"/>
    </row>
    <row r="37" spans="1:45">
      <c r="A37" s="41" t="s">
        <v>24</v>
      </c>
      <c r="B37" s="79" t="s">
        <v>60</v>
      </c>
      <c r="C37" s="99"/>
      <c r="D37" s="100"/>
      <c r="E37" s="101"/>
      <c r="F37" s="83"/>
      <c r="G37" s="232"/>
      <c r="H37" s="233"/>
      <c r="I37" s="233"/>
      <c r="J37" s="233"/>
      <c r="K37" s="234"/>
      <c r="L37" s="233"/>
      <c r="M37" s="234"/>
      <c r="N37" s="233"/>
      <c r="O37" s="233"/>
      <c r="P37" s="233"/>
      <c r="Q37" s="233"/>
      <c r="R37" s="233"/>
      <c r="S37" s="233"/>
      <c r="T37" s="235"/>
      <c r="U37" s="233"/>
      <c r="V37" s="234"/>
      <c r="W37" s="233"/>
      <c r="X37" s="233"/>
      <c r="Y37" s="233"/>
      <c r="Z37" s="234"/>
      <c r="AA37" s="233"/>
      <c r="AB37" s="233"/>
      <c r="AC37" s="234"/>
      <c r="AD37" s="233"/>
      <c r="AE37" s="233"/>
      <c r="AF37" s="236"/>
      <c r="AG37" s="236"/>
      <c r="AH37" s="233"/>
      <c r="AI37" s="233"/>
      <c r="AJ37" s="233"/>
      <c r="AK37" s="236"/>
      <c r="AL37" s="233"/>
      <c r="AM37" s="233"/>
      <c r="AN37" s="236"/>
      <c r="AO37" s="233"/>
      <c r="AP37" s="236"/>
      <c r="AQ37" s="236"/>
      <c r="AR37" s="233"/>
      <c r="AS37" s="21"/>
    </row>
    <row r="38" spans="1:45" s="91" customFormat="1">
      <c r="A38" s="349" t="s">
        <v>24</v>
      </c>
      <c r="B38" s="354" t="s">
        <v>307</v>
      </c>
      <c r="C38" s="355"/>
      <c r="D38" s="356"/>
      <c r="E38" s="357"/>
      <c r="F38" s="83"/>
      <c r="G38" s="244"/>
      <c r="H38" s="374"/>
      <c r="I38" s="373"/>
      <c r="J38" s="373"/>
      <c r="K38" s="373"/>
      <c r="L38" s="373"/>
      <c r="M38" s="373"/>
      <c r="N38" s="373"/>
      <c r="O38" s="373"/>
      <c r="P38" s="373"/>
      <c r="Q38" s="373"/>
      <c r="R38" s="373"/>
      <c r="S38" s="374"/>
      <c r="T38" s="375"/>
      <c r="U38" s="373"/>
      <c r="V38" s="373"/>
      <c r="W38" s="374"/>
      <c r="X38" s="374"/>
      <c r="Y38" s="374"/>
      <c r="Z38" s="373"/>
      <c r="AA38" s="373"/>
      <c r="AB38" s="373"/>
      <c r="AC38" s="373"/>
      <c r="AD38" s="373"/>
      <c r="AE38" s="373"/>
      <c r="AF38" s="375"/>
      <c r="AG38" s="235"/>
      <c r="AH38" s="373"/>
      <c r="AI38" s="373"/>
      <c r="AJ38" s="373"/>
      <c r="AK38" s="375"/>
      <c r="AL38" s="374"/>
      <c r="AM38" s="374"/>
      <c r="AN38" s="235"/>
      <c r="AO38" s="373"/>
      <c r="AP38" s="375"/>
      <c r="AQ38" s="235"/>
      <c r="AR38" s="373"/>
      <c r="AS38" s="116"/>
    </row>
    <row r="39" spans="1:45" s="91" customFormat="1">
      <c r="A39" s="41" t="s">
        <v>24</v>
      </c>
      <c r="B39" s="79" t="s">
        <v>325</v>
      </c>
      <c r="C39" s="99"/>
      <c r="D39" s="100"/>
      <c r="E39" s="101"/>
      <c r="F39" s="83"/>
      <c r="G39" s="232"/>
      <c r="H39" s="233"/>
      <c r="I39" s="233"/>
      <c r="J39" s="233"/>
      <c r="K39" s="234"/>
      <c r="L39" s="233"/>
      <c r="M39" s="234"/>
      <c r="N39" s="233"/>
      <c r="O39" s="233"/>
      <c r="P39" s="233"/>
      <c r="Q39" s="233"/>
      <c r="R39" s="233"/>
      <c r="S39" s="233"/>
      <c r="T39" s="235"/>
      <c r="U39" s="233"/>
      <c r="V39" s="234"/>
      <c r="W39" s="233"/>
      <c r="X39" s="233"/>
      <c r="Y39" s="233"/>
      <c r="Z39" s="234"/>
      <c r="AA39" s="233"/>
      <c r="AB39" s="233"/>
      <c r="AC39" s="234"/>
      <c r="AD39" s="233"/>
      <c r="AE39" s="233"/>
      <c r="AF39" s="236"/>
      <c r="AG39" s="236"/>
      <c r="AH39" s="233"/>
      <c r="AI39" s="233"/>
      <c r="AJ39" s="233"/>
      <c r="AK39" s="236"/>
      <c r="AL39" s="233"/>
      <c r="AM39" s="233"/>
      <c r="AN39" s="236"/>
      <c r="AO39" s="233"/>
      <c r="AP39" s="236"/>
      <c r="AQ39" s="236"/>
      <c r="AR39" s="233"/>
      <c r="AS39" s="116"/>
    </row>
    <row r="40" spans="1:45" s="91" customFormat="1">
      <c r="A40" s="41" t="s">
        <v>24</v>
      </c>
      <c r="B40" s="79" t="s">
        <v>207</v>
      </c>
      <c r="C40" s="99"/>
      <c r="D40" s="100"/>
      <c r="E40" s="101"/>
      <c r="F40" s="83"/>
      <c r="G40" s="232"/>
      <c r="H40" s="233"/>
      <c r="I40" s="233"/>
      <c r="J40" s="233"/>
      <c r="K40" s="234"/>
      <c r="L40" s="233"/>
      <c r="M40" s="234"/>
      <c r="N40" s="233"/>
      <c r="O40" s="233"/>
      <c r="P40" s="233"/>
      <c r="Q40" s="233"/>
      <c r="R40" s="233"/>
      <c r="S40" s="233"/>
      <c r="T40" s="235"/>
      <c r="U40" s="233"/>
      <c r="V40" s="234"/>
      <c r="W40" s="233"/>
      <c r="X40" s="233"/>
      <c r="Y40" s="233"/>
      <c r="Z40" s="234"/>
      <c r="AA40" s="233"/>
      <c r="AB40" s="233"/>
      <c r="AC40" s="234"/>
      <c r="AD40" s="233"/>
      <c r="AE40" s="233"/>
      <c r="AF40" s="236"/>
      <c r="AG40" s="236"/>
      <c r="AH40" s="233"/>
      <c r="AI40" s="233"/>
      <c r="AJ40" s="233"/>
      <c r="AK40" s="236"/>
      <c r="AL40" s="233"/>
      <c r="AM40" s="233"/>
      <c r="AN40" s="236"/>
      <c r="AO40" s="233"/>
      <c r="AP40" s="236"/>
      <c r="AQ40" s="236"/>
      <c r="AR40" s="233"/>
      <c r="AS40" s="116"/>
    </row>
    <row r="41" spans="1:45" s="91" customFormat="1">
      <c r="A41" s="182" t="s">
        <v>24</v>
      </c>
      <c r="B41" s="22" t="s">
        <v>395</v>
      </c>
      <c r="C41" s="108">
        <v>22</v>
      </c>
      <c r="D41" s="110">
        <v>3</v>
      </c>
      <c r="E41" s="106">
        <v>5</v>
      </c>
      <c r="F41" s="83">
        <f>AVERAGE(X41,T41,G41,H41,I41,J41,K41,M41,N41,O41,P41,Q41,R41,S41,Y41,Z41,AG41,AH41,AI41,AJ41,AK41,AL41)</f>
        <v>4.5909090909090908</v>
      </c>
      <c r="G41" s="120">
        <v>6</v>
      </c>
      <c r="H41" s="54">
        <v>5</v>
      </c>
      <c r="I41" s="54">
        <v>5</v>
      </c>
      <c r="J41" s="281">
        <v>3</v>
      </c>
      <c r="K41" s="142">
        <v>4</v>
      </c>
      <c r="L41" s="142" t="s">
        <v>104</v>
      </c>
      <c r="M41" s="142">
        <v>6</v>
      </c>
      <c r="N41" s="53">
        <v>5</v>
      </c>
      <c r="O41" s="54">
        <v>4</v>
      </c>
      <c r="P41" s="224">
        <v>7</v>
      </c>
      <c r="Q41" s="54">
        <v>4</v>
      </c>
      <c r="R41" s="54">
        <v>4</v>
      </c>
      <c r="S41" s="54">
        <v>4</v>
      </c>
      <c r="T41" s="47">
        <v>4</v>
      </c>
      <c r="U41" s="53" t="s">
        <v>418</v>
      </c>
      <c r="V41" s="142"/>
      <c r="W41" s="54"/>
      <c r="X41" s="54">
        <v>4</v>
      </c>
      <c r="Y41" s="53">
        <v>4</v>
      </c>
      <c r="Z41" s="142">
        <v>5</v>
      </c>
      <c r="AA41" s="54"/>
      <c r="AB41" s="54"/>
      <c r="AC41" s="71" t="s">
        <v>104</v>
      </c>
      <c r="AD41" s="142"/>
      <c r="AE41" s="121"/>
      <c r="AF41" s="49"/>
      <c r="AG41" s="51">
        <v>6</v>
      </c>
      <c r="AH41" s="54">
        <v>5</v>
      </c>
      <c r="AI41" s="54">
        <v>4</v>
      </c>
      <c r="AJ41" s="54">
        <v>4</v>
      </c>
      <c r="AK41" s="49">
        <v>4</v>
      </c>
      <c r="AL41" s="54">
        <v>4</v>
      </c>
      <c r="AM41" s="121"/>
      <c r="AN41" s="49"/>
      <c r="AO41" s="54"/>
      <c r="AP41" s="49"/>
      <c r="AQ41" s="49"/>
      <c r="AR41" s="121"/>
      <c r="AS41" s="116"/>
    </row>
    <row r="42" spans="1:45" s="91" customFormat="1">
      <c r="A42" s="182" t="s">
        <v>24</v>
      </c>
      <c r="B42" s="22" t="s">
        <v>544</v>
      </c>
      <c r="C42" s="108">
        <v>18</v>
      </c>
      <c r="D42" s="110">
        <v>6</v>
      </c>
      <c r="E42" s="106">
        <v>8</v>
      </c>
      <c r="F42" s="83">
        <f>AVERAGE(H42,J42,L42,S42,T42,V42,U42,W42,AA42,AB42,AC42,AE42,AF42,AG42,AH42,AI42,AJ42,AK42,AL42)</f>
        <v>5.1578947368421053</v>
      </c>
      <c r="G42" s="120"/>
      <c r="H42" s="54">
        <v>5</v>
      </c>
      <c r="I42" s="71" t="s">
        <v>104</v>
      </c>
      <c r="J42" s="281">
        <v>3</v>
      </c>
      <c r="K42" s="71" t="s">
        <v>104</v>
      </c>
      <c r="L42" s="54">
        <v>6</v>
      </c>
      <c r="M42" s="71" t="s">
        <v>104</v>
      </c>
      <c r="N42" s="54"/>
      <c r="O42" s="54"/>
      <c r="P42" s="54"/>
      <c r="Q42" s="54"/>
      <c r="R42" s="54"/>
      <c r="S42" s="54">
        <v>5</v>
      </c>
      <c r="T42" s="47">
        <v>5</v>
      </c>
      <c r="U42" s="278">
        <v>7</v>
      </c>
      <c r="V42" s="278">
        <v>7</v>
      </c>
      <c r="W42" s="224">
        <v>7</v>
      </c>
      <c r="X42" s="54"/>
      <c r="Y42" s="54"/>
      <c r="Z42" s="43" t="s">
        <v>104</v>
      </c>
      <c r="AA42" s="54">
        <v>4</v>
      </c>
      <c r="AB42" s="54">
        <v>5</v>
      </c>
      <c r="AC42" s="142">
        <v>4</v>
      </c>
      <c r="AD42" s="43" t="s">
        <v>104</v>
      </c>
      <c r="AE42" s="54">
        <v>4</v>
      </c>
      <c r="AF42" s="49">
        <v>4</v>
      </c>
      <c r="AG42" s="50">
        <v>6</v>
      </c>
      <c r="AH42" s="54">
        <v>5</v>
      </c>
      <c r="AI42" s="53">
        <v>6</v>
      </c>
      <c r="AJ42" s="54">
        <v>5</v>
      </c>
      <c r="AK42" s="50">
        <v>6</v>
      </c>
      <c r="AL42" s="54">
        <v>4</v>
      </c>
      <c r="AM42" s="121"/>
      <c r="AN42" s="49"/>
      <c r="AO42" s="54"/>
      <c r="AP42" s="49"/>
      <c r="AQ42" s="49"/>
      <c r="AR42" s="121"/>
      <c r="AS42" s="116"/>
    </row>
    <row r="43" spans="1:45" s="91" customFormat="1">
      <c r="A43" s="338" t="s">
        <v>24</v>
      </c>
      <c r="B43" s="352" t="s">
        <v>1073</v>
      </c>
      <c r="C43" s="328">
        <v>6</v>
      </c>
      <c r="D43" s="330">
        <v>3</v>
      </c>
      <c r="E43" s="326">
        <v>1</v>
      </c>
      <c r="F43" s="342">
        <f>AVERAGE(AC43,AD43,AE43,AF43,AG43,AH43)</f>
        <v>4.333333333333333</v>
      </c>
      <c r="G43" s="42"/>
      <c r="H43" s="53"/>
      <c r="I43" s="142"/>
      <c r="J43" s="54"/>
      <c r="K43" s="54"/>
      <c r="L43" s="142"/>
      <c r="M43" s="54"/>
      <c r="N43" s="142"/>
      <c r="O43" s="54"/>
      <c r="P43" s="71"/>
      <c r="Q43" s="54"/>
      <c r="R43" s="71"/>
      <c r="S43" s="71"/>
      <c r="T43" s="48"/>
      <c r="U43" s="54"/>
      <c r="V43" s="54"/>
      <c r="W43" s="71"/>
      <c r="X43" s="54"/>
      <c r="Y43" s="71"/>
      <c r="Z43" s="142"/>
      <c r="AA43" s="54"/>
      <c r="AB43" s="71"/>
      <c r="AC43" s="54">
        <v>4</v>
      </c>
      <c r="AD43" s="54">
        <v>4</v>
      </c>
      <c r="AE43" s="54">
        <v>5</v>
      </c>
      <c r="AF43" s="51">
        <v>5</v>
      </c>
      <c r="AG43" s="381">
        <v>3</v>
      </c>
      <c r="AH43" s="142">
        <v>5</v>
      </c>
      <c r="AI43" s="142"/>
      <c r="AJ43" s="71" t="s">
        <v>104</v>
      </c>
      <c r="AK43" s="48" t="s">
        <v>104</v>
      </c>
      <c r="AL43" s="71" t="s">
        <v>104</v>
      </c>
      <c r="AM43" s="142"/>
      <c r="AN43" s="47"/>
      <c r="AO43" s="54"/>
      <c r="AP43" s="350"/>
      <c r="AQ43" s="47"/>
      <c r="AR43" s="54"/>
      <c r="AS43" s="116"/>
    </row>
    <row r="44" spans="1:45" s="91" customFormat="1" ht="15.75" thickBot="1">
      <c r="A44" s="237" t="s">
        <v>24</v>
      </c>
      <c r="B44" s="135" t="s">
        <v>344</v>
      </c>
      <c r="C44" s="109">
        <v>19</v>
      </c>
      <c r="D44" s="111">
        <v>4</v>
      </c>
      <c r="E44" s="107">
        <v>3</v>
      </c>
      <c r="F44" s="27">
        <f>AVERAGE(I44,J44,T44,U44,V44,W44,X44,Y44,Z44,AA44,AB44,AC44,AD44,AF44,AG44,AI44,AJ44,AK44,AL44)</f>
        <v>5.1578947368421053</v>
      </c>
      <c r="G44" s="120"/>
      <c r="H44" s="71" t="s">
        <v>104</v>
      </c>
      <c r="I44" s="54">
        <v>6</v>
      </c>
      <c r="J44" s="54">
        <v>4</v>
      </c>
      <c r="K44" s="54"/>
      <c r="L44" s="54"/>
      <c r="M44" s="54"/>
      <c r="N44" s="54"/>
      <c r="O44" s="71" t="s">
        <v>104</v>
      </c>
      <c r="P44" s="54"/>
      <c r="Q44" s="54"/>
      <c r="R44" s="71" t="s">
        <v>104</v>
      </c>
      <c r="S44" s="54"/>
      <c r="T44" s="350">
        <v>6</v>
      </c>
      <c r="U44" s="280">
        <v>7</v>
      </c>
      <c r="V44" s="279">
        <v>7</v>
      </c>
      <c r="W44" s="54">
        <v>5</v>
      </c>
      <c r="X44" s="54">
        <v>5</v>
      </c>
      <c r="Y44" s="54">
        <v>4</v>
      </c>
      <c r="Z44" s="54">
        <v>5</v>
      </c>
      <c r="AA44" s="142">
        <v>4</v>
      </c>
      <c r="AB44" s="278">
        <v>8</v>
      </c>
      <c r="AC44" s="54">
        <v>4</v>
      </c>
      <c r="AD44" s="54">
        <v>4</v>
      </c>
      <c r="AE44" s="142"/>
      <c r="AF44" s="49">
        <v>6</v>
      </c>
      <c r="AG44" s="49">
        <v>4</v>
      </c>
      <c r="AH44" s="43" t="s">
        <v>104</v>
      </c>
      <c r="AI44" s="54">
        <v>5</v>
      </c>
      <c r="AJ44" s="54">
        <v>5</v>
      </c>
      <c r="AK44" s="47">
        <v>5</v>
      </c>
      <c r="AL44" s="54">
        <v>4</v>
      </c>
      <c r="AM44" s="54"/>
      <c r="AN44" s="49"/>
      <c r="AO44" s="142"/>
      <c r="AP44" s="47"/>
      <c r="AQ44" s="49"/>
      <c r="AR44" s="54"/>
      <c r="AS44" s="116"/>
    </row>
    <row r="45" spans="1:45">
      <c r="G45" s="30">
        <f>AVERAGE(G8,G11,G13,G14,G15,G17,G23,G24,G25,G26,G41)</f>
        <v>5.0909090909090908</v>
      </c>
      <c r="H45" s="30">
        <f>AVERAGE(H8,H11,H13,H14,H15,H17,H26,H28,H36,H41,H42)</f>
        <v>5.7272727272727275</v>
      </c>
      <c r="I45" s="30">
        <f>AVERAGE(I8,I11,I12,I13,I14,I15,I23,I26,I28,I41,I44)</f>
        <v>5.0909090909090908</v>
      </c>
      <c r="J45" s="24">
        <f>AVERAGE(J8,J13,J14,J15,J17,J20,J26,J28,J42,J41,J44)</f>
        <v>3.3636363636363638</v>
      </c>
      <c r="K45" s="24">
        <f>AVERAGE(K8,K12,K13,K16,K15,K20,K25,K26,K28,K35,K41)</f>
        <v>4.9090909090909092</v>
      </c>
      <c r="L45" s="30">
        <f>AVERAGE(L8,L11,L13,L17,L20,L23,L25,L28,L29,L35,L42)</f>
        <v>4.6363636363636367</v>
      </c>
      <c r="M45" s="24">
        <f>AVERAGE(M8,M13,M15,M20,M23,M25,M28,M35,M36,M41)</f>
        <v>4.3</v>
      </c>
      <c r="N45" s="24">
        <f>AVERAGE(N8,N13,N15,N17,N20,N23,N25,N26,N28,N35,N41)</f>
        <v>5.4545454545454541</v>
      </c>
      <c r="O45" s="24">
        <f>AVERAGE(O8,O11,O12,O13,O14,O15,O24,O29,O30,O35,O41)</f>
        <v>4.2727272727272725</v>
      </c>
      <c r="P45" s="24">
        <f>AVERAGE(P8,P12,P11,P13,P14,P15,P28,P29,P30,P35,P41)</f>
        <v>6</v>
      </c>
      <c r="Q45" s="24">
        <f>AVERAGE(Q8,Q11,Q13,Q12,Q14,Q15,Q16,Q17,Q28,Q35,Q41)</f>
        <v>4.9090909090909092</v>
      </c>
      <c r="R45" s="24">
        <f>AVERAGE(R8,R11,R12,R13,R14,R20,R26,R28,R30,R35,R41)</f>
        <v>4.5454545454545459</v>
      </c>
      <c r="S45" s="24">
        <f>AVERAGE(S8,S11,S12,S13,S14,S20,S26,S28,S35,S41,S42)</f>
        <v>4.7272727272727275</v>
      </c>
      <c r="T45" s="24">
        <f>AVERAGE(T8,T11,T12,T13,T14,T20,T24,T25,T41,T42,T44)</f>
        <v>5.2727272727272725</v>
      </c>
      <c r="U45" s="24">
        <f>AVERAGE(U8,U11,U13,U14,U17,U20,U24,U25,U30,U42,U44)</f>
        <v>6.0909090909090908</v>
      </c>
      <c r="V45" s="24">
        <f>AVERAGE(V8,V11,V12,V13,V15,V14,V24,V25,V30,V42,V44)</f>
        <v>6</v>
      </c>
      <c r="W45" s="24">
        <f>AVERAGE(W8,W11,W13,W14,W20,W17,W25,W28,W30,W42,W44)</f>
        <v>5.5454545454545459</v>
      </c>
      <c r="X45" s="24">
        <f>AVERAGE(X8,X11,X12,X13,X14,X20,X25,X28,X30,X41,X44)</f>
        <v>4.7272727272727275</v>
      </c>
      <c r="Y45" s="24">
        <f>AVERAGE(Y8,Y11,Y13,Y14,Y15,Y17,Y25,Y28,Y30,Y41,Y44)</f>
        <v>4.9090909090909092</v>
      </c>
      <c r="Z45" s="24">
        <f>AVERAGE(Z8,Z11,Z12,Z13,Z14,Z20,Z25,Z28,Z31,Z41,Z44)</f>
        <v>5.3636363636363633</v>
      </c>
      <c r="AA45" s="24">
        <f>AVERAGE(AA8,AA11,AA12,AA13,AA14,AA17,AA20,AA26,AA28,AA42,AA44)</f>
        <v>5.3636363636363633</v>
      </c>
      <c r="AB45" s="24">
        <f>AVERAGE(AB8,AB12,AB11,AB13,AB14,AB17,AB20,AB23,AB28,AB42,AB44)</f>
        <v>5.6363636363636367</v>
      </c>
      <c r="AC45" s="24">
        <f>AVERAGE(AC9,AC11,AC12,AC13,AC14,AC20,AC30,AC43,AC32,AC42,AC44)</f>
        <v>4.8181818181818183</v>
      </c>
      <c r="AD45" s="24">
        <f>AVERAGE(AD8,AD11,AD12,AD13,AD14,AD20,AD17,AD32,AD33,AD43,AD44)</f>
        <v>4.7272727272727275</v>
      </c>
      <c r="AE45" s="24">
        <f>AVERAGE(AE11,AE8,AE13,AE17,AE20,AE23,AE29,AE32,AE34,AE43,AE42)</f>
        <v>4.5454545454545459</v>
      </c>
      <c r="AF45" s="24">
        <f>AVERAGE(AF11,AF8,AF12,AF13,AF14,AF20,AF23,AF32,AF42,AF43,AF44)</f>
        <v>5.6363636363636367</v>
      </c>
      <c r="AG45" s="24">
        <f>AVERAGE(AG8,AG12,AG13,AG14,AG17,AG18,AG23,AG32,AG42,AG43,AG44)</f>
        <v>4.1818181818181817</v>
      </c>
      <c r="AH45" s="24">
        <f>AVERAGE(AH8,AH11,AH12,AH13,AH14,AH20,AH29,AH32,AH41,AH42,AH43)</f>
        <v>5.0909090909090908</v>
      </c>
      <c r="AI45" s="24">
        <f>AVERAGE(AI8,AI11,AI12,AI13,AI14,AI20,AI25,AI35,AI41,AI42,AI44)</f>
        <v>5.3636363636363633</v>
      </c>
      <c r="AJ45" s="24">
        <f>AVERAGE(AJ11,AJ8,AJ12,AJ13,AJ14,AJ18,AJ25,AJ32,AJ41,AJ42,AJ44)</f>
        <v>5</v>
      </c>
      <c r="AK45" s="24">
        <f>AVERAGE(AK8,AK11,AK12,AK13,AK14,AK18,AK25,AK32,AK41,AK42,AK44)</f>
        <v>5.5454545454545459</v>
      </c>
      <c r="AL45" s="24">
        <f>AVERAGE(AL12,AL8,AL13,AL14,AL18,AL25,AL32,AL35,AL41,AL42,AL44)</f>
        <v>4.2727272727272725</v>
      </c>
      <c r="AM45" s="24"/>
      <c r="AN45" s="24"/>
      <c r="AO45" s="24"/>
      <c r="AP45" s="24"/>
      <c r="AQ45" s="24"/>
      <c r="AR45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S42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7" max="44" width="4.7109375" customWidth="1"/>
  </cols>
  <sheetData>
    <row r="1" spans="1:45">
      <c r="A1" s="76" t="s">
        <v>251</v>
      </c>
    </row>
    <row r="4" spans="1:45" ht="15.75" thickBot="1">
      <c r="A4" t="s">
        <v>2</v>
      </c>
    </row>
    <row r="5" spans="1:45" ht="15.75" thickBot="1">
      <c r="C5" s="415" t="s">
        <v>72</v>
      </c>
      <c r="D5" s="416"/>
      <c r="E5" s="417"/>
    </row>
    <row r="6" spans="1:45" ht="48" customHeight="1" thickBot="1">
      <c r="A6" s="4" t="s">
        <v>3</v>
      </c>
      <c r="B6" s="5" t="s">
        <v>4</v>
      </c>
      <c r="C6" s="8" t="s">
        <v>7</v>
      </c>
      <c r="D6" s="9" t="s">
        <v>70</v>
      </c>
      <c r="E6" s="6" t="s">
        <v>5</v>
      </c>
      <c r="F6" s="7" t="s">
        <v>71</v>
      </c>
      <c r="G6" s="115" t="s">
        <v>415</v>
      </c>
      <c r="H6" s="115" t="s">
        <v>532</v>
      </c>
      <c r="I6" s="115" t="s">
        <v>592</v>
      </c>
      <c r="J6" s="115" t="s">
        <v>612</v>
      </c>
      <c r="K6" s="115" t="s">
        <v>649</v>
      </c>
      <c r="L6" s="115" t="s">
        <v>698</v>
      </c>
      <c r="M6" s="115" t="s">
        <v>709</v>
      </c>
      <c r="N6" s="115" t="s">
        <v>742</v>
      </c>
      <c r="O6" s="115" t="s">
        <v>771</v>
      </c>
      <c r="P6" s="115" t="s">
        <v>779</v>
      </c>
      <c r="Q6" s="115" t="s">
        <v>813</v>
      </c>
      <c r="R6" s="115" t="s">
        <v>824</v>
      </c>
      <c r="S6" s="115" t="s">
        <v>857</v>
      </c>
      <c r="T6" s="115" t="s">
        <v>864</v>
      </c>
      <c r="U6" s="115" t="s">
        <v>889</v>
      </c>
      <c r="V6" s="115" t="s">
        <v>910</v>
      </c>
      <c r="W6" s="115" t="s">
        <v>927</v>
      </c>
      <c r="X6" s="115" t="s">
        <v>954</v>
      </c>
      <c r="Y6" s="115" t="s">
        <v>970</v>
      </c>
      <c r="Z6" s="115" t="s">
        <v>993</v>
      </c>
      <c r="AA6" s="115" t="s">
        <v>1018</v>
      </c>
      <c r="AB6" s="115" t="s">
        <v>1052</v>
      </c>
      <c r="AC6" s="115" t="s">
        <v>1066</v>
      </c>
      <c r="AD6" s="115" t="s">
        <v>1091</v>
      </c>
      <c r="AE6" s="115" t="s">
        <v>1114</v>
      </c>
      <c r="AF6" s="115" t="s">
        <v>1151</v>
      </c>
      <c r="AG6" s="115" t="s">
        <v>1173</v>
      </c>
      <c r="AH6" s="115" t="s">
        <v>1189</v>
      </c>
      <c r="AI6" s="115" t="s">
        <v>1220</v>
      </c>
      <c r="AJ6" s="115" t="s">
        <v>1239</v>
      </c>
      <c r="AK6" s="115" t="s">
        <v>1267</v>
      </c>
      <c r="AL6" s="115" t="s">
        <v>1276</v>
      </c>
      <c r="AM6" s="115"/>
      <c r="AN6" s="115"/>
      <c r="AO6" s="115"/>
      <c r="AP6" s="115"/>
      <c r="AQ6" s="115"/>
      <c r="AR6" s="115"/>
    </row>
    <row r="7" spans="1:45">
      <c r="A7" s="1" t="s">
        <v>8</v>
      </c>
      <c r="B7" s="37" t="s">
        <v>73</v>
      </c>
      <c r="C7" s="108">
        <v>18</v>
      </c>
      <c r="D7" s="110"/>
      <c r="E7" s="118"/>
      <c r="F7" s="26">
        <f>AVERAGE(I7,J7,K7,L7,M7,N7,O7,P7,AC7,AD7,AE7,AF7,AG7,AH7,AI7,AJ7,AK7,AL7)</f>
        <v>5.4444444444444446</v>
      </c>
      <c r="G7" s="54"/>
      <c r="H7" s="54"/>
      <c r="I7" s="224">
        <v>7</v>
      </c>
      <c r="J7" s="54">
        <v>5</v>
      </c>
      <c r="K7" s="54">
        <v>5</v>
      </c>
      <c r="L7" s="53">
        <v>6</v>
      </c>
      <c r="M7" s="53">
        <v>6</v>
      </c>
      <c r="N7" s="54">
        <v>6</v>
      </c>
      <c r="O7" s="54">
        <v>6</v>
      </c>
      <c r="P7" s="54">
        <v>5</v>
      </c>
      <c r="Q7" s="121"/>
      <c r="R7" s="54"/>
      <c r="S7" s="54"/>
      <c r="T7" s="54"/>
      <c r="U7" s="54"/>
      <c r="V7" s="54"/>
      <c r="W7" s="121"/>
      <c r="X7" s="54"/>
      <c r="Y7" s="54"/>
      <c r="Z7" s="121"/>
      <c r="AA7" s="121"/>
      <c r="AB7" s="54"/>
      <c r="AC7" s="54">
        <v>5</v>
      </c>
      <c r="AD7" s="53">
        <v>6</v>
      </c>
      <c r="AE7" s="54">
        <v>4</v>
      </c>
      <c r="AF7" s="50">
        <v>6</v>
      </c>
      <c r="AG7" s="54">
        <v>4</v>
      </c>
      <c r="AH7" s="49">
        <v>5</v>
      </c>
      <c r="AI7" s="54">
        <v>4</v>
      </c>
      <c r="AJ7" s="54">
        <v>6</v>
      </c>
      <c r="AK7" s="49">
        <v>5</v>
      </c>
      <c r="AL7" s="224">
        <v>7</v>
      </c>
      <c r="AM7" s="49"/>
      <c r="AN7" s="49"/>
      <c r="AO7" s="123"/>
      <c r="AP7" s="54"/>
      <c r="AQ7" s="49"/>
      <c r="AR7" s="54"/>
      <c r="AS7" s="21"/>
    </row>
    <row r="8" spans="1:45" s="91" customFormat="1">
      <c r="A8" s="64" t="s">
        <v>8</v>
      </c>
      <c r="B8" s="37" t="s">
        <v>271</v>
      </c>
      <c r="C8" s="108"/>
      <c r="D8" s="110"/>
      <c r="E8" s="118"/>
      <c r="F8" s="83"/>
      <c r="G8" s="54"/>
      <c r="H8" s="54"/>
      <c r="I8" s="54"/>
      <c r="J8" s="121"/>
      <c r="K8" s="54"/>
      <c r="L8" s="54"/>
      <c r="M8" s="54"/>
      <c r="N8" s="54"/>
      <c r="O8" s="54"/>
      <c r="P8" s="121"/>
      <c r="Q8" s="121"/>
      <c r="R8" s="54"/>
      <c r="S8" s="54"/>
      <c r="T8" s="54"/>
      <c r="U8" s="54"/>
      <c r="V8" s="54"/>
      <c r="W8" s="121"/>
      <c r="X8" s="54"/>
      <c r="Y8" s="54"/>
      <c r="Z8" s="54"/>
      <c r="AA8" s="121"/>
      <c r="AB8" s="54"/>
      <c r="AC8" s="54"/>
      <c r="AD8" s="54"/>
      <c r="AE8" s="54"/>
      <c r="AF8" s="49"/>
      <c r="AG8" s="121"/>
      <c r="AH8" s="49"/>
      <c r="AI8" s="54"/>
      <c r="AJ8" s="54"/>
      <c r="AK8" s="49"/>
      <c r="AL8" s="121"/>
      <c r="AM8" s="49"/>
      <c r="AN8" s="49"/>
      <c r="AO8" s="123"/>
      <c r="AP8" s="54"/>
      <c r="AQ8" s="49"/>
      <c r="AR8" s="54"/>
      <c r="AS8" s="116"/>
    </row>
    <row r="9" spans="1:45">
      <c r="A9" s="10" t="s">
        <v>8</v>
      </c>
      <c r="B9" s="56" t="s">
        <v>282</v>
      </c>
      <c r="C9" s="112">
        <v>14</v>
      </c>
      <c r="D9" s="113"/>
      <c r="E9" s="322" t="s">
        <v>585</v>
      </c>
      <c r="F9" s="28">
        <f>AVERAGE(G9,H9,Q9,R9,S9,T9,U9,V9,W9,X9,Y9,Z9,AA9,AB9)</f>
        <v>4.8571428571428568</v>
      </c>
      <c r="G9" s="281">
        <v>3</v>
      </c>
      <c r="H9" s="281">
        <v>2</v>
      </c>
      <c r="I9" s="121"/>
      <c r="J9" s="54"/>
      <c r="K9" s="54"/>
      <c r="L9" s="54"/>
      <c r="M9" s="54"/>
      <c r="N9" s="54"/>
      <c r="O9" s="54"/>
      <c r="P9" s="54"/>
      <c r="Q9" s="53">
        <v>6</v>
      </c>
      <c r="R9" s="281">
        <v>3</v>
      </c>
      <c r="S9" s="54">
        <v>6</v>
      </c>
      <c r="T9" s="54">
        <v>5</v>
      </c>
      <c r="U9" s="54">
        <v>6</v>
      </c>
      <c r="V9" s="279">
        <v>7</v>
      </c>
      <c r="W9" s="281">
        <v>2</v>
      </c>
      <c r="X9" s="54">
        <v>4</v>
      </c>
      <c r="Y9" s="53">
        <v>6</v>
      </c>
      <c r="Z9" s="54">
        <v>5</v>
      </c>
      <c r="AA9" s="224">
        <v>7</v>
      </c>
      <c r="AB9" s="43">
        <v>6</v>
      </c>
      <c r="AC9" s="121"/>
      <c r="AD9" s="54"/>
      <c r="AE9" s="54"/>
      <c r="AF9" s="49"/>
      <c r="AG9" s="54"/>
      <c r="AH9" s="49"/>
      <c r="AI9" s="54"/>
      <c r="AJ9" s="54"/>
      <c r="AK9" s="49"/>
      <c r="AL9" s="54"/>
      <c r="AM9" s="123"/>
      <c r="AN9" s="49"/>
      <c r="AO9" s="49"/>
      <c r="AP9" s="54"/>
      <c r="AQ9" s="123"/>
      <c r="AR9" s="54"/>
      <c r="AS9" s="21"/>
    </row>
    <row r="10" spans="1:45">
      <c r="A10" s="1" t="s">
        <v>10</v>
      </c>
      <c r="B10" s="34" t="s">
        <v>194</v>
      </c>
      <c r="C10" s="108">
        <v>27</v>
      </c>
      <c r="D10" s="110"/>
      <c r="E10" s="118">
        <v>2</v>
      </c>
      <c r="F10" s="26">
        <f>AVERAGE(W10,V10,G10,H10,J10,K10,L10,M10,N10,O10,P10,Q10,R10,T10,U10,X10,Z10,AA10,AC10,AD10,AE10,AF10,AG10,AH10,AI10,AJ10,AL10)</f>
        <v>5.1111111111111107</v>
      </c>
      <c r="G10" s="54">
        <v>6</v>
      </c>
      <c r="H10" s="281">
        <v>3</v>
      </c>
      <c r="I10" s="142"/>
      <c r="J10" s="54">
        <v>4</v>
      </c>
      <c r="K10" s="54">
        <v>5</v>
      </c>
      <c r="L10" s="279">
        <v>7</v>
      </c>
      <c r="M10" s="54">
        <v>5</v>
      </c>
      <c r="N10" s="54">
        <v>4</v>
      </c>
      <c r="O10" s="53">
        <v>6</v>
      </c>
      <c r="P10" s="54">
        <v>5</v>
      </c>
      <c r="Q10" s="54">
        <v>6</v>
      </c>
      <c r="R10" s="54">
        <v>5</v>
      </c>
      <c r="S10" s="54"/>
      <c r="T10" s="54">
        <v>5</v>
      </c>
      <c r="U10" s="279">
        <v>7</v>
      </c>
      <c r="V10" s="54">
        <v>5</v>
      </c>
      <c r="W10" s="281">
        <v>3</v>
      </c>
      <c r="X10" s="281">
        <v>2</v>
      </c>
      <c r="Y10" s="54"/>
      <c r="Z10" s="54">
        <v>5</v>
      </c>
      <c r="AA10" s="54">
        <v>6</v>
      </c>
      <c r="AB10" s="54"/>
      <c r="AC10" s="54">
        <v>5</v>
      </c>
      <c r="AD10" s="54">
        <v>6</v>
      </c>
      <c r="AE10" s="54">
        <v>4</v>
      </c>
      <c r="AF10" s="321">
        <v>7</v>
      </c>
      <c r="AG10" s="54">
        <v>4</v>
      </c>
      <c r="AH10" s="49">
        <v>5</v>
      </c>
      <c r="AI10" s="54">
        <v>5</v>
      </c>
      <c r="AJ10" s="279">
        <v>7</v>
      </c>
      <c r="AK10" s="49"/>
      <c r="AL10" s="54">
        <v>6</v>
      </c>
      <c r="AM10" s="49"/>
      <c r="AN10" s="49"/>
      <c r="AO10" s="123"/>
      <c r="AP10" s="54"/>
      <c r="AQ10" s="49"/>
      <c r="AR10" s="54"/>
      <c r="AS10" s="21"/>
    </row>
    <row r="11" spans="1:45">
      <c r="A11" s="1" t="s">
        <v>10</v>
      </c>
      <c r="B11" s="37" t="s">
        <v>228</v>
      </c>
      <c r="C11" s="108">
        <v>19</v>
      </c>
      <c r="D11" s="110">
        <v>1</v>
      </c>
      <c r="E11" s="106"/>
      <c r="F11" s="26">
        <f>AVERAGE(J11,K11,L11,M11,N11,O11,P11,Q11,R11,U11,V11,W11,X11,AF11,AG11,AH11,AI11,AJ11,AK11,AL11)</f>
        <v>5.25</v>
      </c>
      <c r="G11" s="54"/>
      <c r="H11" s="54"/>
      <c r="I11" s="142"/>
      <c r="J11" s="54">
        <v>5</v>
      </c>
      <c r="K11" s="142">
        <v>4</v>
      </c>
      <c r="L11" s="280">
        <v>7</v>
      </c>
      <c r="M11" s="54">
        <v>5</v>
      </c>
      <c r="N11" s="54">
        <v>4</v>
      </c>
      <c r="O11" s="54">
        <v>5</v>
      </c>
      <c r="P11" s="54">
        <v>6</v>
      </c>
      <c r="Q11" s="142">
        <v>5</v>
      </c>
      <c r="R11" s="54">
        <v>6</v>
      </c>
      <c r="S11" s="54"/>
      <c r="T11" s="121"/>
      <c r="U11" s="54">
        <v>6</v>
      </c>
      <c r="V11" s="71">
        <v>5</v>
      </c>
      <c r="W11" s="54">
        <v>4</v>
      </c>
      <c r="X11" s="281">
        <v>3</v>
      </c>
      <c r="Y11" s="54"/>
      <c r="Z11" s="54"/>
      <c r="AA11" s="54"/>
      <c r="AB11" s="54"/>
      <c r="AC11" s="54"/>
      <c r="AD11" s="54"/>
      <c r="AE11" s="54"/>
      <c r="AF11" s="382">
        <v>7</v>
      </c>
      <c r="AG11" s="279">
        <v>7</v>
      </c>
      <c r="AH11" s="49">
        <v>4</v>
      </c>
      <c r="AI11" s="54">
        <v>4</v>
      </c>
      <c r="AJ11" s="279">
        <v>7</v>
      </c>
      <c r="AK11" s="350">
        <v>5</v>
      </c>
      <c r="AL11" s="54">
        <v>6</v>
      </c>
      <c r="AM11" s="47"/>
      <c r="AN11" s="49"/>
      <c r="AO11" s="49"/>
      <c r="AP11" s="54"/>
      <c r="AQ11" s="49"/>
      <c r="AR11" s="54"/>
      <c r="AS11" s="21"/>
    </row>
    <row r="12" spans="1:45">
      <c r="A12" s="1" t="s">
        <v>10</v>
      </c>
      <c r="B12" s="22" t="s">
        <v>74</v>
      </c>
      <c r="C12" s="108">
        <v>7</v>
      </c>
      <c r="D12" s="110"/>
      <c r="E12" s="106"/>
      <c r="F12" s="26">
        <f>AVERAGE(G12,H12,I12,S12,T12,V12,AB12)</f>
        <v>4.4285714285714288</v>
      </c>
      <c r="G12" s="54">
        <v>5</v>
      </c>
      <c r="H12" s="281">
        <v>3</v>
      </c>
      <c r="I12" s="142">
        <v>5</v>
      </c>
      <c r="J12" s="54"/>
      <c r="K12" s="54"/>
      <c r="L12" s="54"/>
      <c r="M12" s="54"/>
      <c r="N12" s="54"/>
      <c r="O12" s="54"/>
      <c r="P12" s="54"/>
      <c r="Q12" s="54"/>
      <c r="R12" s="54"/>
      <c r="S12" s="54">
        <v>4</v>
      </c>
      <c r="T12" s="54">
        <v>5</v>
      </c>
      <c r="U12" s="54"/>
      <c r="V12" s="54">
        <v>4</v>
      </c>
      <c r="W12" s="54"/>
      <c r="X12" s="54"/>
      <c r="Y12" s="54"/>
      <c r="Z12" s="54"/>
      <c r="AA12" s="54"/>
      <c r="AB12" s="54">
        <v>5</v>
      </c>
      <c r="AC12" s="121"/>
      <c r="AD12" s="54"/>
      <c r="AE12" s="54"/>
      <c r="AF12" s="49"/>
      <c r="AG12" s="54"/>
      <c r="AH12" s="49"/>
      <c r="AI12" s="54"/>
      <c r="AJ12" s="54"/>
      <c r="AK12" s="49"/>
      <c r="AL12" s="54"/>
      <c r="AM12" s="49"/>
      <c r="AN12" s="49"/>
      <c r="AO12" s="49"/>
      <c r="AP12" s="54"/>
      <c r="AQ12" s="49"/>
      <c r="AR12" s="54"/>
      <c r="AS12" s="21"/>
    </row>
    <row r="13" spans="1:45" s="63" customFormat="1">
      <c r="A13" s="41" t="s">
        <v>10</v>
      </c>
      <c r="B13" s="79" t="s">
        <v>240</v>
      </c>
      <c r="C13" s="99"/>
      <c r="D13" s="100"/>
      <c r="E13" s="101"/>
      <c r="F13" s="66"/>
      <c r="G13" s="233"/>
      <c r="H13" s="233"/>
      <c r="I13" s="234"/>
      <c r="J13" s="233"/>
      <c r="K13" s="233"/>
      <c r="L13" s="233"/>
      <c r="M13" s="233"/>
      <c r="N13" s="233"/>
      <c r="O13" s="233"/>
      <c r="P13" s="233"/>
      <c r="Q13" s="233"/>
      <c r="R13" s="233"/>
      <c r="S13" s="157"/>
      <c r="T13" s="233"/>
      <c r="U13" s="233"/>
      <c r="V13" s="233"/>
      <c r="W13" s="157"/>
      <c r="X13" s="233"/>
      <c r="Y13" s="233"/>
      <c r="Z13" s="234"/>
      <c r="AA13" s="233"/>
      <c r="AB13" s="233"/>
      <c r="AC13" s="233"/>
      <c r="AD13" s="233"/>
      <c r="AE13" s="157"/>
      <c r="AF13" s="236"/>
      <c r="AG13" s="233"/>
      <c r="AH13" s="236"/>
      <c r="AI13" s="233"/>
      <c r="AJ13" s="234"/>
      <c r="AK13" s="236"/>
      <c r="AL13" s="233"/>
      <c r="AM13" s="236"/>
      <c r="AN13" s="236"/>
      <c r="AO13" s="236"/>
      <c r="AP13" s="234"/>
      <c r="AQ13" s="236"/>
      <c r="AR13" s="233"/>
      <c r="AS13" s="65"/>
    </row>
    <row r="14" spans="1:45" s="91" customFormat="1">
      <c r="A14" s="349" t="s">
        <v>10</v>
      </c>
      <c r="B14" s="354" t="s">
        <v>345</v>
      </c>
      <c r="C14" s="355"/>
      <c r="D14" s="356"/>
      <c r="E14" s="357"/>
      <c r="F14" s="342"/>
      <c r="G14" s="373"/>
      <c r="H14" s="373"/>
      <c r="I14" s="374"/>
      <c r="J14" s="373"/>
      <c r="K14" s="373"/>
      <c r="L14" s="373"/>
      <c r="M14" s="373"/>
      <c r="N14" s="373"/>
      <c r="O14" s="373"/>
      <c r="P14" s="373"/>
      <c r="Q14" s="373"/>
      <c r="R14" s="373"/>
      <c r="S14" s="157"/>
      <c r="T14" s="373"/>
      <c r="U14" s="373"/>
      <c r="V14" s="373"/>
      <c r="W14" s="157"/>
      <c r="X14" s="373"/>
      <c r="Y14" s="373"/>
      <c r="Z14" s="374"/>
      <c r="AA14" s="373"/>
      <c r="AB14" s="373"/>
      <c r="AC14" s="373"/>
      <c r="AD14" s="373"/>
      <c r="AE14" s="157"/>
      <c r="AF14" s="375"/>
      <c r="AG14" s="373"/>
      <c r="AH14" s="375"/>
      <c r="AI14" s="373"/>
      <c r="AJ14" s="374"/>
      <c r="AK14" s="375"/>
      <c r="AL14" s="373"/>
      <c r="AM14" s="375"/>
      <c r="AN14" s="375"/>
      <c r="AO14" s="375"/>
      <c r="AP14" s="374"/>
      <c r="AQ14" s="375"/>
      <c r="AR14" s="373"/>
      <c r="AS14" s="116"/>
    </row>
    <row r="15" spans="1:45" s="91" customFormat="1">
      <c r="A15" s="64" t="s">
        <v>10</v>
      </c>
      <c r="B15" s="34" t="s">
        <v>347</v>
      </c>
      <c r="C15" s="108">
        <v>24</v>
      </c>
      <c r="D15" s="110"/>
      <c r="E15" s="106"/>
      <c r="F15" s="83">
        <f>AVERAGE(W15,V15,T15,S15,G15,H15,I15,J15,K15,L15,M15,N15,O15,P15,Q15,R15,U15,Z15,AA15,AD15,AE15,AJ15,AK15,AL15)</f>
        <v>5.041666666666667</v>
      </c>
      <c r="G15" s="34">
        <v>4</v>
      </c>
      <c r="H15" s="281">
        <v>2</v>
      </c>
      <c r="I15" s="142">
        <v>5</v>
      </c>
      <c r="J15" s="279">
        <v>7</v>
      </c>
      <c r="K15" s="54">
        <v>5</v>
      </c>
      <c r="L15" s="279">
        <v>7</v>
      </c>
      <c r="M15" s="54">
        <v>5</v>
      </c>
      <c r="N15" s="54">
        <v>4</v>
      </c>
      <c r="O15" s="54">
        <v>5</v>
      </c>
      <c r="P15" s="54">
        <v>4</v>
      </c>
      <c r="Q15" s="54">
        <v>5</v>
      </c>
      <c r="R15" s="279">
        <v>8</v>
      </c>
      <c r="S15" s="54">
        <v>5</v>
      </c>
      <c r="T15" s="54">
        <v>4</v>
      </c>
      <c r="U15" s="54">
        <v>5</v>
      </c>
      <c r="V15" s="54">
        <v>4</v>
      </c>
      <c r="W15" s="54">
        <v>4</v>
      </c>
      <c r="X15" s="54"/>
      <c r="Y15" s="54"/>
      <c r="Z15" s="142">
        <v>5</v>
      </c>
      <c r="AA15" s="54">
        <v>5</v>
      </c>
      <c r="AB15" s="54"/>
      <c r="AC15" s="54"/>
      <c r="AD15" s="54">
        <v>6</v>
      </c>
      <c r="AE15" s="281">
        <v>3</v>
      </c>
      <c r="AF15" s="49"/>
      <c r="AG15" s="54"/>
      <c r="AH15" s="54"/>
      <c r="AI15" s="54"/>
      <c r="AJ15" s="279">
        <v>7</v>
      </c>
      <c r="AK15" s="142">
        <v>6</v>
      </c>
      <c r="AL15" s="54">
        <v>6</v>
      </c>
      <c r="AM15" s="54"/>
      <c r="AN15" s="54"/>
      <c r="AO15" s="49"/>
      <c r="AP15" s="54"/>
      <c r="AQ15" s="49"/>
      <c r="AR15" s="54"/>
      <c r="AS15" s="116"/>
    </row>
    <row r="16" spans="1:45" s="91" customFormat="1">
      <c r="A16" s="64" t="s">
        <v>10</v>
      </c>
      <c r="B16" s="59" t="s">
        <v>650</v>
      </c>
      <c r="C16" s="108">
        <v>20</v>
      </c>
      <c r="D16" s="110"/>
      <c r="E16" s="106">
        <v>1</v>
      </c>
      <c r="F16" s="83">
        <f>AVERAGE(K16,L16,M16,N16,O16,P16,S16,T16,U16,V16,X16,Y16,Z16,AA16,AB16,AI16,AJ16,AK16,AL16)</f>
        <v>5.1052631578947372</v>
      </c>
      <c r="G16" s="34"/>
      <c r="H16" s="121"/>
      <c r="I16" s="54"/>
      <c r="J16" s="54"/>
      <c r="K16" s="54">
        <v>5</v>
      </c>
      <c r="L16" s="54">
        <v>6</v>
      </c>
      <c r="M16" s="54">
        <v>6</v>
      </c>
      <c r="N16" s="54">
        <v>4</v>
      </c>
      <c r="O16" s="54">
        <v>5</v>
      </c>
      <c r="P16" s="54">
        <v>5</v>
      </c>
      <c r="Q16" s="54"/>
      <c r="R16" s="54"/>
      <c r="S16" s="53">
        <v>6</v>
      </c>
      <c r="T16" s="54">
        <v>4</v>
      </c>
      <c r="U16" s="54">
        <v>5</v>
      </c>
      <c r="V16" s="54">
        <v>5</v>
      </c>
      <c r="W16" s="54"/>
      <c r="X16" s="281">
        <v>2</v>
      </c>
      <c r="Y16" s="54">
        <v>6</v>
      </c>
      <c r="Z16" s="142">
        <v>5</v>
      </c>
      <c r="AA16" s="54">
        <v>6</v>
      </c>
      <c r="AB16" s="279">
        <v>7</v>
      </c>
      <c r="AC16" s="82" t="s">
        <v>418</v>
      </c>
      <c r="AD16" s="54"/>
      <c r="AE16" s="54"/>
      <c r="AF16" s="49"/>
      <c r="AG16" s="54"/>
      <c r="AH16" s="54"/>
      <c r="AI16" s="54">
        <v>5</v>
      </c>
      <c r="AJ16" s="54">
        <v>5</v>
      </c>
      <c r="AK16" s="142">
        <v>4</v>
      </c>
      <c r="AL16" s="54">
        <v>6</v>
      </c>
      <c r="AM16" s="54"/>
      <c r="AN16" s="54"/>
      <c r="AO16" s="49"/>
      <c r="AP16" s="54"/>
      <c r="AQ16" s="49"/>
      <c r="AR16" s="54"/>
      <c r="AS16" s="116"/>
    </row>
    <row r="17" spans="1:45" s="91" customFormat="1">
      <c r="A17" s="338" t="s">
        <v>10</v>
      </c>
      <c r="B17" s="352" t="s">
        <v>1092</v>
      </c>
      <c r="C17" s="328">
        <v>6</v>
      </c>
      <c r="D17" s="330"/>
      <c r="E17" s="326"/>
      <c r="F17" s="342">
        <f>AVERAGE(AD17,AE17,AF17,AG17,AH17,AK17)</f>
        <v>4.833333333333333</v>
      </c>
      <c r="G17" s="346"/>
      <c r="H17" s="121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3"/>
      <c r="T17" s="54"/>
      <c r="U17" s="54"/>
      <c r="V17" s="54"/>
      <c r="W17" s="54"/>
      <c r="X17" s="54"/>
      <c r="Y17" s="54"/>
      <c r="Z17" s="54"/>
      <c r="AA17" s="53"/>
      <c r="AB17" s="54"/>
      <c r="AC17" s="82"/>
      <c r="AD17" s="54">
        <v>6</v>
      </c>
      <c r="AE17" s="54">
        <v>4</v>
      </c>
      <c r="AF17" s="350">
        <v>5</v>
      </c>
      <c r="AG17" s="54">
        <v>4</v>
      </c>
      <c r="AH17" s="54">
        <v>5</v>
      </c>
      <c r="AI17" s="54"/>
      <c r="AJ17" s="54"/>
      <c r="AK17" s="142">
        <v>5</v>
      </c>
      <c r="AL17" s="54"/>
      <c r="AM17" s="54"/>
      <c r="AN17" s="54"/>
      <c r="AO17" s="350"/>
      <c r="AP17" s="54"/>
      <c r="AQ17" s="350"/>
      <c r="AR17" s="54"/>
      <c r="AS17" s="116"/>
    </row>
    <row r="18" spans="1:45">
      <c r="A18" s="144" t="s">
        <v>10</v>
      </c>
      <c r="B18" s="38" t="s">
        <v>175</v>
      </c>
      <c r="C18" s="174">
        <v>5</v>
      </c>
      <c r="D18" s="175">
        <v>1</v>
      </c>
      <c r="E18" s="143"/>
      <c r="F18" s="28">
        <f>AVERAGE(Y18,Z18,AA18,AB18,AC18)</f>
        <v>5</v>
      </c>
      <c r="G18" s="137"/>
      <c r="H18" s="123"/>
      <c r="I18" s="132"/>
      <c r="J18" s="121"/>
      <c r="K18" s="121"/>
      <c r="L18" s="121"/>
      <c r="M18" s="121"/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54">
        <v>6</v>
      </c>
      <c r="Z18" s="54">
        <v>4</v>
      </c>
      <c r="AA18" s="54">
        <v>5</v>
      </c>
      <c r="AB18" s="350">
        <v>6</v>
      </c>
      <c r="AC18" s="54">
        <v>4</v>
      </c>
      <c r="AD18" s="47" t="s">
        <v>104</v>
      </c>
      <c r="AE18" s="121"/>
      <c r="AF18" s="123"/>
      <c r="AG18" s="123"/>
      <c r="AH18" s="121"/>
      <c r="AI18" s="121"/>
      <c r="AJ18" s="121"/>
      <c r="AK18" s="121"/>
      <c r="AL18" s="123"/>
      <c r="AM18" s="121"/>
      <c r="AN18" s="121"/>
      <c r="AO18" s="123"/>
      <c r="AP18" s="123"/>
      <c r="AQ18" s="123"/>
      <c r="AR18" s="121"/>
      <c r="AS18" s="21"/>
    </row>
    <row r="19" spans="1:45">
      <c r="A19" s="349" t="s">
        <v>23</v>
      </c>
      <c r="B19" s="354" t="s">
        <v>75</v>
      </c>
      <c r="C19" s="355">
        <v>15</v>
      </c>
      <c r="D19" s="356">
        <v>2</v>
      </c>
      <c r="E19" s="357">
        <v>1</v>
      </c>
      <c r="F19" s="168">
        <f>AVERAGE(I19,J19,L19,M19,N19,O19,Q19,R19,S19,U19,V19,W19,X19,Y19,Z19)</f>
        <v>5.0666666666666664</v>
      </c>
      <c r="G19" s="157"/>
      <c r="H19" s="157"/>
      <c r="I19" s="158">
        <v>5</v>
      </c>
      <c r="J19" s="255">
        <v>7</v>
      </c>
      <c r="K19" s="157"/>
      <c r="L19" s="157">
        <v>7</v>
      </c>
      <c r="M19" s="157">
        <v>5</v>
      </c>
      <c r="N19" s="157">
        <v>4</v>
      </c>
      <c r="O19" s="157">
        <v>4</v>
      </c>
      <c r="P19" s="158" t="s">
        <v>104</v>
      </c>
      <c r="Q19" s="157">
        <v>5</v>
      </c>
      <c r="R19" s="157">
        <v>6</v>
      </c>
      <c r="S19" s="157">
        <v>5</v>
      </c>
      <c r="T19" s="157"/>
      <c r="U19" s="158">
        <v>5</v>
      </c>
      <c r="V19" s="157">
        <v>5</v>
      </c>
      <c r="W19" s="158">
        <v>4</v>
      </c>
      <c r="X19" s="157">
        <v>3</v>
      </c>
      <c r="Y19" s="157">
        <v>6</v>
      </c>
      <c r="Z19" s="157">
        <v>5</v>
      </c>
      <c r="AA19" s="158" t="s">
        <v>104</v>
      </c>
      <c r="AB19" s="157"/>
      <c r="AC19" s="157"/>
      <c r="AD19" s="157"/>
      <c r="AE19" s="157"/>
      <c r="AF19" s="262"/>
      <c r="AG19" s="158"/>
      <c r="AH19" s="356"/>
      <c r="AI19" s="157"/>
      <c r="AJ19" s="157"/>
      <c r="AK19" s="356"/>
      <c r="AL19" s="157"/>
      <c r="AM19" s="356"/>
      <c r="AN19" s="356"/>
      <c r="AO19" s="356"/>
      <c r="AP19" s="157"/>
      <c r="AQ19" s="356"/>
      <c r="AR19" s="157"/>
      <c r="AS19" s="21"/>
    </row>
    <row r="20" spans="1:45">
      <c r="A20" s="1" t="s">
        <v>23</v>
      </c>
      <c r="B20" s="22" t="s">
        <v>76</v>
      </c>
      <c r="C20" s="108">
        <v>24</v>
      </c>
      <c r="D20" s="110">
        <v>7</v>
      </c>
      <c r="E20" s="106">
        <v>1</v>
      </c>
      <c r="F20" s="26">
        <f>AVERAGE(W20,V20,T20,S20,G20,H20,I20,J20,K20,L20,M20,N20,P20,Q20,R20,U20,X20,Y20,AA20,AB20,AC20,AD20,AE20,AI20)</f>
        <v>5.041666666666667</v>
      </c>
      <c r="G20" s="54">
        <v>5</v>
      </c>
      <c r="H20" s="54">
        <v>4</v>
      </c>
      <c r="I20" s="142">
        <v>5</v>
      </c>
      <c r="J20" s="54">
        <v>5</v>
      </c>
      <c r="K20" s="54">
        <v>5</v>
      </c>
      <c r="L20" s="54">
        <v>6</v>
      </c>
      <c r="M20" s="142">
        <v>5</v>
      </c>
      <c r="N20" s="281">
        <v>3</v>
      </c>
      <c r="O20" s="71" t="s">
        <v>104</v>
      </c>
      <c r="P20" s="54">
        <v>5</v>
      </c>
      <c r="Q20" s="54">
        <v>5</v>
      </c>
      <c r="R20" s="54">
        <v>6</v>
      </c>
      <c r="S20" s="54">
        <v>5</v>
      </c>
      <c r="T20" s="280">
        <v>7</v>
      </c>
      <c r="U20" s="142">
        <v>6</v>
      </c>
      <c r="V20" s="54">
        <v>4</v>
      </c>
      <c r="W20" s="54">
        <v>4</v>
      </c>
      <c r="X20" s="54">
        <v>5</v>
      </c>
      <c r="Y20" s="54">
        <v>6</v>
      </c>
      <c r="Z20" s="71" t="s">
        <v>104</v>
      </c>
      <c r="AA20" s="54">
        <v>4</v>
      </c>
      <c r="AB20" s="54">
        <v>5</v>
      </c>
      <c r="AC20" s="54">
        <v>5</v>
      </c>
      <c r="AD20" s="224">
        <v>8</v>
      </c>
      <c r="AE20" s="281">
        <v>3</v>
      </c>
      <c r="AF20" s="48" t="s">
        <v>104</v>
      </c>
      <c r="AG20" s="71" t="s">
        <v>104</v>
      </c>
      <c r="AH20" s="48" t="s">
        <v>104</v>
      </c>
      <c r="AI20" s="54">
        <v>5</v>
      </c>
      <c r="AJ20" s="71" t="s">
        <v>104</v>
      </c>
      <c r="AK20" s="49"/>
      <c r="AL20" s="71" t="s">
        <v>104</v>
      </c>
      <c r="AM20" s="49"/>
      <c r="AN20" s="49"/>
      <c r="AO20" s="49"/>
      <c r="AP20" s="54"/>
      <c r="AQ20" s="49"/>
      <c r="AR20" s="54"/>
      <c r="AS20" s="21"/>
    </row>
    <row r="21" spans="1:45">
      <c r="A21" s="1" t="s">
        <v>23</v>
      </c>
      <c r="B21" s="22" t="s">
        <v>78</v>
      </c>
      <c r="C21" s="108"/>
      <c r="D21" s="110">
        <v>6</v>
      </c>
      <c r="E21" s="106"/>
      <c r="F21" s="26"/>
      <c r="G21" s="142" t="s">
        <v>104</v>
      </c>
      <c r="H21" s="54"/>
      <c r="I21" s="142"/>
      <c r="J21" s="71" t="s">
        <v>104</v>
      </c>
      <c r="K21" s="71" t="s">
        <v>104</v>
      </c>
      <c r="L21" s="71" t="s">
        <v>104</v>
      </c>
      <c r="M21" s="54"/>
      <c r="N21" s="54"/>
      <c r="O21" s="54"/>
      <c r="P21" s="54"/>
      <c r="Q21" s="71" t="s">
        <v>104</v>
      </c>
      <c r="R21" s="71" t="s">
        <v>104</v>
      </c>
      <c r="S21" s="142"/>
      <c r="T21" s="142"/>
      <c r="U21" s="54"/>
      <c r="V21" s="54"/>
      <c r="W21" s="142"/>
      <c r="X21" s="54"/>
      <c r="Y21" s="54"/>
      <c r="Z21" s="142"/>
      <c r="AA21" s="142"/>
      <c r="AB21" s="54"/>
      <c r="AC21" s="142"/>
      <c r="AD21" s="142"/>
      <c r="AE21" s="142"/>
      <c r="AF21" s="49"/>
      <c r="AG21" s="142"/>
      <c r="AH21" s="49"/>
      <c r="AI21" s="142"/>
      <c r="AJ21" s="142"/>
      <c r="AK21" s="47"/>
      <c r="AL21" s="54"/>
      <c r="AM21" s="49"/>
      <c r="AN21" s="49"/>
      <c r="AO21" s="49"/>
      <c r="AP21" s="54"/>
      <c r="AQ21" s="49"/>
      <c r="AR21" s="142"/>
      <c r="AS21" s="21"/>
    </row>
    <row r="22" spans="1:45" s="91" customFormat="1">
      <c r="A22" s="64" t="s">
        <v>23</v>
      </c>
      <c r="B22" s="34" t="s">
        <v>301</v>
      </c>
      <c r="C22" s="108"/>
      <c r="D22" s="110"/>
      <c r="E22" s="106"/>
      <c r="F22" s="83"/>
      <c r="G22" s="54"/>
      <c r="H22" s="54"/>
      <c r="I22" s="142"/>
      <c r="J22" s="54"/>
      <c r="K22" s="142"/>
      <c r="L22" s="54"/>
      <c r="M22" s="54"/>
      <c r="N22" s="54"/>
      <c r="O22" s="54"/>
      <c r="P22" s="54"/>
      <c r="Q22" s="54"/>
      <c r="R22" s="54"/>
      <c r="S22" s="142"/>
      <c r="T22" s="142"/>
      <c r="U22" s="54"/>
      <c r="V22" s="54"/>
      <c r="W22" s="142"/>
      <c r="X22" s="54"/>
      <c r="Y22" s="54"/>
      <c r="Z22" s="54"/>
      <c r="AA22" s="54"/>
      <c r="AB22" s="54"/>
      <c r="AC22" s="54"/>
      <c r="AD22" s="142"/>
      <c r="AE22" s="142"/>
      <c r="AF22" s="49"/>
      <c r="AG22" s="54"/>
      <c r="AH22" s="49"/>
      <c r="AI22" s="142"/>
      <c r="AJ22" s="142"/>
      <c r="AK22" s="49"/>
      <c r="AL22" s="54"/>
      <c r="AM22" s="49"/>
      <c r="AN22" s="49"/>
      <c r="AO22" s="49"/>
      <c r="AP22" s="54"/>
      <c r="AQ22" s="49"/>
      <c r="AR22" s="142"/>
      <c r="AS22" s="116"/>
    </row>
    <row r="23" spans="1:45" s="91" customFormat="1">
      <c r="A23" s="64" t="s">
        <v>23</v>
      </c>
      <c r="B23" s="34" t="s">
        <v>363</v>
      </c>
      <c r="C23" s="108">
        <v>9</v>
      </c>
      <c r="D23" s="110">
        <v>12</v>
      </c>
      <c r="E23" s="106">
        <v>2</v>
      </c>
      <c r="F23" s="83">
        <f>AVERAGE(H23,J23,K23,O23,P23,Q23,T23,U23,W23,AB23,AC23)</f>
        <v>4.4545454545454541</v>
      </c>
      <c r="G23" s="179" t="s">
        <v>104</v>
      </c>
      <c r="H23" s="54">
        <v>4</v>
      </c>
      <c r="I23" s="142"/>
      <c r="J23" s="54">
        <v>6</v>
      </c>
      <c r="K23" s="142">
        <v>4</v>
      </c>
      <c r="L23" s="54"/>
      <c r="M23" s="71" t="s">
        <v>104</v>
      </c>
      <c r="N23" s="142" t="s">
        <v>104</v>
      </c>
      <c r="O23" s="142">
        <v>5</v>
      </c>
      <c r="P23" s="281">
        <v>3</v>
      </c>
      <c r="Q23" s="142">
        <v>5</v>
      </c>
      <c r="R23" s="54"/>
      <c r="S23" s="142"/>
      <c r="T23" s="142">
        <v>5</v>
      </c>
      <c r="U23" s="71">
        <v>5</v>
      </c>
      <c r="V23" s="71" t="s">
        <v>104</v>
      </c>
      <c r="W23" s="268">
        <v>2</v>
      </c>
      <c r="X23" s="54"/>
      <c r="Y23" s="54"/>
      <c r="Z23" s="54"/>
      <c r="AA23" s="142"/>
      <c r="AB23" s="54">
        <v>6</v>
      </c>
      <c r="AC23" s="54">
        <v>4</v>
      </c>
      <c r="AD23" s="54"/>
      <c r="AE23" s="54"/>
      <c r="AF23" s="47" t="s">
        <v>104</v>
      </c>
      <c r="AG23" s="43" t="s">
        <v>104</v>
      </c>
      <c r="AH23" s="121"/>
      <c r="AI23" s="71" t="s">
        <v>104</v>
      </c>
      <c r="AJ23" s="71" t="s">
        <v>104</v>
      </c>
      <c r="AK23" s="71" t="s">
        <v>104</v>
      </c>
      <c r="AL23" s="142" t="s">
        <v>104</v>
      </c>
      <c r="AM23" s="54"/>
      <c r="AN23" s="54"/>
      <c r="AO23" s="49"/>
      <c r="AP23" s="54"/>
      <c r="AQ23" s="47"/>
      <c r="AR23" s="54"/>
      <c r="AS23" s="116"/>
    </row>
    <row r="24" spans="1:45" s="91" customFormat="1">
      <c r="A24" s="64" t="s">
        <v>23</v>
      </c>
      <c r="B24" s="34" t="s">
        <v>380</v>
      </c>
      <c r="C24" s="108">
        <v>20</v>
      </c>
      <c r="D24" s="110">
        <v>2</v>
      </c>
      <c r="E24" s="106">
        <v>6</v>
      </c>
      <c r="F24" s="83">
        <f>AVERAGE(G24,I24,J24,K24,R24,S24,T24,X24,Y24,Z24,AA24,AB24,AC24,AF24,AG24,AH24,AI24,AJ24,AK24,AL24)</f>
        <v>5.6</v>
      </c>
      <c r="G24" s="34">
        <v>6</v>
      </c>
      <c r="H24" s="54"/>
      <c r="I24" s="142">
        <v>5</v>
      </c>
      <c r="J24" s="54">
        <v>5</v>
      </c>
      <c r="K24" s="142">
        <v>4</v>
      </c>
      <c r="L24" s="54"/>
      <c r="M24" s="54"/>
      <c r="N24" s="54"/>
      <c r="O24" s="132"/>
      <c r="P24" s="54"/>
      <c r="Q24" s="132"/>
      <c r="R24" s="54">
        <v>5</v>
      </c>
      <c r="S24" s="142">
        <v>6</v>
      </c>
      <c r="T24" s="142">
        <v>5</v>
      </c>
      <c r="U24" s="54"/>
      <c r="V24" s="142"/>
      <c r="W24" s="71" t="s">
        <v>104</v>
      </c>
      <c r="X24" s="142">
        <v>4</v>
      </c>
      <c r="Y24" s="142">
        <v>5</v>
      </c>
      <c r="Z24" s="54">
        <v>5</v>
      </c>
      <c r="AA24" s="278">
        <v>7</v>
      </c>
      <c r="AB24" s="54">
        <v>6</v>
      </c>
      <c r="AC24" s="54">
        <v>5</v>
      </c>
      <c r="AD24" s="54"/>
      <c r="AE24" s="71" t="s">
        <v>104</v>
      </c>
      <c r="AF24" s="47">
        <v>6</v>
      </c>
      <c r="AG24" s="224">
        <v>7</v>
      </c>
      <c r="AH24" s="53">
        <v>6</v>
      </c>
      <c r="AI24" s="54">
        <v>5</v>
      </c>
      <c r="AJ24" s="224">
        <v>7</v>
      </c>
      <c r="AK24" s="54">
        <v>5</v>
      </c>
      <c r="AL24" s="224">
        <v>8</v>
      </c>
      <c r="AM24" s="54"/>
      <c r="AN24" s="142"/>
      <c r="AO24" s="49"/>
      <c r="AP24" s="54"/>
      <c r="AQ24" s="49"/>
      <c r="AR24" s="54"/>
      <c r="AS24" s="116"/>
    </row>
    <row r="25" spans="1:45" s="91" customFormat="1">
      <c r="A25" s="349" t="s">
        <v>23</v>
      </c>
      <c r="B25" s="354" t="s">
        <v>336</v>
      </c>
      <c r="C25" s="355"/>
      <c r="D25" s="356"/>
      <c r="E25" s="357"/>
      <c r="F25" s="83"/>
      <c r="G25" s="380"/>
      <c r="H25" s="373"/>
      <c r="I25" s="374"/>
      <c r="J25" s="373"/>
      <c r="K25" s="374"/>
      <c r="L25" s="373"/>
      <c r="M25" s="373"/>
      <c r="N25" s="373"/>
      <c r="O25" s="373"/>
      <c r="P25" s="373"/>
      <c r="Q25" s="373"/>
      <c r="R25" s="373"/>
      <c r="S25" s="374"/>
      <c r="T25" s="374"/>
      <c r="U25" s="373"/>
      <c r="V25" s="374"/>
      <c r="W25" s="374"/>
      <c r="X25" s="373"/>
      <c r="Y25" s="373"/>
      <c r="Z25" s="373"/>
      <c r="AA25" s="373"/>
      <c r="AB25" s="373"/>
      <c r="AC25" s="373"/>
      <c r="AD25" s="373"/>
      <c r="AE25" s="373"/>
      <c r="AF25" s="375"/>
      <c r="AG25" s="373"/>
      <c r="AH25" s="373"/>
      <c r="AI25" s="373"/>
      <c r="AJ25" s="373"/>
      <c r="AK25" s="373"/>
      <c r="AL25" s="373"/>
      <c r="AM25" s="373"/>
      <c r="AN25" s="373"/>
      <c r="AO25" s="375"/>
      <c r="AP25" s="373"/>
      <c r="AQ25" s="375"/>
      <c r="AR25" s="373"/>
      <c r="AS25" s="116"/>
    </row>
    <row r="26" spans="1:45" s="91" customFormat="1">
      <c r="A26" s="64" t="s">
        <v>23</v>
      </c>
      <c r="B26" s="34" t="s">
        <v>396</v>
      </c>
      <c r="C26" s="108"/>
      <c r="D26" s="110">
        <v>4</v>
      </c>
      <c r="E26" s="106"/>
      <c r="F26" s="83"/>
      <c r="G26" s="34"/>
      <c r="H26" s="54"/>
      <c r="I26" s="71" t="s">
        <v>104</v>
      </c>
      <c r="J26" s="54"/>
      <c r="K26" s="142"/>
      <c r="L26" s="54"/>
      <c r="M26" s="54"/>
      <c r="N26" s="54"/>
      <c r="O26" s="54"/>
      <c r="P26" s="54"/>
      <c r="Q26" s="54"/>
      <c r="R26" s="54"/>
      <c r="S26" s="142"/>
      <c r="T26" s="142"/>
      <c r="U26" s="54"/>
      <c r="V26" s="142"/>
      <c r="W26" s="142"/>
      <c r="X26" s="71" t="s">
        <v>104</v>
      </c>
      <c r="Y26" s="54"/>
      <c r="Z26" s="54"/>
      <c r="AA26" s="54"/>
      <c r="AB26" s="71" t="s">
        <v>104</v>
      </c>
      <c r="AC26" s="54"/>
      <c r="AD26" s="71" t="s">
        <v>104</v>
      </c>
      <c r="AE26" s="54"/>
      <c r="AF26" s="49"/>
      <c r="AG26" s="54"/>
      <c r="AH26" s="142"/>
      <c r="AI26" s="142"/>
      <c r="AJ26" s="54"/>
      <c r="AK26" s="54"/>
      <c r="AL26" s="54"/>
      <c r="AM26" s="54"/>
      <c r="AN26" s="54"/>
      <c r="AO26" s="49"/>
      <c r="AP26" s="54"/>
      <c r="AQ26" s="49"/>
      <c r="AR26" s="54"/>
      <c r="AS26" s="116"/>
    </row>
    <row r="27" spans="1:45" s="91" customFormat="1">
      <c r="A27" s="349" t="s">
        <v>23</v>
      </c>
      <c r="B27" s="354" t="s">
        <v>264</v>
      </c>
      <c r="C27" s="355">
        <v>2</v>
      </c>
      <c r="D27" s="356">
        <v>1</v>
      </c>
      <c r="E27" s="357"/>
      <c r="F27" s="168">
        <f>AVERAGE(G27,H27)</f>
        <v>3.5</v>
      </c>
      <c r="G27" s="354">
        <v>4</v>
      </c>
      <c r="H27" s="157">
        <v>3</v>
      </c>
      <c r="I27" s="158" t="s">
        <v>104</v>
      </c>
      <c r="J27" s="373"/>
      <c r="K27" s="374"/>
      <c r="L27" s="373"/>
      <c r="M27" s="373"/>
      <c r="N27" s="373"/>
      <c r="O27" s="373"/>
      <c r="P27" s="373"/>
      <c r="Q27" s="373"/>
      <c r="R27" s="373"/>
      <c r="S27" s="374"/>
      <c r="T27" s="374"/>
      <c r="U27" s="373"/>
      <c r="V27" s="374"/>
      <c r="W27" s="374"/>
      <c r="X27" s="373"/>
      <c r="Y27" s="373"/>
      <c r="Z27" s="373"/>
      <c r="AA27" s="373"/>
      <c r="AB27" s="373"/>
      <c r="AC27" s="373"/>
      <c r="AD27" s="373"/>
      <c r="AE27" s="373"/>
      <c r="AF27" s="375"/>
      <c r="AG27" s="373"/>
      <c r="AH27" s="373"/>
      <c r="AI27" s="373"/>
      <c r="AJ27" s="373"/>
      <c r="AK27" s="373"/>
      <c r="AL27" s="373"/>
      <c r="AM27" s="373"/>
      <c r="AN27" s="373"/>
      <c r="AO27" s="375"/>
      <c r="AP27" s="373"/>
      <c r="AQ27" s="375"/>
      <c r="AR27" s="373"/>
      <c r="AS27" s="116"/>
    </row>
    <row r="28" spans="1:45" s="91" customFormat="1">
      <c r="A28" s="64" t="s">
        <v>23</v>
      </c>
      <c r="B28" s="34" t="s">
        <v>303</v>
      </c>
      <c r="C28" s="108">
        <v>10</v>
      </c>
      <c r="D28" s="110">
        <v>2</v>
      </c>
      <c r="E28" s="106"/>
      <c r="F28" s="83">
        <f>AVERAGE(W28,X28,Y28,AA28,AB28,AC28,AD28,AE28,AF28,AG28,AH28,AI28)</f>
        <v>4.75</v>
      </c>
      <c r="G28" s="54"/>
      <c r="H28" s="54"/>
      <c r="I28" s="142"/>
      <c r="J28" s="121"/>
      <c r="K28" s="54"/>
      <c r="L28" s="54"/>
      <c r="M28" s="54"/>
      <c r="N28" s="142"/>
      <c r="O28" s="54"/>
      <c r="P28" s="54"/>
      <c r="Q28" s="54"/>
      <c r="R28" s="54"/>
      <c r="S28" s="54"/>
      <c r="T28" s="54"/>
      <c r="U28" s="54"/>
      <c r="V28" s="54"/>
      <c r="W28" s="71">
        <v>5</v>
      </c>
      <c r="X28" s="281">
        <v>3</v>
      </c>
      <c r="Y28" s="54">
        <v>5</v>
      </c>
      <c r="Z28" s="142"/>
      <c r="AA28" s="71">
        <v>5</v>
      </c>
      <c r="AB28" s="279">
        <v>7</v>
      </c>
      <c r="AC28" s="54">
        <v>4</v>
      </c>
      <c r="AD28" s="54">
        <v>5</v>
      </c>
      <c r="AE28" s="281">
        <v>3</v>
      </c>
      <c r="AF28" s="49">
        <v>6</v>
      </c>
      <c r="AG28" s="54">
        <v>5</v>
      </c>
      <c r="AH28" s="49">
        <v>5</v>
      </c>
      <c r="AI28" s="54">
        <v>4</v>
      </c>
      <c r="AJ28" s="54"/>
      <c r="AK28" s="47"/>
      <c r="AL28" s="54"/>
      <c r="AM28" s="49"/>
      <c r="AN28" s="49"/>
      <c r="AO28" s="49"/>
      <c r="AP28" s="54"/>
      <c r="AQ28" s="49"/>
      <c r="AR28" s="54"/>
      <c r="AS28" s="116"/>
    </row>
    <row r="29" spans="1:45" s="91" customFormat="1">
      <c r="A29" s="64" t="s">
        <v>23</v>
      </c>
      <c r="B29" s="34" t="s">
        <v>398</v>
      </c>
      <c r="C29" s="108">
        <v>27</v>
      </c>
      <c r="D29" s="110">
        <v>4</v>
      </c>
      <c r="E29" s="106">
        <v>6</v>
      </c>
      <c r="F29" s="83">
        <f>AVERAGE(W29,T29,G29,H29,I29,J29,K29,L29,M29,N29,O29,P29,Q29,R29,X29,Y29,Z29,AA29,AD29,AE29,AF29,AG29,AH29,AI29,AJ29,AK29,AL29)</f>
        <v>5.1481481481481479</v>
      </c>
      <c r="G29" s="247">
        <v>7</v>
      </c>
      <c r="H29" s="281">
        <v>3</v>
      </c>
      <c r="I29" s="142">
        <v>6</v>
      </c>
      <c r="J29" s="53">
        <v>6</v>
      </c>
      <c r="K29" s="142">
        <v>5</v>
      </c>
      <c r="L29" s="224">
        <v>7</v>
      </c>
      <c r="M29" s="54">
        <v>5</v>
      </c>
      <c r="N29" s="54">
        <v>5</v>
      </c>
      <c r="O29" s="54">
        <v>6</v>
      </c>
      <c r="P29" s="54">
        <v>5</v>
      </c>
      <c r="Q29" s="54">
        <v>5</v>
      </c>
      <c r="R29" s="54">
        <v>4</v>
      </c>
      <c r="S29" s="71" t="s">
        <v>104</v>
      </c>
      <c r="T29" s="142">
        <v>4</v>
      </c>
      <c r="U29" s="54"/>
      <c r="V29" s="71" t="s">
        <v>104</v>
      </c>
      <c r="W29" s="142">
        <v>5</v>
      </c>
      <c r="X29" s="54">
        <v>4</v>
      </c>
      <c r="Y29" s="54">
        <v>5</v>
      </c>
      <c r="Z29" s="54">
        <v>5</v>
      </c>
      <c r="AA29" s="281">
        <v>3</v>
      </c>
      <c r="AB29" s="43" t="s">
        <v>104</v>
      </c>
      <c r="AC29" s="71" t="s">
        <v>104</v>
      </c>
      <c r="AD29" s="142">
        <v>5</v>
      </c>
      <c r="AE29" s="281">
        <v>3</v>
      </c>
      <c r="AF29" s="319">
        <v>7</v>
      </c>
      <c r="AG29" s="142">
        <v>5</v>
      </c>
      <c r="AH29" s="142">
        <v>6</v>
      </c>
      <c r="AI29" s="142">
        <v>4</v>
      </c>
      <c r="AJ29" s="224">
        <v>7</v>
      </c>
      <c r="AK29" s="142">
        <v>5</v>
      </c>
      <c r="AL29" s="224">
        <v>7</v>
      </c>
      <c r="AM29" s="54"/>
      <c r="AN29" s="142"/>
      <c r="AO29" s="47"/>
      <c r="AP29" s="54"/>
      <c r="AQ29" s="123"/>
      <c r="AR29" s="54"/>
      <c r="AS29" s="116"/>
    </row>
    <row r="30" spans="1:45" s="91" customFormat="1">
      <c r="A30" s="64" t="s">
        <v>23</v>
      </c>
      <c r="B30" s="34" t="s">
        <v>533</v>
      </c>
      <c r="C30" s="108">
        <v>24</v>
      </c>
      <c r="D30" s="110"/>
      <c r="E30" s="106"/>
      <c r="F30" s="83">
        <f>AVERAGE(H30,I30,N30,O30,P30,Q30,R30,S30,T30,U30,W30,Y30,Z30,AA30,AB30,AC30,AD30,AE30,AF30,AG30,AH30,AJ30,AK30,AL30)</f>
        <v>5.208333333333333</v>
      </c>
      <c r="G30" s="179"/>
      <c r="H30" s="54">
        <v>4</v>
      </c>
      <c r="I30" s="142">
        <v>6</v>
      </c>
      <c r="J30" s="54"/>
      <c r="K30" s="142"/>
      <c r="L30" s="54"/>
      <c r="M30" s="54"/>
      <c r="N30" s="281">
        <v>3</v>
      </c>
      <c r="O30" s="54">
        <v>5</v>
      </c>
      <c r="P30" s="54">
        <v>5</v>
      </c>
      <c r="Q30" s="54">
        <v>5</v>
      </c>
      <c r="R30" s="54">
        <v>6</v>
      </c>
      <c r="S30" s="142">
        <v>5</v>
      </c>
      <c r="T30" s="142">
        <v>6</v>
      </c>
      <c r="U30" s="54">
        <v>5</v>
      </c>
      <c r="V30" s="142"/>
      <c r="W30" s="268">
        <v>3</v>
      </c>
      <c r="X30" s="54"/>
      <c r="Y30" s="54">
        <v>5</v>
      </c>
      <c r="Z30" s="54">
        <v>5</v>
      </c>
      <c r="AA30" s="54">
        <v>5</v>
      </c>
      <c r="AB30" s="54">
        <v>6</v>
      </c>
      <c r="AC30" s="54">
        <v>5</v>
      </c>
      <c r="AD30" s="280">
        <v>7</v>
      </c>
      <c r="AE30" s="54">
        <v>4</v>
      </c>
      <c r="AF30" s="319">
        <v>7</v>
      </c>
      <c r="AG30" s="142">
        <v>6</v>
      </c>
      <c r="AH30" s="142">
        <v>5</v>
      </c>
      <c r="AI30" s="142"/>
      <c r="AJ30" s="279">
        <v>7</v>
      </c>
      <c r="AK30" s="142">
        <v>4</v>
      </c>
      <c r="AL30" s="54">
        <v>6</v>
      </c>
      <c r="AM30" s="54"/>
      <c r="AN30" s="142"/>
      <c r="AO30" s="47"/>
      <c r="AP30" s="54"/>
      <c r="AQ30" s="123"/>
      <c r="AR30" s="54"/>
      <c r="AS30" s="116"/>
    </row>
    <row r="31" spans="1:45" s="91" customFormat="1">
      <c r="A31" s="338" t="s">
        <v>23</v>
      </c>
      <c r="B31" s="352" t="s">
        <v>890</v>
      </c>
      <c r="C31" s="328">
        <v>1</v>
      </c>
      <c r="D31" s="330">
        <v>1</v>
      </c>
      <c r="E31" s="326"/>
      <c r="F31" s="342">
        <f>AVERAGE(V31)</f>
        <v>4</v>
      </c>
      <c r="G31" s="179"/>
      <c r="H31" s="54"/>
      <c r="I31" s="142"/>
      <c r="J31" s="54"/>
      <c r="K31" s="142"/>
      <c r="L31" s="54"/>
      <c r="M31" s="54"/>
      <c r="N31" s="54"/>
      <c r="O31" s="54"/>
      <c r="P31" s="54"/>
      <c r="Q31" s="54"/>
      <c r="R31" s="54"/>
      <c r="S31" s="142"/>
      <c r="T31" s="142"/>
      <c r="U31" s="71" t="s">
        <v>104</v>
      </c>
      <c r="V31" s="142">
        <v>4</v>
      </c>
      <c r="W31" s="142"/>
      <c r="X31" s="54"/>
      <c r="Y31" s="54"/>
      <c r="Z31" s="54"/>
      <c r="AA31" s="54"/>
      <c r="AB31" s="54"/>
      <c r="AC31" s="54"/>
      <c r="AD31" s="142"/>
      <c r="AE31" s="54"/>
      <c r="AF31" s="47"/>
      <c r="AG31" s="142"/>
      <c r="AH31" s="142"/>
      <c r="AI31" s="142"/>
      <c r="AJ31" s="54"/>
      <c r="AK31" s="142"/>
      <c r="AL31" s="54"/>
      <c r="AM31" s="54"/>
      <c r="AN31" s="142"/>
      <c r="AO31" s="47"/>
      <c r="AP31" s="54"/>
      <c r="AQ31" s="123"/>
      <c r="AR31" s="54"/>
      <c r="AS31" s="116"/>
    </row>
    <row r="32" spans="1:45" s="91" customFormat="1">
      <c r="A32" s="338" t="s">
        <v>23</v>
      </c>
      <c r="B32" s="346" t="s">
        <v>164</v>
      </c>
      <c r="C32" s="328">
        <v>9</v>
      </c>
      <c r="D32" s="330">
        <v>1</v>
      </c>
      <c r="E32" s="326">
        <v>1</v>
      </c>
      <c r="F32" s="342">
        <f>AVERAGE(AC32,AD32,AE32,AF32,AG32,AH32,AI32,AJ32,AK32,AL32)</f>
        <v>5.8</v>
      </c>
      <c r="G32" s="179"/>
      <c r="H32" s="54"/>
      <c r="I32" s="142"/>
      <c r="J32" s="54"/>
      <c r="K32" s="142"/>
      <c r="L32" s="54"/>
      <c r="M32" s="54"/>
      <c r="N32" s="54"/>
      <c r="O32" s="54"/>
      <c r="P32" s="54"/>
      <c r="Q32" s="54"/>
      <c r="R32" s="54"/>
      <c r="S32" s="142"/>
      <c r="T32" s="142"/>
      <c r="U32" s="71"/>
      <c r="V32" s="142"/>
      <c r="W32" s="142"/>
      <c r="X32" s="54"/>
      <c r="Y32" s="54"/>
      <c r="Z32" s="54"/>
      <c r="AA32" s="54"/>
      <c r="AB32" s="54"/>
      <c r="AC32" s="71">
        <v>6</v>
      </c>
      <c r="AD32" s="280">
        <v>7</v>
      </c>
      <c r="AE32" s="54">
        <v>4</v>
      </c>
      <c r="AF32" s="47">
        <v>6</v>
      </c>
      <c r="AG32" s="280">
        <v>7</v>
      </c>
      <c r="AH32" s="142">
        <v>4</v>
      </c>
      <c r="AI32" s="142">
        <v>6</v>
      </c>
      <c r="AJ32" s="224">
        <v>7</v>
      </c>
      <c r="AK32" s="142">
        <v>5</v>
      </c>
      <c r="AL32" s="54">
        <v>6</v>
      </c>
      <c r="AM32" s="54"/>
      <c r="AN32" s="142"/>
      <c r="AO32" s="47"/>
      <c r="AP32" s="54"/>
      <c r="AQ32" s="123"/>
      <c r="AR32" s="54"/>
      <c r="AS32" s="116"/>
    </row>
    <row r="33" spans="1:45">
      <c r="A33" s="144" t="s">
        <v>23</v>
      </c>
      <c r="B33" s="38" t="s">
        <v>184</v>
      </c>
      <c r="C33" s="174"/>
      <c r="D33" s="175"/>
      <c r="E33" s="143"/>
      <c r="F33" s="28"/>
      <c r="G33" s="137"/>
      <c r="H33" s="123"/>
      <c r="I33" s="132"/>
      <c r="J33" s="121"/>
      <c r="K33" s="121"/>
      <c r="L33" s="121"/>
      <c r="M33" s="121"/>
      <c r="N33" s="121"/>
      <c r="O33" s="121"/>
      <c r="P33" s="121"/>
      <c r="Q33" s="121"/>
      <c r="R33" s="121"/>
      <c r="S33" s="121"/>
      <c r="T33" s="121"/>
      <c r="U33" s="142"/>
      <c r="V33" s="121"/>
      <c r="W33" s="121"/>
      <c r="X33" s="121"/>
      <c r="Y33" s="121"/>
      <c r="Z33" s="121"/>
      <c r="AA33" s="121"/>
      <c r="AB33" s="123"/>
      <c r="AC33" s="121"/>
      <c r="AD33" s="123"/>
      <c r="AE33" s="121"/>
      <c r="AF33" s="123"/>
      <c r="AG33" s="123"/>
      <c r="AH33" s="121"/>
      <c r="AI33" s="121"/>
      <c r="AJ33" s="121"/>
      <c r="AK33" s="121"/>
      <c r="AL33" s="123"/>
      <c r="AM33" s="132"/>
      <c r="AN33" s="121"/>
      <c r="AO33" s="123"/>
      <c r="AP33" s="123"/>
      <c r="AQ33" s="123"/>
      <c r="AR33" s="121"/>
      <c r="AS33" s="21"/>
    </row>
    <row r="34" spans="1:45">
      <c r="A34" s="1" t="s">
        <v>24</v>
      </c>
      <c r="B34" s="22" t="s">
        <v>140</v>
      </c>
      <c r="C34" s="108">
        <v>5</v>
      </c>
      <c r="D34" s="110">
        <v>1</v>
      </c>
      <c r="E34" s="106"/>
      <c r="F34" s="26">
        <f>AVERAGE(G34,H34,I34,L34,M34)</f>
        <v>4.8</v>
      </c>
      <c r="G34" s="54">
        <v>6</v>
      </c>
      <c r="H34" s="142">
        <v>4</v>
      </c>
      <c r="I34" s="268">
        <v>3</v>
      </c>
      <c r="J34" s="142"/>
      <c r="K34" s="142"/>
      <c r="L34" s="280">
        <v>7</v>
      </c>
      <c r="M34" s="54">
        <v>4</v>
      </c>
      <c r="N34" s="142" t="s">
        <v>104</v>
      </c>
      <c r="O34" s="54"/>
      <c r="P34" s="142"/>
      <c r="Q34" s="142"/>
      <c r="R34" s="142"/>
      <c r="S34" s="54"/>
      <c r="T34" s="142"/>
      <c r="U34" s="54"/>
      <c r="V34" s="54"/>
      <c r="W34" s="54"/>
      <c r="X34" s="54"/>
      <c r="Y34" s="54"/>
      <c r="Z34" s="142"/>
      <c r="AA34" s="54"/>
      <c r="AB34" s="142"/>
      <c r="AC34" s="132"/>
      <c r="AD34" s="142"/>
      <c r="AE34" s="142"/>
      <c r="AF34" s="47"/>
      <c r="AG34" s="142"/>
      <c r="AH34" s="47"/>
      <c r="AI34" s="54"/>
      <c r="AJ34" s="142"/>
      <c r="AK34" s="47"/>
      <c r="AL34" s="121"/>
      <c r="AM34" s="49"/>
      <c r="AN34" s="49"/>
      <c r="AO34" s="49"/>
      <c r="AP34" s="54"/>
      <c r="AQ34" s="47"/>
      <c r="AR34" s="142"/>
      <c r="AS34" s="21"/>
    </row>
    <row r="35" spans="1:45">
      <c r="A35" s="41" t="s">
        <v>24</v>
      </c>
      <c r="B35" s="79" t="s">
        <v>177</v>
      </c>
      <c r="C35" s="99"/>
      <c r="D35" s="100"/>
      <c r="E35" s="101"/>
      <c r="F35" s="26"/>
      <c r="G35" s="233"/>
      <c r="H35" s="233"/>
      <c r="I35" s="234"/>
      <c r="J35" s="234"/>
      <c r="K35" s="233"/>
      <c r="L35" s="158"/>
      <c r="M35" s="233"/>
      <c r="N35" s="234"/>
      <c r="O35" s="233"/>
      <c r="P35" s="234"/>
      <c r="Q35" s="233"/>
      <c r="R35" s="233"/>
      <c r="S35" s="233"/>
      <c r="T35" s="157"/>
      <c r="U35" s="158"/>
      <c r="V35" s="234"/>
      <c r="W35" s="233"/>
      <c r="X35" s="234"/>
      <c r="Y35" s="233"/>
      <c r="Z35" s="234"/>
      <c r="AA35" s="233"/>
      <c r="AB35" s="234"/>
      <c r="AC35" s="234"/>
      <c r="AD35" s="234"/>
      <c r="AE35" s="233"/>
      <c r="AF35" s="236"/>
      <c r="AG35" s="233"/>
      <c r="AH35" s="236"/>
      <c r="AI35" s="234"/>
      <c r="AJ35" s="234"/>
      <c r="AK35" s="236"/>
      <c r="AL35" s="233"/>
      <c r="AM35" s="236"/>
      <c r="AN35" s="235"/>
      <c r="AO35" s="235"/>
      <c r="AP35" s="234"/>
      <c r="AQ35" s="235"/>
      <c r="AR35" s="234"/>
      <c r="AS35" s="21"/>
    </row>
    <row r="36" spans="1:45" s="76" customFormat="1">
      <c r="A36" s="349" t="s">
        <v>24</v>
      </c>
      <c r="B36" s="354" t="s">
        <v>253</v>
      </c>
      <c r="C36" s="355">
        <v>2</v>
      </c>
      <c r="D36" s="356">
        <v>5</v>
      </c>
      <c r="E36" s="357">
        <v>2</v>
      </c>
      <c r="F36" s="168">
        <f>AVERAGE(L36,U36)</f>
        <v>5.5</v>
      </c>
      <c r="G36" s="157"/>
      <c r="H36" s="264" t="s">
        <v>104</v>
      </c>
      <c r="I36" s="157"/>
      <c r="J36" s="158"/>
      <c r="K36" s="158" t="s">
        <v>104</v>
      </c>
      <c r="L36" s="255">
        <v>7</v>
      </c>
      <c r="M36" s="158" t="s">
        <v>104</v>
      </c>
      <c r="N36" s="158"/>
      <c r="O36" s="157"/>
      <c r="P36" s="158" t="s">
        <v>104</v>
      </c>
      <c r="Q36" s="157"/>
      <c r="R36" s="157"/>
      <c r="S36" s="158" t="s">
        <v>104</v>
      </c>
      <c r="T36" s="157"/>
      <c r="U36" s="157">
        <v>4</v>
      </c>
      <c r="V36" s="158"/>
      <c r="W36" s="157"/>
      <c r="X36" s="158"/>
      <c r="Y36" s="157"/>
      <c r="Z36" s="157"/>
      <c r="AA36" s="158"/>
      <c r="AB36" s="157"/>
      <c r="AC36" s="157"/>
      <c r="AD36" s="157"/>
      <c r="AE36" s="157"/>
      <c r="AF36" s="356"/>
      <c r="AG36" s="157"/>
      <c r="AH36" s="356"/>
      <c r="AI36" s="157"/>
      <c r="AJ36" s="157"/>
      <c r="AK36" s="356"/>
      <c r="AL36" s="158"/>
      <c r="AM36" s="356"/>
      <c r="AN36" s="356"/>
      <c r="AO36" s="262"/>
      <c r="AP36" s="157"/>
      <c r="AQ36" s="262"/>
      <c r="AR36" s="157"/>
      <c r="AS36" s="77"/>
    </row>
    <row r="37" spans="1:45" s="91" customFormat="1">
      <c r="A37" s="125" t="s">
        <v>24</v>
      </c>
      <c r="B37" s="34" t="s">
        <v>379</v>
      </c>
      <c r="C37" s="126">
        <v>17</v>
      </c>
      <c r="D37" s="49">
        <v>13</v>
      </c>
      <c r="E37" s="128">
        <v>5</v>
      </c>
      <c r="F37" s="83">
        <f>AVERAGE(G37,K37,L37,M37,V37,W37,X37,Y37,Z37,AA37,AB37,AC37,AF37,AG37,AH37,AI37,AK37,AL37)</f>
        <v>4.9444444444444446</v>
      </c>
      <c r="G37" s="224">
        <v>7</v>
      </c>
      <c r="H37" s="132"/>
      <c r="I37" s="142" t="s">
        <v>104</v>
      </c>
      <c r="J37" s="142" t="s">
        <v>104</v>
      </c>
      <c r="K37" s="142">
        <v>4</v>
      </c>
      <c r="L37" s="224">
        <v>7</v>
      </c>
      <c r="M37" s="54">
        <v>4</v>
      </c>
      <c r="N37" s="142" t="s">
        <v>104</v>
      </c>
      <c r="O37" s="142" t="s">
        <v>104</v>
      </c>
      <c r="P37" s="142" t="s">
        <v>104</v>
      </c>
      <c r="Q37" s="142" t="s">
        <v>104</v>
      </c>
      <c r="R37" s="142" t="s">
        <v>104</v>
      </c>
      <c r="S37" s="142" t="s">
        <v>104</v>
      </c>
      <c r="T37" s="142" t="s">
        <v>104</v>
      </c>
      <c r="U37" s="43" t="s">
        <v>104</v>
      </c>
      <c r="V37" s="142">
        <v>5</v>
      </c>
      <c r="W37" s="281">
        <v>3</v>
      </c>
      <c r="X37" s="142">
        <v>4</v>
      </c>
      <c r="Y37" s="54">
        <v>4</v>
      </c>
      <c r="Z37" s="54">
        <v>4</v>
      </c>
      <c r="AA37" s="142">
        <v>5</v>
      </c>
      <c r="AB37" s="54">
        <v>5</v>
      </c>
      <c r="AC37" s="281">
        <v>3</v>
      </c>
      <c r="AD37" s="142" t="s">
        <v>104</v>
      </c>
      <c r="AE37" s="142" t="s">
        <v>104</v>
      </c>
      <c r="AF37" s="50">
        <v>6</v>
      </c>
      <c r="AG37" s="54">
        <v>6</v>
      </c>
      <c r="AH37" s="350">
        <v>5</v>
      </c>
      <c r="AI37" s="54">
        <v>4</v>
      </c>
      <c r="AJ37" s="121"/>
      <c r="AK37" s="50">
        <v>6</v>
      </c>
      <c r="AL37" s="279">
        <v>7</v>
      </c>
      <c r="AM37" s="123"/>
      <c r="AN37" s="123"/>
      <c r="AO37" s="122"/>
      <c r="AP37" s="121"/>
      <c r="AQ37" s="122"/>
      <c r="AR37" s="121"/>
      <c r="AS37" s="116"/>
    </row>
    <row r="38" spans="1:45" s="91" customFormat="1">
      <c r="A38" s="64" t="s">
        <v>24</v>
      </c>
      <c r="B38" s="22" t="s">
        <v>77</v>
      </c>
      <c r="C38" s="108"/>
      <c r="D38" s="110"/>
      <c r="E38" s="106"/>
      <c r="F38" s="26"/>
      <c r="G38" s="142"/>
      <c r="H38" s="54"/>
      <c r="I38" s="132"/>
      <c r="J38" s="54"/>
      <c r="K38" s="54"/>
      <c r="L38" s="54"/>
      <c r="M38" s="142"/>
      <c r="N38" s="54"/>
      <c r="O38" s="142"/>
      <c r="P38" s="54"/>
      <c r="Q38" s="54"/>
      <c r="R38" s="54"/>
      <c r="S38" s="121"/>
      <c r="T38" s="54"/>
      <c r="U38" s="54"/>
      <c r="V38" s="142"/>
      <c r="W38" s="54"/>
      <c r="X38" s="54"/>
      <c r="Y38" s="142"/>
      <c r="Z38" s="54"/>
      <c r="AA38" s="54"/>
      <c r="AB38" s="54"/>
      <c r="AC38" s="54"/>
      <c r="AD38" s="142"/>
      <c r="AE38" s="54"/>
      <c r="AF38" s="47"/>
      <c r="AG38" s="142"/>
      <c r="AH38" s="49"/>
      <c r="AI38" s="142"/>
      <c r="AJ38" s="142"/>
      <c r="AK38" s="122"/>
      <c r="AL38" s="142"/>
      <c r="AM38" s="47"/>
      <c r="AN38" s="47"/>
      <c r="AO38" s="49"/>
      <c r="AP38" s="142"/>
      <c r="AQ38" s="47"/>
      <c r="AR38" s="142"/>
      <c r="AS38" s="116"/>
    </row>
    <row r="39" spans="1:45" s="91" customFormat="1">
      <c r="A39" s="64" t="s">
        <v>24</v>
      </c>
      <c r="B39" s="34" t="s">
        <v>534</v>
      </c>
      <c r="C39" s="108">
        <v>13</v>
      </c>
      <c r="D39" s="110">
        <v>11</v>
      </c>
      <c r="E39" s="106">
        <v>6</v>
      </c>
      <c r="F39" s="83">
        <f>AVERAGE(Q39,R39,S39,U39,AA39,AD39,AF39,AG39,AH39,AI39,AJ39,AK39,AL39)</f>
        <v>5.4615384615384617</v>
      </c>
      <c r="G39" s="142"/>
      <c r="H39" s="71" t="s">
        <v>104</v>
      </c>
      <c r="I39" s="132"/>
      <c r="J39" s="71" t="s">
        <v>104</v>
      </c>
      <c r="K39" s="54"/>
      <c r="L39" s="71" t="s">
        <v>104</v>
      </c>
      <c r="M39" s="142"/>
      <c r="N39" s="54"/>
      <c r="O39" s="71" t="s">
        <v>104</v>
      </c>
      <c r="P39" s="54"/>
      <c r="Q39" s="54">
        <v>5</v>
      </c>
      <c r="R39" s="53">
        <v>6</v>
      </c>
      <c r="S39" s="54">
        <v>4</v>
      </c>
      <c r="T39" s="43" t="s">
        <v>104</v>
      </c>
      <c r="U39" s="54">
        <v>4</v>
      </c>
      <c r="V39" s="142"/>
      <c r="W39" s="71" t="s">
        <v>104</v>
      </c>
      <c r="X39" s="71" t="s">
        <v>104</v>
      </c>
      <c r="Y39" s="71" t="s">
        <v>104</v>
      </c>
      <c r="Z39" s="71" t="s">
        <v>104</v>
      </c>
      <c r="AA39" s="279">
        <v>7</v>
      </c>
      <c r="AB39" s="71" t="s">
        <v>104</v>
      </c>
      <c r="AC39" s="54"/>
      <c r="AD39" s="278">
        <v>8</v>
      </c>
      <c r="AE39" s="71" t="s">
        <v>104</v>
      </c>
      <c r="AF39" s="285">
        <v>8</v>
      </c>
      <c r="AG39" s="142">
        <v>5</v>
      </c>
      <c r="AH39" s="382">
        <v>7</v>
      </c>
      <c r="AI39" s="142">
        <v>4</v>
      </c>
      <c r="AJ39" s="142">
        <v>5</v>
      </c>
      <c r="AK39" s="313">
        <v>3</v>
      </c>
      <c r="AL39" s="142">
        <v>5</v>
      </c>
      <c r="AM39" s="47"/>
      <c r="AN39" s="47"/>
      <c r="AO39" s="49"/>
      <c r="AP39" s="142"/>
      <c r="AQ39" s="47"/>
      <c r="AR39" s="142"/>
      <c r="AS39" s="116"/>
    </row>
    <row r="40" spans="1:45" s="91" customFormat="1">
      <c r="A40" s="338" t="s">
        <v>24</v>
      </c>
      <c r="B40" s="34" t="s">
        <v>416</v>
      </c>
      <c r="C40" s="108">
        <v>17</v>
      </c>
      <c r="D40" s="110">
        <v>8</v>
      </c>
      <c r="E40" s="106">
        <v>3</v>
      </c>
      <c r="F40" s="83">
        <f>AVERAGE(W40,V40,H40,I40,J40,K40,M40,N40,O40,P40,R40,S40,U40,AB40,AC40,AE40)</f>
        <v>4.6875</v>
      </c>
      <c r="G40" s="179" t="s">
        <v>104</v>
      </c>
      <c r="H40" s="281">
        <v>3</v>
      </c>
      <c r="I40" s="280">
        <v>7</v>
      </c>
      <c r="J40" s="224">
        <v>7</v>
      </c>
      <c r="K40" s="142">
        <v>4</v>
      </c>
      <c r="L40" s="54"/>
      <c r="M40" s="54">
        <v>4</v>
      </c>
      <c r="N40" s="281">
        <v>3</v>
      </c>
      <c r="O40" s="54">
        <v>4</v>
      </c>
      <c r="P40" s="224">
        <v>7</v>
      </c>
      <c r="Q40" s="54"/>
      <c r="R40" s="54">
        <v>4</v>
      </c>
      <c r="S40" s="142">
        <v>4</v>
      </c>
      <c r="T40" s="71" t="s">
        <v>104</v>
      </c>
      <c r="U40" s="54">
        <v>6</v>
      </c>
      <c r="V40" s="268">
        <v>3</v>
      </c>
      <c r="W40" s="268">
        <v>3</v>
      </c>
      <c r="X40" s="82" t="s">
        <v>423</v>
      </c>
      <c r="Y40" s="54"/>
      <c r="Z40" s="54"/>
      <c r="AA40" s="54"/>
      <c r="AB40" s="54">
        <v>6</v>
      </c>
      <c r="AC40" s="53">
        <v>6</v>
      </c>
      <c r="AD40" s="142"/>
      <c r="AE40" s="54">
        <v>4</v>
      </c>
      <c r="AF40" s="48" t="s">
        <v>104</v>
      </c>
      <c r="AG40" s="71" t="s">
        <v>104</v>
      </c>
      <c r="AH40" s="71" t="s">
        <v>104</v>
      </c>
      <c r="AI40" s="71" t="s">
        <v>104</v>
      </c>
      <c r="AJ40" s="71" t="s">
        <v>104</v>
      </c>
      <c r="AK40" s="71" t="s">
        <v>104</v>
      </c>
      <c r="AL40" s="54"/>
      <c r="AM40" s="54"/>
      <c r="AN40" s="142"/>
      <c r="AO40" s="47"/>
      <c r="AP40" s="54"/>
      <c r="AQ40" s="123"/>
      <c r="AR40" s="54"/>
      <c r="AS40" s="116"/>
    </row>
    <row r="41" spans="1:45" ht="15.75" thickBot="1">
      <c r="A41" s="2" t="s">
        <v>24</v>
      </c>
      <c r="B41" s="135" t="s">
        <v>79</v>
      </c>
      <c r="C41" s="109">
        <v>17</v>
      </c>
      <c r="D41" s="111">
        <v>7</v>
      </c>
      <c r="E41" s="107">
        <v>8</v>
      </c>
      <c r="F41" s="27">
        <f>AVERAGE(G41,H41,I41,J41,K41,N41,O41,P41,Q41,S41,T41,V41,Y41,Z41,AD41,AE41,AJ41)</f>
        <v>4.4705882352941178</v>
      </c>
      <c r="G41" s="43">
        <v>5</v>
      </c>
      <c r="H41" s="268">
        <v>3</v>
      </c>
      <c r="I41" s="321">
        <v>7</v>
      </c>
      <c r="J41" s="142">
        <v>4</v>
      </c>
      <c r="K41" s="54">
        <v>4</v>
      </c>
      <c r="L41" s="54"/>
      <c r="M41" s="142"/>
      <c r="N41" s="54">
        <v>4</v>
      </c>
      <c r="O41" s="54">
        <v>4</v>
      </c>
      <c r="P41" s="281">
        <v>3</v>
      </c>
      <c r="Q41" s="54">
        <v>4</v>
      </c>
      <c r="R41" s="43" t="s">
        <v>104</v>
      </c>
      <c r="S41" s="142">
        <v>4</v>
      </c>
      <c r="T41" s="43">
        <v>6</v>
      </c>
      <c r="U41" s="54"/>
      <c r="V41" s="268">
        <v>2</v>
      </c>
      <c r="W41" s="142"/>
      <c r="X41" s="142" t="s">
        <v>104</v>
      </c>
      <c r="Y41" s="142">
        <v>4</v>
      </c>
      <c r="Z41" s="54">
        <v>4</v>
      </c>
      <c r="AA41" s="71" t="s">
        <v>104</v>
      </c>
      <c r="AB41" s="142"/>
      <c r="AC41" s="142" t="s">
        <v>104</v>
      </c>
      <c r="AD41" s="53">
        <v>6</v>
      </c>
      <c r="AE41" s="54">
        <v>4</v>
      </c>
      <c r="AF41" s="123"/>
      <c r="AG41" s="54"/>
      <c r="AH41" s="49"/>
      <c r="AI41" s="43" t="s">
        <v>104</v>
      </c>
      <c r="AJ41" s="224">
        <v>8</v>
      </c>
      <c r="AK41" s="48" t="s">
        <v>104</v>
      </c>
      <c r="AL41" s="71" t="s">
        <v>104</v>
      </c>
      <c r="AM41" s="47"/>
      <c r="AN41" s="123"/>
      <c r="AO41" s="49"/>
      <c r="AP41" s="121"/>
      <c r="AQ41" s="49"/>
      <c r="AR41" s="54"/>
      <c r="AS41" s="21"/>
    </row>
    <row r="42" spans="1:45">
      <c r="G42" s="24">
        <f>AVERAGE(G9,G10,G12,G15,G20,G24,G27,G29,G34,G37,G41)</f>
        <v>5.2727272727272725</v>
      </c>
      <c r="H42" s="24">
        <f>AVERAGE(H9,H10,H12,H15,H20,H27,H29,H40,H30,H34,H41)</f>
        <v>3.0909090909090908</v>
      </c>
      <c r="I42" s="30">
        <f>AVERAGE(I7,I12,I15,I19,I20,I24,I29,I40,I30,I34,I41)</f>
        <v>5.5454545454545459</v>
      </c>
      <c r="J42" s="30">
        <f>AVERAGE(J7,J10,J11,J15,J20,J19,J23,J24,J29,J40,J41)</f>
        <v>5.5454545454545459</v>
      </c>
      <c r="K42" s="30">
        <f>AVERAGE(K7,K11,K14,K15,K16,K20,K23,K24,K29,K40,K41)</f>
        <v>4.5</v>
      </c>
      <c r="L42" s="30">
        <f>AVERAGE(L7,L10,L11,L15,L16,L19,L20,L29,L34,L36,L37)</f>
        <v>6.7272727272727275</v>
      </c>
      <c r="M42" s="30">
        <f>AVERAGE(M7,M10,M11,M15,M16,M19,M20,M29,M40,M34,M37)</f>
        <v>4.9090909090909092</v>
      </c>
      <c r="N42" s="30">
        <f>AVERAGE(N7,N10,N11,N15,N16,N19,N20,N29,N40,N30,N41)</f>
        <v>4</v>
      </c>
      <c r="O42" s="30">
        <f>AVERAGE(O7,O10,O11,O15,O16,O19,O23,O29,O30,O40,O41)</f>
        <v>5</v>
      </c>
      <c r="P42" s="30">
        <f>AVERAGE(P7,P10,P11,P15,P16,P20,P23,P29,P30,P40,P41)</f>
        <v>4.8181818181818183</v>
      </c>
      <c r="Q42" s="30">
        <f>AVERAGE(Q9,Q10,Q11,Q15,Q20,Q19,Q23,Q29,Q30,Q39,Q41)</f>
        <v>5.0909090909090908</v>
      </c>
      <c r="R42" s="30">
        <f>AVERAGE(R9,R10,R11,R15,R19,R20,R24,R29,R30,R39,R40)</f>
        <v>5.3636363636363633</v>
      </c>
      <c r="S42" s="30">
        <f>AVERAGE(S9,S12,S15,S16,S19,S20,S24,S30,S39,S40,S41)</f>
        <v>4.9090909090909092</v>
      </c>
      <c r="T42" s="30">
        <f>AVERAGE(T9,T10,T12,T15,T16,T20,T23,T24,T29,T30,T41)</f>
        <v>5.0909090909090908</v>
      </c>
      <c r="U42" s="30">
        <f>AVERAGE(U10,U9,U11,U15,U16,U19,U20,U30,U36,U39,U40)</f>
        <v>5.3636363636363633</v>
      </c>
      <c r="V42" s="30">
        <f>AVERAGE(V9,V10,V12,V15,V16,V19,V20,V31,V37,V40,V41)</f>
        <v>4.3636363636363633</v>
      </c>
      <c r="W42" s="30">
        <f>AVERAGE(W9,W10,W11,W15,W19,W20,W23,W29,W30,W37,W40)</f>
        <v>3.3636363636363638</v>
      </c>
      <c r="X42" s="30">
        <f>AVERAGE(X9,X10,X11,X16,X19,X20,X24,X28,X29,X37)</f>
        <v>3.4</v>
      </c>
      <c r="Y42" s="30">
        <f>AVERAGE(Y9,Y16,Y18,Y19,Y20,Y24,Y28,Y29,Y30,Y37,Y41)</f>
        <v>5.2727272727272725</v>
      </c>
      <c r="Z42" s="30">
        <f>AVERAGE(Z9,Z10,Z15,Z16,Z18,Z19,Z24,Z30,Z29,Z37,Z41)</f>
        <v>4.7272727272727275</v>
      </c>
      <c r="AA42" s="30">
        <f>AVERAGE(AA9,AA10,AA16,AA15,AA18,AA20,AA24,AA29,AA30,AA37,AA39)</f>
        <v>5.4545454545454541</v>
      </c>
      <c r="AB42" s="30">
        <f>AVERAGE(AB9,AB12,AB16,AB18,AB20,AB23,AB24,AB28,AB30,AB37,AB40)</f>
        <v>5.9090909090909092</v>
      </c>
      <c r="AC42" s="30">
        <f>AVERAGE(AC7,AC10,AC32,AC18,AC20,AC23,AC24,AC28,AC30,AC37,AC40)</f>
        <v>4.7272727272727275</v>
      </c>
      <c r="AD42" s="30">
        <f>AVERAGE(AD10,AD15,AD17,AD20,AD28,AD29,AD30,AD32,AD39,AD41,AD7)</f>
        <v>6.3636363636363633</v>
      </c>
      <c r="AE42" s="30">
        <f>AVERAGE(AE10,AE7,AE15,AE17,AE20,AE28,AE29,AE30,AE32,AE40,AE41)</f>
        <v>3.6363636363636362</v>
      </c>
      <c r="AF42" s="30">
        <f>AVERAGE(AF7,AF10,AF11,AF17,AF24,AF28,AF29,AF30,AF32,AF37,AF39)</f>
        <v>6.4545454545454541</v>
      </c>
      <c r="AG42" s="30">
        <f>AVERAGE(AG7,AG10,AG11,AG17,AG24,AG28,AG29,AG30,AG32,AG39,AG37)</f>
        <v>5.4545454545454541</v>
      </c>
      <c r="AH42" s="30">
        <f>AVERAGE(AH7,AH10,AH11,AH17,AH24,AH28,AH29,AH30,AH32,AH37,AH39)</f>
        <v>5.1818181818181817</v>
      </c>
      <c r="AI42" s="30">
        <f>AVERAGE(AI7,AI10,AI11,AI16,AI20,AI24,AI28,AI29,AI32,AI37,AI39)</f>
        <v>4.5454545454545459</v>
      </c>
      <c r="AJ42" s="30">
        <f>AVERAGE(AJ10,AJ7,AJ11,AJ15,AJ16,AJ24,AJ29,AJ30,AJ32,AJ39,AJ41)</f>
        <v>6.6363636363636367</v>
      </c>
      <c r="AK42" s="30">
        <f>AVERAGE(AK7,AK11,AK15,AK16,AK17,AK24,AK29,AK30,AK32,AK37,AK39)</f>
        <v>4.8181818181818183</v>
      </c>
      <c r="AL42" s="30">
        <f>AVERAGE(AL7,AL10,AL11,AL15,AL16,AL24,AL29,AL30,AL32,AL37,AL39)</f>
        <v>6.3636363636363633</v>
      </c>
      <c r="AM42" s="30"/>
      <c r="AN42" s="30"/>
      <c r="AO42" s="30"/>
      <c r="AP42" s="30"/>
      <c r="AQ42" s="30"/>
      <c r="AR42" s="30"/>
    </row>
  </sheetData>
  <mergeCells count="1">
    <mergeCell ref="C5:E5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43"/>
  <sheetViews>
    <sheetView zoomScale="70" zoomScaleNormal="70" workbookViewId="0">
      <pane xSplit="2" topLeftCell="C1" activePane="topRight" state="frozen"/>
      <selection pane="topRight"/>
    </sheetView>
  </sheetViews>
  <sheetFormatPr baseColWidth="10" defaultRowHeight="15"/>
  <cols>
    <col min="2" max="2" width="12.85546875" customWidth="1"/>
    <col min="7" max="10" width="4.5703125" customWidth="1"/>
    <col min="11" max="44" width="4.7109375" customWidth="1"/>
  </cols>
  <sheetData>
    <row r="1" spans="1:45">
      <c r="A1" t="s">
        <v>80</v>
      </c>
    </row>
    <row r="4" spans="1:45">
      <c r="A4" t="s">
        <v>2</v>
      </c>
    </row>
    <row r="5" spans="1:45" ht="15.75" thickBot="1"/>
    <row r="6" spans="1:45" ht="15.75" thickBot="1">
      <c r="C6" s="415" t="s">
        <v>72</v>
      </c>
      <c r="D6" s="416"/>
      <c r="E6" s="417"/>
    </row>
    <row r="7" spans="1:45" ht="48" customHeight="1" thickBot="1">
      <c r="A7" s="4" t="s">
        <v>3</v>
      </c>
      <c r="B7" s="6" t="s">
        <v>4</v>
      </c>
      <c r="C7" s="8" t="s">
        <v>7</v>
      </c>
      <c r="D7" s="9" t="s">
        <v>70</v>
      </c>
      <c r="E7" s="6" t="s">
        <v>5</v>
      </c>
      <c r="F7" s="7" t="s">
        <v>71</v>
      </c>
      <c r="G7" s="14" t="s">
        <v>422</v>
      </c>
      <c r="H7" s="115" t="s">
        <v>547</v>
      </c>
      <c r="I7" s="115" t="s">
        <v>564</v>
      </c>
      <c r="J7" s="115" t="s">
        <v>625</v>
      </c>
      <c r="K7" s="115" t="s">
        <v>656</v>
      </c>
      <c r="L7" s="115" t="s">
        <v>688</v>
      </c>
      <c r="M7" s="115" t="s">
        <v>713</v>
      </c>
      <c r="N7" s="115" t="s">
        <v>747</v>
      </c>
      <c r="O7" s="115" t="s">
        <v>758</v>
      </c>
      <c r="P7" s="115" t="s">
        <v>782</v>
      </c>
      <c r="Q7" s="115" t="s">
        <v>803</v>
      </c>
      <c r="R7" s="115" t="s">
        <v>825</v>
      </c>
      <c r="S7" s="115" t="s">
        <v>841</v>
      </c>
      <c r="T7" s="115" t="s">
        <v>868</v>
      </c>
      <c r="U7" s="115" t="s">
        <v>886</v>
      </c>
      <c r="V7" s="115" t="s">
        <v>909</v>
      </c>
      <c r="W7" s="115" t="s">
        <v>936</v>
      </c>
      <c r="X7" s="115" t="s">
        <v>950</v>
      </c>
      <c r="Y7" s="115" t="s">
        <v>985</v>
      </c>
      <c r="Z7" s="115" t="s">
        <v>994</v>
      </c>
      <c r="AA7" s="115" t="s">
        <v>1035</v>
      </c>
      <c r="AB7" s="115" t="s">
        <v>1047</v>
      </c>
      <c r="AC7" s="115" t="s">
        <v>1075</v>
      </c>
      <c r="AD7" s="115" t="s">
        <v>1103</v>
      </c>
      <c r="AE7" s="115" t="s">
        <v>1137</v>
      </c>
      <c r="AF7" s="115" t="s">
        <v>1145</v>
      </c>
      <c r="AG7" s="115" t="s">
        <v>1179</v>
      </c>
      <c r="AH7" s="115" t="s">
        <v>1206</v>
      </c>
      <c r="AI7" s="115" t="s">
        <v>1227</v>
      </c>
      <c r="AJ7" s="115" t="s">
        <v>1242</v>
      </c>
      <c r="AK7" s="115" t="s">
        <v>1259</v>
      </c>
      <c r="AL7" s="115" t="s">
        <v>1281</v>
      </c>
      <c r="AM7" s="115"/>
      <c r="AN7" s="115"/>
      <c r="AO7" s="115"/>
      <c r="AP7" s="115"/>
      <c r="AQ7" s="115"/>
      <c r="AR7" s="115"/>
    </row>
    <row r="8" spans="1:45">
      <c r="A8" s="18" t="s">
        <v>8</v>
      </c>
      <c r="B8" s="180" t="s">
        <v>414</v>
      </c>
      <c r="C8" s="94">
        <v>7</v>
      </c>
      <c r="D8" s="95"/>
      <c r="E8" s="35"/>
      <c r="F8" s="29">
        <f>AVERAGE(S8,T8,U8,V8,W8,X8,Y8)</f>
        <v>4.5714285714285712</v>
      </c>
      <c r="G8" s="149"/>
      <c r="H8" s="142"/>
      <c r="I8" s="142"/>
      <c r="J8" s="142"/>
      <c r="K8" s="54"/>
      <c r="L8" s="54"/>
      <c r="M8" s="49"/>
      <c r="N8" s="142"/>
      <c r="O8" s="54"/>
      <c r="P8" s="142"/>
      <c r="Q8" s="54"/>
      <c r="R8" s="54"/>
      <c r="S8" s="54">
        <v>5</v>
      </c>
      <c r="T8" s="54">
        <v>4</v>
      </c>
      <c r="U8" s="54">
        <v>6</v>
      </c>
      <c r="V8" s="142">
        <v>5</v>
      </c>
      <c r="W8" s="54">
        <v>4</v>
      </c>
      <c r="X8" s="54">
        <v>5</v>
      </c>
      <c r="Y8" s="281">
        <v>3</v>
      </c>
      <c r="Z8" s="54"/>
      <c r="AA8" s="54"/>
      <c r="AB8" s="54"/>
      <c r="AC8" s="49"/>
      <c r="AD8" s="120"/>
      <c r="AE8" s="54"/>
      <c r="AF8" s="54"/>
      <c r="AG8" s="54"/>
      <c r="AH8" s="54"/>
      <c r="AI8" s="142"/>
      <c r="AJ8" s="49"/>
      <c r="AK8" s="54"/>
      <c r="AL8" s="49"/>
      <c r="AM8" s="54"/>
      <c r="AN8" s="49"/>
      <c r="AO8" s="54"/>
      <c r="AP8" s="49"/>
      <c r="AQ8" s="47"/>
      <c r="AR8" s="142"/>
      <c r="AS8" s="21"/>
    </row>
    <row r="9" spans="1:45">
      <c r="A9" s="10" t="s">
        <v>8</v>
      </c>
      <c r="B9" s="56" t="s">
        <v>81</v>
      </c>
      <c r="C9" s="112">
        <v>25</v>
      </c>
      <c r="D9" s="113"/>
      <c r="E9" s="11"/>
      <c r="F9" s="28">
        <f>AVERAGE(G9,H9,I9,J9,K9,L9,M9,N9,O9,P9,Q9,R9,Z9,AA9,AB9,AC9,AD9,AE9,AF9,AG9,AH9,AI9,AJ9,AK9,AL9)</f>
        <v>4.96</v>
      </c>
      <c r="G9" s="227">
        <v>5</v>
      </c>
      <c r="H9" s="142">
        <v>6</v>
      </c>
      <c r="I9" s="142">
        <v>6</v>
      </c>
      <c r="J9" s="142">
        <v>4</v>
      </c>
      <c r="K9" s="53">
        <v>5</v>
      </c>
      <c r="L9" s="54">
        <v>5</v>
      </c>
      <c r="M9" s="321">
        <v>8</v>
      </c>
      <c r="N9" s="268">
        <v>3</v>
      </c>
      <c r="O9" s="54">
        <v>4</v>
      </c>
      <c r="P9" s="142">
        <v>5</v>
      </c>
      <c r="Q9" s="54">
        <v>5</v>
      </c>
      <c r="R9" s="54">
        <v>5</v>
      </c>
      <c r="S9" s="54"/>
      <c r="T9" s="54"/>
      <c r="U9" s="54"/>
      <c r="V9" s="132"/>
      <c r="W9" s="54"/>
      <c r="X9" s="54"/>
      <c r="Y9" s="121"/>
      <c r="Z9" s="54">
        <v>6</v>
      </c>
      <c r="AA9" s="54">
        <v>4</v>
      </c>
      <c r="AB9" s="281">
        <v>2</v>
      </c>
      <c r="AC9" s="50">
        <v>6</v>
      </c>
      <c r="AD9" s="54">
        <v>6</v>
      </c>
      <c r="AE9" s="281">
        <v>3</v>
      </c>
      <c r="AF9" s="54">
        <v>5</v>
      </c>
      <c r="AG9" s="54">
        <v>6</v>
      </c>
      <c r="AH9" s="281">
        <v>2</v>
      </c>
      <c r="AI9" s="142">
        <v>5</v>
      </c>
      <c r="AJ9" s="49">
        <v>6</v>
      </c>
      <c r="AK9" s="53">
        <v>6</v>
      </c>
      <c r="AL9" s="49">
        <v>6</v>
      </c>
      <c r="AM9" s="54"/>
      <c r="AN9" s="49"/>
      <c r="AO9" s="54"/>
      <c r="AP9" s="49"/>
      <c r="AQ9" s="47"/>
      <c r="AR9" s="132"/>
      <c r="AS9" s="21"/>
    </row>
    <row r="10" spans="1:45">
      <c r="A10" s="41" t="s">
        <v>10</v>
      </c>
      <c r="B10" s="79" t="s">
        <v>222</v>
      </c>
      <c r="C10" s="99"/>
      <c r="D10" s="100"/>
      <c r="E10" s="79"/>
      <c r="F10" s="83"/>
      <c r="G10" s="291"/>
      <c r="H10" s="234"/>
      <c r="I10" s="234"/>
      <c r="J10" s="234"/>
      <c r="K10" s="233"/>
      <c r="L10" s="233"/>
      <c r="M10" s="236"/>
      <c r="N10" s="234"/>
      <c r="O10" s="233"/>
      <c r="P10" s="234"/>
      <c r="Q10" s="233"/>
      <c r="R10" s="233"/>
      <c r="S10" s="234"/>
      <c r="T10" s="233"/>
      <c r="U10" s="233"/>
      <c r="V10" s="234"/>
      <c r="W10" s="234"/>
      <c r="X10" s="234"/>
      <c r="Y10" s="233"/>
      <c r="Z10" s="233"/>
      <c r="AA10" s="233"/>
      <c r="AB10" s="233"/>
      <c r="AC10" s="236"/>
      <c r="AD10" s="232"/>
      <c r="AE10" s="233"/>
      <c r="AF10" s="233"/>
      <c r="AG10" s="233"/>
      <c r="AH10" s="233"/>
      <c r="AI10" s="234"/>
      <c r="AJ10" s="236"/>
      <c r="AK10" s="233"/>
      <c r="AL10" s="236"/>
      <c r="AM10" s="233"/>
      <c r="AN10" s="236"/>
      <c r="AO10" s="233"/>
      <c r="AP10" s="236"/>
      <c r="AQ10" s="235"/>
      <c r="AR10" s="234"/>
      <c r="AS10" s="21"/>
    </row>
    <row r="11" spans="1:45">
      <c r="A11" s="64" t="s">
        <v>10</v>
      </c>
      <c r="B11" s="22" t="s">
        <v>233</v>
      </c>
      <c r="C11" s="108">
        <v>15</v>
      </c>
      <c r="D11" s="110">
        <v>6</v>
      </c>
      <c r="E11" s="102"/>
      <c r="F11" s="83">
        <f>AVERAGE(H11,K11,L11,M11,N11,O11,P11,S11,T11,V11,X11,AC11,AD11,AF11,AG11,AJ11,AK11)</f>
        <v>4.7647058823529411</v>
      </c>
      <c r="G11" s="149"/>
      <c r="H11" s="142">
        <v>4</v>
      </c>
      <c r="I11" s="142"/>
      <c r="J11" s="142"/>
      <c r="K11" s="54">
        <v>6</v>
      </c>
      <c r="L11" s="142">
        <v>5</v>
      </c>
      <c r="M11" s="49">
        <v>5</v>
      </c>
      <c r="N11" s="142">
        <v>4</v>
      </c>
      <c r="O11" s="54">
        <v>5</v>
      </c>
      <c r="P11" s="142">
        <v>4</v>
      </c>
      <c r="Q11" s="71" t="s">
        <v>104</v>
      </c>
      <c r="R11" s="54"/>
      <c r="S11" s="54">
        <v>4</v>
      </c>
      <c r="T11" s="54">
        <v>4</v>
      </c>
      <c r="U11" s="54"/>
      <c r="V11" s="71">
        <v>5</v>
      </c>
      <c r="W11" s="54"/>
      <c r="X11" s="54">
        <v>6</v>
      </c>
      <c r="Y11" s="142"/>
      <c r="Z11" s="71" t="s">
        <v>104</v>
      </c>
      <c r="AA11" s="54"/>
      <c r="AB11" s="54"/>
      <c r="AC11" s="49">
        <v>6</v>
      </c>
      <c r="AD11" s="49">
        <v>5</v>
      </c>
      <c r="AE11" s="71" t="s">
        <v>104</v>
      </c>
      <c r="AF11" s="54">
        <v>4</v>
      </c>
      <c r="AG11" s="142">
        <v>5</v>
      </c>
      <c r="AH11" s="71" t="s">
        <v>104</v>
      </c>
      <c r="AI11" s="142"/>
      <c r="AJ11" s="48">
        <v>5</v>
      </c>
      <c r="AK11" s="54">
        <v>4</v>
      </c>
      <c r="AL11" s="49"/>
      <c r="AM11" s="142"/>
      <c r="AN11" s="123"/>
      <c r="AO11" s="54"/>
      <c r="AP11" s="49"/>
      <c r="AQ11" s="47"/>
      <c r="AR11" s="142"/>
      <c r="AS11" s="21"/>
    </row>
    <row r="12" spans="1:45">
      <c r="A12" s="64" t="s">
        <v>10</v>
      </c>
      <c r="B12" s="22" t="s">
        <v>209</v>
      </c>
      <c r="C12" s="108">
        <v>31</v>
      </c>
      <c r="D12" s="110">
        <v>1</v>
      </c>
      <c r="E12" s="102"/>
      <c r="F12" s="83">
        <f>AVERAGE(X12,V12,S12,G12,H12,I12,J12,K12,L12,M12,N12,O12,P12,Q12,R12,T12,W12,Y12,Z12,AA12,AB12,AC12,AD12,AE12,AF12,AG12,AH12,AI12,AJ12,AK12,AL12)</f>
        <v>4.4516129032258061</v>
      </c>
      <c r="G12" s="241">
        <v>3</v>
      </c>
      <c r="H12" s="268">
        <v>3</v>
      </c>
      <c r="I12" s="142">
        <v>4</v>
      </c>
      <c r="J12" s="142">
        <v>4</v>
      </c>
      <c r="K12" s="54">
        <v>5</v>
      </c>
      <c r="L12" s="142">
        <v>5</v>
      </c>
      <c r="M12" s="49">
        <v>5</v>
      </c>
      <c r="N12" s="142">
        <v>4</v>
      </c>
      <c r="O12" s="54">
        <v>5</v>
      </c>
      <c r="P12" s="142">
        <v>5</v>
      </c>
      <c r="Q12" s="54">
        <v>5</v>
      </c>
      <c r="R12" s="54">
        <v>4</v>
      </c>
      <c r="S12" s="142">
        <v>4</v>
      </c>
      <c r="T12" s="54">
        <v>4</v>
      </c>
      <c r="U12" s="71" t="s">
        <v>104</v>
      </c>
      <c r="V12" s="142">
        <v>4</v>
      </c>
      <c r="W12" s="54">
        <v>5</v>
      </c>
      <c r="X12" s="54">
        <v>5</v>
      </c>
      <c r="Y12" s="268">
        <v>3</v>
      </c>
      <c r="Z12" s="142">
        <v>6</v>
      </c>
      <c r="AA12" s="281">
        <v>3</v>
      </c>
      <c r="AB12" s="54">
        <v>4</v>
      </c>
      <c r="AC12" s="47">
        <v>6</v>
      </c>
      <c r="AD12" s="49">
        <v>5</v>
      </c>
      <c r="AE12" s="54">
        <v>4</v>
      </c>
      <c r="AF12" s="54">
        <v>5</v>
      </c>
      <c r="AG12" s="142">
        <v>5</v>
      </c>
      <c r="AH12" s="268">
        <v>2</v>
      </c>
      <c r="AI12" s="142">
        <v>5</v>
      </c>
      <c r="AJ12" s="47">
        <v>5</v>
      </c>
      <c r="AK12" s="54">
        <v>5</v>
      </c>
      <c r="AL12" s="49">
        <v>6</v>
      </c>
      <c r="AM12" s="54"/>
      <c r="AN12" s="49"/>
      <c r="AO12" s="54"/>
      <c r="AP12" s="49"/>
      <c r="AQ12" s="47"/>
      <c r="AR12" s="142"/>
      <c r="AS12" s="21"/>
    </row>
    <row r="13" spans="1:45" s="91" customFormat="1">
      <c r="A13" s="64" t="s">
        <v>10</v>
      </c>
      <c r="B13" s="34" t="s">
        <v>346</v>
      </c>
      <c r="C13" s="108">
        <v>20</v>
      </c>
      <c r="D13" s="110">
        <v>2</v>
      </c>
      <c r="E13" s="96" t="s">
        <v>830</v>
      </c>
      <c r="F13" s="83">
        <f>AVERAGE(V13,I13,K13,L13,M13,N13,O13,P13,Q13,R13,S13,T13,U13,W13,Y13,AD13,AE13,AF13,AG13,AH13,AL13)</f>
        <v>4.666666666666667</v>
      </c>
      <c r="G13" s="42" t="s">
        <v>423</v>
      </c>
      <c r="H13" s="142"/>
      <c r="I13" s="197">
        <v>4</v>
      </c>
      <c r="J13" s="197"/>
      <c r="K13" s="54">
        <v>5</v>
      </c>
      <c r="L13" s="279">
        <v>7</v>
      </c>
      <c r="M13" s="49">
        <v>6</v>
      </c>
      <c r="N13" s="142">
        <v>4</v>
      </c>
      <c r="O13" s="54">
        <v>5</v>
      </c>
      <c r="P13" s="142">
        <v>5</v>
      </c>
      <c r="Q13" s="53">
        <v>6</v>
      </c>
      <c r="R13" s="54">
        <v>4</v>
      </c>
      <c r="S13" s="54">
        <v>4</v>
      </c>
      <c r="T13" s="54">
        <v>4</v>
      </c>
      <c r="U13" s="54">
        <v>4</v>
      </c>
      <c r="V13" s="142">
        <v>5</v>
      </c>
      <c r="W13" s="54">
        <v>5</v>
      </c>
      <c r="X13" s="54"/>
      <c r="Y13" s="281">
        <v>3</v>
      </c>
      <c r="Z13" s="54"/>
      <c r="AA13" s="54"/>
      <c r="AB13" s="54"/>
      <c r="AC13" s="123"/>
      <c r="AD13" s="71">
        <v>6</v>
      </c>
      <c r="AE13" s="281">
        <v>3</v>
      </c>
      <c r="AF13" s="54">
        <v>5</v>
      </c>
      <c r="AG13" s="54">
        <v>5</v>
      </c>
      <c r="AH13" s="281">
        <v>3</v>
      </c>
      <c r="AI13" s="142"/>
      <c r="AJ13" s="49"/>
      <c r="AK13" s="54"/>
      <c r="AL13" s="48">
        <v>5</v>
      </c>
      <c r="AM13" s="54"/>
      <c r="AN13" s="123"/>
      <c r="AO13" s="54"/>
      <c r="AP13" s="123"/>
      <c r="AQ13" s="47"/>
      <c r="AR13" s="142"/>
      <c r="AS13" s="116"/>
    </row>
    <row r="14" spans="1:45" s="91" customFormat="1">
      <c r="A14" s="64" t="s">
        <v>10</v>
      </c>
      <c r="B14" s="34" t="s">
        <v>360</v>
      </c>
      <c r="C14" s="108"/>
      <c r="D14" s="110"/>
      <c r="E14" s="96"/>
      <c r="F14" s="83"/>
      <c r="G14" s="149"/>
      <c r="H14" s="142"/>
      <c r="I14" s="197"/>
      <c r="J14" s="197"/>
      <c r="K14" s="54"/>
      <c r="L14" s="54"/>
      <c r="M14" s="49"/>
      <c r="N14" s="142"/>
      <c r="O14" s="54"/>
      <c r="P14" s="142"/>
      <c r="Q14" s="54"/>
      <c r="R14" s="54"/>
      <c r="S14" s="54"/>
      <c r="T14" s="54"/>
      <c r="U14" s="54"/>
      <c r="V14" s="142"/>
      <c r="W14" s="54"/>
      <c r="X14" s="54"/>
      <c r="Y14" s="54"/>
      <c r="Z14" s="54"/>
      <c r="AA14" s="54"/>
      <c r="AB14" s="54"/>
      <c r="AC14" s="49"/>
      <c r="AD14" s="120"/>
      <c r="AE14" s="54"/>
      <c r="AF14" s="54"/>
      <c r="AG14" s="54"/>
      <c r="AH14" s="54"/>
      <c r="AI14" s="142"/>
      <c r="AJ14" s="49"/>
      <c r="AK14" s="54"/>
      <c r="AL14" s="49"/>
      <c r="AM14" s="142"/>
      <c r="AN14" s="49"/>
      <c r="AO14" s="54"/>
      <c r="AP14" s="49"/>
      <c r="AQ14" s="47"/>
      <c r="AR14" s="142"/>
      <c r="AS14" s="116"/>
    </row>
    <row r="15" spans="1:45" s="91" customFormat="1">
      <c r="A15" s="349" t="s">
        <v>10</v>
      </c>
      <c r="B15" s="354" t="s">
        <v>215</v>
      </c>
      <c r="C15" s="355">
        <v>3</v>
      </c>
      <c r="D15" s="356"/>
      <c r="E15" s="395"/>
      <c r="F15" s="83">
        <f>AVERAGE(G15,H15,I15)</f>
        <v>3.3333333333333335</v>
      </c>
      <c r="G15" s="260">
        <v>3</v>
      </c>
      <c r="H15" s="158">
        <v>2</v>
      </c>
      <c r="I15" s="398">
        <v>5</v>
      </c>
      <c r="J15" s="398"/>
      <c r="K15" s="157"/>
      <c r="L15" s="157"/>
      <c r="M15" s="356"/>
      <c r="N15" s="158"/>
      <c r="O15" s="157"/>
      <c r="P15" s="158"/>
      <c r="Q15" s="157"/>
      <c r="R15" s="157"/>
      <c r="S15" s="157"/>
      <c r="T15" s="157"/>
      <c r="U15" s="157"/>
      <c r="V15" s="158"/>
      <c r="W15" s="157"/>
      <c r="X15" s="157"/>
      <c r="Y15" s="157"/>
      <c r="Z15" s="157"/>
      <c r="AA15" s="157"/>
      <c r="AB15" s="157"/>
      <c r="AC15" s="356"/>
      <c r="AD15" s="159"/>
      <c r="AE15" s="157"/>
      <c r="AF15" s="157"/>
      <c r="AG15" s="157"/>
      <c r="AH15" s="157"/>
      <c r="AI15" s="158"/>
      <c r="AJ15" s="356"/>
      <c r="AK15" s="157"/>
      <c r="AL15" s="356"/>
      <c r="AM15" s="157"/>
      <c r="AN15" s="356"/>
      <c r="AO15" s="157"/>
      <c r="AP15" s="356"/>
      <c r="AQ15" s="262"/>
      <c r="AR15" s="158"/>
      <c r="AS15" s="116"/>
    </row>
    <row r="16" spans="1:45" s="91" customFormat="1">
      <c r="A16" s="64" t="s">
        <v>10</v>
      </c>
      <c r="B16" s="34" t="s">
        <v>409</v>
      </c>
      <c r="C16" s="108">
        <v>11</v>
      </c>
      <c r="D16" s="110">
        <v>1</v>
      </c>
      <c r="E16" s="96"/>
      <c r="F16" s="83">
        <f>AVERAGE(G16,H16,I16,L16,U16,X16,Y16,AD16,AF16,AG16,AH16,AK16)</f>
        <v>4.583333333333333</v>
      </c>
      <c r="G16" s="149">
        <v>4</v>
      </c>
      <c r="H16" s="142">
        <v>4</v>
      </c>
      <c r="I16" s="197">
        <v>4</v>
      </c>
      <c r="J16" s="197"/>
      <c r="K16" s="54"/>
      <c r="L16" s="54">
        <v>4</v>
      </c>
      <c r="M16" s="49"/>
      <c r="N16" s="142"/>
      <c r="O16" s="54"/>
      <c r="P16" s="142"/>
      <c r="Q16" s="54"/>
      <c r="R16" s="54"/>
      <c r="S16" s="54"/>
      <c r="T16" s="54"/>
      <c r="U16" s="54">
        <v>5</v>
      </c>
      <c r="V16" s="142"/>
      <c r="W16" s="54"/>
      <c r="X16" s="279">
        <v>7</v>
      </c>
      <c r="Y16" s="281">
        <v>3</v>
      </c>
      <c r="Z16" s="54"/>
      <c r="AA16" s="54"/>
      <c r="AB16" s="54"/>
      <c r="AC16" s="49"/>
      <c r="AD16" s="120">
        <v>5</v>
      </c>
      <c r="AE16" s="54"/>
      <c r="AF16" s="54">
        <v>5</v>
      </c>
      <c r="AG16" s="54">
        <v>6</v>
      </c>
      <c r="AH16" s="281">
        <v>3</v>
      </c>
      <c r="AI16" s="142"/>
      <c r="AJ16" s="49"/>
      <c r="AK16" s="54">
        <v>5</v>
      </c>
      <c r="AL16" s="49"/>
      <c r="AM16" s="142"/>
      <c r="AN16" s="49"/>
      <c r="AO16" s="54"/>
      <c r="AP16" s="123"/>
      <c r="AQ16" s="47"/>
      <c r="AR16" s="142"/>
      <c r="AS16" s="116"/>
    </row>
    <row r="17" spans="1:45" s="91" customFormat="1">
      <c r="A17" s="349" t="s">
        <v>10</v>
      </c>
      <c r="B17" s="386" t="s">
        <v>426</v>
      </c>
      <c r="C17" s="355"/>
      <c r="D17" s="356">
        <v>3</v>
      </c>
      <c r="E17" s="395"/>
      <c r="F17" s="83"/>
      <c r="G17" s="260" t="s">
        <v>104</v>
      </c>
      <c r="H17" s="158"/>
      <c r="I17" s="398" t="s">
        <v>104</v>
      </c>
      <c r="J17" s="398"/>
      <c r="K17" s="157"/>
      <c r="L17" s="158" t="s">
        <v>104</v>
      </c>
      <c r="M17" s="356"/>
      <c r="N17" s="158"/>
      <c r="O17" s="157"/>
      <c r="P17" s="158"/>
      <c r="Q17" s="157"/>
      <c r="R17" s="157"/>
      <c r="S17" s="157"/>
      <c r="T17" s="157"/>
      <c r="U17" s="157"/>
      <c r="V17" s="158"/>
      <c r="W17" s="157"/>
      <c r="X17" s="157"/>
      <c r="Y17" s="157"/>
      <c r="Z17" s="157"/>
      <c r="AA17" s="157"/>
      <c r="AB17" s="157"/>
      <c r="AC17" s="356"/>
      <c r="AD17" s="159"/>
      <c r="AE17" s="157"/>
      <c r="AF17" s="157"/>
      <c r="AG17" s="157"/>
      <c r="AH17" s="157"/>
      <c r="AI17" s="158"/>
      <c r="AJ17" s="356"/>
      <c r="AK17" s="157"/>
      <c r="AL17" s="356"/>
      <c r="AM17" s="158"/>
      <c r="AN17" s="356"/>
      <c r="AO17" s="157"/>
      <c r="AP17" s="356"/>
      <c r="AQ17" s="262"/>
      <c r="AR17" s="158"/>
      <c r="AS17" s="116"/>
    </row>
    <row r="18" spans="1:45" s="91" customFormat="1">
      <c r="A18" s="64" t="s">
        <v>10</v>
      </c>
      <c r="B18" s="346" t="s">
        <v>626</v>
      </c>
      <c r="C18" s="108">
        <v>20</v>
      </c>
      <c r="D18" s="110"/>
      <c r="E18" s="96">
        <v>2</v>
      </c>
      <c r="F18" s="83">
        <f>AVERAGE(X18,J18,K18,M18,N18,O18,P18,Q18,R18,U18,V18,W18,Y18,Z18,AA18,AB18,AI18,AJ18,AK18,AL18)</f>
        <v>4.9000000000000004</v>
      </c>
      <c r="G18" s="42"/>
      <c r="H18" s="142"/>
      <c r="I18" s="146"/>
      <c r="J18" s="197">
        <v>4</v>
      </c>
      <c r="K18" s="54">
        <v>6</v>
      </c>
      <c r="L18" s="54"/>
      <c r="M18" s="49">
        <v>5</v>
      </c>
      <c r="N18" s="142">
        <v>5</v>
      </c>
      <c r="O18" s="54">
        <v>4</v>
      </c>
      <c r="P18" s="142">
        <v>5</v>
      </c>
      <c r="Q18" s="54">
        <v>4</v>
      </c>
      <c r="R18" s="54">
        <v>5</v>
      </c>
      <c r="S18" s="54"/>
      <c r="T18" s="54"/>
      <c r="U18" s="224">
        <v>7</v>
      </c>
      <c r="V18" s="142">
        <v>5</v>
      </c>
      <c r="W18" s="54">
        <v>4</v>
      </c>
      <c r="X18" s="54">
        <v>5</v>
      </c>
      <c r="Y18" s="54">
        <v>4</v>
      </c>
      <c r="Z18" s="54">
        <v>6</v>
      </c>
      <c r="AA18" s="54">
        <v>4</v>
      </c>
      <c r="AB18" s="54">
        <v>4</v>
      </c>
      <c r="AC18" s="49"/>
      <c r="AD18" s="120"/>
      <c r="AE18" s="54"/>
      <c r="AF18" s="54"/>
      <c r="AG18" s="54"/>
      <c r="AH18" s="54"/>
      <c r="AI18" s="43">
        <v>5</v>
      </c>
      <c r="AJ18" s="49">
        <v>5</v>
      </c>
      <c r="AK18" s="54">
        <v>6</v>
      </c>
      <c r="AL18" s="49">
        <v>5</v>
      </c>
      <c r="AM18" s="142"/>
      <c r="AN18" s="49"/>
      <c r="AO18" s="54"/>
      <c r="AP18" s="123"/>
      <c r="AQ18" s="47"/>
      <c r="AR18" s="142"/>
      <c r="AS18" s="116"/>
    </row>
    <row r="19" spans="1:45" s="91" customFormat="1">
      <c r="A19" s="64" t="s">
        <v>10</v>
      </c>
      <c r="B19" s="34" t="s">
        <v>123</v>
      </c>
      <c r="C19" s="108">
        <v>22</v>
      </c>
      <c r="D19" s="110"/>
      <c r="E19" s="96"/>
      <c r="F19" s="83">
        <f>AVERAGE(V19,J19,K19,L19,M19,N19,O19,P19,Q19,R19,S19,T19,U19,W19,Z19,AA19,AB19,AC19,AE19,AI19,AJ19,AL19)</f>
        <v>4.4545454545454541</v>
      </c>
      <c r="G19" s="42"/>
      <c r="H19" s="142"/>
      <c r="I19" s="54"/>
      <c r="J19" s="54">
        <v>4</v>
      </c>
      <c r="K19" s="54">
        <v>6</v>
      </c>
      <c r="L19" s="54">
        <v>5</v>
      </c>
      <c r="M19" s="49">
        <v>6</v>
      </c>
      <c r="N19" s="142">
        <v>4</v>
      </c>
      <c r="O19" s="54">
        <v>5</v>
      </c>
      <c r="P19" s="142">
        <v>5</v>
      </c>
      <c r="Q19" s="54">
        <v>4</v>
      </c>
      <c r="R19" s="54">
        <v>4</v>
      </c>
      <c r="S19" s="281">
        <v>3</v>
      </c>
      <c r="T19" s="54">
        <v>4</v>
      </c>
      <c r="U19" s="54">
        <v>5</v>
      </c>
      <c r="V19" s="142">
        <v>5</v>
      </c>
      <c r="W19" s="54">
        <v>4</v>
      </c>
      <c r="X19" s="54"/>
      <c r="Y19" s="54"/>
      <c r="Z19" s="54">
        <v>5</v>
      </c>
      <c r="AA19" s="281">
        <v>3</v>
      </c>
      <c r="AB19" s="281">
        <v>2</v>
      </c>
      <c r="AC19" s="49">
        <v>5</v>
      </c>
      <c r="AD19" s="120"/>
      <c r="AE19" s="281">
        <v>3</v>
      </c>
      <c r="AF19" s="54"/>
      <c r="AG19" s="54"/>
      <c r="AH19" s="54"/>
      <c r="AI19" s="142">
        <v>4</v>
      </c>
      <c r="AJ19" s="49">
        <v>5</v>
      </c>
      <c r="AK19" s="54"/>
      <c r="AL19" s="382">
        <v>7</v>
      </c>
      <c r="AM19" s="142"/>
      <c r="AN19" s="49"/>
      <c r="AO19" s="54"/>
      <c r="AP19" s="123"/>
      <c r="AQ19" s="47"/>
      <c r="AR19" s="142"/>
      <c r="AS19" s="116"/>
    </row>
    <row r="20" spans="1:45" s="91" customFormat="1">
      <c r="A20" s="338" t="s">
        <v>10</v>
      </c>
      <c r="B20" s="346" t="s">
        <v>131</v>
      </c>
      <c r="C20" s="328">
        <v>12</v>
      </c>
      <c r="D20" s="330"/>
      <c r="E20" s="96"/>
      <c r="F20" s="342">
        <f>AVERAGE(Z20,AA20,AB20,AC20,AD20,AE20,AF20,AG20,AH20,AI20,AK20,AL20)</f>
        <v>4.666666666666667</v>
      </c>
      <c r="G20" s="42"/>
      <c r="H20" s="142"/>
      <c r="I20" s="54"/>
      <c r="J20" s="54"/>
      <c r="K20" s="54"/>
      <c r="L20" s="54"/>
      <c r="M20" s="350"/>
      <c r="N20" s="142"/>
      <c r="O20" s="54"/>
      <c r="P20" s="142"/>
      <c r="Q20" s="54"/>
      <c r="R20" s="54"/>
      <c r="S20" s="54"/>
      <c r="T20" s="54"/>
      <c r="U20" s="54"/>
      <c r="V20" s="142"/>
      <c r="W20" s="54"/>
      <c r="X20" s="54"/>
      <c r="Y20" s="54"/>
      <c r="Z20" s="54">
        <v>6</v>
      </c>
      <c r="AA20" s="281">
        <v>3</v>
      </c>
      <c r="AB20" s="54">
        <v>5</v>
      </c>
      <c r="AC20" s="350">
        <v>6</v>
      </c>
      <c r="AD20" s="350">
        <v>5</v>
      </c>
      <c r="AE20" s="281">
        <v>3</v>
      </c>
      <c r="AF20" s="54">
        <v>5</v>
      </c>
      <c r="AG20" s="54">
        <v>5</v>
      </c>
      <c r="AH20" s="281">
        <v>3</v>
      </c>
      <c r="AI20" s="142">
        <v>4</v>
      </c>
      <c r="AJ20" s="350"/>
      <c r="AK20" s="54">
        <v>6</v>
      </c>
      <c r="AL20" s="350">
        <v>5</v>
      </c>
      <c r="AM20" s="142"/>
      <c r="AN20" s="350"/>
      <c r="AO20" s="54"/>
      <c r="AP20" s="123"/>
      <c r="AQ20" s="47"/>
      <c r="AR20" s="142"/>
      <c r="AS20" s="116"/>
    </row>
    <row r="21" spans="1:45">
      <c r="A21" s="10" t="s">
        <v>10</v>
      </c>
      <c r="B21" s="56" t="s">
        <v>82</v>
      </c>
      <c r="C21" s="112">
        <v>14</v>
      </c>
      <c r="D21" s="113">
        <v>2</v>
      </c>
      <c r="E21" s="11">
        <v>1</v>
      </c>
      <c r="F21" s="28">
        <f>AVERAGE(G21,J21,S21,T21,U21,V21,W21,X21,Y21,Z21,AA21,AB21,AG21,AJ21,AL21)</f>
        <v>4.9333333333333336</v>
      </c>
      <c r="G21" s="149">
        <v>4</v>
      </c>
      <c r="H21" s="142"/>
      <c r="I21" s="142"/>
      <c r="J21" s="142">
        <v>5</v>
      </c>
      <c r="K21" s="54"/>
      <c r="L21" s="54"/>
      <c r="M21" s="49"/>
      <c r="N21" s="142"/>
      <c r="O21" s="54"/>
      <c r="P21" s="142"/>
      <c r="Q21" s="142"/>
      <c r="R21" s="54"/>
      <c r="S21" s="54">
        <v>4</v>
      </c>
      <c r="T21" s="54">
        <v>4</v>
      </c>
      <c r="U21" s="54">
        <v>6</v>
      </c>
      <c r="V21" s="142">
        <v>4</v>
      </c>
      <c r="W21" s="54">
        <v>5</v>
      </c>
      <c r="X21" s="54">
        <v>5</v>
      </c>
      <c r="Y21" s="54">
        <v>6</v>
      </c>
      <c r="Z21" s="54">
        <v>6</v>
      </c>
      <c r="AA21" s="54">
        <v>4</v>
      </c>
      <c r="AB21" s="71">
        <v>4</v>
      </c>
      <c r="AC21" s="49"/>
      <c r="AD21" s="49"/>
      <c r="AE21" s="54"/>
      <c r="AF21" s="54"/>
      <c r="AG21" s="54">
        <v>5</v>
      </c>
      <c r="AH21" s="54"/>
      <c r="AI21" s="142"/>
      <c r="AJ21" s="50">
        <v>6</v>
      </c>
      <c r="AK21" s="71" t="s">
        <v>104</v>
      </c>
      <c r="AL21" s="49">
        <v>6</v>
      </c>
      <c r="AM21" s="54"/>
      <c r="AN21" s="49"/>
      <c r="AO21" s="142"/>
      <c r="AP21" s="49"/>
      <c r="AQ21" s="47"/>
      <c r="AR21" s="142"/>
      <c r="AS21" s="21"/>
    </row>
    <row r="22" spans="1:45">
      <c r="A22" s="64" t="s">
        <v>23</v>
      </c>
      <c r="B22" s="22" t="s">
        <v>83</v>
      </c>
      <c r="C22" s="108">
        <v>3</v>
      </c>
      <c r="D22" s="110">
        <v>5</v>
      </c>
      <c r="E22" s="102"/>
      <c r="F22" s="83">
        <f>AVERAGE(J22,M22,O22,Q22)</f>
        <v>4.75</v>
      </c>
      <c r="G22" s="149"/>
      <c r="H22" s="71" t="s">
        <v>104</v>
      </c>
      <c r="I22" s="71" t="s">
        <v>104</v>
      </c>
      <c r="J22" s="142">
        <v>4</v>
      </c>
      <c r="K22" s="54"/>
      <c r="L22" s="54"/>
      <c r="M22" s="49">
        <v>6</v>
      </c>
      <c r="N22" s="142"/>
      <c r="O22" s="54">
        <v>4</v>
      </c>
      <c r="P22" s="142"/>
      <c r="Q22" s="71">
        <v>5</v>
      </c>
      <c r="R22" s="71" t="s">
        <v>104</v>
      </c>
      <c r="S22" s="71" t="s">
        <v>104</v>
      </c>
      <c r="T22" s="142"/>
      <c r="U22" s="54"/>
      <c r="V22" s="142"/>
      <c r="W22" s="54"/>
      <c r="X22" s="54"/>
      <c r="Y22" s="54"/>
      <c r="Z22" s="54"/>
      <c r="AA22" s="142"/>
      <c r="AB22" s="142"/>
      <c r="AC22" s="49"/>
      <c r="AD22" s="149"/>
      <c r="AE22" s="142"/>
      <c r="AF22" s="142"/>
      <c r="AG22" s="142"/>
      <c r="AH22" s="142"/>
      <c r="AI22" s="142"/>
      <c r="AJ22" s="49"/>
      <c r="AK22" s="54"/>
      <c r="AL22" s="49"/>
      <c r="AM22" s="54"/>
      <c r="AN22" s="47"/>
      <c r="AO22" s="142"/>
      <c r="AP22" s="47"/>
      <c r="AQ22" s="47"/>
      <c r="AR22" s="142"/>
      <c r="AS22" s="21"/>
    </row>
    <row r="23" spans="1:45">
      <c r="A23" s="64" t="s">
        <v>23</v>
      </c>
      <c r="B23" s="22" t="s">
        <v>190</v>
      </c>
      <c r="C23" s="108">
        <v>10</v>
      </c>
      <c r="D23" s="110">
        <v>9</v>
      </c>
      <c r="E23" s="102"/>
      <c r="F23" s="83">
        <f>AVERAGE(H23,I23,J23,K23,L23,O23,X23,Y23,Z23,AA23,AB23)</f>
        <v>4.5454545454545459</v>
      </c>
      <c r="G23" s="42" t="s">
        <v>424</v>
      </c>
      <c r="H23" s="268">
        <v>3</v>
      </c>
      <c r="I23" s="142">
        <v>4</v>
      </c>
      <c r="J23" s="142">
        <v>5</v>
      </c>
      <c r="K23" s="71">
        <v>4</v>
      </c>
      <c r="L23" s="54">
        <v>5</v>
      </c>
      <c r="M23" s="47" t="s">
        <v>104</v>
      </c>
      <c r="N23" s="71" t="s">
        <v>104</v>
      </c>
      <c r="O23" s="142">
        <v>4</v>
      </c>
      <c r="P23" s="142"/>
      <c r="Q23" s="142"/>
      <c r="R23" s="71" t="s">
        <v>104</v>
      </c>
      <c r="S23" s="142"/>
      <c r="T23" s="54"/>
      <c r="U23" s="71" t="s">
        <v>104</v>
      </c>
      <c r="V23" s="71" t="s">
        <v>104</v>
      </c>
      <c r="W23" s="142" t="s">
        <v>104</v>
      </c>
      <c r="X23" s="142">
        <v>6</v>
      </c>
      <c r="Y23" s="281">
        <v>3</v>
      </c>
      <c r="Z23" s="279">
        <v>7</v>
      </c>
      <c r="AA23" s="71">
        <v>5</v>
      </c>
      <c r="AB23" s="54">
        <v>4</v>
      </c>
      <c r="AC23" s="48" t="s">
        <v>104</v>
      </c>
      <c r="AD23" s="54"/>
      <c r="AE23" s="54"/>
      <c r="AF23" s="54"/>
      <c r="AG23" s="54"/>
      <c r="AH23" s="54"/>
      <c r="AI23" s="142"/>
      <c r="AJ23" s="49"/>
      <c r="AK23" s="54"/>
      <c r="AL23" s="49"/>
      <c r="AM23" s="54"/>
      <c r="AN23" s="49"/>
      <c r="AO23" s="54"/>
      <c r="AP23" s="49"/>
      <c r="AQ23" s="47"/>
      <c r="AR23" s="142"/>
      <c r="AS23" s="21"/>
    </row>
    <row r="24" spans="1:45" s="76" customFormat="1">
      <c r="A24" s="41" t="s">
        <v>23</v>
      </c>
      <c r="B24" s="79" t="s">
        <v>259</v>
      </c>
      <c r="C24" s="99">
        <v>2</v>
      </c>
      <c r="D24" s="100"/>
      <c r="E24" s="79"/>
      <c r="F24" s="168">
        <f>AVERAGE(G24)</f>
        <v>5</v>
      </c>
      <c r="G24" s="305">
        <v>5</v>
      </c>
      <c r="H24" s="158" t="s">
        <v>423</v>
      </c>
      <c r="I24" s="158"/>
      <c r="J24" s="158"/>
      <c r="K24" s="158"/>
      <c r="L24" s="157"/>
      <c r="M24" s="100"/>
      <c r="N24" s="158"/>
      <c r="O24" s="157"/>
      <c r="P24" s="158"/>
      <c r="Q24" s="157"/>
      <c r="R24" s="157"/>
      <c r="S24" s="157"/>
      <c r="T24" s="157"/>
      <c r="U24" s="157"/>
      <c r="V24" s="158"/>
      <c r="W24" s="157"/>
      <c r="X24" s="157"/>
      <c r="Y24" s="157"/>
      <c r="Z24" s="157"/>
      <c r="AA24" s="157"/>
      <c r="AB24" s="158"/>
      <c r="AC24" s="100"/>
      <c r="AD24" s="260"/>
      <c r="AE24" s="157"/>
      <c r="AF24" s="158"/>
      <c r="AG24" s="158"/>
      <c r="AH24" s="157"/>
      <c r="AI24" s="158"/>
      <c r="AJ24" s="100"/>
      <c r="AK24" s="157"/>
      <c r="AL24" s="100"/>
      <c r="AM24" s="157"/>
      <c r="AN24" s="100"/>
      <c r="AO24" s="157"/>
      <c r="AP24" s="100"/>
      <c r="AQ24" s="262"/>
      <c r="AR24" s="158"/>
      <c r="AS24" s="77"/>
    </row>
    <row r="25" spans="1:45" s="76" customFormat="1">
      <c r="A25" s="64" t="s">
        <v>23</v>
      </c>
      <c r="B25" s="22" t="s">
        <v>258</v>
      </c>
      <c r="C25" s="108">
        <v>13</v>
      </c>
      <c r="D25" s="110">
        <v>11</v>
      </c>
      <c r="E25" s="102">
        <v>1</v>
      </c>
      <c r="F25" s="83">
        <f>AVERAGE(G25,I25,H25,K25,L25,X25,AA25,AB25,AC25,AD25,AE25,AI25,AJ25,AK25)</f>
        <v>4.4285714285714288</v>
      </c>
      <c r="G25" s="217">
        <v>5</v>
      </c>
      <c r="H25" s="268">
        <v>3</v>
      </c>
      <c r="I25" s="142">
        <v>4</v>
      </c>
      <c r="J25" s="71" t="s">
        <v>104</v>
      </c>
      <c r="K25" s="142">
        <v>5</v>
      </c>
      <c r="L25" s="281">
        <v>3</v>
      </c>
      <c r="M25" s="47"/>
      <c r="N25" s="142"/>
      <c r="O25" s="142"/>
      <c r="P25" s="71" t="s">
        <v>104</v>
      </c>
      <c r="Q25" s="142"/>
      <c r="R25" s="142"/>
      <c r="S25" s="71" t="s">
        <v>104</v>
      </c>
      <c r="T25" s="142"/>
      <c r="U25" s="71" t="s">
        <v>104</v>
      </c>
      <c r="V25" s="71" t="s">
        <v>104</v>
      </c>
      <c r="W25" s="71" t="s">
        <v>104</v>
      </c>
      <c r="X25" s="278">
        <v>7</v>
      </c>
      <c r="Y25" s="54"/>
      <c r="Z25" s="71" t="s">
        <v>104</v>
      </c>
      <c r="AA25" s="71">
        <v>4</v>
      </c>
      <c r="AB25" s="268">
        <v>3</v>
      </c>
      <c r="AC25" s="49">
        <v>5</v>
      </c>
      <c r="AD25" s="49">
        <v>5</v>
      </c>
      <c r="AE25" s="54">
        <v>4</v>
      </c>
      <c r="AF25" s="71" t="s">
        <v>104</v>
      </c>
      <c r="AG25" s="71" t="s">
        <v>104</v>
      </c>
      <c r="AH25" s="71" t="s">
        <v>104</v>
      </c>
      <c r="AI25" s="142">
        <v>4</v>
      </c>
      <c r="AJ25" s="49">
        <v>5</v>
      </c>
      <c r="AK25" s="54">
        <v>5</v>
      </c>
      <c r="AL25" s="47"/>
      <c r="AM25" s="142"/>
      <c r="AN25" s="49"/>
      <c r="AO25" s="54"/>
      <c r="AP25" s="49"/>
      <c r="AQ25" s="47"/>
      <c r="AR25" s="142"/>
      <c r="AS25" s="77"/>
    </row>
    <row r="26" spans="1:45" s="91" customFormat="1">
      <c r="A26" s="64" t="s">
        <v>23</v>
      </c>
      <c r="B26" s="34" t="s">
        <v>274</v>
      </c>
      <c r="C26" s="108">
        <v>7</v>
      </c>
      <c r="D26" s="110">
        <v>12</v>
      </c>
      <c r="E26" s="85">
        <v>3</v>
      </c>
      <c r="F26" s="83">
        <f>AVERAGE(M26,N26,Y26,Z26,AA26,AE26,AF26,AG26)</f>
        <v>5</v>
      </c>
      <c r="G26" s="137"/>
      <c r="H26" s="142"/>
      <c r="I26" s="71" t="s">
        <v>104</v>
      </c>
      <c r="J26" s="71" t="s">
        <v>104</v>
      </c>
      <c r="K26" s="71" t="s">
        <v>104</v>
      </c>
      <c r="L26" s="71" t="s">
        <v>104</v>
      </c>
      <c r="M26" s="51">
        <v>6</v>
      </c>
      <c r="N26" s="142">
        <v>6</v>
      </c>
      <c r="O26" s="54"/>
      <c r="P26" s="142"/>
      <c r="Q26" s="142"/>
      <c r="R26" s="54"/>
      <c r="S26" s="54"/>
      <c r="T26" s="71" t="s">
        <v>104</v>
      </c>
      <c r="U26" s="54"/>
      <c r="V26" s="142"/>
      <c r="W26" s="71" t="s">
        <v>104</v>
      </c>
      <c r="X26" s="43" t="s">
        <v>104</v>
      </c>
      <c r="Y26" s="71">
        <v>5</v>
      </c>
      <c r="Z26" s="224">
        <v>7</v>
      </c>
      <c r="AA26" s="142">
        <v>4</v>
      </c>
      <c r="AB26" s="71" t="s">
        <v>104</v>
      </c>
      <c r="AC26" s="48" t="s">
        <v>104</v>
      </c>
      <c r="AD26" s="42" t="s">
        <v>104</v>
      </c>
      <c r="AE26" s="268">
        <v>3</v>
      </c>
      <c r="AF26" s="54">
        <v>5</v>
      </c>
      <c r="AG26" s="54">
        <v>4</v>
      </c>
      <c r="AH26" s="54"/>
      <c r="AI26" s="142"/>
      <c r="AJ26" s="48" t="s">
        <v>104</v>
      </c>
      <c r="AK26" s="142"/>
      <c r="AL26" s="47"/>
      <c r="AM26" s="54"/>
      <c r="AN26" s="47"/>
      <c r="AO26" s="54"/>
      <c r="AP26" s="47"/>
      <c r="AQ26" s="47"/>
      <c r="AR26" s="142"/>
      <c r="AS26" s="116"/>
    </row>
    <row r="27" spans="1:45" s="91" customFormat="1">
      <c r="A27" s="64" t="s">
        <v>23</v>
      </c>
      <c r="B27" s="34" t="s">
        <v>129</v>
      </c>
      <c r="C27" s="108">
        <v>4</v>
      </c>
      <c r="D27" s="110">
        <v>3</v>
      </c>
      <c r="E27" s="102"/>
      <c r="F27" s="83">
        <f>AVERAGE(I27,P27,Q27,R27)</f>
        <v>4.75</v>
      </c>
      <c r="G27" s="137"/>
      <c r="H27" s="71" t="s">
        <v>104</v>
      </c>
      <c r="I27" s="142">
        <v>4</v>
      </c>
      <c r="J27" s="142"/>
      <c r="K27" s="142"/>
      <c r="L27" s="71" t="s">
        <v>104</v>
      </c>
      <c r="M27" s="47"/>
      <c r="N27" s="142"/>
      <c r="O27" s="71" t="s">
        <v>104</v>
      </c>
      <c r="P27" s="142">
        <v>4</v>
      </c>
      <c r="Q27" s="280">
        <v>7</v>
      </c>
      <c r="R27" s="54">
        <v>4</v>
      </c>
      <c r="S27" s="54"/>
      <c r="T27" s="54"/>
      <c r="U27" s="54"/>
      <c r="V27" s="142"/>
      <c r="W27" s="54"/>
      <c r="X27" s="54"/>
      <c r="Y27" s="54"/>
      <c r="Z27" s="54"/>
      <c r="AA27" s="142"/>
      <c r="AB27" s="142"/>
      <c r="AC27" s="47"/>
      <c r="AD27" s="120"/>
      <c r="AE27" s="142"/>
      <c r="AF27" s="142"/>
      <c r="AG27" s="54"/>
      <c r="AH27" s="54"/>
      <c r="AI27" s="142"/>
      <c r="AJ27" s="49"/>
      <c r="AK27" s="54"/>
      <c r="AL27" s="49"/>
      <c r="AM27" s="54"/>
      <c r="AN27" s="49"/>
      <c r="AO27" s="142"/>
      <c r="AP27" s="49"/>
      <c r="AQ27" s="47"/>
      <c r="AR27" s="142"/>
      <c r="AS27" s="116"/>
    </row>
    <row r="28" spans="1:45" s="91" customFormat="1">
      <c r="A28" s="41" t="s">
        <v>23</v>
      </c>
      <c r="B28" s="79" t="s">
        <v>250</v>
      </c>
      <c r="C28" s="100"/>
      <c r="D28" s="100"/>
      <c r="E28" s="79"/>
      <c r="F28" s="83"/>
      <c r="G28" s="244"/>
      <c r="H28" s="234"/>
      <c r="I28" s="234"/>
      <c r="J28" s="234"/>
      <c r="K28" s="233"/>
      <c r="L28" s="234"/>
      <c r="M28" s="236"/>
      <c r="N28" s="234"/>
      <c r="O28" s="233"/>
      <c r="P28" s="234"/>
      <c r="Q28" s="234"/>
      <c r="R28" s="233"/>
      <c r="S28" s="233"/>
      <c r="T28" s="233"/>
      <c r="U28" s="234"/>
      <c r="V28" s="234"/>
      <c r="W28" s="233"/>
      <c r="X28" s="234"/>
      <c r="Y28" s="233"/>
      <c r="Z28" s="234"/>
      <c r="AA28" s="234"/>
      <c r="AB28" s="233"/>
      <c r="AC28" s="236"/>
      <c r="AD28" s="232"/>
      <c r="AE28" s="233"/>
      <c r="AF28" s="233"/>
      <c r="AG28" s="233"/>
      <c r="AH28" s="233"/>
      <c r="AI28" s="234"/>
      <c r="AJ28" s="236"/>
      <c r="AK28" s="233"/>
      <c r="AL28" s="236"/>
      <c r="AM28" s="233"/>
      <c r="AN28" s="236"/>
      <c r="AO28" s="233"/>
      <c r="AP28" s="236"/>
      <c r="AQ28" s="235"/>
      <c r="AR28" s="234"/>
      <c r="AS28" s="116"/>
    </row>
    <row r="29" spans="1:45" s="91" customFormat="1">
      <c r="A29" s="64" t="s">
        <v>23</v>
      </c>
      <c r="B29" s="59" t="s">
        <v>425</v>
      </c>
      <c r="C29" s="110">
        <v>15</v>
      </c>
      <c r="D29" s="110">
        <v>2</v>
      </c>
      <c r="E29" s="102"/>
      <c r="F29" s="83">
        <f>AVERAGE(G29,I29,H29,J29,M29,N29,S29,T29,U29,V29,W29,X29,AA29,AE29)</f>
        <v>4.7142857142857144</v>
      </c>
      <c r="G29" s="149">
        <v>6</v>
      </c>
      <c r="H29" s="142">
        <v>4</v>
      </c>
      <c r="I29" s="142">
        <v>5</v>
      </c>
      <c r="J29" s="142">
        <v>5</v>
      </c>
      <c r="K29" s="82" t="s">
        <v>418</v>
      </c>
      <c r="L29" s="142"/>
      <c r="M29" s="49">
        <v>5</v>
      </c>
      <c r="N29" s="142">
        <v>5</v>
      </c>
      <c r="O29" s="54"/>
      <c r="P29" s="71" t="s">
        <v>104</v>
      </c>
      <c r="Q29" s="142"/>
      <c r="R29" s="54"/>
      <c r="S29" s="281">
        <v>3</v>
      </c>
      <c r="T29" s="54">
        <v>6</v>
      </c>
      <c r="U29" s="142">
        <v>5</v>
      </c>
      <c r="V29" s="142">
        <v>5</v>
      </c>
      <c r="W29" s="54">
        <v>5</v>
      </c>
      <c r="X29" s="142">
        <v>5</v>
      </c>
      <c r="Y29" s="54"/>
      <c r="Z29" s="142"/>
      <c r="AA29" s="142">
        <v>4</v>
      </c>
      <c r="AB29" s="54"/>
      <c r="AC29" s="48" t="s">
        <v>104</v>
      </c>
      <c r="AD29" s="120"/>
      <c r="AE29" s="281">
        <v>3</v>
      </c>
      <c r="AF29" s="54"/>
      <c r="AG29" s="54"/>
      <c r="AH29" s="54"/>
      <c r="AI29" s="142"/>
      <c r="AJ29" s="49"/>
      <c r="AK29" s="54"/>
      <c r="AL29" s="49"/>
      <c r="AM29" s="54"/>
      <c r="AN29" s="49"/>
      <c r="AO29" s="54"/>
      <c r="AP29" s="49"/>
      <c r="AQ29" s="47"/>
      <c r="AR29" s="142"/>
      <c r="AS29" s="116"/>
    </row>
    <row r="30" spans="1:45" s="91" customFormat="1">
      <c r="A30" s="64" t="s">
        <v>23</v>
      </c>
      <c r="B30" s="34" t="s">
        <v>90</v>
      </c>
      <c r="C30" s="110">
        <v>22</v>
      </c>
      <c r="D30" s="110"/>
      <c r="E30" s="102">
        <v>5</v>
      </c>
      <c r="F30" s="83">
        <f>AVERAGE(J30,Q30,R30,S30,T30,U30,V30,W30,X30,Y30,Z30,AA30,AB30,AC30,AD30,AF30,AG30,AH30,AI30,AJ30,AK30,AL30)</f>
        <v>5.1818181818181817</v>
      </c>
      <c r="G30" s="149"/>
      <c r="H30" s="142"/>
      <c r="I30" s="142"/>
      <c r="J30" s="142">
        <v>4</v>
      </c>
      <c r="K30" s="54"/>
      <c r="L30" s="142"/>
      <c r="M30" s="49"/>
      <c r="N30" s="142"/>
      <c r="O30" s="54"/>
      <c r="P30" s="142"/>
      <c r="Q30" s="278">
        <v>7</v>
      </c>
      <c r="R30" s="54">
        <v>4</v>
      </c>
      <c r="S30" s="281">
        <v>3</v>
      </c>
      <c r="T30" s="54">
        <v>5</v>
      </c>
      <c r="U30" s="280">
        <v>7</v>
      </c>
      <c r="V30" s="43">
        <v>6</v>
      </c>
      <c r="W30" s="54">
        <v>4</v>
      </c>
      <c r="X30" s="142">
        <v>6</v>
      </c>
      <c r="Y30" s="54">
        <v>4</v>
      </c>
      <c r="Z30" s="142">
        <v>6</v>
      </c>
      <c r="AA30" s="268">
        <v>3</v>
      </c>
      <c r="AB30" s="53">
        <v>6</v>
      </c>
      <c r="AC30" s="382">
        <v>7</v>
      </c>
      <c r="AD30" s="212">
        <v>6</v>
      </c>
      <c r="AE30" s="54"/>
      <c r="AF30" s="54">
        <v>4</v>
      </c>
      <c r="AG30" s="54">
        <v>4</v>
      </c>
      <c r="AH30" s="281">
        <v>3</v>
      </c>
      <c r="AI30" s="142">
        <v>5</v>
      </c>
      <c r="AJ30" s="382">
        <v>7</v>
      </c>
      <c r="AK30" s="54">
        <v>6</v>
      </c>
      <c r="AL30" s="321">
        <v>7</v>
      </c>
      <c r="AM30" s="54"/>
      <c r="AN30" s="49"/>
      <c r="AO30" s="54"/>
      <c r="AP30" s="49"/>
      <c r="AQ30" s="47"/>
      <c r="AR30" s="142"/>
      <c r="AS30" s="116"/>
    </row>
    <row r="31" spans="1:45" s="91" customFormat="1">
      <c r="A31" s="64" t="s">
        <v>23</v>
      </c>
      <c r="B31" s="34" t="s">
        <v>627</v>
      </c>
      <c r="C31" s="110">
        <v>25</v>
      </c>
      <c r="D31" s="110">
        <v>1</v>
      </c>
      <c r="E31" s="102">
        <v>1</v>
      </c>
      <c r="F31" s="83">
        <f>AVERAGE(K31,L31,M31,N31,O31,P31,Q31,R31,S31,T31,U31,V31,W31,Y31,Z31,AA31,AB31,AC31,AD31,AE31,AF31,AI31,AJ31,AK31,AL31)</f>
        <v>5.04</v>
      </c>
      <c r="G31" s="149"/>
      <c r="H31" s="142"/>
      <c r="I31" s="142"/>
      <c r="J31" s="71" t="s">
        <v>104</v>
      </c>
      <c r="K31" s="54">
        <v>6</v>
      </c>
      <c r="L31" s="142">
        <v>6</v>
      </c>
      <c r="M31" s="49">
        <v>5</v>
      </c>
      <c r="N31" s="142">
        <v>5</v>
      </c>
      <c r="O31" s="54">
        <v>5</v>
      </c>
      <c r="P31" s="142">
        <v>5</v>
      </c>
      <c r="Q31" s="142">
        <v>6</v>
      </c>
      <c r="R31" s="54">
        <v>5</v>
      </c>
      <c r="S31" s="281">
        <v>3</v>
      </c>
      <c r="T31" s="54">
        <v>5</v>
      </c>
      <c r="U31" s="142">
        <v>5</v>
      </c>
      <c r="V31" s="142">
        <v>5</v>
      </c>
      <c r="W31" s="281">
        <v>3</v>
      </c>
      <c r="X31" s="142"/>
      <c r="Y31" s="281">
        <v>3</v>
      </c>
      <c r="Z31" s="142">
        <v>5</v>
      </c>
      <c r="AA31" s="268">
        <v>3</v>
      </c>
      <c r="AB31" s="54">
        <v>6</v>
      </c>
      <c r="AC31" s="49">
        <v>6</v>
      </c>
      <c r="AD31" s="120">
        <v>6</v>
      </c>
      <c r="AE31" s="54">
        <v>4</v>
      </c>
      <c r="AF31" s="54">
        <v>5</v>
      </c>
      <c r="AG31" s="54"/>
      <c r="AH31" s="54"/>
      <c r="AI31" s="142">
        <v>5</v>
      </c>
      <c r="AJ31" s="321">
        <v>7</v>
      </c>
      <c r="AK31" s="54">
        <v>6</v>
      </c>
      <c r="AL31" s="49">
        <v>6</v>
      </c>
      <c r="AM31" s="54"/>
      <c r="AN31" s="49"/>
      <c r="AO31" s="54"/>
      <c r="AP31" s="49"/>
      <c r="AQ31" s="47"/>
      <c r="AR31" s="142"/>
      <c r="AS31" s="116"/>
    </row>
    <row r="32" spans="1:45" s="91" customFormat="1">
      <c r="A32" s="64" t="s">
        <v>23</v>
      </c>
      <c r="B32" s="59" t="s">
        <v>657</v>
      </c>
      <c r="C32" s="110">
        <v>7</v>
      </c>
      <c r="D32" s="110">
        <v>2</v>
      </c>
      <c r="E32" s="102"/>
      <c r="F32" s="83">
        <f>AVERAGE(K32,L32,N32,O32,P32,Q32,R32)</f>
        <v>4.5714285714285712</v>
      </c>
      <c r="G32" s="149"/>
      <c r="H32" s="142"/>
      <c r="I32" s="142"/>
      <c r="J32" s="71"/>
      <c r="K32" s="54">
        <v>5</v>
      </c>
      <c r="L32" s="142">
        <v>4</v>
      </c>
      <c r="M32" s="49"/>
      <c r="N32" s="142">
        <v>6</v>
      </c>
      <c r="O32" s="54">
        <v>4</v>
      </c>
      <c r="P32" s="142">
        <v>5</v>
      </c>
      <c r="Q32" s="142">
        <v>4</v>
      </c>
      <c r="R32" s="54">
        <v>4</v>
      </c>
      <c r="S32" s="54"/>
      <c r="T32" s="54"/>
      <c r="U32" s="142"/>
      <c r="V32" s="142"/>
      <c r="W32" s="54"/>
      <c r="X32" s="142"/>
      <c r="Y32" s="54"/>
      <c r="Z32" s="71" t="s">
        <v>104</v>
      </c>
      <c r="AA32" s="142"/>
      <c r="AB32" s="54"/>
      <c r="AC32" s="49"/>
      <c r="AD32" s="120"/>
      <c r="AE32" s="71" t="s">
        <v>104</v>
      </c>
      <c r="AF32" s="54"/>
      <c r="AG32" s="54"/>
      <c r="AH32" s="54"/>
      <c r="AI32" s="142"/>
      <c r="AJ32" s="49"/>
      <c r="AK32" s="54"/>
      <c r="AL32" s="49"/>
      <c r="AM32" s="54"/>
      <c r="AN32" s="49"/>
      <c r="AO32" s="54"/>
      <c r="AP32" s="49"/>
      <c r="AQ32" s="47"/>
      <c r="AR32" s="142"/>
      <c r="AS32" s="116"/>
    </row>
    <row r="33" spans="1:45" s="91" customFormat="1">
      <c r="A33" s="338" t="s">
        <v>23</v>
      </c>
      <c r="B33" s="352" t="s">
        <v>760</v>
      </c>
      <c r="C33" s="330">
        <v>4</v>
      </c>
      <c r="D33" s="330">
        <v>4</v>
      </c>
      <c r="E33" s="102"/>
      <c r="F33" s="342">
        <f>AVERAGE(P33,Q33,R33,AH33)</f>
        <v>4.75</v>
      </c>
      <c r="G33" s="149"/>
      <c r="H33" s="142"/>
      <c r="I33" s="142"/>
      <c r="J33" s="71"/>
      <c r="K33" s="54"/>
      <c r="L33" s="142"/>
      <c r="M33" s="350"/>
      <c r="N33" s="142"/>
      <c r="O33" s="71" t="s">
        <v>104</v>
      </c>
      <c r="P33" s="142">
        <v>5</v>
      </c>
      <c r="Q33" s="142">
        <v>5</v>
      </c>
      <c r="R33" s="54">
        <v>5</v>
      </c>
      <c r="S33" s="54"/>
      <c r="T33" s="71" t="s">
        <v>104</v>
      </c>
      <c r="U33" s="142"/>
      <c r="V33" s="142"/>
      <c r="W33" s="54"/>
      <c r="X33" s="71" t="s">
        <v>104</v>
      </c>
      <c r="Y33" s="71" t="s">
        <v>104</v>
      </c>
      <c r="Z33" s="142"/>
      <c r="AA33" s="142"/>
      <c r="AB33" s="54"/>
      <c r="AC33" s="350"/>
      <c r="AD33" s="120"/>
      <c r="AE33" s="54"/>
      <c r="AF33" s="54"/>
      <c r="AG33" s="54"/>
      <c r="AH33" s="54">
        <v>4</v>
      </c>
      <c r="AI33" s="142"/>
      <c r="AJ33" s="350"/>
      <c r="AK33" s="54"/>
      <c r="AL33" s="350"/>
      <c r="AM33" s="54"/>
      <c r="AN33" s="350"/>
      <c r="AO33" s="54"/>
      <c r="AP33" s="350"/>
      <c r="AQ33" s="47"/>
      <c r="AR33" s="142"/>
      <c r="AS33" s="116"/>
    </row>
    <row r="34" spans="1:45" s="91" customFormat="1">
      <c r="A34" s="338" t="s">
        <v>23</v>
      </c>
      <c r="B34" s="352" t="s">
        <v>1036</v>
      </c>
      <c r="C34" s="330">
        <v>7</v>
      </c>
      <c r="D34" s="330">
        <v>4</v>
      </c>
      <c r="E34" s="102"/>
      <c r="F34" s="342">
        <f>AVERAGE(AA34,AB34,AC34,AD34,AE34,AH34,AI34,AJ34)</f>
        <v>4.5</v>
      </c>
      <c r="G34" s="149"/>
      <c r="H34" s="142"/>
      <c r="I34" s="142"/>
      <c r="J34" s="71"/>
      <c r="K34" s="54"/>
      <c r="L34" s="142"/>
      <c r="M34" s="350"/>
      <c r="N34" s="142"/>
      <c r="O34" s="71"/>
      <c r="P34" s="142"/>
      <c r="Q34" s="142"/>
      <c r="R34" s="54"/>
      <c r="S34" s="54"/>
      <c r="T34" s="71"/>
      <c r="U34" s="142"/>
      <c r="V34" s="142"/>
      <c r="W34" s="54"/>
      <c r="X34" s="71"/>
      <c r="Y34" s="71"/>
      <c r="Z34" s="142"/>
      <c r="AA34" s="71">
        <v>5</v>
      </c>
      <c r="AB34" s="54">
        <v>6</v>
      </c>
      <c r="AC34" s="350">
        <v>6</v>
      </c>
      <c r="AD34" s="142">
        <v>4</v>
      </c>
      <c r="AE34" s="281">
        <v>3</v>
      </c>
      <c r="AF34" s="71" t="s">
        <v>104</v>
      </c>
      <c r="AG34" s="71" t="s">
        <v>104</v>
      </c>
      <c r="AH34" s="281">
        <v>3</v>
      </c>
      <c r="AI34" s="142">
        <v>4</v>
      </c>
      <c r="AJ34" s="350">
        <v>5</v>
      </c>
      <c r="AK34" s="54"/>
      <c r="AL34" s="48" t="s">
        <v>104</v>
      </c>
      <c r="AM34" s="54"/>
      <c r="AN34" s="350"/>
      <c r="AO34" s="54"/>
      <c r="AP34" s="350"/>
      <c r="AQ34" s="47"/>
      <c r="AR34" s="142"/>
      <c r="AS34" s="116"/>
    </row>
    <row r="35" spans="1:45" s="91" customFormat="1">
      <c r="A35" s="10" t="s">
        <v>23</v>
      </c>
      <c r="B35" s="38" t="s">
        <v>410</v>
      </c>
      <c r="C35" s="113"/>
      <c r="D35" s="113">
        <v>2</v>
      </c>
      <c r="E35" s="11"/>
      <c r="F35" s="28"/>
      <c r="G35" s="149"/>
      <c r="H35" s="142"/>
      <c r="I35" s="142"/>
      <c r="J35" s="142"/>
      <c r="K35" s="54"/>
      <c r="L35" s="142"/>
      <c r="M35" s="47" t="s">
        <v>104</v>
      </c>
      <c r="N35" s="71" t="s">
        <v>104</v>
      </c>
      <c r="O35" s="54"/>
      <c r="P35" s="142"/>
      <c r="Q35" s="142"/>
      <c r="R35" s="54"/>
      <c r="S35" s="54"/>
      <c r="T35" s="54"/>
      <c r="U35" s="142"/>
      <c r="V35" s="142"/>
      <c r="W35" s="54"/>
      <c r="X35" s="142"/>
      <c r="Y35" s="54"/>
      <c r="Z35" s="142"/>
      <c r="AA35" s="142"/>
      <c r="AB35" s="54"/>
      <c r="AC35" s="49"/>
      <c r="AD35" s="120"/>
      <c r="AE35" s="54"/>
      <c r="AF35" s="54"/>
      <c r="AG35" s="54"/>
      <c r="AH35" s="54"/>
      <c r="AI35" s="142"/>
      <c r="AJ35" s="49"/>
      <c r="AK35" s="54"/>
      <c r="AL35" s="49"/>
      <c r="AM35" s="54"/>
      <c r="AN35" s="49"/>
      <c r="AO35" s="54"/>
      <c r="AP35" s="49"/>
      <c r="AQ35" s="47"/>
      <c r="AR35" s="142"/>
      <c r="AS35" s="116"/>
    </row>
    <row r="36" spans="1:45">
      <c r="A36" s="64" t="s">
        <v>24</v>
      </c>
      <c r="B36" s="22" t="s">
        <v>189</v>
      </c>
      <c r="C36" s="108">
        <v>3</v>
      </c>
      <c r="D36" s="110">
        <v>8</v>
      </c>
      <c r="E36" s="96" t="s">
        <v>585</v>
      </c>
      <c r="F36" s="83">
        <f>AVERAGE(AE36,AH36,AI36)</f>
        <v>3.3333333333333335</v>
      </c>
      <c r="G36" s="42" t="s">
        <v>104</v>
      </c>
      <c r="H36" s="71" t="s">
        <v>104</v>
      </c>
      <c r="I36" s="142"/>
      <c r="J36" s="142"/>
      <c r="K36" s="132"/>
      <c r="L36" s="132"/>
      <c r="M36" s="49"/>
      <c r="N36" s="142"/>
      <c r="O36" s="54"/>
      <c r="P36" s="142"/>
      <c r="Q36" s="54"/>
      <c r="R36" s="142"/>
      <c r="S36" s="132"/>
      <c r="T36" s="142"/>
      <c r="U36" s="142"/>
      <c r="V36" s="142"/>
      <c r="W36" s="121"/>
      <c r="X36" s="71" t="s">
        <v>104</v>
      </c>
      <c r="Y36" s="71" t="s">
        <v>104</v>
      </c>
      <c r="Z36" s="142"/>
      <c r="AA36" s="54"/>
      <c r="AB36" s="54"/>
      <c r="AC36" s="49"/>
      <c r="AD36" s="47" t="s">
        <v>104</v>
      </c>
      <c r="AE36" s="142">
        <v>4</v>
      </c>
      <c r="AF36" s="71" t="s">
        <v>104</v>
      </c>
      <c r="AG36" s="142" t="s">
        <v>104</v>
      </c>
      <c r="AH36" s="281">
        <v>3</v>
      </c>
      <c r="AI36" s="268">
        <v>3</v>
      </c>
      <c r="AJ36" s="47"/>
      <c r="AK36" s="142"/>
      <c r="AL36" s="48" t="s">
        <v>104</v>
      </c>
      <c r="AM36" s="121"/>
      <c r="AN36" s="49"/>
      <c r="AO36" s="54"/>
      <c r="AP36" s="49"/>
      <c r="AQ36" s="47"/>
      <c r="AR36" s="142"/>
      <c r="AS36" s="21"/>
    </row>
    <row r="37" spans="1:45" s="68" customFormat="1">
      <c r="A37" s="41" t="s">
        <v>24</v>
      </c>
      <c r="B37" s="79" t="s">
        <v>242</v>
      </c>
      <c r="C37" s="99"/>
      <c r="D37" s="100"/>
      <c r="E37" s="79"/>
      <c r="F37" s="168"/>
      <c r="G37" s="260"/>
      <c r="H37" s="158"/>
      <c r="I37" s="158"/>
      <c r="J37" s="158"/>
      <c r="K37" s="157"/>
      <c r="L37" s="157"/>
      <c r="M37" s="100"/>
      <c r="N37" s="158"/>
      <c r="O37" s="157"/>
      <c r="P37" s="158"/>
      <c r="Q37" s="157"/>
      <c r="R37" s="157"/>
      <c r="S37" s="157"/>
      <c r="T37" s="158"/>
      <c r="U37" s="157"/>
      <c r="V37" s="158"/>
      <c r="W37" s="157"/>
      <c r="X37" s="157"/>
      <c r="Y37" s="157"/>
      <c r="Z37" s="157"/>
      <c r="AA37" s="157"/>
      <c r="AB37" s="158"/>
      <c r="AC37" s="100"/>
      <c r="AD37" s="260"/>
      <c r="AE37" s="158"/>
      <c r="AF37" s="158"/>
      <c r="AG37" s="158"/>
      <c r="AH37" s="158"/>
      <c r="AI37" s="158"/>
      <c r="AJ37" s="100"/>
      <c r="AK37" s="157"/>
      <c r="AL37" s="100"/>
      <c r="AM37" s="157"/>
      <c r="AN37" s="262"/>
      <c r="AO37" s="158"/>
      <c r="AP37" s="262"/>
      <c r="AQ37" s="262"/>
      <c r="AR37" s="158"/>
      <c r="AS37" s="69"/>
    </row>
    <row r="38" spans="1:45">
      <c r="A38" s="41" t="s">
        <v>24</v>
      </c>
      <c r="B38" s="79" t="s">
        <v>223</v>
      </c>
      <c r="C38" s="99"/>
      <c r="D38" s="100"/>
      <c r="E38" s="79"/>
      <c r="F38" s="168"/>
      <c r="G38" s="260"/>
      <c r="H38" s="158"/>
      <c r="I38" s="158"/>
      <c r="J38" s="158"/>
      <c r="K38" s="157"/>
      <c r="L38" s="157"/>
      <c r="M38" s="100"/>
      <c r="N38" s="158"/>
      <c r="O38" s="157"/>
      <c r="P38" s="158"/>
      <c r="Q38" s="157"/>
      <c r="R38" s="157"/>
      <c r="S38" s="157"/>
      <c r="T38" s="158"/>
      <c r="U38" s="157"/>
      <c r="V38" s="158"/>
      <c r="W38" s="157"/>
      <c r="X38" s="157"/>
      <c r="Y38" s="157"/>
      <c r="Z38" s="157"/>
      <c r="AA38" s="157"/>
      <c r="AB38" s="158"/>
      <c r="AC38" s="100"/>
      <c r="AD38" s="260"/>
      <c r="AE38" s="158"/>
      <c r="AF38" s="158"/>
      <c r="AG38" s="158"/>
      <c r="AH38" s="158"/>
      <c r="AI38" s="158"/>
      <c r="AJ38" s="100"/>
      <c r="AK38" s="157"/>
      <c r="AL38" s="100"/>
      <c r="AM38" s="157"/>
      <c r="AN38" s="262"/>
      <c r="AO38" s="158"/>
      <c r="AP38" s="262"/>
      <c r="AQ38" s="262"/>
      <c r="AR38" s="158"/>
      <c r="AS38" s="21"/>
    </row>
    <row r="39" spans="1:45" s="91" customFormat="1">
      <c r="A39" s="64" t="s">
        <v>24</v>
      </c>
      <c r="B39" s="34" t="s">
        <v>210</v>
      </c>
      <c r="C39" s="108">
        <v>21</v>
      </c>
      <c r="D39" s="110">
        <v>1</v>
      </c>
      <c r="E39" s="102">
        <v>12</v>
      </c>
      <c r="F39" s="83">
        <f>AVERAGE(X39,G39,H39,I39,J39,K39,L39,M39,N39,S39,T39,U39,V39,W39,Y39,AF39,AG39,AI39,AJ39,AK39,AL39)</f>
        <v>4.9523809523809526</v>
      </c>
      <c r="G39" s="225">
        <v>7</v>
      </c>
      <c r="H39" s="268">
        <v>3</v>
      </c>
      <c r="I39" s="142">
        <v>4</v>
      </c>
      <c r="J39" s="142">
        <v>4</v>
      </c>
      <c r="K39" s="43">
        <v>6</v>
      </c>
      <c r="L39" s="142">
        <v>4</v>
      </c>
      <c r="M39" s="47">
        <v>4</v>
      </c>
      <c r="N39" s="43">
        <v>6</v>
      </c>
      <c r="O39" s="121"/>
      <c r="P39" s="132"/>
      <c r="Q39" s="142"/>
      <c r="R39" s="121"/>
      <c r="S39" s="54">
        <v>4</v>
      </c>
      <c r="T39" s="224">
        <v>7</v>
      </c>
      <c r="U39" s="54">
        <v>4</v>
      </c>
      <c r="V39" s="142">
        <v>5</v>
      </c>
      <c r="W39" s="43">
        <v>6</v>
      </c>
      <c r="X39" s="54">
        <v>5</v>
      </c>
      <c r="Y39" s="281">
        <v>3</v>
      </c>
      <c r="Z39" s="54"/>
      <c r="AA39" s="54"/>
      <c r="AB39" s="142"/>
      <c r="AC39" s="47"/>
      <c r="AD39" s="149"/>
      <c r="AE39" s="142"/>
      <c r="AF39" s="281">
        <v>3</v>
      </c>
      <c r="AG39" s="54">
        <v>4</v>
      </c>
      <c r="AH39" s="43" t="s">
        <v>104</v>
      </c>
      <c r="AI39" s="142">
        <v>4</v>
      </c>
      <c r="AJ39" s="50">
        <v>6</v>
      </c>
      <c r="AK39" s="224">
        <v>7</v>
      </c>
      <c r="AL39" s="285">
        <v>8</v>
      </c>
      <c r="AM39" s="54"/>
      <c r="AN39" s="49"/>
      <c r="AO39" s="54"/>
      <c r="AP39" s="49"/>
      <c r="AQ39" s="47"/>
      <c r="AR39" s="132"/>
      <c r="AS39" s="116"/>
    </row>
    <row r="40" spans="1:45" s="91" customFormat="1">
      <c r="A40" s="338" t="s">
        <v>24</v>
      </c>
      <c r="B40" s="352" t="s">
        <v>759</v>
      </c>
      <c r="C40" s="328"/>
      <c r="D40" s="330">
        <v>3</v>
      </c>
      <c r="E40" s="102">
        <v>1</v>
      </c>
      <c r="F40" s="342"/>
      <c r="G40" s="149"/>
      <c r="H40" s="142"/>
      <c r="I40" s="142"/>
      <c r="J40" s="142"/>
      <c r="K40" s="43"/>
      <c r="L40" s="142"/>
      <c r="M40" s="47"/>
      <c r="N40" s="43"/>
      <c r="O40" s="43" t="s">
        <v>104</v>
      </c>
      <c r="P40" s="142" t="s">
        <v>104</v>
      </c>
      <c r="Q40" s="142"/>
      <c r="R40" s="121"/>
      <c r="S40" s="121"/>
      <c r="T40" s="121"/>
      <c r="U40" s="121"/>
      <c r="V40" s="142"/>
      <c r="W40" s="142"/>
      <c r="X40" s="54"/>
      <c r="Y40" s="54"/>
      <c r="Z40" s="54"/>
      <c r="AA40" s="54"/>
      <c r="AB40" s="142"/>
      <c r="AC40" s="47"/>
      <c r="AD40" s="149"/>
      <c r="AE40" s="142"/>
      <c r="AF40" s="121"/>
      <c r="AG40" s="54"/>
      <c r="AH40" s="54"/>
      <c r="AI40" s="71" t="s">
        <v>104</v>
      </c>
      <c r="AJ40" s="350"/>
      <c r="AK40" s="54"/>
      <c r="AL40" s="47"/>
      <c r="AM40" s="54"/>
      <c r="AN40" s="350"/>
      <c r="AO40" s="54"/>
      <c r="AP40" s="350"/>
      <c r="AQ40" s="47"/>
      <c r="AR40" s="132"/>
      <c r="AS40" s="116"/>
    </row>
    <row r="41" spans="1:45" s="91" customFormat="1">
      <c r="A41" s="338" t="s">
        <v>24</v>
      </c>
      <c r="B41" s="346" t="s">
        <v>804</v>
      </c>
      <c r="C41" s="328">
        <v>4</v>
      </c>
      <c r="D41" s="330">
        <v>6</v>
      </c>
      <c r="E41" s="102">
        <v>1</v>
      </c>
      <c r="F41" s="342">
        <f>AVERAGE(AC41,AD41,AH41,AL41)</f>
        <v>4.5</v>
      </c>
      <c r="G41" s="149"/>
      <c r="H41" s="142"/>
      <c r="I41" s="142"/>
      <c r="J41" s="142"/>
      <c r="K41" s="43"/>
      <c r="L41" s="142"/>
      <c r="M41" s="47"/>
      <c r="N41" s="43"/>
      <c r="O41" s="43"/>
      <c r="P41" s="142"/>
      <c r="Q41" s="71" t="s">
        <v>104</v>
      </c>
      <c r="R41" s="142" t="s">
        <v>104</v>
      </c>
      <c r="S41" s="142" t="s">
        <v>104</v>
      </c>
      <c r="T41" s="121"/>
      <c r="U41" s="121"/>
      <c r="V41" s="142"/>
      <c r="W41" s="142"/>
      <c r="X41" s="54"/>
      <c r="Y41" s="54"/>
      <c r="Z41" s="54"/>
      <c r="AA41" s="54"/>
      <c r="AB41" s="71" t="s">
        <v>104</v>
      </c>
      <c r="AC41" s="51">
        <v>6</v>
      </c>
      <c r="AD41" s="149">
        <v>4</v>
      </c>
      <c r="AE41" s="142"/>
      <c r="AF41" s="121"/>
      <c r="AG41" s="54"/>
      <c r="AH41" s="281">
        <v>3</v>
      </c>
      <c r="AI41" s="71" t="s">
        <v>104</v>
      </c>
      <c r="AJ41" s="48" t="s">
        <v>104</v>
      </c>
      <c r="AK41" s="54"/>
      <c r="AL41" s="47">
        <v>5</v>
      </c>
      <c r="AM41" s="54"/>
      <c r="AN41" s="350"/>
      <c r="AO41" s="54"/>
      <c r="AP41" s="350"/>
      <c r="AQ41" s="47"/>
      <c r="AR41" s="132"/>
      <c r="AS41" s="116"/>
    </row>
    <row r="42" spans="1:45" s="91" customFormat="1" ht="15.75" thickBot="1">
      <c r="A42" s="2" t="s">
        <v>24</v>
      </c>
      <c r="B42" s="138" t="s">
        <v>326</v>
      </c>
      <c r="C42" s="109">
        <v>25</v>
      </c>
      <c r="D42" s="111">
        <v>4</v>
      </c>
      <c r="E42" s="3">
        <v>8</v>
      </c>
      <c r="F42" s="27">
        <f>AVERAGE(V42,G42,H42,I42,J42,M42,O42,P42,Q42,R42,S42,T42,U42,W42,Z42,AA42,AB42,AC42,AD42,AE42,AF42,AG42,AH42,AJ42,AK42,AL42)</f>
        <v>4.9615384615384617</v>
      </c>
      <c r="G42" s="149">
        <v>5</v>
      </c>
      <c r="H42" s="142">
        <v>4</v>
      </c>
      <c r="I42" s="142">
        <v>4</v>
      </c>
      <c r="J42" s="268">
        <v>3</v>
      </c>
      <c r="K42" s="142" t="s">
        <v>104</v>
      </c>
      <c r="L42" s="142"/>
      <c r="M42" s="47">
        <v>4</v>
      </c>
      <c r="N42" s="71" t="s">
        <v>104</v>
      </c>
      <c r="O42" s="54">
        <v>4</v>
      </c>
      <c r="P42" s="142">
        <v>5</v>
      </c>
      <c r="Q42" s="142">
        <v>4</v>
      </c>
      <c r="R42" s="54">
        <v>4</v>
      </c>
      <c r="S42" s="54">
        <v>4</v>
      </c>
      <c r="T42" s="224">
        <v>7</v>
      </c>
      <c r="U42" s="224">
        <v>7</v>
      </c>
      <c r="V42" s="278">
        <v>7</v>
      </c>
      <c r="W42" s="224">
        <v>7</v>
      </c>
      <c r="X42" s="54"/>
      <c r="Y42" s="82" t="s">
        <v>418</v>
      </c>
      <c r="Z42" s="224">
        <v>7</v>
      </c>
      <c r="AA42" s="54">
        <v>4</v>
      </c>
      <c r="AB42" s="43">
        <v>4</v>
      </c>
      <c r="AC42" s="47">
        <v>6</v>
      </c>
      <c r="AD42" s="231">
        <v>3</v>
      </c>
      <c r="AE42" s="71">
        <v>4</v>
      </c>
      <c r="AF42" s="54">
        <v>4</v>
      </c>
      <c r="AG42" s="281">
        <v>3</v>
      </c>
      <c r="AH42" s="54">
        <v>6</v>
      </c>
      <c r="AI42" s="142"/>
      <c r="AJ42" s="382">
        <v>7</v>
      </c>
      <c r="AK42" s="54">
        <v>5</v>
      </c>
      <c r="AL42" s="321">
        <v>7</v>
      </c>
      <c r="AM42" s="121"/>
      <c r="AN42" s="47"/>
      <c r="AO42" s="54"/>
      <c r="AP42" s="49"/>
      <c r="AQ42" s="47"/>
      <c r="AR42" s="142"/>
      <c r="AS42" s="116"/>
    </row>
    <row r="43" spans="1:45">
      <c r="G43" s="30">
        <f>AVERAGE(G9,G12,G15,G16,G21,G24,G25,G29,G39,G42)</f>
        <v>4.7</v>
      </c>
      <c r="H43" s="30">
        <f>AVERAGE(H9,H11,H12,H15,H16,H23,H25,H29,H39,H42)</f>
        <v>3.6</v>
      </c>
      <c r="I43" s="30">
        <f>AVERAGE(I9,I12,I13,I15,I16,I23,I25,I27,I29,I39,I42)</f>
        <v>4.3636363636363633</v>
      </c>
      <c r="J43" s="30">
        <f>AVERAGE(J9,J12,J18,J19,J21,J22,J23,J29,J30,J39,J42)</f>
        <v>4.1818181818181817</v>
      </c>
      <c r="K43" s="30">
        <f>AVERAGE(K9,K11,K12,K13,K18,K19,K25,K23,K31,K32,K39)</f>
        <v>5.3636363636363633</v>
      </c>
      <c r="L43" s="30">
        <f>AVERAGE(L9,L11,L12,L13,L16,L19,L23,L25,L31,L32,L39)</f>
        <v>4.8181818181818183</v>
      </c>
      <c r="M43" s="24">
        <f>AVERAGE(M9,M11,M12,M13,M18,M19,M22,M26,M29,M31,M39)</f>
        <v>5.5454545454545459</v>
      </c>
      <c r="N43" s="24">
        <f>AVERAGE(N9,N11,N12,N13,N18,N19,N26,N29,N31,N32,N39)</f>
        <v>4.7272727272727275</v>
      </c>
      <c r="O43" s="24">
        <f>AVERAGE(O9,O11,O13,O12,O18,O19,O22,O23,O31,O32,O42)</f>
        <v>4.4545454545454541</v>
      </c>
      <c r="P43" s="24">
        <f>AVERAGE(P9,P11,P12,P13,P18,P19,P27,P31,P32,P33,P42)</f>
        <v>4.8181818181818183</v>
      </c>
      <c r="Q43" s="24">
        <f>AVERAGE(Q9,Q12,Q13,Q18,Q19,Q22,Q27,Q30,Q31,Q32,Q33,Q42)</f>
        <v>5.166666666666667</v>
      </c>
      <c r="R43" s="24">
        <f>AVERAGE(R9,R12,R13,R18,R19,R27,R30,R31,R32,R33,R42)</f>
        <v>4.3636363636363633</v>
      </c>
      <c r="S43" s="24">
        <f>AVERAGE(S8,S11,S12,S13,S19,S21,S29,S31,S30,S39,S42)</f>
        <v>3.7272727272727271</v>
      </c>
      <c r="T43" s="24">
        <f>AVERAGE(T8,T11,T12,T13,T19,T21,T29,T30,T31,T39,T42)</f>
        <v>4.9090909090909092</v>
      </c>
      <c r="U43" s="24">
        <f>AVERAGE(U8,U13,U16,U18,U19,U21,U30,U29,U31,U39,U42)</f>
        <v>5.5454545454545459</v>
      </c>
      <c r="V43" s="24">
        <f>AVERAGE(V8,V12,V13,V18,V19,V21,V29,V30,V31,V39,V42)</f>
        <v>5.0909090909090908</v>
      </c>
      <c r="W43" s="24">
        <f>AVERAGE(W8,W12,W13,W18,W19,W21,W29,W31,W30,W39,W42)</f>
        <v>4.7272727272727275</v>
      </c>
      <c r="X43" s="24">
        <f>AVERAGE(X8,X11,X12,X16,X18,X21,X23,X25,X29,X30,X39)</f>
        <v>5.6363636363636367</v>
      </c>
      <c r="Y43" s="24">
        <f>AVERAGE(Y8,Y12,Y13,Y16,Y18,Y21,Y23,Y30,Y31,Y39,Y26)</f>
        <v>3.6363636363636362</v>
      </c>
      <c r="Z43" s="24">
        <f>AVERAGE(Z9,Z12,Z18,Z19,Z20,Z21,Z23,Z26,Z30,Z31,Z42)</f>
        <v>6.0909090909090908</v>
      </c>
      <c r="AA43" s="24">
        <f>AVERAGE(AA9,AA12,AA18,AA19,AA20,AA21,AA26,AA30,AA29,AA31,AA42)</f>
        <v>3.5454545454545454</v>
      </c>
      <c r="AB43" s="24">
        <f>AVERAGE(AB9,AB12,AB18,AB19,AB20,AB25,AB23,AB30,AB31,AB34,AB42)</f>
        <v>4.1818181818181817</v>
      </c>
      <c r="AC43" s="24">
        <f>AVERAGE(AC9,AC11,AC12,AC19,AC20,AC25,AC30,AC31,AC34,AC41,AC42)</f>
        <v>5.9090909090909092</v>
      </c>
      <c r="AD43" s="24">
        <f>AVERAGE(AD9,AD11,AD12,AD16,AD20,AD25,AD30,AD31,AD34,AD41,AD42)</f>
        <v>4.9090909090909092</v>
      </c>
      <c r="AE43" s="24">
        <f>AVERAGE(AE9,AE13,AE12,AE19,AE20,AE25,AE26,AE29,AE31,AE34,AE36)</f>
        <v>3.3636363636363638</v>
      </c>
      <c r="AF43" s="24">
        <f>AVERAGE(AF9,AF11,AF12,AF13,AF16,AF20,AF26,AF31,AF30,AF39,AF42)</f>
        <v>4.5454545454545459</v>
      </c>
      <c r="AG43" s="24">
        <f>AVERAGE(AG9,AG11,AG12,AG13,AG16,AG20,AG21,AG26,AG30,AG39,AG42)</f>
        <v>4.7272727272727275</v>
      </c>
      <c r="AH43" s="24">
        <f>AVERAGE(AH9,AH12,AH13,AH16,AH20,AH30,AH33,AH34,AH36,AH41,AH42)</f>
        <v>3.1818181818181817</v>
      </c>
      <c r="AI43" s="24">
        <f>AVERAGE(AI9,AI12,AI19,AI18,AI20,AI25,AI30,AI31,AI34,AI36,AI39)</f>
        <v>4.3636363636363633</v>
      </c>
      <c r="AJ43" s="24">
        <f>AVERAGE(AJ9,AJ12,AJ18,AJ19,AJ21,AJ25,AJ30,AJ31,AJ34,AJ39,AJ42)</f>
        <v>5.8181818181818183</v>
      </c>
      <c r="AK43" s="24">
        <f>AVERAGE(AK9,AK11,AK12,AK16,AK18,AK20,AK25,AK30,AK31,AK39,AK42)</f>
        <v>5.5454545454545459</v>
      </c>
      <c r="AL43" s="24">
        <f>AVERAGE(AL9,AL12,AL18,AL19,AL20,AL21,AL30,AL31,AL39,AL41,AL42)</f>
        <v>6.1818181818181817</v>
      </c>
      <c r="AM43" s="24"/>
      <c r="AN43" s="24"/>
      <c r="AO43" s="24"/>
      <c r="AP43" s="24"/>
      <c r="AQ43" s="24"/>
      <c r="AR43" s="24"/>
    </row>
  </sheetData>
  <mergeCells count="1">
    <mergeCell ref="C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21</vt:i4>
      </vt:variant>
      <vt:variant>
        <vt:lpstr>Plages nommées</vt:lpstr>
      </vt:variant>
      <vt:variant>
        <vt:i4>1</vt:i4>
      </vt:variant>
    </vt:vector>
  </HeadingPairs>
  <TitlesOfParts>
    <vt:vector size="22" baseType="lpstr">
      <vt:lpstr>Règles</vt:lpstr>
      <vt:lpstr>OM</vt:lpstr>
      <vt:lpstr>OL</vt:lpstr>
      <vt:lpstr>PSG</vt:lpstr>
      <vt:lpstr>OGCN</vt:lpstr>
      <vt:lpstr>ASSE</vt:lpstr>
      <vt:lpstr>Losc</vt:lpstr>
      <vt:lpstr>FCGB</vt:lpstr>
      <vt:lpstr>FCL</vt:lpstr>
      <vt:lpstr>MHSC</vt:lpstr>
      <vt:lpstr>TFC</vt:lpstr>
      <vt:lpstr>SCB</vt:lpstr>
      <vt:lpstr>SRFC</vt:lpstr>
      <vt:lpstr>FCN</vt:lpstr>
      <vt:lpstr>ASM</vt:lpstr>
      <vt:lpstr>EAG</vt:lpstr>
      <vt:lpstr>SMC</vt:lpstr>
      <vt:lpstr>SCO</vt:lpstr>
      <vt:lpstr>ASNL</vt:lpstr>
      <vt:lpstr>DFCO</vt:lpstr>
      <vt:lpstr>FCM</vt:lpstr>
      <vt:lpstr>OL!Zone_d_impression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2013-08-01T19:23:11Z</dcterms:created>
  <dcterms:modified xsi:type="dcterms:W3CDTF">2017-04-10T10:15:16Z</dcterms:modified>
</cp:coreProperties>
</file>