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7650" windowHeight="7680"/>
  </bookViews>
  <sheets>
    <sheet name="Règles" sheetId="12" r:id="rId1"/>
    <sheet name="Burnley" sheetId="2" r:id="rId2"/>
    <sheet name="Swansea" sheetId="3" r:id="rId3"/>
    <sheet name="Palace" sheetId="1" r:id="rId4"/>
    <sheet name="WBA" sheetId="4" r:id="rId5"/>
    <sheet name="Everton" sheetId="5" r:id="rId6"/>
    <sheet name="Tottenham" sheetId="6" r:id="rId7"/>
    <sheet name="West Ham" sheetId="7" r:id="rId8"/>
    <sheet name="Hull" sheetId="8" r:id="rId9"/>
    <sheet name="Leicester" sheetId="9" r:id="rId10"/>
    <sheet name="Man. City" sheetId="10" r:id="rId11"/>
    <sheet name="Sunderland" sheetId="13" r:id="rId12"/>
    <sheet name="Middlesbrough" sheetId="14" r:id="rId13"/>
    <sheet name="Stoke City" sheetId="19" r:id="rId14"/>
    <sheet name="Southampton" sheetId="20" r:id="rId15"/>
    <sheet name="Watford" sheetId="21" r:id="rId16"/>
    <sheet name="Arsenal" sheetId="23" r:id="rId17"/>
    <sheet name="Liverpool" sheetId="28" r:id="rId18"/>
    <sheet name="Bournemouth" sheetId="15" r:id="rId19"/>
    <sheet name="Man. United" sheetId="25" r:id="rId20"/>
    <sheet name="Chelsea" sheetId="27" r:id="rId21"/>
  </sheets>
  <definedNames>
    <definedName name="_xlnm.Print_Area" localSheetId="2">Swansea!$A$1:$AG$71</definedName>
  </definedNames>
  <calcPr calcId="125725"/>
</workbook>
</file>

<file path=xl/calcChain.xml><?xml version="1.0" encoding="utf-8"?>
<calcChain xmlns="http://schemas.openxmlformats.org/spreadsheetml/2006/main">
  <c r="F8" i="10"/>
  <c r="F32" i="20"/>
  <c r="F29"/>
  <c r="F24"/>
  <c r="F23"/>
  <c r="F22"/>
  <c r="F21"/>
  <c r="F19"/>
  <c r="F16"/>
  <c r="F11"/>
  <c r="F10"/>
  <c r="F8"/>
  <c r="F31" i="6"/>
  <c r="F28"/>
  <c r="F23"/>
  <c r="F22"/>
  <c r="F21"/>
  <c r="F20"/>
  <c r="F15"/>
  <c r="F13"/>
  <c r="F12"/>
  <c r="F11"/>
  <c r="F8"/>
  <c r="F33" i="25"/>
  <c r="F29"/>
  <c r="F28"/>
  <c r="F27"/>
  <c r="F25"/>
  <c r="F21"/>
  <c r="F19"/>
  <c r="F15"/>
  <c r="F16"/>
  <c r="F12"/>
  <c r="F11"/>
  <c r="F8"/>
  <c r="F29" i="14"/>
  <c r="F26"/>
  <c r="F22"/>
  <c r="F21"/>
  <c r="F20"/>
  <c r="F19"/>
  <c r="F17"/>
  <c r="F15"/>
  <c r="F12"/>
  <c r="F11"/>
  <c r="F8"/>
  <c r="F30" i="28"/>
  <c r="F29"/>
  <c r="F28"/>
  <c r="F23"/>
  <c r="F22"/>
  <c r="F21"/>
  <c r="F19"/>
  <c r="F16"/>
  <c r="F13"/>
  <c r="F11"/>
  <c r="F8"/>
  <c r="F32" i="10"/>
  <c r="F28"/>
  <c r="F26"/>
  <c r="F24"/>
  <c r="F19"/>
  <c r="F18"/>
  <c r="F17"/>
  <c r="F15"/>
  <c r="F13"/>
  <c r="F11"/>
  <c r="F32" i="9"/>
  <c r="F29"/>
  <c r="F25"/>
  <c r="F21"/>
  <c r="F19"/>
  <c r="F17"/>
  <c r="F16"/>
  <c r="F14"/>
  <c r="F13"/>
  <c r="F10"/>
  <c r="F8"/>
  <c r="F33" i="7"/>
  <c r="F29"/>
  <c r="F28"/>
  <c r="F25"/>
  <c r="F23"/>
  <c r="F18"/>
  <c r="F16"/>
  <c r="F15"/>
  <c r="F13"/>
  <c r="F11"/>
  <c r="F8"/>
  <c r="F34" i="23"/>
  <c r="F33"/>
  <c r="F26"/>
  <c r="F27"/>
  <c r="F22"/>
  <c r="F16"/>
  <c r="F14"/>
  <c r="F13"/>
  <c r="F10"/>
  <c r="F8"/>
  <c r="F30" i="4"/>
  <c r="F28"/>
  <c r="F27"/>
  <c r="F26"/>
  <c r="F23"/>
  <c r="F19"/>
  <c r="F17"/>
  <c r="F15"/>
  <c r="F13"/>
  <c r="F12"/>
  <c r="F8"/>
  <c r="F33" i="2"/>
  <c r="F30"/>
  <c r="F26"/>
  <c r="F25"/>
  <c r="F21"/>
  <c r="F18"/>
  <c r="F13"/>
  <c r="F12"/>
  <c r="F11"/>
  <c r="F10"/>
  <c r="F7"/>
  <c r="F35" i="13"/>
  <c r="F34"/>
  <c r="F32"/>
  <c r="F31"/>
  <c r="F30"/>
  <c r="F24"/>
  <c r="F21"/>
  <c r="F20"/>
  <c r="F16"/>
  <c r="F15"/>
  <c r="F9"/>
  <c r="F29" i="27"/>
  <c r="F25"/>
  <c r="F24"/>
  <c r="F22"/>
  <c r="F21"/>
  <c r="F19"/>
  <c r="F18"/>
  <c r="F17"/>
  <c r="F14"/>
  <c r="F12"/>
  <c r="F8"/>
  <c r="F32" i="19"/>
  <c r="F29"/>
  <c r="F23"/>
  <c r="F22"/>
  <c r="F21"/>
  <c r="F15"/>
  <c r="F14"/>
  <c r="F13"/>
  <c r="F11"/>
  <c r="F10"/>
  <c r="F9"/>
  <c r="F33" i="8"/>
  <c r="F30"/>
  <c r="F29"/>
  <c r="F28"/>
  <c r="F21"/>
  <c r="F20"/>
  <c r="F17"/>
  <c r="F14"/>
  <c r="F13"/>
  <c r="F12"/>
  <c r="F8"/>
  <c r="F29" i="5"/>
  <c r="F27"/>
  <c r="F23"/>
  <c r="F22"/>
  <c r="F21"/>
  <c r="F17"/>
  <c r="F14"/>
  <c r="F13"/>
  <c r="F12"/>
  <c r="F10"/>
  <c r="F8"/>
  <c r="F38" i="21"/>
  <c r="F31"/>
  <c r="F29"/>
  <c r="F24"/>
  <c r="F23"/>
  <c r="F17"/>
  <c r="F15"/>
  <c r="F13"/>
  <c r="F12"/>
  <c r="F11"/>
  <c r="F8"/>
  <c r="F31" i="1"/>
  <c r="F34"/>
  <c r="F30"/>
  <c r="F26"/>
  <c r="F23"/>
  <c r="F22"/>
  <c r="F21"/>
  <c r="F18"/>
  <c r="F16"/>
  <c r="F10"/>
  <c r="F7"/>
  <c r="F34" i="3"/>
  <c r="F31"/>
  <c r="F27"/>
  <c r="F26"/>
  <c r="F24"/>
  <c r="F22"/>
  <c r="F20"/>
  <c r="F19"/>
  <c r="F14"/>
  <c r="F12"/>
  <c r="F7"/>
  <c r="F33" i="15"/>
  <c r="F32"/>
  <c r="F29"/>
  <c r="F28"/>
  <c r="F24"/>
  <c r="F23"/>
  <c r="F21"/>
  <c r="F15"/>
  <c r="F14"/>
  <c r="F13"/>
  <c r="F8"/>
  <c r="F31" i="28"/>
  <c r="F35" i="3"/>
  <c r="F18"/>
  <c r="F15"/>
  <c r="F39" i="8"/>
  <c r="F32" i="4"/>
  <c r="F20"/>
  <c r="F25" i="5"/>
  <c r="F18"/>
  <c r="F27" i="7"/>
  <c r="F20"/>
  <c r="F22" i="15"/>
  <c r="F28" i="19"/>
  <c r="F20" i="10"/>
  <c r="F12"/>
  <c r="F10"/>
  <c r="F28" i="27"/>
  <c r="F23"/>
  <c r="F26" i="7"/>
  <c r="F11" i="5"/>
  <c r="F30" i="6"/>
  <c r="F28" i="13"/>
  <c r="F11"/>
  <c r="F15" i="1"/>
  <c r="F22" i="4"/>
  <c r="F34" i="21"/>
  <c r="F25"/>
  <c r="F31" i="2"/>
  <c r="F28"/>
  <c r="F9"/>
  <c r="F28" i="3"/>
  <c r="F11"/>
  <c r="F33" i="14"/>
  <c r="F25"/>
  <c r="F14"/>
  <c r="F13"/>
  <c r="F30" i="19"/>
  <c r="F20"/>
  <c r="F17"/>
  <c r="F17" i="15"/>
  <c r="F34" i="25"/>
  <c r="F31"/>
  <c r="F30"/>
  <c r="F24"/>
  <c r="F17"/>
  <c r="F14"/>
  <c r="F35" i="23"/>
  <c r="F30"/>
  <c r="F24"/>
  <c r="F21"/>
  <c r="F38" i="8"/>
  <c r="F10"/>
  <c r="F12" i="9"/>
  <c r="F25" i="28"/>
  <c r="F24" i="19"/>
  <c r="F26" i="15"/>
  <c r="F37" i="21"/>
  <c r="F14"/>
  <c r="F27" i="2"/>
  <c r="F35" i="8"/>
  <c r="F22"/>
  <c r="F30" i="5"/>
  <c r="F35" i="14"/>
  <c r="F23"/>
  <c r="F31" i="10"/>
  <c r="F30" i="15"/>
  <c r="F22" i="9"/>
  <c r="F25" i="3"/>
  <c r="F18" i="4"/>
  <c r="F8" i="13"/>
  <c r="F28" i="1"/>
  <c r="F12"/>
  <c r="F16" i="14"/>
  <c r="F23" i="25"/>
  <c r="F20"/>
  <c r="F13"/>
  <c r="F20" i="28"/>
  <c r="F18" i="8"/>
  <c r="F27"/>
  <c r="F28" i="23"/>
  <c r="F15"/>
  <c r="F28" i="9"/>
  <c r="F25" i="19"/>
  <c r="F8"/>
  <c r="F23" i="2"/>
  <c r="F14" i="6"/>
  <c r="F9"/>
  <c r="F33" i="20"/>
  <c r="F28"/>
  <c r="F26"/>
  <c r="F20"/>
  <c r="F12" i="28"/>
  <c r="F19" i="8"/>
  <c r="F15"/>
  <c r="F25" i="15"/>
  <c r="F12"/>
  <c r="F16" i="5"/>
  <c r="F9"/>
  <c r="F18" i="13"/>
  <c r="F11" i="1"/>
  <c r="F17" i="23"/>
  <c r="F20" i="15"/>
  <c r="F24" i="9"/>
  <c r="F25" i="20"/>
  <c r="F12"/>
  <c r="F23" i="8"/>
  <c r="F19" i="2"/>
  <c r="F12" i="23"/>
  <c r="F37" i="13"/>
  <c r="F14"/>
  <c r="F13"/>
  <c r="F18" i="19"/>
  <c r="F14" i="7"/>
  <c r="F18" i="6"/>
  <c r="F14" i="10"/>
  <c r="F9"/>
  <c r="F14" i="28"/>
  <c r="F37" i="1"/>
  <c r="F28" i="21"/>
  <c r="F16"/>
  <c r="F31" i="15"/>
  <c r="F18" i="28"/>
  <c r="F25" i="1"/>
  <c r="F10" i="7"/>
  <c r="F14" i="4"/>
  <c r="F10" i="13"/>
  <c r="F15" i="9"/>
  <c r="F34" i="8"/>
  <c r="F32"/>
  <c r="F27" i="6"/>
  <c r="F17"/>
  <c r="F32" i="21"/>
  <c r="F22"/>
  <c r="F21"/>
  <c r="F29" i="3"/>
  <c r="F16"/>
  <c r="F32" i="1"/>
  <c r="F14"/>
  <c r="F23" i="23"/>
  <c r="F36"/>
  <c r="F16" i="15"/>
  <c r="F21" i="7"/>
  <c r="F19"/>
  <c r="F11" i="8"/>
  <c r="F9"/>
  <c r="F32" i="28"/>
  <c r="F30" i="9"/>
  <c r="F23"/>
  <c r="F20"/>
  <c r="F9" i="14"/>
  <c r="F22" i="2"/>
  <c r="F29" i="10"/>
  <c r="F27" i="20"/>
  <c r="F15"/>
  <c r="F19" i="5"/>
  <c r="F33" i="3"/>
  <c r="F21"/>
  <c r="F17"/>
  <c r="F13"/>
  <c r="F17" i="20"/>
  <c r="F30" i="10"/>
  <c r="F31" i="9"/>
  <c r="F18"/>
  <c r="F19" i="19"/>
  <c r="F17" i="2"/>
  <c r="F36" i="13"/>
  <c r="F31" i="5"/>
  <c r="F7"/>
  <c r="F26" i="6"/>
  <c r="F23" i="10"/>
  <c r="F18" i="20"/>
  <c r="F27" i="19"/>
  <c r="F30" i="3"/>
  <c r="F31" i="14"/>
  <c r="F23" i="3"/>
  <c r="F33" i="13"/>
  <c r="F35" i="21"/>
  <c r="F30"/>
  <c r="F27" i="10"/>
  <c r="F20" i="1"/>
  <c r="F11" i="9"/>
  <c r="F9"/>
  <c r="F32" i="14"/>
  <c r="F10" i="28"/>
  <c r="F24" i="5"/>
  <c r="F26" i="13"/>
  <c r="F16" i="19"/>
  <c r="F26" i="8"/>
  <c r="F28" i="5"/>
  <c r="F20"/>
  <c r="F32" i="7"/>
  <c r="F24"/>
  <c r="F12"/>
  <c r="F19" i="13"/>
  <c r="F30" i="20"/>
  <c r="F31"/>
  <c r="F34" i="7"/>
  <c r="F9" i="15"/>
  <c r="F18" i="23"/>
  <c r="F33" i="1"/>
  <c r="F32" i="6"/>
  <c r="F25" i="13"/>
  <c r="F33" i="19"/>
  <c r="F19" i="23"/>
  <c r="F16" i="10"/>
  <c r="F36" i="8"/>
  <c r="F7" i="7"/>
  <c r="F15" i="5"/>
  <c r="F8" i="1"/>
  <c r="F23" i="13"/>
  <c r="F35" i="7"/>
  <c r="F29" i="2"/>
  <c r="F19" i="6"/>
  <c r="F13" i="20"/>
  <c r="F33" i="21"/>
  <c r="F26" i="9"/>
  <c r="F25" i="23"/>
  <c r="F22" i="7"/>
  <c r="F17"/>
  <c r="F29" i="13"/>
  <c r="F11" i="27"/>
  <c r="F16" i="4"/>
  <c r="F24" i="14"/>
  <c r="F20" i="27"/>
  <c r="F31" i="4"/>
  <c r="F13" i="27"/>
  <c r="F30" i="7"/>
  <c r="F12" i="19"/>
  <c r="F19" i="1"/>
  <c r="F13"/>
  <c r="F18" i="14"/>
  <c r="F22" i="13"/>
  <c r="F12"/>
  <c r="F20" i="2"/>
  <c r="F25" i="4"/>
  <c r="F21"/>
  <c r="F11" i="23"/>
</calcChain>
</file>

<file path=xl/sharedStrings.xml><?xml version="1.0" encoding="utf-8"?>
<sst xmlns="http://schemas.openxmlformats.org/spreadsheetml/2006/main" count="3454" uniqueCount="1137">
  <si>
    <t>Effectif</t>
  </si>
  <si>
    <t>Poste</t>
  </si>
  <si>
    <t>Nom</t>
  </si>
  <si>
    <t>Buts</t>
  </si>
  <si>
    <t>Moyenne</t>
  </si>
  <si>
    <t>Tit.</t>
  </si>
  <si>
    <t>G</t>
  </si>
  <si>
    <t>D</t>
  </si>
  <si>
    <t>M</t>
  </si>
  <si>
    <t>A</t>
  </si>
  <si>
    <t>Diomandé</t>
  </si>
  <si>
    <t>Entrée</t>
  </si>
  <si>
    <t>M. L1</t>
  </si>
  <si>
    <t>L1</t>
  </si>
  <si>
    <t>&lt;</t>
  </si>
  <si>
    <t>entré en cours de match</t>
  </si>
  <si>
    <t>Note &gt; 7</t>
  </si>
  <si>
    <t>Note &lt; 3</t>
  </si>
  <si>
    <t>Entrées</t>
  </si>
  <si>
    <t>Buteur ou clean sheet</t>
  </si>
  <si>
    <t>Rose</t>
  </si>
  <si>
    <t>Ndong</t>
  </si>
  <si>
    <t>Règles</t>
  </si>
  <si>
    <t>Lloris</t>
  </si>
  <si>
    <t>Mendy</t>
  </si>
  <si>
    <t>Mané</t>
  </si>
  <si>
    <t>J01(D): Swansea</t>
  </si>
  <si>
    <t>Heaton</t>
  </si>
  <si>
    <t>Lowton</t>
  </si>
  <si>
    <t>Keane</t>
  </si>
  <si>
    <t>Mee</t>
  </si>
  <si>
    <t>Ward</t>
  </si>
  <si>
    <t>Boyd</t>
  </si>
  <si>
    <t>Marney</t>
  </si>
  <si>
    <t>Jones</t>
  </si>
  <si>
    <t>Arfield</t>
  </si>
  <si>
    <t>Gray</t>
  </si>
  <si>
    <t>Vokes</t>
  </si>
  <si>
    <t>Jutkiewicz</t>
  </si>
  <si>
    <t>Gudmundsson</t>
  </si>
  <si>
    <t>J01(E ): Burnley</t>
  </si>
  <si>
    <t>Fabianski</t>
  </si>
  <si>
    <t>Naughton</t>
  </si>
  <si>
    <t>Fernandez</t>
  </si>
  <si>
    <t>Amat</t>
  </si>
  <si>
    <t>Kingsley</t>
  </si>
  <si>
    <t>Cork</t>
  </si>
  <si>
    <t>Britton</t>
  </si>
  <si>
    <t>Fer</t>
  </si>
  <si>
    <t>Barrow</t>
  </si>
  <si>
    <t>Llorente</t>
  </si>
  <si>
    <t>Routledge</t>
  </si>
  <si>
    <t>Rangel</t>
  </si>
  <si>
    <t>Montero</t>
  </si>
  <si>
    <t>Sigurdsson</t>
  </si>
  <si>
    <t>J01(D): West Bromwich Albio</t>
  </si>
  <si>
    <t>Hennessey</t>
  </si>
  <si>
    <t>Dann</t>
  </si>
  <si>
    <t>Delaney</t>
  </si>
  <si>
    <t>Souaré</t>
  </si>
  <si>
    <t>Townsend</t>
  </si>
  <si>
    <t>Jedinak</t>
  </si>
  <si>
    <t>Lee Chung-Yong</t>
  </si>
  <si>
    <t>Puncheon</t>
  </si>
  <si>
    <t>Zaha</t>
  </si>
  <si>
    <t>Wickham</t>
  </si>
  <si>
    <t>Cabaye</t>
  </si>
  <si>
    <t>Kelly</t>
  </si>
  <si>
    <t>Bolasie</t>
  </si>
  <si>
    <t>J01(E ): Crystal Palace</t>
  </si>
  <si>
    <t>Foster</t>
  </si>
  <si>
    <t>Dawson</t>
  </si>
  <si>
    <t>McAuley</t>
  </si>
  <si>
    <t>Olsson</t>
  </si>
  <si>
    <t>Evans</t>
  </si>
  <si>
    <t>Phillips</t>
  </si>
  <si>
    <t>Fletcher</t>
  </si>
  <si>
    <t>Yacob</t>
  </si>
  <si>
    <t>Gardner</t>
  </si>
  <si>
    <t>Rondon</t>
  </si>
  <si>
    <t>Berahino</t>
  </si>
  <si>
    <t>Morrison</t>
  </si>
  <si>
    <t>McClean</t>
  </si>
  <si>
    <t>J01(D): Tottenham</t>
  </si>
  <si>
    <t>Stekelenburg</t>
  </si>
  <si>
    <t>Holgate</t>
  </si>
  <si>
    <t>Jagielka</t>
  </si>
  <si>
    <t>Funes Mori</t>
  </si>
  <si>
    <t>McCarthy</t>
  </si>
  <si>
    <t>Gueye</t>
  </si>
  <si>
    <t>Barry</t>
  </si>
  <si>
    <t>Baines</t>
  </si>
  <si>
    <t>Barkley</t>
  </si>
  <si>
    <t>Deulofeu</t>
  </si>
  <si>
    <t>Mirallas</t>
  </si>
  <si>
    <t>Lennon</t>
  </si>
  <si>
    <t>Koné</t>
  </si>
  <si>
    <t>Cleverley</t>
  </si>
  <si>
    <t>J01(E ): Everton</t>
  </si>
  <si>
    <t>Walker</t>
  </si>
  <si>
    <t>Alderweireld</t>
  </si>
  <si>
    <t>Vertonghen</t>
  </si>
  <si>
    <t>Lamela</t>
  </si>
  <si>
    <t>Dier</t>
  </si>
  <si>
    <t>Dele Alli</t>
  </si>
  <si>
    <t>Wanyama</t>
  </si>
  <si>
    <t>Eriksen</t>
  </si>
  <si>
    <t>Kane</t>
  </si>
  <si>
    <t>Vorm</t>
  </si>
  <si>
    <t>Janssen</t>
  </si>
  <si>
    <t>Tottenham Hotspurs</t>
  </si>
  <si>
    <t>Burnley FC</t>
  </si>
  <si>
    <t>Swansea City AFC</t>
  </si>
  <si>
    <t>Crystal Palace</t>
  </si>
  <si>
    <t>West Bromwich Albion</t>
  </si>
  <si>
    <t>Everton FC</t>
  </si>
  <si>
    <t>Hull City</t>
  </si>
  <si>
    <t>J01(D): Leicester City</t>
  </si>
  <si>
    <t>Jakupovic</t>
  </si>
  <si>
    <t>El Mohamady</t>
  </si>
  <si>
    <t>Livermore</t>
  </si>
  <si>
    <t>Davies</t>
  </si>
  <si>
    <t>Robertson</t>
  </si>
  <si>
    <t>Meyler</t>
  </si>
  <si>
    <t>Huddlestone</t>
  </si>
  <si>
    <t>Clucas</t>
  </si>
  <si>
    <t>Snodgrass</t>
  </si>
  <si>
    <t>Hernandez</t>
  </si>
  <si>
    <t>Leicester City</t>
  </si>
  <si>
    <t>J01(E ): Hull City</t>
  </si>
  <si>
    <t>Schmeichel</t>
  </si>
  <si>
    <t>Simpson</t>
  </si>
  <si>
    <t>Morgan</t>
  </si>
  <si>
    <t>Fuchs</t>
  </si>
  <si>
    <t>Mahrez</t>
  </si>
  <si>
    <t>King</t>
  </si>
  <si>
    <t>Drinkwater</t>
  </si>
  <si>
    <t>Musa</t>
  </si>
  <si>
    <t>Vardy</t>
  </si>
  <si>
    <t>Ulloa</t>
  </si>
  <si>
    <t>Okazaki</t>
  </si>
  <si>
    <t>Amartey</t>
  </si>
  <si>
    <t>Manchester City</t>
  </si>
  <si>
    <t>J01(D): Sunderland</t>
  </si>
  <si>
    <t>Caballero</t>
  </si>
  <si>
    <t>Sagna</t>
  </si>
  <si>
    <t>Stones</t>
  </si>
  <si>
    <t>Kolarov</t>
  </si>
  <si>
    <t>Clichy</t>
  </si>
  <si>
    <t>Sterling</t>
  </si>
  <si>
    <t>Fernandinho</t>
  </si>
  <si>
    <t>De Bruyne</t>
  </si>
  <si>
    <t>Silva</t>
  </si>
  <si>
    <t>Nolito</t>
  </si>
  <si>
    <t>Agüero</t>
  </si>
  <si>
    <t>Navas</t>
  </si>
  <si>
    <t>Delph</t>
  </si>
  <si>
    <t>Iheanacho</t>
  </si>
  <si>
    <t>Sunderland AFC</t>
  </si>
  <si>
    <t>J01(E ): Man. City</t>
  </si>
  <si>
    <t>Mannone</t>
  </si>
  <si>
    <t>Love</t>
  </si>
  <si>
    <t>Kaboul</t>
  </si>
  <si>
    <t>van Aanholt</t>
  </si>
  <si>
    <t>Watmore</t>
  </si>
  <si>
    <t>Rodwell</t>
  </si>
  <si>
    <t>Borini</t>
  </si>
  <si>
    <t>O'Shea</t>
  </si>
  <si>
    <t>Gooch</t>
  </si>
  <si>
    <t>Khazri</t>
  </si>
  <si>
    <t>Januzaj</t>
  </si>
  <si>
    <t>McNair</t>
  </si>
  <si>
    <t>(-1)</t>
  </si>
  <si>
    <t>Defoe</t>
  </si>
  <si>
    <t>Middlesbrough FC</t>
  </si>
  <si>
    <t>J01(D): Stoke City</t>
  </si>
  <si>
    <t>Valdes</t>
  </si>
  <si>
    <t>Nsue</t>
  </si>
  <si>
    <t>Barragan</t>
  </si>
  <si>
    <t>Gibson</t>
  </si>
  <si>
    <t>Friend</t>
  </si>
  <si>
    <t>Adomah</t>
  </si>
  <si>
    <t>Clayton</t>
  </si>
  <si>
    <t>Ramirez</t>
  </si>
  <si>
    <t>de Roon</t>
  </si>
  <si>
    <t>Downing</t>
  </si>
  <si>
    <t>Negredo</t>
  </si>
  <si>
    <t>Nugent</t>
  </si>
  <si>
    <t>Forshaw</t>
  </si>
  <si>
    <t>Stoke City</t>
  </si>
  <si>
    <t>J01(E ): Middlesbrough</t>
  </si>
  <si>
    <t>Given</t>
  </si>
  <si>
    <t>Bardsley</t>
  </si>
  <si>
    <t>Shawcross</t>
  </si>
  <si>
    <t>Wollscheld</t>
  </si>
  <si>
    <t>Pieters</t>
  </si>
  <si>
    <t>Shaqiri</t>
  </si>
  <si>
    <t>Imbula</t>
  </si>
  <si>
    <t>Bojan</t>
  </si>
  <si>
    <t>Whelan</t>
  </si>
  <si>
    <t>Arnautovic</t>
  </si>
  <si>
    <t>Diouf</t>
  </si>
  <si>
    <t>Walters</t>
  </si>
  <si>
    <t>Allen</t>
  </si>
  <si>
    <t>Southampton FC</t>
  </si>
  <si>
    <t>J01(D): Watford</t>
  </si>
  <si>
    <t>Forster</t>
  </si>
  <si>
    <t>Soares</t>
  </si>
  <si>
    <t>Yoshida</t>
  </si>
  <si>
    <t>van Djik</t>
  </si>
  <si>
    <t>Targett</t>
  </si>
  <si>
    <t>Davis</t>
  </si>
  <si>
    <t>Romeu</t>
  </si>
  <si>
    <t>Tadic</t>
  </si>
  <si>
    <t>Ward-Prowse</t>
  </si>
  <si>
    <t xml:space="preserve">Long </t>
  </si>
  <si>
    <t>Redmond</t>
  </si>
  <si>
    <t>Pied</t>
  </si>
  <si>
    <t>Austin</t>
  </si>
  <si>
    <t>Hojbjerg</t>
  </si>
  <si>
    <t>Watford FC</t>
  </si>
  <si>
    <t>J01(E ): Southampton</t>
  </si>
  <si>
    <t>Gomes</t>
  </si>
  <si>
    <t>Cathcart</t>
  </si>
  <si>
    <t>Prödl</t>
  </si>
  <si>
    <t>Britos</t>
  </si>
  <si>
    <t>Amrabat</t>
  </si>
  <si>
    <t>Guédloura</t>
  </si>
  <si>
    <t>Behrami</t>
  </si>
  <si>
    <t>Capoue</t>
  </si>
  <si>
    <t>Holebas</t>
  </si>
  <si>
    <t>Deeney</t>
  </si>
  <si>
    <t>Ighalo</t>
  </si>
  <si>
    <t>Watson</t>
  </si>
  <si>
    <t>Anya</t>
  </si>
  <si>
    <t>Zuniga</t>
  </si>
  <si>
    <t>Arsenal FC</t>
  </si>
  <si>
    <t>J01(D): Liverpool</t>
  </si>
  <si>
    <t>Cech</t>
  </si>
  <si>
    <t>Bellerin</t>
  </si>
  <si>
    <t>Holding</t>
  </si>
  <si>
    <t>Chambers</t>
  </si>
  <si>
    <t>Monreal</t>
  </si>
  <si>
    <t>Walcott</t>
  </si>
  <si>
    <t>Coquelin</t>
  </si>
  <si>
    <t>Ramsey</t>
  </si>
  <si>
    <t>Elneny</t>
  </si>
  <si>
    <t>Iwobi</t>
  </si>
  <si>
    <t>Cazorla</t>
  </si>
  <si>
    <t>Oxlade-Chamberlain</t>
  </si>
  <si>
    <t>Xhaka</t>
  </si>
  <si>
    <t>Sanchez</t>
  </si>
  <si>
    <t>Liverpool FC</t>
  </si>
  <si>
    <t>J01(E ): Arsenal FC</t>
  </si>
  <si>
    <t>Mignolet</t>
  </si>
  <si>
    <t>Clyne</t>
  </si>
  <si>
    <t>Lovren</t>
  </si>
  <si>
    <t>Klavan</t>
  </si>
  <si>
    <t>Moreno</t>
  </si>
  <si>
    <t>Lallana</t>
  </si>
  <si>
    <t>Henderson</t>
  </si>
  <si>
    <t>Wijnaldum</t>
  </si>
  <si>
    <t>Firmino</t>
  </si>
  <si>
    <t>Coutinho</t>
  </si>
  <si>
    <t>Stewart</t>
  </si>
  <si>
    <t>Can</t>
  </si>
  <si>
    <t>Origi</t>
  </si>
  <si>
    <t>AFC Bournemouth</t>
  </si>
  <si>
    <t>J01(D): Man. United</t>
  </si>
  <si>
    <t>Boruc</t>
  </si>
  <si>
    <t>Francis</t>
  </si>
  <si>
    <t>Daniels</t>
  </si>
  <si>
    <t>Surman</t>
  </si>
  <si>
    <t>Arter</t>
  </si>
  <si>
    <t>Ibe</t>
  </si>
  <si>
    <t>Wilson</t>
  </si>
  <si>
    <t>Grabban</t>
  </si>
  <si>
    <t>Gradel</t>
  </si>
  <si>
    <t>Afobe</t>
  </si>
  <si>
    <t>J01(E ): Bournemouth</t>
  </si>
  <si>
    <t>de Gea</t>
  </si>
  <si>
    <t>Valencia</t>
  </si>
  <si>
    <t>Bailly</t>
  </si>
  <si>
    <t>Blind</t>
  </si>
  <si>
    <t>Shaw</t>
  </si>
  <si>
    <t>Mata</t>
  </si>
  <si>
    <t>Fellaini</t>
  </si>
  <si>
    <t>Rooney</t>
  </si>
  <si>
    <t>Herrera</t>
  </si>
  <si>
    <t>Martial</t>
  </si>
  <si>
    <t>Ibrahimovic</t>
  </si>
  <si>
    <t>Mkhitaryan</t>
  </si>
  <si>
    <t>Depay</t>
  </si>
  <si>
    <t>Manchester United</t>
  </si>
  <si>
    <t>J01(D): West Ham</t>
  </si>
  <si>
    <t>Chelsea FC</t>
  </si>
  <si>
    <t>Courtois</t>
  </si>
  <si>
    <t>Ivanovic</t>
  </si>
  <si>
    <t>Cahill</t>
  </si>
  <si>
    <t>Terry</t>
  </si>
  <si>
    <t>Azpilicueta</t>
  </si>
  <si>
    <t>Willian</t>
  </si>
  <si>
    <t>Oscar</t>
  </si>
  <si>
    <t>Kanté</t>
  </si>
  <si>
    <t>Matic</t>
  </si>
  <si>
    <t>Hazard</t>
  </si>
  <si>
    <t>Diego Costa</t>
  </si>
  <si>
    <t>Pedro</t>
  </si>
  <si>
    <t>Batshuayi</t>
  </si>
  <si>
    <t>Moses</t>
  </si>
  <si>
    <t>West Ham United</t>
  </si>
  <si>
    <t>J01(E ): Chelsea</t>
  </si>
  <si>
    <t>Adrian</t>
  </si>
  <si>
    <t>Antonio</t>
  </si>
  <si>
    <t>Collins</t>
  </si>
  <si>
    <t>Reid</t>
  </si>
  <si>
    <t>Masuaku</t>
  </si>
  <si>
    <t>Kouyaté</t>
  </si>
  <si>
    <t>Noble</t>
  </si>
  <si>
    <t>Ayew</t>
  </si>
  <si>
    <t>Carroll</t>
  </si>
  <si>
    <t>Payet</t>
  </si>
  <si>
    <t>Töre</t>
  </si>
  <si>
    <t>Byram</t>
  </si>
  <si>
    <t>J02(D): Southampton</t>
  </si>
  <si>
    <t>Pogba</t>
  </si>
  <si>
    <t>Smalling</t>
  </si>
  <si>
    <t>J02(E ): Man. United</t>
  </si>
  <si>
    <t>Fonte</t>
  </si>
  <si>
    <t>Rodriguez</t>
  </si>
  <si>
    <t>Clasie</t>
  </si>
  <si>
    <t>J02(D): Liverpool</t>
  </si>
  <si>
    <t>Defour</t>
  </si>
  <si>
    <t>O'Neill</t>
  </si>
  <si>
    <t>J02(E ): Burnley</t>
  </si>
  <si>
    <t>Milner</t>
  </si>
  <si>
    <t>Sturridge</t>
  </si>
  <si>
    <t>Grujic</t>
  </si>
  <si>
    <t>J02(D): Arsenal</t>
  </si>
  <si>
    <t>Huth</t>
  </si>
  <si>
    <t>Albrighton</t>
  </si>
  <si>
    <t>J02(E ): Leicester</t>
  </si>
  <si>
    <t>Koscielny</t>
  </si>
  <si>
    <t>Özil</t>
  </si>
  <si>
    <t>Giroud</t>
  </si>
  <si>
    <t>Wilshere</t>
  </si>
  <si>
    <t>J02(D): Man. City</t>
  </si>
  <si>
    <t>Sobhi</t>
  </si>
  <si>
    <t>J02(E ): Stoke City</t>
  </si>
  <si>
    <t>Zabaleta</t>
  </si>
  <si>
    <t>Otamendi</t>
  </si>
  <si>
    <t>J02(D): Hull City</t>
  </si>
  <si>
    <t>Dyer</t>
  </si>
  <si>
    <t>Ki</t>
  </si>
  <si>
    <t>J02(E ): Swansea</t>
  </si>
  <si>
    <t>Maloney</t>
  </si>
  <si>
    <t>J02(D): Crystal Palace</t>
  </si>
  <si>
    <t>Onomah</t>
  </si>
  <si>
    <t>J02(E ): Tottenham</t>
  </si>
  <si>
    <t>Ledley</t>
  </si>
  <si>
    <t>Tomkins</t>
  </si>
  <si>
    <t>Mutch</t>
  </si>
  <si>
    <t>J02(D): Chelsea</t>
  </si>
  <si>
    <t>Vydra</t>
  </si>
  <si>
    <t>Doucouré</t>
  </si>
  <si>
    <t>J02(E ): Chelsea</t>
  </si>
  <si>
    <t>Fabregas</t>
  </si>
  <si>
    <t>J02(D): Everton</t>
  </si>
  <si>
    <t>Lambert</t>
  </si>
  <si>
    <t>Leko</t>
  </si>
  <si>
    <t>J02(E ): WBA</t>
  </si>
  <si>
    <t>Lukaku</t>
  </si>
  <si>
    <t>Williams</t>
  </si>
  <si>
    <t>J02(D): Middlesbrough</t>
  </si>
  <si>
    <t>Djilobodji</t>
  </si>
  <si>
    <t>Pienaar</t>
  </si>
  <si>
    <t>Lens</t>
  </si>
  <si>
    <t>Asoro</t>
  </si>
  <si>
    <t>J02(E ): Sunderland</t>
  </si>
  <si>
    <t>Guzan</t>
  </si>
  <si>
    <t>Stuani</t>
  </si>
  <si>
    <t>Ayala</t>
  </si>
  <si>
    <t>J02(D): Bournemouth</t>
  </si>
  <si>
    <t>Obiang</t>
  </si>
  <si>
    <t>Calleri</t>
  </si>
  <si>
    <t>J02(E ): West Ham</t>
  </si>
  <si>
    <t>Fraser</t>
  </si>
  <si>
    <t>Gosling</t>
  </si>
  <si>
    <t>Aké</t>
  </si>
  <si>
    <t>J03(D): Burnley</t>
  </si>
  <si>
    <t>J03(E ): Chelsea</t>
  </si>
  <si>
    <t>Tarkowski</t>
  </si>
  <si>
    <t>J03(D): Bournemouth</t>
  </si>
  <si>
    <t>Mandanda</t>
  </si>
  <si>
    <t>McArthur</t>
  </si>
  <si>
    <t>Benteke</t>
  </si>
  <si>
    <t>J03(E ): Crystal Palace</t>
  </si>
  <si>
    <t>J03(D): Stoke City</t>
  </si>
  <si>
    <t>J03(E ): Everton</t>
  </si>
  <si>
    <t>Cameron</t>
  </si>
  <si>
    <t>Crouch</t>
  </si>
  <si>
    <t>J03(D): Man. United</t>
  </si>
  <si>
    <t>Maguire</t>
  </si>
  <si>
    <t>J03(E ): Hull</t>
  </si>
  <si>
    <t>Rashford</t>
  </si>
  <si>
    <t>J03(D): Swansea</t>
  </si>
  <si>
    <t>Zieler</t>
  </si>
  <si>
    <t>J03(E ): Leicester</t>
  </si>
  <si>
    <t>McBurnie</t>
  </si>
  <si>
    <t>J03(D): Sunderland</t>
  </si>
  <si>
    <t>J03(E ): Southampton</t>
  </si>
  <si>
    <t>Pickford</t>
  </si>
  <si>
    <t>Manquillo</t>
  </si>
  <si>
    <t>J03(D): Liverpool</t>
  </si>
  <si>
    <t>Winks</t>
  </si>
  <si>
    <t>J03(E ): Tottenham</t>
  </si>
  <si>
    <t>Matip</t>
  </si>
  <si>
    <t>Notes PL = MonPetitGazon</t>
  </si>
  <si>
    <t>J03(D): Arsenal</t>
  </si>
  <si>
    <t>Kabasele</t>
  </si>
  <si>
    <t>Janmaat</t>
  </si>
  <si>
    <t>Pereyra</t>
  </si>
  <si>
    <t>Isaac Success</t>
  </si>
  <si>
    <t>J03(E ): Watford</t>
  </si>
  <si>
    <t>Gibbs</t>
  </si>
  <si>
    <t>J03(D): West Ham</t>
  </si>
  <si>
    <t>Nasri</t>
  </si>
  <si>
    <t>Fernando</t>
  </si>
  <si>
    <t>J03(E ): Man. City</t>
  </si>
  <si>
    <t>Ogbonna</t>
  </si>
  <si>
    <t>Lanzini</t>
  </si>
  <si>
    <t>J03(D): Middlesbrough</t>
  </si>
  <si>
    <t>Galloway</t>
  </si>
  <si>
    <t>Field</t>
  </si>
  <si>
    <t>J03(E ): WBA</t>
  </si>
  <si>
    <t>Fischer</t>
  </si>
  <si>
    <t>J04(D): Southampton</t>
  </si>
  <si>
    <t>Mustafi</t>
  </si>
  <si>
    <t>Lucas Pérez</t>
  </si>
  <si>
    <t>Ospina</t>
  </si>
  <si>
    <t>J04(E ): Arsenal</t>
  </si>
  <si>
    <t>Bertrand</t>
  </si>
  <si>
    <t>J04(D): WBA</t>
  </si>
  <si>
    <t>Stanislas</t>
  </si>
  <si>
    <t>J04(E ): Bournemouth</t>
  </si>
  <si>
    <t>Chadli</t>
  </si>
  <si>
    <t>J04(D): Hull</t>
  </si>
  <si>
    <t>Hendrick</t>
  </si>
  <si>
    <t>Bamford</t>
  </si>
  <si>
    <t>J04(E ): Burnley</t>
  </si>
  <si>
    <t>Mason</t>
  </si>
  <si>
    <t>J04(D): Leicester</t>
  </si>
  <si>
    <t>Lucas Leiva</t>
  </si>
  <si>
    <t>J04(E ): Liverpool</t>
  </si>
  <si>
    <t>J04(D): Everton</t>
  </si>
  <si>
    <t>Kirchhof</t>
  </si>
  <si>
    <t>Denayer</t>
  </si>
  <si>
    <t>J04(E ): Sunderland</t>
  </si>
  <si>
    <t>Coleman</t>
  </si>
  <si>
    <t>J04(D): Man. City</t>
  </si>
  <si>
    <t>Lingard</t>
  </si>
  <si>
    <t>J04(E ): Man. United</t>
  </si>
  <si>
    <t>Bravo</t>
  </si>
  <si>
    <t>Sané</t>
  </si>
  <si>
    <t>J04(D): Watford</t>
  </si>
  <si>
    <t>J04(D): Crystal Palace</t>
  </si>
  <si>
    <t>Traoré</t>
  </si>
  <si>
    <t>J04(E ): Middlesbrough</t>
  </si>
  <si>
    <t>Flamini</t>
  </si>
  <si>
    <t>J. Benteke</t>
  </si>
  <si>
    <t>J40(D): Tottenham</t>
  </si>
  <si>
    <t>Indi</t>
  </si>
  <si>
    <t>Bony</t>
  </si>
  <si>
    <t>Adam</t>
  </si>
  <si>
    <t>J04(E ): Stoke City</t>
  </si>
  <si>
    <t>Son</t>
  </si>
  <si>
    <t>Sissoko</t>
  </si>
  <si>
    <t>Zaza</t>
  </si>
  <si>
    <t>J04(E ): West Ham</t>
  </si>
  <si>
    <t>Okaka</t>
  </si>
  <si>
    <t>J04(D): Chelsea</t>
  </si>
  <si>
    <t>Taylor</t>
  </si>
  <si>
    <t>J04(E ): Swansea</t>
  </si>
  <si>
    <t>Akpom</t>
  </si>
  <si>
    <t>Sanogo</t>
  </si>
  <si>
    <t>Gabriel</t>
  </si>
  <si>
    <t>Mertesacker</t>
  </si>
  <si>
    <t>Debuchy</t>
  </si>
  <si>
    <t>Jenkinson</t>
  </si>
  <si>
    <t>Reine-Adelaïde</t>
  </si>
  <si>
    <t>Welbeck</t>
  </si>
  <si>
    <t>Mousset</t>
  </si>
  <si>
    <t>Mings</t>
  </si>
  <si>
    <t>Lee</t>
  </si>
  <si>
    <t>Federici</t>
  </si>
  <si>
    <t>Holmes</t>
  </si>
  <si>
    <t>Allsop</t>
  </si>
  <si>
    <t>Hyndman</t>
  </si>
  <si>
    <t>S. Cook</t>
  </si>
  <si>
    <t>L. Cook</t>
  </si>
  <si>
    <t>Pugh</t>
  </si>
  <si>
    <t>A. Smith</t>
  </si>
  <si>
    <t>B. Smith</t>
  </si>
  <si>
    <t>Long</t>
  </si>
  <si>
    <t>Darikwa</t>
  </si>
  <si>
    <t>Flanagan</t>
  </si>
  <si>
    <t>Robinson</t>
  </si>
  <si>
    <t>Pope</t>
  </si>
  <si>
    <t>Kightly</t>
  </si>
  <si>
    <t>Zouma</t>
  </si>
  <si>
    <t>Aina</t>
  </si>
  <si>
    <t>David Luiz</t>
  </si>
  <si>
    <t>Alonso</t>
  </si>
  <si>
    <t>Begovic</t>
  </si>
  <si>
    <t>Eduardo</t>
  </si>
  <si>
    <t>Loftus-Cheek</t>
  </si>
  <si>
    <t>Chalobah</t>
  </si>
  <si>
    <t>Rémy</t>
  </si>
  <si>
    <t>Campbell</t>
  </si>
  <si>
    <t>Fryers</t>
  </si>
  <si>
    <t>Speroni</t>
  </si>
  <si>
    <t>Oviedo</t>
  </si>
  <si>
    <t>Robles</t>
  </si>
  <si>
    <t>Bowen</t>
  </si>
  <si>
    <t>Mbokani</t>
  </si>
  <si>
    <t>Hinchcliffe</t>
  </si>
  <si>
    <t>Lenihan</t>
  </si>
  <si>
    <t>Tymon</t>
  </si>
  <si>
    <t>Olley</t>
  </si>
  <si>
    <t>Clackstone</t>
  </si>
  <si>
    <t>Henriksen</t>
  </si>
  <si>
    <t>Odubajo</t>
  </si>
  <si>
    <t>Slimani</t>
  </si>
  <si>
    <t>Chilwell</t>
  </si>
  <si>
    <t>Wasilewski</t>
  </si>
  <si>
    <t>Kapustka</t>
  </si>
  <si>
    <t>Schlupp</t>
  </si>
  <si>
    <t>Ings</t>
  </si>
  <si>
    <t>Sakho</t>
  </si>
  <si>
    <t>Manninger</t>
  </si>
  <si>
    <t>Karius</t>
  </si>
  <si>
    <t>Kompany</t>
  </si>
  <si>
    <t>Gündogan</t>
  </si>
  <si>
    <t>Darmian</t>
  </si>
  <si>
    <t>Rojo</t>
  </si>
  <si>
    <t>Romero</t>
  </si>
  <si>
    <t>Johnstone</t>
  </si>
  <si>
    <t>Schweinsteiger</t>
  </si>
  <si>
    <t>Ashley Young</t>
  </si>
  <si>
    <t>Carrick</t>
  </si>
  <si>
    <t>Rhodes</t>
  </si>
  <si>
    <t>Fabio</t>
  </si>
  <si>
    <t>Konstantopoulos</t>
  </si>
  <si>
    <t>de Sart</t>
  </si>
  <si>
    <t>Boufal</t>
  </si>
  <si>
    <t>Muniesa</t>
  </si>
  <si>
    <t>Johnson</t>
  </si>
  <si>
    <t>Afellay</t>
  </si>
  <si>
    <t>Ireland</t>
  </si>
  <si>
    <t xml:space="preserve">Borja </t>
  </si>
  <si>
    <t>Mawson</t>
  </si>
  <si>
    <t>Tremmel</t>
  </si>
  <si>
    <t>van der Hoorn</t>
  </si>
  <si>
    <t>Birighitti</t>
  </si>
  <si>
    <t>Nordfeldt</t>
  </si>
  <si>
    <t>Fulton</t>
  </si>
  <si>
    <t>Carter-Vickers</t>
  </si>
  <si>
    <t>Trippier</t>
  </si>
  <si>
    <t>Wimmer</t>
  </si>
  <si>
    <t>Pau Lopez</t>
  </si>
  <si>
    <t>Mariappa</t>
  </si>
  <si>
    <t>Paredes</t>
  </si>
  <si>
    <t>Pantilimon</t>
  </si>
  <si>
    <t>Gilmartin</t>
  </si>
  <si>
    <t>Nyom</t>
  </si>
  <si>
    <t>Myhill</t>
  </si>
  <si>
    <t>Palmer</t>
  </si>
  <si>
    <t>Brunt</t>
  </si>
  <si>
    <t>McManaman</t>
  </si>
  <si>
    <t>Arbeloa</t>
  </si>
  <si>
    <t>Cresswell</t>
  </si>
  <si>
    <t>Randolph</t>
  </si>
  <si>
    <t>Spiegel</t>
  </si>
  <si>
    <t>Fernandes</t>
  </si>
  <si>
    <t>Nordveit</t>
  </si>
  <si>
    <t>Feghouli</t>
  </si>
  <si>
    <t>J05(D): Liverpool</t>
  </si>
  <si>
    <t>J05(E ): Chelsea</t>
  </si>
  <si>
    <t>J05(D): Middlesbrough</t>
  </si>
  <si>
    <t>J05(E ): Everton</t>
  </si>
  <si>
    <t>J05(D): Arsenal</t>
  </si>
  <si>
    <t>J05(E ): Hull</t>
  </si>
  <si>
    <t>J05(D): Burnley</t>
  </si>
  <si>
    <t>J05(E ): Leceister</t>
  </si>
  <si>
    <t>J05(D): Man. U</t>
  </si>
  <si>
    <t>J05(E ): Watford</t>
  </si>
  <si>
    <t>J05(D): Bournemouth</t>
  </si>
  <si>
    <t>Garcia</t>
  </si>
  <si>
    <t>J05(E ): Man. City</t>
  </si>
  <si>
    <t>J05(D): West Ham</t>
  </si>
  <si>
    <t>Robson-Kanu</t>
  </si>
  <si>
    <t>J05(E ): WBA</t>
  </si>
  <si>
    <t>J05(D): Stoke City</t>
  </si>
  <si>
    <t>J05(E ): Crystal Palace</t>
  </si>
  <si>
    <t>J05(D): Swansea</t>
  </si>
  <si>
    <t>Cuco Martina</t>
  </si>
  <si>
    <t>J05(E ): Southampton</t>
  </si>
  <si>
    <t>J05(D): Sunderland</t>
  </si>
  <si>
    <t>Dembélé</t>
  </si>
  <si>
    <t>J05(E ): Tottenham</t>
  </si>
  <si>
    <t>Cattermole</t>
  </si>
  <si>
    <t>J06(D): Chelsea</t>
  </si>
  <si>
    <t>J06(E ): Arsenal</t>
  </si>
  <si>
    <t>J06(D): Everton</t>
  </si>
  <si>
    <t>J06(E ): Bournemouth</t>
  </si>
  <si>
    <t>J06(D): Hull</t>
  </si>
  <si>
    <t>J06(E ): Liverpool</t>
  </si>
  <si>
    <t>Marshall</t>
  </si>
  <si>
    <t>J06(D): Leicester</t>
  </si>
  <si>
    <t>J06(E ): Man. United</t>
  </si>
  <si>
    <t>J06(D): Tottenham</t>
  </si>
  <si>
    <t>J06(E ): Middlesbrough</t>
  </si>
  <si>
    <t>Nkoudou</t>
  </si>
  <si>
    <t>J06(D): WBA</t>
  </si>
  <si>
    <t>Grant</t>
  </si>
  <si>
    <t>J06(E ): Stoke</t>
  </si>
  <si>
    <t>J06(D): Crystal Palace</t>
  </si>
  <si>
    <t>Anichebe</t>
  </si>
  <si>
    <t>J06(E ): Sunderland</t>
  </si>
  <si>
    <t>J06(D): Man. City</t>
  </si>
  <si>
    <t>J06(E ): Swansea</t>
  </si>
  <si>
    <t>J06(D): Southampton</t>
  </si>
  <si>
    <t>J06(E ): West Ham</t>
  </si>
  <si>
    <t>J06(D): Watford</t>
  </si>
  <si>
    <t>J06(E ): Burnley</t>
  </si>
  <si>
    <t>J07(D): Crystal Palace</t>
  </si>
  <si>
    <t>J07(E ): Everton</t>
  </si>
  <si>
    <t>J07(D): Chelsea</t>
  </si>
  <si>
    <t>J07(E ): Hull</t>
  </si>
  <si>
    <t>J07(D): WBA</t>
  </si>
  <si>
    <t>J07(E ): Sunderland</t>
  </si>
  <si>
    <t>J07(D): Liverpool</t>
  </si>
  <si>
    <t>J07(E ): Swansea</t>
  </si>
  <si>
    <t>J07(D): Bournemouth</t>
  </si>
  <si>
    <t>J07(E ): Watford</t>
  </si>
  <si>
    <t>J07(D): Middlesbrough</t>
  </si>
  <si>
    <t>J07(E ): West Ham</t>
  </si>
  <si>
    <t>J07(D): Arsenal</t>
  </si>
  <si>
    <t>J07(E ): Burnley</t>
  </si>
  <si>
    <t>J07(D): Southampton</t>
  </si>
  <si>
    <t>J07(E ): Leicester</t>
  </si>
  <si>
    <t>J07(D): Stoke City</t>
  </si>
  <si>
    <t>J07(E ): Man. United</t>
  </si>
  <si>
    <t>J07(D): Man. City</t>
  </si>
  <si>
    <t>J07(E ): Tottenham</t>
  </si>
  <si>
    <t>J08(D): Swansea</t>
  </si>
  <si>
    <t>J08(E ): Arsenal</t>
  </si>
  <si>
    <t>J08(D): Hull City</t>
  </si>
  <si>
    <t>J08(E ): Bournemouth</t>
  </si>
  <si>
    <t>J08(D): Leicester</t>
  </si>
  <si>
    <t>J08(E ): Leicester</t>
  </si>
  <si>
    <t>J08(D): West Ham</t>
  </si>
  <si>
    <t>J08(E ): Crystal Palace</t>
  </si>
  <si>
    <t>J08(D): Everton</t>
  </si>
  <si>
    <t>J08(E ): Man. City</t>
  </si>
  <si>
    <t>J08(D): Sunderland</t>
  </si>
  <si>
    <t>J08(E ): Stoke City</t>
  </si>
  <si>
    <t>J08(D): Tottenham</t>
  </si>
  <si>
    <t>J08(E ): WBA</t>
  </si>
  <si>
    <t>J08(D): Watford</t>
  </si>
  <si>
    <t>J08(E ): Middlesbrough</t>
  </si>
  <si>
    <t>J08(D): Burnley</t>
  </si>
  <si>
    <t>McQueen</t>
  </si>
  <si>
    <t>J08(E ): Southampton</t>
  </si>
  <si>
    <t>J08(D): Man. United</t>
  </si>
  <si>
    <t>J08(E ): Liverpool</t>
  </si>
  <si>
    <t>J09(D): Middlesbrough</t>
  </si>
  <si>
    <t>J09(E ): Arsenal</t>
  </si>
  <si>
    <t>J09(D): Tottenham</t>
  </si>
  <si>
    <t>J09(E ): Bournemouth</t>
  </si>
  <si>
    <t>J09(D): Everton</t>
  </si>
  <si>
    <t>J09(E ): Burnley</t>
  </si>
  <si>
    <t>J09(D): Stoke City</t>
  </si>
  <si>
    <t>J09(E ): Hull City</t>
  </si>
  <si>
    <t>J09(D): Crystal Palace</t>
  </si>
  <si>
    <t>J09(E ): Leicester</t>
  </si>
  <si>
    <t>J09(D): WBA</t>
  </si>
  <si>
    <t>J09(E ): Liverpool</t>
  </si>
  <si>
    <t>J09(D): Watford</t>
  </si>
  <si>
    <t>J09(E ): Swansea</t>
  </si>
  <si>
    <t>J09(D): Sunderland</t>
  </si>
  <si>
    <t>J09(E ): West Ham</t>
  </si>
  <si>
    <t>J09(D): Man. United</t>
  </si>
  <si>
    <t>J09(E ): Chelsea</t>
  </si>
  <si>
    <t>J09(D): Southampton</t>
  </si>
  <si>
    <t>J09(E ): Man. City</t>
  </si>
  <si>
    <t>J10(D): Liverpool</t>
  </si>
  <si>
    <t>J10(E ): Crystal Palace</t>
  </si>
  <si>
    <t>J10(D): Burnley</t>
  </si>
  <si>
    <t>J10(E ): Man. United</t>
  </si>
  <si>
    <t>Barnes</t>
  </si>
  <si>
    <t>J10(D): Bournemouth</t>
  </si>
  <si>
    <t>Leadbitter</t>
  </si>
  <si>
    <t>J10(E ): Middlesbrough</t>
  </si>
  <si>
    <t>J10(D): Arsenal</t>
  </si>
  <si>
    <t>J10(E ): Sunderland</t>
  </si>
  <si>
    <t>Maitland-Niles</t>
  </si>
  <si>
    <t>J10(D): Leicester</t>
  </si>
  <si>
    <t>J10(E ): Tottenham</t>
  </si>
  <si>
    <t>J10(D): Hull</t>
  </si>
  <si>
    <t>J10(E ): Watford</t>
  </si>
  <si>
    <t>J10(D): Man. City</t>
  </si>
  <si>
    <t>J10(E ): WBA</t>
  </si>
  <si>
    <t>J10(D): West Ham</t>
  </si>
  <si>
    <t>J10(E ): Everton</t>
  </si>
  <si>
    <t>J10(D): Chelsea</t>
  </si>
  <si>
    <t>J10(E ): Southampton</t>
  </si>
  <si>
    <t>J10(D): Swansea</t>
  </si>
  <si>
    <t>J10(E ): Stoke</t>
  </si>
  <si>
    <t>J11(D): Sunderland</t>
  </si>
  <si>
    <t>J11(E ): Bournemouth</t>
  </si>
  <si>
    <t>J11(D): Crystal Palace</t>
  </si>
  <si>
    <t>J11(E ): Burnley</t>
  </si>
  <si>
    <t>J11(D): Everton</t>
  </si>
  <si>
    <t>J11(E ): Chelsea</t>
  </si>
  <si>
    <t>J11(D): Middlesbrough</t>
  </si>
  <si>
    <t>J11(E ): City</t>
  </si>
  <si>
    <t>J11(D): Stoke</t>
  </si>
  <si>
    <t>J11(E ): West Ham</t>
  </si>
  <si>
    <t>J11(D): Man. United</t>
  </si>
  <si>
    <t>J11(E ): Swansea</t>
  </si>
  <si>
    <t>Fosu-Mensah</t>
  </si>
  <si>
    <t>J11(D): Watford</t>
  </si>
  <si>
    <t>Ovie Ejaria</t>
  </si>
  <si>
    <t>J11(E ): Liverpool</t>
  </si>
  <si>
    <t>J11(D): WBA</t>
  </si>
  <si>
    <t>J11(E ): Leicester</t>
  </si>
  <si>
    <t>J11(D): Southampton</t>
  </si>
  <si>
    <t>J11(E ): Hull City</t>
  </si>
  <si>
    <t>J11(D): Tottenham</t>
  </si>
  <si>
    <t>J11(E ): Arsenal</t>
  </si>
  <si>
    <t>J12(D): Man. City</t>
  </si>
  <si>
    <t>Sako</t>
  </si>
  <si>
    <t>J12(E ): Crystal Palace</t>
  </si>
  <si>
    <t>Touré</t>
  </si>
  <si>
    <t>J12(D): Swansea</t>
  </si>
  <si>
    <t>J12(E ): Everton</t>
  </si>
  <si>
    <t>J12(D): Arsenal</t>
  </si>
  <si>
    <t>J12(E ): Man. United</t>
  </si>
  <si>
    <t>J12(D): Liverpool</t>
  </si>
  <si>
    <t>Reed</t>
  </si>
  <si>
    <t>J12(E ): Southampton</t>
  </si>
  <si>
    <t>J12(D): Bournemouth</t>
  </si>
  <si>
    <t>J12(E ): Stoke</t>
  </si>
  <si>
    <t>J12(D): Hull City</t>
  </si>
  <si>
    <t>J12(E ): Sunderland</t>
  </si>
  <si>
    <t>J12(D): West Ham</t>
  </si>
  <si>
    <t>J12(E ): Tottenham</t>
  </si>
  <si>
    <t>J12(D): Leicester</t>
  </si>
  <si>
    <t>J12(E ): Watford</t>
  </si>
  <si>
    <t>J12(D): Chelsea</t>
  </si>
  <si>
    <t>J12(E ): Middlesbrough</t>
  </si>
  <si>
    <t>J12(D): Burnley</t>
  </si>
  <si>
    <t>J12(E ): WBA</t>
  </si>
  <si>
    <t>J13(D): Man. City</t>
  </si>
  <si>
    <t>J13(E ): Burnley</t>
  </si>
  <si>
    <t>J13(D): Tottenham</t>
  </si>
  <si>
    <t>J13(E ): Chelsea</t>
  </si>
  <si>
    <t>J13(D): WBA</t>
  </si>
  <si>
    <t>2 / (-1)</t>
  </si>
  <si>
    <t>J13(E ): Hull</t>
  </si>
  <si>
    <t>J13(D): Middlesbrough</t>
  </si>
  <si>
    <t>J13(E ): Leicester</t>
  </si>
  <si>
    <t>J13(D): Sunderland</t>
  </si>
  <si>
    <t>Woodburn</t>
  </si>
  <si>
    <t>J13(E ): Liverpool</t>
  </si>
  <si>
    <t>J13(D): Crystal Palace</t>
  </si>
  <si>
    <t>J13(E ): Swansea</t>
  </si>
  <si>
    <t>J13(D): Bournemouth</t>
  </si>
  <si>
    <t>J13(E ): Arsenal</t>
  </si>
  <si>
    <t>J13(D): West Ham</t>
  </si>
  <si>
    <t>J13(E ): Man. United</t>
  </si>
  <si>
    <t>J13(D): Everton</t>
  </si>
  <si>
    <t>Sims</t>
  </si>
  <si>
    <t>J13(E ): Southampton</t>
  </si>
  <si>
    <t>J13(D): Stoke</t>
  </si>
  <si>
    <t>J13(E ): Watford</t>
  </si>
  <si>
    <t>J14(D): Southampton</t>
  </si>
  <si>
    <t>J14(E ): Crystal Palace</t>
  </si>
  <si>
    <t>J14(D): Chelsea</t>
  </si>
  <si>
    <t>J14(E ): Man. City</t>
  </si>
  <si>
    <t>J14(D): Burnley</t>
  </si>
  <si>
    <t>J14(E ): Stoke</t>
  </si>
  <si>
    <t>J14(D): Leicester</t>
  </si>
  <si>
    <t>Larsson</t>
  </si>
  <si>
    <t>J14(E ): Sunderland</t>
  </si>
  <si>
    <t>J14(D): Swansea</t>
  </si>
  <si>
    <t>J14(E ): Tottenham</t>
  </si>
  <si>
    <t>J14(D): Watford</t>
  </si>
  <si>
    <t>J14(E ): WBA</t>
  </si>
  <si>
    <t>Sinclair</t>
  </si>
  <si>
    <t>J14(D): Arsenal</t>
  </si>
  <si>
    <t>J14(E ): West Ham</t>
  </si>
  <si>
    <t>J14(D): Liverpool</t>
  </si>
  <si>
    <t>J14(E ): Bournemouth</t>
  </si>
  <si>
    <t>J14(D): Man. United</t>
  </si>
  <si>
    <t>J14(E ): Everton</t>
  </si>
  <si>
    <t>J14(D): Hull City</t>
  </si>
  <si>
    <t>J14(E ): Middlesbrough</t>
  </si>
  <si>
    <t>J15(D): Stoke City</t>
  </si>
  <si>
    <t>J15(E ): Arsenal</t>
  </si>
  <si>
    <t>Ngoy</t>
  </si>
  <si>
    <t>J15(D): Bournemouth</t>
  </si>
  <si>
    <t>J15(E ): Burnley</t>
  </si>
  <si>
    <t>J15(D): Crystal Palace</t>
  </si>
  <si>
    <t>J15(E ): Hull City</t>
  </si>
  <si>
    <t>J15(D): Man. City</t>
  </si>
  <si>
    <t>J15(E ): Leicester</t>
  </si>
  <si>
    <t>J15(D): Sunderland</t>
  </si>
  <si>
    <t>J15(E ): Swansea</t>
  </si>
  <si>
    <t>J15(D): Everton</t>
  </si>
  <si>
    <t>J15(E ): Watford</t>
  </si>
  <si>
    <t>J15(D): WBA</t>
  </si>
  <si>
    <t>J15(E ): Chelsea</t>
  </si>
  <si>
    <t>J15(D): West Ham</t>
  </si>
  <si>
    <t>J15(E ): Liverpool</t>
  </si>
  <si>
    <t>J15(D): Tottenham</t>
  </si>
  <si>
    <t>J15(E ): Man. United</t>
  </si>
  <si>
    <t>J15(D): Middlesbrough</t>
  </si>
  <si>
    <t>J15(E ): Southampton</t>
  </si>
  <si>
    <t>J16(D): Leicester</t>
  </si>
  <si>
    <t>J16(E ): Bournemouth</t>
  </si>
  <si>
    <t>J16(D): Arsenal</t>
  </si>
  <si>
    <t>Calvert-Lewin</t>
  </si>
  <si>
    <t>J16(E ): Everton</t>
  </si>
  <si>
    <t>J16(D): Man. United</t>
  </si>
  <si>
    <t>J16(E ): Crystal Palace</t>
  </si>
  <si>
    <t>J16(D): Watford</t>
  </si>
  <si>
    <t>J16(E ): Man. City</t>
  </si>
  <si>
    <t>J16(D): Liverpool</t>
  </si>
  <si>
    <t>J16(E ): Middlesbrough</t>
  </si>
  <si>
    <t>J16(D): Fabregas</t>
  </si>
  <si>
    <t>Alexander-Arnold</t>
  </si>
  <si>
    <t>J16(D): Southampton</t>
  </si>
  <si>
    <t>J16(E ): Stoke City</t>
  </si>
  <si>
    <t>J16(E ): Sunderland</t>
  </si>
  <si>
    <t>J16(D): Hull City</t>
  </si>
  <si>
    <t>J16(E ): Tottenham</t>
  </si>
  <si>
    <t>J16(D): Swansea</t>
  </si>
  <si>
    <t>J16(E ): WBA</t>
  </si>
  <si>
    <t>J16(D): Burnley</t>
  </si>
  <si>
    <t>J16(E ): West Ham</t>
  </si>
  <si>
    <t>J17(D): Chelsea</t>
  </si>
  <si>
    <t>J17(E ): Palace</t>
  </si>
  <si>
    <t>J17(D): Swansea</t>
  </si>
  <si>
    <t>J17(E ): Middlesbrough</t>
  </si>
  <si>
    <t>J17(D): Leicester</t>
  </si>
  <si>
    <t>J17(E ): Stoke</t>
  </si>
  <si>
    <t>J17(D): Watford</t>
  </si>
  <si>
    <t>J17(E ): Sunderland</t>
  </si>
  <si>
    <t>J17(D): Man. United</t>
  </si>
  <si>
    <t>J17(E ): WBA</t>
  </si>
  <si>
    <t>J17(D): Hull City</t>
  </si>
  <si>
    <t>J17(E ): West Ham</t>
  </si>
  <si>
    <t>J17(D): Southampton</t>
  </si>
  <si>
    <t>J17(E ): Bournemouth</t>
  </si>
  <si>
    <t>J17(D): Arsenal</t>
  </si>
  <si>
    <t>J17(E ): Man. City</t>
  </si>
  <si>
    <t>J17(D): Burnley</t>
  </si>
  <si>
    <t>J17(E ): Tottenham</t>
  </si>
  <si>
    <t>J17(D): Liverpool</t>
  </si>
  <si>
    <t>J17(E ): Everton</t>
  </si>
  <si>
    <t>J18(D): WBA</t>
  </si>
  <si>
    <t>J18(E ): Arsenal</t>
  </si>
  <si>
    <t>J18(D): Middlesbrough</t>
  </si>
  <si>
    <t>J18(E ): Burnley</t>
  </si>
  <si>
    <t>J18(D): Bournemouth</t>
  </si>
  <si>
    <t>J18(E ): Chelsea</t>
  </si>
  <si>
    <t>J18(D): Man. City</t>
  </si>
  <si>
    <t>J18(E ): Hull City</t>
  </si>
  <si>
    <t>J18(D): Everton</t>
  </si>
  <si>
    <t>J18(E ): Leicester</t>
  </si>
  <si>
    <t>J18(D): Sunderland</t>
  </si>
  <si>
    <t>J18(E ): Man. United</t>
  </si>
  <si>
    <t>J18(D): West Ham</t>
  </si>
  <si>
    <t>J18(E ): Swansea</t>
  </si>
  <si>
    <t>J18(D): Crystal Palace</t>
  </si>
  <si>
    <t>J18(E ): Watford</t>
  </si>
  <si>
    <t>J18(D): Stoke City</t>
  </si>
  <si>
    <t>J18(E ): Liverpool</t>
  </si>
  <si>
    <t>J18(D): Tottenham</t>
  </si>
  <si>
    <t>J18(E ): Southampton</t>
  </si>
  <si>
    <t>J19(D): Everton</t>
  </si>
  <si>
    <t>3 / (-1)</t>
  </si>
  <si>
    <t>J19(E ): Hull City</t>
  </si>
  <si>
    <t>J19(D): Stoke City</t>
  </si>
  <si>
    <t>J19(E ): Burnley</t>
  </si>
  <si>
    <t>J19(E ): Chelsea</t>
  </si>
  <si>
    <t>J19(D): West Ham</t>
  </si>
  <si>
    <t>J19(E ): Leicester</t>
  </si>
  <si>
    <t>J19(D): Man. City</t>
  </si>
  <si>
    <t>J19(E ): Liverpool</t>
  </si>
  <si>
    <t>J19(D): Middlesbrough</t>
  </si>
  <si>
    <t>J19(E ): Man. United</t>
  </si>
  <si>
    <t>Bernardo</t>
  </si>
  <si>
    <t>J19(D): WBA</t>
  </si>
  <si>
    <t>J19(E ): Southampton</t>
  </si>
  <si>
    <t>J19(D): Bournemouth</t>
  </si>
  <si>
    <t>J19(E ): Swansea</t>
  </si>
  <si>
    <t>J19(D): Crystal Palace</t>
  </si>
  <si>
    <t>J19(E ): Arsenal</t>
  </si>
  <si>
    <t>J19(D): Tottenham</t>
  </si>
  <si>
    <t>J20(D): Stoke</t>
  </si>
  <si>
    <t>J20(E ): Everton</t>
  </si>
  <si>
    <t>Stephens</t>
  </si>
  <si>
    <t>J20(D): Burnley</t>
  </si>
  <si>
    <t>J20(E ): Man. City</t>
  </si>
  <si>
    <t>J20(D): Leicester</t>
  </si>
  <si>
    <t>J20(E ): Middlesbrough</t>
  </si>
  <si>
    <t>J20(D): Liverpool</t>
  </si>
  <si>
    <t>J20(E ): Sunderland</t>
  </si>
  <si>
    <t>J20(D): Hull City</t>
  </si>
  <si>
    <t>J20(E ): WBA</t>
  </si>
  <si>
    <t>J20(D): Man. United</t>
  </si>
  <si>
    <t>J20(E ): West Ham</t>
  </si>
  <si>
    <t>J20(D): Arsenal</t>
  </si>
  <si>
    <t>J20(E ): Bournemouth</t>
  </si>
  <si>
    <t>J20(D): Swansea</t>
  </si>
  <si>
    <t>J20(E ): Crystal Palace</t>
  </si>
  <si>
    <t>1 / (-1)</t>
  </si>
  <si>
    <t>J20(D): Watford</t>
  </si>
  <si>
    <t>J20(E ): Stoke City</t>
  </si>
  <si>
    <t>Folivi</t>
  </si>
  <si>
    <t>J19(D): Watford</t>
  </si>
  <si>
    <t>J20(D): Chelsea</t>
  </si>
  <si>
    <t>J20(E ): Tottenham</t>
  </si>
  <si>
    <t>J21(D): Southampton</t>
  </si>
  <si>
    <t>Barton</t>
  </si>
  <si>
    <t>J21(E ): Burnley</t>
  </si>
  <si>
    <t>J21(D): Bournemouth</t>
  </si>
  <si>
    <t>Evandro</t>
  </si>
  <si>
    <t>Niasse</t>
  </si>
  <si>
    <t>J21(E ): Hull</t>
  </si>
  <si>
    <t>J21(D): Chelsea</t>
  </si>
  <si>
    <t>Ndidi</t>
  </si>
  <si>
    <t>J21(E ): Leicester</t>
  </si>
  <si>
    <t>J21(D): Stoke City</t>
  </si>
  <si>
    <t>J21(E ): Sunderland</t>
  </si>
  <si>
    <t>J21(D): Arsenal</t>
  </si>
  <si>
    <t>(-2)</t>
  </si>
  <si>
    <t>J21(E ): Swansea</t>
  </si>
  <si>
    <t>J21(D): WBA</t>
  </si>
  <si>
    <t>J21(E ): Tottenham</t>
  </si>
  <si>
    <t>J21(D): Middlesbrough</t>
  </si>
  <si>
    <t>J21(E ): Watford</t>
  </si>
  <si>
    <t>Gestede</t>
  </si>
  <si>
    <t>J21(D): Crystal Palace</t>
  </si>
  <si>
    <t>J21(E ): West Ham</t>
  </si>
  <si>
    <t>J21(D): Man. City</t>
  </si>
  <si>
    <t>Schneiderlin</t>
  </si>
  <si>
    <t>Lookman</t>
  </si>
  <si>
    <t>J21(E ): Everton</t>
  </si>
  <si>
    <t>J21(D): Liverpool</t>
  </si>
  <si>
    <t>J21(E ): Man. United</t>
  </si>
  <si>
    <t>J22(D): Watford</t>
  </si>
  <si>
    <t>J22(E ): Bournemouth</t>
  </si>
  <si>
    <t>J22(D): Everton</t>
  </si>
  <si>
    <t>J22(E ): Crystal Palace</t>
  </si>
  <si>
    <t>J22(D): Swansea</t>
  </si>
  <si>
    <t>J22(E ): Liverpool</t>
  </si>
  <si>
    <t>J22(D): Tottenham</t>
  </si>
  <si>
    <t>Gabriel Jesus</t>
  </si>
  <si>
    <t>J22(E ): Man. City</t>
  </si>
  <si>
    <t>J22(D): West Ham</t>
  </si>
  <si>
    <t>J22(E ): Middlesbrough</t>
  </si>
  <si>
    <t>J22(D): Man. United</t>
  </si>
  <si>
    <t>J22(E ): Stoke City</t>
  </si>
  <si>
    <t>J22(D): Sunderland</t>
  </si>
  <si>
    <t>J22(E ): WBA</t>
  </si>
  <si>
    <t>Honeyman</t>
  </si>
  <si>
    <t>J22(D): Burnley</t>
  </si>
  <si>
    <t>J22(E ): Arsenal</t>
  </si>
  <si>
    <t>J22(D): Hull</t>
  </si>
  <si>
    <t>J22(E ): Chelsea</t>
  </si>
  <si>
    <t>Elabdellaoui</t>
  </si>
  <si>
    <t>J22(D): Leicester</t>
  </si>
  <si>
    <t>J22(E ): Southampton</t>
  </si>
  <si>
    <t>J23(D): Watford</t>
  </si>
  <si>
    <t>J23(E ): Arsenal</t>
  </si>
  <si>
    <t>Niang</t>
  </si>
  <si>
    <t>J23(D): Crystal Palace</t>
  </si>
  <si>
    <t>J23(E ): Bournemouth</t>
  </si>
  <si>
    <t>J23(D): Leicester</t>
  </si>
  <si>
    <t>J23(E ): Burnley</t>
  </si>
  <si>
    <t>J23(D): Chelsea</t>
  </si>
  <si>
    <t>J23(E ): Liverpool</t>
  </si>
  <si>
    <t>J23(D): WBA</t>
  </si>
  <si>
    <t>J23(E ): Middlesbrough</t>
  </si>
  <si>
    <t>J23(D): Tottenham</t>
  </si>
  <si>
    <t>J23(E ): Sunderland</t>
  </si>
  <si>
    <t>J23(D): Southampton</t>
  </si>
  <si>
    <t>Narsingh</t>
  </si>
  <si>
    <t>J23(E ): Swansea</t>
  </si>
  <si>
    <t>J23(D): Hull City</t>
  </si>
  <si>
    <t>J23(E ): Man. United</t>
  </si>
  <si>
    <t>Markovic</t>
  </si>
  <si>
    <t>Ranocchia</t>
  </si>
  <si>
    <t>J23(D): Everton</t>
  </si>
  <si>
    <t>J23(E ): Stoke City</t>
  </si>
  <si>
    <t>J23(D): Man. City</t>
  </si>
  <si>
    <t>J23(E ): West Ham</t>
  </si>
  <si>
    <t>J24(D): Arsenal</t>
  </si>
  <si>
    <t>J24(E ): Chelsea</t>
  </si>
  <si>
    <t>J24(D): Sunderland</t>
  </si>
  <si>
    <t>J24(E ): Crystal Palace</t>
  </si>
  <si>
    <t>Lescott</t>
  </si>
  <si>
    <t>J24(D): Bournemouth</t>
  </si>
  <si>
    <t>J24(E ): Everton</t>
  </si>
  <si>
    <t>J24(D): Liverpool</t>
  </si>
  <si>
    <t>Grosicki</t>
  </si>
  <si>
    <t>N'Diaye</t>
  </si>
  <si>
    <t>J24(E ): Hull City</t>
  </si>
  <si>
    <t>J24(D): West Ham</t>
  </si>
  <si>
    <t>Gabbiadini</t>
  </si>
  <si>
    <t>J24(E ): Southampton</t>
  </si>
  <si>
    <t>J24(D): Middlesbrough</t>
  </si>
  <si>
    <t>J24(E ): Tottenham</t>
  </si>
  <si>
    <t>Guédioura</t>
  </si>
  <si>
    <t>J24(D): Burnley</t>
  </si>
  <si>
    <t>Zaraté</t>
  </si>
  <si>
    <t>J24(E ): Watford</t>
  </si>
  <si>
    <t>Brady</t>
  </si>
  <si>
    <t>Westwood</t>
  </si>
  <si>
    <t>J24(D): Stoke City</t>
  </si>
  <si>
    <t>J24(E ): WBA</t>
  </si>
  <si>
    <t>J24(D): Man. United</t>
  </si>
  <si>
    <t>J24(E ): Leicester</t>
  </si>
  <si>
    <t>J24(D): Swansea</t>
  </si>
  <si>
    <t>J24(E ): Man. City</t>
  </si>
  <si>
    <t>J25(D): Hull City</t>
  </si>
  <si>
    <t>J25(E ): Arsenal</t>
  </si>
  <si>
    <t>J25(D): Tottenham</t>
  </si>
  <si>
    <t>J25(E ): Liverpool</t>
  </si>
  <si>
    <t>J25(D): Watford</t>
  </si>
  <si>
    <t>6 / (-1)</t>
  </si>
  <si>
    <t>J25(E ): Man. United</t>
  </si>
  <si>
    <t>J25(D): Everton</t>
  </si>
  <si>
    <t>J25(E ): Middlesbrough</t>
  </si>
  <si>
    <t>J25(D): Crystal Palace</t>
  </si>
  <si>
    <t>J25(E ): Stoke City</t>
  </si>
  <si>
    <t>Milivojevic</t>
  </si>
  <si>
    <t>J25(D): Southampton</t>
  </si>
  <si>
    <t>J25(E ): Sunderland</t>
  </si>
  <si>
    <t>J25(D): WBA</t>
  </si>
  <si>
    <t>J25(E ): West Ham</t>
  </si>
  <si>
    <t>J25(D): Chelsea</t>
  </si>
  <si>
    <t>J25(E ): Burnley</t>
  </si>
  <si>
    <t>J25(D): Leicester</t>
  </si>
  <si>
    <t>J25(E ): Swansea</t>
  </si>
  <si>
    <t>J25(D): Man. City</t>
  </si>
  <si>
    <t>J25(E ): Bournemouth</t>
  </si>
  <si>
    <t>J26(D): Swansea</t>
  </si>
  <si>
    <t>J26(E ): Chelsea</t>
  </si>
  <si>
    <t>J26(D): Middlesbrough</t>
  </si>
  <si>
    <t>J26(E ): Crystal Palace</t>
  </si>
  <si>
    <t>J26(D): Sunderland</t>
  </si>
  <si>
    <t>J26(E ): Everton</t>
  </si>
  <si>
    <t>J26(D): Burnley</t>
  </si>
  <si>
    <t>J26(E ): Hull City</t>
  </si>
  <si>
    <t>J26(D): West Ham</t>
  </si>
  <si>
    <t>J26(E ): Watford</t>
  </si>
  <si>
    <t>J26(D): Bournemouth</t>
  </si>
  <si>
    <t>J26(E ): WBA</t>
  </si>
  <si>
    <t>J26(D): Stoke City</t>
  </si>
  <si>
    <t>J26(E ): Tottenham</t>
  </si>
  <si>
    <t>J26(D): Liverpool</t>
  </si>
  <si>
    <t>J26(E ): Leicester</t>
  </si>
  <si>
    <t>J27(D): Hull City</t>
  </si>
  <si>
    <t>J27(E ): Leicester</t>
  </si>
  <si>
    <t>J27(D): Arsenal</t>
  </si>
  <si>
    <t>J27(E ): Liverpool</t>
  </si>
  <si>
    <t>J26(E ): Southampton</t>
  </si>
  <si>
    <t>J26(E ): Man. City</t>
  </si>
  <si>
    <t>J27(D): Bournemouth</t>
  </si>
  <si>
    <t>J27(E ): Man. United</t>
  </si>
  <si>
    <t>Cargill</t>
  </si>
  <si>
    <t>J27(D): Middlesbrough</t>
  </si>
  <si>
    <t>J27(E ): Stoke City</t>
  </si>
  <si>
    <t>J27(D): Burnley</t>
  </si>
  <si>
    <t>J27(E ): Swansea</t>
  </si>
  <si>
    <t>J27(D): Southampton</t>
  </si>
  <si>
    <t>J27(E ): Watford</t>
  </si>
  <si>
    <t>J26(D): Arsenal</t>
  </si>
  <si>
    <t>J27(D): Crystal Palace</t>
  </si>
  <si>
    <t>J27(E ): WBA</t>
  </si>
  <si>
    <t>J27(D): Man. City</t>
  </si>
  <si>
    <t>J27(D): Everton</t>
  </si>
  <si>
    <t>J27(E ): Tottenham</t>
  </si>
  <si>
    <t>J27(D): Chelsea</t>
  </si>
  <si>
    <t>J27(E ): West Ham</t>
  </si>
  <si>
    <t>J28(D): Stoke City</t>
  </si>
  <si>
    <t>J28(E ): Man. City</t>
  </si>
  <si>
    <t>J28(D): West Ham</t>
  </si>
  <si>
    <t>J28(E ): Bournemouth</t>
  </si>
  <si>
    <t>J28(D): WBA</t>
  </si>
  <si>
    <t>J28(E ): Everton</t>
  </si>
  <si>
    <t>J28(D): Swansea</t>
  </si>
  <si>
    <t>J28(E ): Hull City</t>
  </si>
  <si>
    <t>4 / (-1)</t>
  </si>
  <si>
    <t>J28(D): Burnley</t>
  </si>
  <si>
    <t>J28(E ): Liverpool</t>
  </si>
  <si>
    <t>Agyei</t>
  </si>
  <si>
    <t>J29(D): Swansea</t>
  </si>
  <si>
    <t>J29(E ): Bournemouth</t>
  </si>
  <si>
    <t>4 / (-2)</t>
  </si>
  <si>
    <t>J29(D): Watford</t>
  </si>
  <si>
    <t>J29(E ): Crystal Palace</t>
  </si>
  <si>
    <t>7 (-1)</t>
  </si>
  <si>
    <t>J29(D): Hull City</t>
  </si>
  <si>
    <t>J29(E ): Everton</t>
  </si>
  <si>
    <t>J29(D): Chelsea</t>
  </si>
  <si>
    <t>J29(E ): Stoke City</t>
  </si>
  <si>
    <t>J29(D): Burnley</t>
  </si>
  <si>
    <t>J29(E ): Sunderland</t>
  </si>
  <si>
    <t>J29(D): Arsenal</t>
  </si>
  <si>
    <t>J29(E ): WBA</t>
  </si>
  <si>
    <t>J29(D): Leicester</t>
  </si>
  <si>
    <t>J29(E ): West Ham</t>
  </si>
  <si>
    <t>Benalouane</t>
  </si>
  <si>
    <t>1 /(-1)</t>
  </si>
  <si>
    <t>J29(D): Liverpool</t>
  </si>
  <si>
    <t>J29(E ): Man. City</t>
  </si>
  <si>
    <t>J29(D): Man. United</t>
  </si>
  <si>
    <t>J29(E ): Middlesbrough</t>
  </si>
  <si>
    <t>J29(D): Southampton</t>
  </si>
  <si>
    <t>J29(E ): Tottenham</t>
  </si>
  <si>
    <t>J27(E ): Sunderland</t>
  </si>
</sst>
</file>

<file path=xl/styles.xml><?xml version="1.0" encoding="utf-8"?>
<styleSheet xmlns="http://schemas.openxmlformats.org/spreadsheetml/2006/main">
  <numFmts count="3">
    <numFmt numFmtId="8" formatCode="#,##0.00\ &quot;€&quot;;[Red]\-#,##0.00\ &quot;€&quot;"/>
    <numFmt numFmtId="43" formatCode="_-* #,##0.00\ _€_-;\-* #,##0.00\ _€_-;_-* &quot;-&quot;??\ _€_-;_-@_-"/>
    <numFmt numFmtId="164" formatCode="0.0"/>
  </numFmts>
  <fonts count="8">
    <font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B6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97DC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9C9C9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46">
    <xf numFmtId="0" fontId="0" fillId="0" borderId="0" xfId="0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5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textRotation="66"/>
    </xf>
    <xf numFmtId="0" fontId="0" fillId="0" borderId="0" xfId="0" applyFill="1" applyBorder="1" applyAlignment="1">
      <alignment textRotation="66"/>
    </xf>
    <xf numFmtId="0" fontId="0" fillId="3" borderId="21" xfId="0" applyFill="1" applyBorder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2" fillId="0" borderId="0" xfId="0" applyFont="1"/>
    <xf numFmtId="0" fontId="0" fillId="0" borderId="5" xfId="0" applyBorder="1" applyAlignment="1">
      <alignment textRotation="66"/>
    </xf>
    <xf numFmtId="0" fontId="0" fillId="0" borderId="35" xfId="0" applyBorder="1"/>
    <xf numFmtId="0" fontId="0" fillId="0" borderId="0" xfId="0" applyFont="1" applyBorder="1"/>
    <xf numFmtId="0" fontId="4" fillId="6" borderId="0" xfId="0" applyFont="1" applyFill="1"/>
    <xf numFmtId="0" fontId="4" fillId="6" borderId="0" xfId="0" applyFon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2" fontId="0" fillId="3" borderId="27" xfId="0" applyNumberFormat="1" applyFill="1" applyBorder="1"/>
    <xf numFmtId="164" fontId="4" fillId="6" borderId="0" xfId="0" applyNumberFormat="1" applyFont="1" applyFill="1"/>
    <xf numFmtId="164" fontId="4" fillId="6" borderId="0" xfId="0" applyNumberFormat="1" applyFont="1" applyFill="1" applyBorder="1"/>
    <xf numFmtId="0" fontId="0" fillId="0" borderId="19" xfId="0" applyFill="1" applyBorder="1"/>
    <xf numFmtId="0" fontId="0" fillId="0" borderId="23" xfId="0" applyFill="1" applyBorder="1"/>
    <xf numFmtId="0" fontId="0" fillId="0" borderId="0" xfId="0" applyFont="1" applyFill="1" applyBorder="1"/>
    <xf numFmtId="0" fontId="0" fillId="0" borderId="3" xfId="0" applyBorder="1"/>
    <xf numFmtId="2" fontId="0" fillId="3" borderId="6" xfId="0" applyNumberFormat="1" applyFill="1" applyBorder="1"/>
    <xf numFmtId="0" fontId="0" fillId="0" borderId="23" xfId="0" applyFont="1" applyFill="1" applyBorder="1"/>
    <xf numFmtId="2" fontId="0" fillId="3" borderId="38" xfId="0" applyNumberFormat="1" applyFill="1" applyBorder="1"/>
    <xf numFmtId="2" fontId="0" fillId="3" borderId="38" xfId="0" applyNumberFormat="1" applyFont="1" applyFill="1" applyBorder="1"/>
    <xf numFmtId="0" fontId="0" fillId="0" borderId="0" xfId="0" applyFill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0" fillId="0" borderId="0" xfId="0" applyFill="1"/>
    <xf numFmtId="164" fontId="0" fillId="0" borderId="19" xfId="0" applyNumberFormat="1" applyFill="1" applyBorder="1"/>
    <xf numFmtId="0" fontId="0" fillId="0" borderId="19" xfId="0" applyFont="1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0" fillId="0" borderId="19" xfId="0" applyFont="1" applyFill="1" applyBorder="1"/>
    <xf numFmtId="0" fontId="2" fillId="0" borderId="19" xfId="0" applyFont="1" applyFill="1" applyBorder="1"/>
    <xf numFmtId="0" fontId="2" fillId="0" borderId="19" xfId="0" applyFont="1" applyFill="1" applyBorder="1" applyAlignment="1">
      <alignment horizontal="right"/>
    </xf>
    <xf numFmtId="164" fontId="0" fillId="0" borderId="35" xfId="0" applyNumberFormat="1" applyFill="1" applyBorder="1" applyAlignment="1">
      <alignment horizontal="right"/>
    </xf>
    <xf numFmtId="0" fontId="2" fillId="0" borderId="35" xfId="0" applyFont="1" applyFill="1" applyBorder="1"/>
    <xf numFmtId="0" fontId="0" fillId="0" borderId="35" xfId="0" applyFont="1" applyFill="1" applyBorder="1"/>
    <xf numFmtId="0" fontId="0" fillId="0" borderId="0" xfId="0"/>
    <xf numFmtId="0" fontId="0" fillId="0" borderId="35" xfId="0" applyBorder="1"/>
    <xf numFmtId="0" fontId="0" fillId="0" borderId="0" xfId="0"/>
    <xf numFmtId="0" fontId="0" fillId="0" borderId="35" xfId="0" applyBorder="1"/>
    <xf numFmtId="2" fontId="0" fillId="3" borderId="13" xfId="0" applyNumberFormat="1" applyFont="1" applyFill="1" applyBorder="1"/>
    <xf numFmtId="0" fontId="0" fillId="0" borderId="0" xfId="0"/>
    <xf numFmtId="0" fontId="0" fillId="0" borderId="5" xfId="0" applyBorder="1"/>
    <xf numFmtId="0" fontId="0" fillId="0" borderId="35" xfId="0" applyBorder="1"/>
    <xf numFmtId="0" fontId="0" fillId="0" borderId="0" xfId="0"/>
    <xf numFmtId="0" fontId="0" fillId="0" borderId="35" xfId="0" applyBorder="1"/>
    <xf numFmtId="0" fontId="0" fillId="0" borderId="35" xfId="0" applyFill="1" applyBorder="1" applyAlignment="1">
      <alignment horizontal="right"/>
    </xf>
    <xf numFmtId="0" fontId="0" fillId="0" borderId="0" xfId="0"/>
    <xf numFmtId="0" fontId="0" fillId="0" borderId="0" xfId="0"/>
    <xf numFmtId="0" fontId="0" fillId="3" borderId="13" xfId="0" applyFill="1" applyBorder="1"/>
    <xf numFmtId="0" fontId="0" fillId="0" borderId="35" xfId="0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35" xfId="0" applyBorder="1"/>
    <xf numFmtId="20" fontId="0" fillId="0" borderId="0" xfId="0" applyNumberFormat="1"/>
    <xf numFmtId="0" fontId="0" fillId="0" borderId="0" xfId="0"/>
    <xf numFmtId="0" fontId="0" fillId="0" borderId="35" xfId="0" applyBorder="1"/>
    <xf numFmtId="0" fontId="0" fillId="0" borderId="35" xfId="0" applyFill="1" applyBorder="1"/>
    <xf numFmtId="2" fontId="0" fillId="3" borderId="13" xfId="0" applyNumberFormat="1" applyFill="1" applyBorder="1"/>
    <xf numFmtId="0" fontId="0" fillId="0" borderId="4" xfId="0" applyBorder="1" applyAlignment="1">
      <alignment horizontal="right"/>
    </xf>
    <xf numFmtId="0" fontId="0" fillId="0" borderId="0" xfId="0" applyFill="1" applyBorder="1"/>
    <xf numFmtId="0" fontId="0" fillId="0" borderId="0" xfId="0"/>
    <xf numFmtId="0" fontId="4" fillId="6" borderId="0" xfId="0" applyFont="1" applyFill="1"/>
    <xf numFmtId="0" fontId="0" fillId="0" borderId="4" xfId="0" applyBorder="1"/>
    <xf numFmtId="0" fontId="0" fillId="0" borderId="29" xfId="0" applyBorder="1"/>
    <xf numFmtId="0" fontId="0" fillId="0" borderId="30" xfId="0" applyBorder="1"/>
    <xf numFmtId="164" fontId="4" fillId="6" borderId="0" xfId="0" applyNumberFormat="1" applyFont="1" applyFill="1"/>
    <xf numFmtId="0" fontId="0" fillId="0" borderId="0" xfId="0" applyBorder="1"/>
    <xf numFmtId="0" fontId="0" fillId="0" borderId="16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6" xfId="0" applyBorder="1" applyAlignment="1">
      <alignment horizontal="right"/>
    </xf>
    <xf numFmtId="0" fontId="0" fillId="0" borderId="0" xfId="0" applyFont="1" applyFill="1"/>
    <xf numFmtId="0" fontId="5" fillId="0" borderId="35" xfId="0" applyFont="1" applyFill="1" applyBorder="1"/>
    <xf numFmtId="0" fontId="5" fillId="0" borderId="19" xfId="0" applyFont="1" applyFill="1" applyBorder="1" applyAlignment="1">
      <alignment horizontal="right"/>
    </xf>
    <xf numFmtId="0" fontId="5" fillId="0" borderId="19" xfId="0" applyFont="1" applyFill="1" applyBorder="1"/>
    <xf numFmtId="0" fontId="5" fillId="0" borderId="0" xfId="0" applyFont="1" applyFill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32" xfId="0" applyFont="1" applyFill="1" applyBorder="1"/>
    <xf numFmtId="0" fontId="0" fillId="0" borderId="6" xfId="0" applyFont="1" applyFill="1" applyBorder="1"/>
    <xf numFmtId="0" fontId="5" fillId="0" borderId="26" xfId="0" applyFont="1" applyFill="1" applyBorder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35" xfId="0" applyFont="1" applyFill="1" applyBorder="1" applyAlignment="1">
      <alignment horizontal="right"/>
    </xf>
    <xf numFmtId="164" fontId="0" fillId="0" borderId="35" xfId="0" applyNumberFormat="1" applyFont="1" applyFill="1" applyBorder="1"/>
    <xf numFmtId="0" fontId="0" fillId="0" borderId="26" xfId="0" applyFont="1" applyBorder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8" xfId="0" applyFont="1" applyFill="1" applyBorder="1"/>
    <xf numFmtId="0" fontId="0" fillId="0" borderId="17" xfId="0" applyFont="1" applyFill="1" applyBorder="1"/>
    <xf numFmtId="0" fontId="0" fillId="0" borderId="20" xfId="0" applyFont="1" applyFill="1" applyBorder="1"/>
    <xf numFmtId="0" fontId="0" fillId="0" borderId="9" xfId="0" applyFont="1" applyFill="1" applyBorder="1"/>
    <xf numFmtId="0" fontId="0" fillId="0" borderId="35" xfId="0" applyFont="1" applyFill="1" applyBorder="1" applyAlignment="1">
      <alignment horizontal="right"/>
    </xf>
    <xf numFmtId="0" fontId="0" fillId="0" borderId="26" xfId="0" applyFont="1" applyFill="1" applyBorder="1"/>
    <xf numFmtId="0" fontId="0" fillId="0" borderId="22" xfId="0" applyFont="1" applyFill="1" applyBorder="1"/>
    <xf numFmtId="0" fontId="0" fillId="0" borderId="7" xfId="0" applyFont="1" applyFill="1" applyBorder="1"/>
    <xf numFmtId="1" fontId="0" fillId="0" borderId="35" xfId="0" applyNumberFormat="1" applyFill="1" applyBorder="1" applyAlignment="1">
      <alignment horizontal="right"/>
    </xf>
    <xf numFmtId="1" fontId="2" fillId="0" borderId="35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5" xfId="0" applyFont="1" applyBorder="1"/>
    <xf numFmtId="0" fontId="0" fillId="0" borderId="8" xfId="0" applyFill="1" applyBorder="1"/>
    <xf numFmtId="0" fontId="0" fillId="0" borderId="9" xfId="0" applyFill="1" applyBorder="1"/>
    <xf numFmtId="2" fontId="0" fillId="3" borderId="26" xfId="0" applyNumberFormat="1" applyFill="1" applyBorder="1"/>
    <xf numFmtId="2" fontId="0" fillId="3" borderId="9" xfId="0" applyNumberFormat="1" applyFill="1" applyBorder="1"/>
    <xf numFmtId="1" fontId="0" fillId="0" borderId="19" xfId="0" applyNumberFormat="1" applyFill="1" applyBorder="1"/>
    <xf numFmtId="1" fontId="0" fillId="0" borderId="35" xfId="0" applyNumberFormat="1" applyFill="1" applyBorder="1"/>
    <xf numFmtId="164" fontId="4" fillId="7" borderId="0" xfId="0" applyNumberFormat="1" applyFont="1" applyFill="1" applyBorder="1"/>
    <xf numFmtId="164" fontId="4" fillId="7" borderId="0" xfId="0" applyNumberFormat="1" applyFont="1" applyFill="1" applyBorder="1" applyAlignment="1">
      <alignment horizontal="right"/>
    </xf>
    <xf numFmtId="0" fontId="4" fillId="7" borderId="0" xfId="0" applyFont="1" applyFill="1" applyBorder="1"/>
    <xf numFmtId="1" fontId="0" fillId="0" borderId="19" xfId="0" applyNumberFormat="1" applyFont="1" applyFill="1" applyBorder="1"/>
    <xf numFmtId="1" fontId="0" fillId="0" borderId="19" xfId="0" applyNumberFormat="1" applyFont="1" applyFill="1" applyBorder="1" applyAlignment="1">
      <alignment horizontal="right"/>
    </xf>
    <xf numFmtId="2" fontId="5" fillId="3" borderId="13" xfId="0" applyNumberFormat="1" applyFont="1" applyFill="1" applyBorder="1"/>
    <xf numFmtId="0" fontId="0" fillId="0" borderId="0" xfId="0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27" xfId="0" applyBorder="1"/>
    <xf numFmtId="0" fontId="0" fillId="0" borderId="24" xfId="0" applyFont="1" applyFill="1" applyBorder="1"/>
    <xf numFmtId="0" fontId="0" fillId="0" borderId="25" xfId="0" applyFont="1" applyFill="1" applyBorder="1"/>
    <xf numFmtId="2" fontId="0" fillId="3" borderId="21" xfId="0" applyNumberFormat="1" applyFont="1" applyFill="1" applyBorder="1"/>
    <xf numFmtId="1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 applyAlignment="1">
      <alignment horizontal="right"/>
    </xf>
    <xf numFmtId="0" fontId="0" fillId="0" borderId="37" xfId="0" applyFont="1" applyFill="1" applyBorder="1"/>
    <xf numFmtId="0" fontId="0" fillId="0" borderId="33" xfId="0" applyFont="1" applyFill="1" applyBorder="1"/>
    <xf numFmtId="1" fontId="0" fillId="0" borderId="0" xfId="0" applyNumberFormat="1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5" fillId="0" borderId="6" xfId="0" applyFont="1" applyFill="1" applyBorder="1"/>
    <xf numFmtId="0" fontId="0" fillId="0" borderId="17" xfId="0" applyFill="1" applyBorder="1"/>
    <xf numFmtId="0" fontId="0" fillId="0" borderId="20" xfId="0" applyFill="1" applyBorder="1"/>
    <xf numFmtId="1" fontId="0" fillId="0" borderId="35" xfId="0" applyNumberFormat="1" applyFont="1" applyFill="1" applyBorder="1"/>
    <xf numFmtId="1" fontId="0" fillId="0" borderId="35" xfId="0" applyNumberFormat="1" applyFont="1" applyFill="1" applyBorder="1" applyAlignment="1">
      <alignment horizontal="right"/>
    </xf>
    <xf numFmtId="164" fontId="0" fillId="0" borderId="35" xfId="0" applyNumberFormat="1" applyFont="1" applyFill="1" applyBorder="1" applyAlignment="1">
      <alignment horizontal="right"/>
    </xf>
    <xf numFmtId="0" fontId="0" fillId="0" borderId="29" xfId="0" applyFont="1" applyFill="1" applyBorder="1"/>
    <xf numFmtId="0" fontId="0" fillId="0" borderId="30" xfId="0" applyFont="1" applyFill="1" applyBorder="1"/>
    <xf numFmtId="0" fontId="0" fillId="0" borderId="4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29" xfId="0" applyFont="1" applyBorder="1"/>
    <xf numFmtId="0" fontId="0" fillId="0" borderId="30" xfId="0" applyFont="1" applyBorder="1"/>
    <xf numFmtId="0" fontId="0" fillId="0" borderId="4" xfId="0" applyFont="1" applyBorder="1"/>
    <xf numFmtId="2" fontId="0" fillId="3" borderId="27" xfId="0" applyNumberFormat="1" applyFont="1" applyFill="1" applyBorder="1"/>
    <xf numFmtId="0" fontId="0" fillId="0" borderId="24" xfId="0" applyFont="1" applyBorder="1"/>
    <xf numFmtId="0" fontId="0" fillId="0" borderId="25" xfId="0" applyFont="1" applyBorder="1"/>
    <xf numFmtId="0" fontId="0" fillId="0" borderId="6" xfId="0" applyFont="1" applyBorder="1" applyAlignment="1">
      <alignment horizontal="right"/>
    </xf>
    <xf numFmtId="2" fontId="0" fillId="3" borderId="14" xfId="0" applyNumberFormat="1" applyFont="1" applyFill="1" applyBorder="1"/>
    <xf numFmtId="0" fontId="2" fillId="0" borderId="0" xfId="0" applyFont="1" applyFill="1"/>
    <xf numFmtId="164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28" xfId="0" applyFont="1" applyFill="1" applyBorder="1"/>
    <xf numFmtId="0" fontId="0" fillId="0" borderId="22" xfId="0" applyFont="1" applyBorder="1"/>
    <xf numFmtId="0" fontId="0" fillId="0" borderId="26" xfId="0" applyFont="1" applyFill="1" applyBorder="1" applyAlignment="1">
      <alignment horizontal="right"/>
    </xf>
    <xf numFmtId="0" fontId="2" fillId="4" borderId="35" xfId="0" applyFont="1" applyFill="1" applyBorder="1"/>
    <xf numFmtId="0" fontId="2" fillId="4" borderId="0" xfId="0" applyFont="1" applyFill="1" applyAlignment="1">
      <alignment horizontal="right"/>
    </xf>
    <xf numFmtId="1" fontId="0" fillId="0" borderId="28" xfId="0" applyNumberFormat="1" applyFont="1" applyFill="1" applyBorder="1"/>
    <xf numFmtId="0" fontId="0" fillId="5" borderId="0" xfId="0" applyFont="1" applyFill="1"/>
    <xf numFmtId="0" fontId="0" fillId="5" borderId="35" xfId="0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0" fillId="5" borderId="3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2" fillId="4" borderId="35" xfId="0" applyFont="1" applyFill="1" applyBorder="1" applyAlignment="1">
      <alignment horizontal="right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right"/>
    </xf>
    <xf numFmtId="0" fontId="0" fillId="5" borderId="35" xfId="0" applyFont="1" applyFill="1" applyBorder="1"/>
    <xf numFmtId="164" fontId="0" fillId="0" borderId="19" xfId="0" applyNumberFormat="1" applyFill="1" applyBorder="1" applyAlignment="1">
      <alignment horizontal="right"/>
    </xf>
    <xf numFmtId="1" fontId="2" fillId="4" borderId="35" xfId="0" applyNumberFormat="1" applyFont="1" applyFill="1" applyBorder="1" applyAlignment="1">
      <alignment horizontal="right"/>
    </xf>
    <xf numFmtId="0" fontId="0" fillId="4" borderId="35" xfId="0" applyFill="1" applyBorder="1" applyAlignment="1">
      <alignment horizontal="right"/>
    </xf>
    <xf numFmtId="1" fontId="2" fillId="4" borderId="35" xfId="0" applyNumberFormat="1" applyFont="1" applyFill="1" applyBorder="1"/>
    <xf numFmtId="0" fontId="0" fillId="5" borderId="35" xfId="0" applyFill="1" applyBorder="1"/>
    <xf numFmtId="1" fontId="0" fillId="4" borderId="35" xfId="0" applyNumberFormat="1" applyFont="1" applyFill="1" applyBorder="1" applyAlignment="1">
      <alignment horizontal="right"/>
    </xf>
    <xf numFmtId="1" fontId="2" fillId="0" borderId="35" xfId="0" applyNumberFormat="1" applyFont="1" applyFill="1" applyBorder="1" applyAlignment="1">
      <alignment horizontal="right"/>
    </xf>
    <xf numFmtId="1" fontId="4" fillId="6" borderId="0" xfId="0" applyNumberFormat="1" applyFont="1" applyFill="1"/>
    <xf numFmtId="2" fontId="5" fillId="3" borderId="21" xfId="0" applyNumberFormat="1" applyFont="1" applyFill="1" applyBorder="1"/>
    <xf numFmtId="0" fontId="0" fillId="0" borderId="3" xfId="0" applyFill="1" applyBorder="1"/>
    <xf numFmtId="0" fontId="0" fillId="0" borderId="2" xfId="0" applyFont="1" applyFill="1" applyBorder="1"/>
    <xf numFmtId="0" fontId="2" fillId="4" borderId="0" xfId="0" applyFont="1" applyFill="1"/>
    <xf numFmtId="0" fontId="2" fillId="0" borderId="0" xfId="0" applyFont="1" applyFill="1" applyBorder="1"/>
    <xf numFmtId="0" fontId="0" fillId="0" borderId="29" xfId="0" applyFill="1" applyBorder="1"/>
    <xf numFmtId="0" fontId="0" fillId="0" borderId="36" xfId="0" applyFill="1" applyBorder="1"/>
    <xf numFmtId="0" fontId="0" fillId="0" borderId="31" xfId="0" applyFill="1" applyBorder="1"/>
    <xf numFmtId="0" fontId="5" fillId="0" borderId="32" xfId="0" applyFont="1" applyFill="1" applyBorder="1"/>
    <xf numFmtId="0" fontId="0" fillId="0" borderId="32" xfId="0" applyFill="1" applyBorder="1" applyAlignment="1">
      <alignment horizontal="right"/>
    </xf>
    <xf numFmtId="0" fontId="0" fillId="0" borderId="32" xfId="0" applyFill="1" applyBorder="1"/>
    <xf numFmtId="0" fontId="0" fillId="0" borderId="37" xfId="0" applyFill="1" applyBorder="1"/>
    <xf numFmtId="0" fontId="0" fillId="0" borderId="33" xfId="0" applyFill="1" applyBorder="1"/>
    <xf numFmtId="1" fontId="0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0" fillId="0" borderId="30" xfId="0" applyFill="1" applyBorder="1"/>
    <xf numFmtId="0" fontId="0" fillId="0" borderId="4" xfId="0" applyFill="1" applyBorder="1" applyAlignment="1">
      <alignment horizontal="right"/>
    </xf>
    <xf numFmtId="0" fontId="3" fillId="0" borderId="35" xfId="0" applyFont="1" applyFill="1" applyBorder="1"/>
    <xf numFmtId="0" fontId="3" fillId="0" borderId="19" xfId="0" applyFont="1" applyFill="1" applyBorder="1"/>
    <xf numFmtId="0" fontId="3" fillId="0" borderId="35" xfId="0" applyFont="1" applyFill="1" applyBorder="1" applyAlignment="1">
      <alignment horizontal="right"/>
    </xf>
    <xf numFmtId="0" fontId="3" fillId="0" borderId="19" xfId="0" applyFont="1" applyFill="1" applyBorder="1" applyAlignment="1">
      <alignment horizontal="right"/>
    </xf>
    <xf numFmtId="0" fontId="3" fillId="0" borderId="0" xfId="0" applyFont="1" applyFill="1"/>
    <xf numFmtId="0" fontId="0" fillId="0" borderId="4" xfId="0" applyFont="1" applyFill="1" applyBorder="1" applyAlignment="1">
      <alignment horizontal="right"/>
    </xf>
    <xf numFmtId="0" fontId="0" fillId="0" borderId="39" xfId="0" applyFont="1" applyFill="1" applyBorder="1"/>
    <xf numFmtId="1" fontId="0" fillId="5" borderId="35" xfId="0" applyNumberFormat="1" applyFont="1" applyFill="1" applyBorder="1"/>
    <xf numFmtId="8" fontId="0" fillId="0" borderId="5" xfId="0" applyNumberFormat="1" applyFont="1" applyFill="1" applyBorder="1"/>
    <xf numFmtId="0" fontId="0" fillId="4" borderId="0" xfId="0" applyFont="1" applyFill="1"/>
    <xf numFmtId="0" fontId="0" fillId="4" borderId="0" xfId="0" applyFont="1" applyFill="1" applyAlignment="1">
      <alignment horizontal="right"/>
    </xf>
    <xf numFmtId="0" fontId="0" fillId="0" borderId="3" xfId="0" applyFont="1" applyFill="1" applyBorder="1"/>
    <xf numFmtId="0" fontId="3" fillId="0" borderId="0" xfId="0" applyFont="1" applyFill="1" applyAlignment="1">
      <alignment horizontal="right"/>
    </xf>
    <xf numFmtId="0" fontId="0" fillId="0" borderId="4" xfId="0" applyFill="1" applyBorder="1"/>
    <xf numFmtId="1" fontId="0" fillId="5" borderId="0" xfId="0" applyNumberFormat="1" applyFill="1" applyAlignment="1">
      <alignment horizontal="right"/>
    </xf>
    <xf numFmtId="0" fontId="0" fillId="0" borderId="2" xfId="0" applyFont="1" applyBorder="1"/>
    <xf numFmtId="8" fontId="0" fillId="0" borderId="22" xfId="0" applyNumberFormat="1" applyFont="1" applyFill="1" applyBorder="1"/>
    <xf numFmtId="164" fontId="5" fillId="0" borderId="19" xfId="0" applyNumberFormat="1" applyFont="1" applyFill="1" applyBorder="1" applyAlignment="1">
      <alignment horizontal="right"/>
    </xf>
    <xf numFmtId="0" fontId="0" fillId="0" borderId="6" xfId="0" applyFont="1" applyFill="1" applyBorder="1" applyAlignment="1">
      <alignment horizontal="left"/>
    </xf>
    <xf numFmtId="1" fontId="0" fillId="5" borderId="35" xfId="0" applyNumberFormat="1" applyFill="1" applyBorder="1"/>
    <xf numFmtId="0" fontId="0" fillId="4" borderId="35" xfId="0" applyFill="1" applyBorder="1"/>
    <xf numFmtId="1" fontId="0" fillId="5" borderId="35" xfId="0" applyNumberFormat="1" applyFont="1" applyFill="1" applyBorder="1" applyAlignment="1">
      <alignment horizontal="right"/>
    </xf>
    <xf numFmtId="43" fontId="0" fillId="0" borderId="35" xfId="1" applyFont="1" applyFill="1" applyBorder="1" applyAlignment="1">
      <alignment horizontal="right"/>
    </xf>
    <xf numFmtId="0" fontId="0" fillId="0" borderId="35" xfId="1" applyNumberFormat="1" applyFont="1" applyFill="1" applyBorder="1" applyAlignment="1">
      <alignment horizontal="right"/>
    </xf>
    <xf numFmtId="0" fontId="2" fillId="4" borderId="19" xfId="0" applyFont="1" applyFill="1" applyBorder="1" applyAlignment="1">
      <alignment horizontal="right"/>
    </xf>
    <xf numFmtId="0" fontId="5" fillId="8" borderId="5" xfId="0" applyFont="1" applyFill="1" applyBorder="1"/>
    <xf numFmtId="0" fontId="5" fillId="8" borderId="0" xfId="0" applyFont="1" applyFill="1" applyBorder="1"/>
    <xf numFmtId="0" fontId="5" fillId="8" borderId="16" xfId="0" applyFont="1" applyFill="1" applyBorder="1"/>
    <xf numFmtId="0" fontId="5" fillId="8" borderId="19" xfId="0" applyFont="1" applyFill="1" applyBorder="1"/>
    <xf numFmtId="0" fontId="5" fillId="8" borderId="6" xfId="0" applyFont="1" applyFill="1" applyBorder="1"/>
    <xf numFmtId="0" fontId="5" fillId="8" borderId="0" xfId="0" applyFont="1" applyFill="1" applyAlignment="1">
      <alignment horizontal="right"/>
    </xf>
    <xf numFmtId="0" fontId="5" fillId="8" borderId="35" xfId="0" applyFont="1" applyFill="1" applyBorder="1" applyAlignment="1">
      <alignment horizontal="right"/>
    </xf>
    <xf numFmtId="0" fontId="5" fillId="8" borderId="35" xfId="0" applyFont="1" applyFill="1" applyBorder="1"/>
    <xf numFmtId="0" fontId="5" fillId="8" borderId="19" xfId="0" applyFont="1" applyFill="1" applyBorder="1" applyAlignment="1">
      <alignment horizontal="right"/>
    </xf>
    <xf numFmtId="0" fontId="0" fillId="0" borderId="23" xfId="0" applyFont="1" applyFill="1" applyBorder="1" applyAlignment="1">
      <alignment horizontal="right"/>
    </xf>
    <xf numFmtId="0" fontId="0" fillId="0" borderId="2" xfId="0" applyFill="1" applyBorder="1"/>
    <xf numFmtId="0" fontId="0" fillId="0" borderId="8" xfId="0" applyFont="1" applyFill="1" applyBorder="1" applyAlignment="1">
      <alignment horizontal="left"/>
    </xf>
    <xf numFmtId="0" fontId="0" fillId="0" borderId="7" xfId="0" applyFill="1" applyBorder="1"/>
    <xf numFmtId="0" fontId="0" fillId="0" borderId="22" xfId="0" applyFill="1" applyBorder="1"/>
    <xf numFmtId="164" fontId="0" fillId="3" borderId="14" xfId="0" applyNumberFormat="1" applyFill="1" applyBorder="1"/>
    <xf numFmtId="0" fontId="5" fillId="8" borderId="32" xfId="0" applyFont="1" applyFill="1" applyBorder="1"/>
    <xf numFmtId="0" fontId="2" fillId="8" borderId="0" xfId="0" applyFont="1" applyFill="1" applyAlignment="1">
      <alignment horizontal="right"/>
    </xf>
    <xf numFmtId="0" fontId="5" fillId="8" borderId="6" xfId="0" applyFont="1" applyFill="1" applyBorder="1" applyAlignment="1">
      <alignment horizontal="right"/>
    </xf>
    <xf numFmtId="164" fontId="4" fillId="9" borderId="0" xfId="0" applyNumberFormat="1" applyFont="1" applyFill="1" applyBorder="1"/>
    <xf numFmtId="0" fontId="4" fillId="9" borderId="0" xfId="0" applyFont="1" applyFill="1" applyBorder="1"/>
    <xf numFmtId="2" fontId="0" fillId="3" borderId="4" xfId="0" applyNumberFormat="1" applyFill="1" applyBorder="1"/>
    <xf numFmtId="8" fontId="0" fillId="0" borderId="5" xfId="0" applyNumberFormat="1" applyFill="1" applyBorder="1"/>
    <xf numFmtId="0" fontId="0" fillId="5" borderId="19" xfId="0" applyFont="1" applyFill="1" applyBorder="1"/>
    <xf numFmtId="0" fontId="2" fillId="4" borderId="0" xfId="0" applyFont="1" applyFill="1" applyBorder="1"/>
    <xf numFmtId="0" fontId="0" fillId="4" borderId="19" xfId="0" applyFont="1" applyFill="1" applyBorder="1"/>
    <xf numFmtId="0" fontId="2" fillId="4" borderId="19" xfId="0" applyFont="1" applyFill="1" applyBorder="1"/>
    <xf numFmtId="0" fontId="0" fillId="4" borderId="19" xfId="0" applyFont="1" applyFill="1" applyBorder="1" applyAlignment="1">
      <alignment horizontal="right"/>
    </xf>
    <xf numFmtId="0" fontId="0" fillId="0" borderId="26" xfId="0" applyFill="1" applyBorder="1" applyAlignment="1">
      <alignment horizontal="right"/>
    </xf>
    <xf numFmtId="0" fontId="2" fillId="5" borderId="35" xfId="0" applyFont="1" applyFill="1" applyBorder="1"/>
    <xf numFmtId="0" fontId="0" fillId="0" borderId="5" xfId="0" applyFont="1" applyFill="1" applyBorder="1" applyAlignment="1">
      <alignment textRotation="66"/>
    </xf>
    <xf numFmtId="0" fontId="0" fillId="0" borderId="23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1" fontId="0" fillId="4" borderId="35" xfId="0" applyNumberFormat="1" applyFont="1" applyFill="1" applyBorder="1"/>
    <xf numFmtId="8" fontId="5" fillId="8" borderId="5" xfId="0" applyNumberFormat="1" applyFont="1" applyFill="1" applyBorder="1"/>
    <xf numFmtId="164" fontId="5" fillId="8" borderId="35" xfId="0" applyNumberFormat="1" applyFont="1" applyFill="1" applyBorder="1" applyAlignment="1">
      <alignment horizontal="right"/>
    </xf>
    <xf numFmtId="1" fontId="5" fillId="8" borderId="35" xfId="0" applyNumberFormat="1" applyFont="1" applyFill="1" applyBorder="1" applyAlignment="1">
      <alignment horizontal="right"/>
    </xf>
    <xf numFmtId="0" fontId="5" fillId="8" borderId="28" xfId="0" applyFont="1" applyFill="1" applyBorder="1"/>
    <xf numFmtId="0" fontId="5" fillId="10" borderId="5" xfId="0" applyFont="1" applyFill="1" applyBorder="1"/>
    <xf numFmtId="0" fontId="5" fillId="10" borderId="0" xfId="0" applyFont="1" applyFill="1" applyBorder="1"/>
    <xf numFmtId="0" fontId="5" fillId="10" borderId="16" xfId="0" applyFont="1" applyFill="1" applyBorder="1"/>
    <xf numFmtId="0" fontId="5" fillId="10" borderId="19" xfId="0" applyFont="1" applyFill="1" applyBorder="1"/>
    <xf numFmtId="0" fontId="5" fillId="10" borderId="6" xfId="0" applyFont="1" applyFill="1" applyBorder="1"/>
    <xf numFmtId="0" fontId="5" fillId="10" borderId="0" xfId="0" applyFont="1" applyFill="1" applyAlignment="1">
      <alignment horizontal="right"/>
    </xf>
    <xf numFmtId="0" fontId="5" fillId="10" borderId="35" xfId="0" applyFont="1" applyFill="1" applyBorder="1" applyAlignment="1">
      <alignment horizontal="right"/>
    </xf>
    <xf numFmtId="0" fontId="5" fillId="10" borderId="35" xfId="0" applyFont="1" applyFill="1" applyBorder="1"/>
    <xf numFmtId="0" fontId="2" fillId="10" borderId="35" xfId="0" applyFont="1" applyFill="1" applyBorder="1"/>
    <xf numFmtId="0" fontId="5" fillId="10" borderId="19" xfId="0" applyFont="1" applyFill="1" applyBorder="1" applyAlignment="1">
      <alignment horizontal="right"/>
    </xf>
    <xf numFmtId="0" fontId="0" fillId="5" borderId="19" xfId="0" applyFont="1" applyFill="1" applyBorder="1" applyAlignment="1">
      <alignment horizontal="right"/>
    </xf>
    <xf numFmtId="0" fontId="5" fillId="10" borderId="6" xfId="0" applyFont="1" applyFill="1" applyBorder="1" applyAlignment="1">
      <alignment horizontal="right"/>
    </xf>
    <xf numFmtId="0" fontId="2" fillId="10" borderId="0" xfId="0" applyFont="1" applyFill="1" applyAlignment="1">
      <alignment horizontal="right"/>
    </xf>
    <xf numFmtId="0" fontId="0" fillId="10" borderId="35" xfId="0" applyFill="1" applyBorder="1"/>
    <xf numFmtId="0" fontId="0" fillId="10" borderId="35" xfId="0" applyFill="1" applyBorder="1" applyAlignment="1">
      <alignment horizontal="right"/>
    </xf>
    <xf numFmtId="0" fontId="0" fillId="10" borderId="19" xfId="0" applyFill="1" applyBorder="1"/>
    <xf numFmtId="0" fontId="0" fillId="10" borderId="19" xfId="0" applyFill="1" applyBorder="1" applyAlignment="1">
      <alignment horizontal="right"/>
    </xf>
    <xf numFmtId="0" fontId="2" fillId="10" borderId="19" xfId="0" applyFont="1" applyFill="1" applyBorder="1"/>
    <xf numFmtId="0" fontId="0" fillId="10" borderId="0" xfId="0" applyFill="1" applyAlignment="1">
      <alignment horizontal="right"/>
    </xf>
    <xf numFmtId="1" fontId="5" fillId="10" borderId="35" xfId="0" applyNumberFormat="1" applyFont="1" applyFill="1" applyBorder="1" applyAlignment="1">
      <alignment horizontal="right"/>
    </xf>
    <xf numFmtId="0" fontId="5" fillId="10" borderId="7" xfId="0" applyFont="1" applyFill="1" applyBorder="1"/>
    <xf numFmtId="0" fontId="5" fillId="10" borderId="8" xfId="0" applyFont="1" applyFill="1" applyBorder="1"/>
    <xf numFmtId="0" fontId="5" fillId="10" borderId="17" xfId="0" applyFont="1" applyFill="1" applyBorder="1"/>
    <xf numFmtId="0" fontId="5" fillId="10" borderId="34" xfId="0" applyFont="1" applyFill="1" applyBorder="1"/>
    <xf numFmtId="1" fontId="5" fillId="10" borderId="0" xfId="0" applyNumberFormat="1" applyFont="1" applyFill="1" applyAlignment="1">
      <alignment horizontal="right"/>
    </xf>
    <xf numFmtId="0" fontId="5" fillId="10" borderId="0" xfId="0" applyFont="1" applyFill="1" applyBorder="1" applyAlignment="1">
      <alignment horizontal="right"/>
    </xf>
    <xf numFmtId="1" fontId="5" fillId="10" borderId="35" xfId="0" applyNumberFormat="1" applyFont="1" applyFill="1" applyBorder="1"/>
    <xf numFmtId="0" fontId="5" fillId="10" borderId="22" xfId="0" applyFont="1" applyFill="1" applyBorder="1"/>
    <xf numFmtId="0" fontId="5" fillId="10" borderId="23" xfId="0" applyFont="1" applyFill="1" applyBorder="1"/>
    <xf numFmtId="0" fontId="5" fillId="10" borderId="24" xfId="0" applyFont="1" applyFill="1" applyBorder="1"/>
    <xf numFmtId="0" fontId="5" fillId="10" borderId="25" xfId="0" applyFont="1" applyFill="1" applyBorder="1"/>
    <xf numFmtId="0" fontId="5" fillId="10" borderId="26" xfId="0" applyFont="1" applyFill="1" applyBorder="1"/>
    <xf numFmtId="0" fontId="2" fillId="10" borderId="35" xfId="0" applyFont="1" applyFill="1" applyBorder="1" applyAlignment="1">
      <alignment horizontal="right"/>
    </xf>
    <xf numFmtId="0" fontId="5" fillId="10" borderId="0" xfId="0" applyFont="1" applyFill="1"/>
    <xf numFmtId="1" fontId="5" fillId="10" borderId="19" xfId="0" applyNumberFormat="1" applyFont="1" applyFill="1" applyBorder="1"/>
    <xf numFmtId="0" fontId="5" fillId="10" borderId="20" xfId="0" applyFont="1" applyFill="1" applyBorder="1"/>
    <xf numFmtId="0" fontId="5" fillId="10" borderId="9" xfId="0" applyFont="1" applyFill="1" applyBorder="1"/>
    <xf numFmtId="8" fontId="5" fillId="10" borderId="5" xfId="0" applyNumberFormat="1" applyFont="1" applyFill="1" applyBorder="1"/>
    <xf numFmtId="164" fontId="5" fillId="10" borderId="35" xfId="0" applyNumberFormat="1" applyFont="1" applyFill="1" applyBorder="1" applyAlignment="1">
      <alignment horizontal="right"/>
    </xf>
    <xf numFmtId="2" fontId="5" fillId="3" borderId="14" xfId="0" applyNumberFormat="1" applyFont="1" applyFill="1" applyBorder="1"/>
    <xf numFmtId="0" fontId="5" fillId="10" borderId="32" xfId="0" applyFont="1" applyFill="1" applyBorder="1"/>
    <xf numFmtId="0" fontId="2" fillId="10" borderId="19" xfId="0" applyFont="1" applyFill="1" applyBorder="1" applyAlignment="1">
      <alignment horizontal="right"/>
    </xf>
    <xf numFmtId="164" fontId="5" fillId="10" borderId="35" xfId="0" applyNumberFormat="1" applyFont="1" applyFill="1" applyBorder="1"/>
    <xf numFmtId="0" fontId="0" fillId="4" borderId="19" xfId="0" applyFill="1" applyBorder="1"/>
    <xf numFmtId="0" fontId="0" fillId="4" borderId="0" xfId="0" applyFill="1" applyAlignment="1">
      <alignment horizontal="right"/>
    </xf>
    <xf numFmtId="0" fontId="2" fillId="0" borderId="28" xfId="0" applyFont="1" applyFill="1" applyBorder="1"/>
    <xf numFmtId="0" fontId="0" fillId="4" borderId="28" xfId="0" applyFont="1" applyFill="1" applyBorder="1"/>
    <xf numFmtId="0" fontId="0" fillId="0" borderId="28" xfId="0" applyFill="1" applyBorder="1" applyAlignment="1">
      <alignment horizontal="right"/>
    </xf>
    <xf numFmtId="0" fontId="2" fillId="4" borderId="28" xfId="0" applyFont="1" applyFill="1" applyBorder="1"/>
    <xf numFmtId="0" fontId="2" fillId="4" borderId="28" xfId="0" applyFont="1" applyFill="1" applyBorder="1" applyAlignment="1">
      <alignment horizontal="right"/>
    </xf>
    <xf numFmtId="2" fontId="5" fillId="3" borderId="6" xfId="0" applyNumberFormat="1" applyFont="1" applyFill="1" applyBorder="1"/>
    <xf numFmtId="0" fontId="0" fillId="10" borderId="35" xfId="0" applyFont="1" applyFill="1" applyBorder="1"/>
    <xf numFmtId="0" fontId="5" fillId="10" borderId="33" xfId="0" applyFont="1" applyFill="1" applyBorder="1"/>
    <xf numFmtId="0" fontId="5" fillId="10" borderId="26" xfId="0" applyFont="1" applyFill="1" applyBorder="1" applyAlignment="1">
      <alignment horizontal="right"/>
    </xf>
    <xf numFmtId="1" fontId="2" fillId="10" borderId="19" xfId="0" applyNumberFormat="1" applyFont="1" applyFill="1" applyBorder="1" applyAlignment="1">
      <alignment horizontal="right"/>
    </xf>
    <xf numFmtId="43" fontId="5" fillId="10" borderId="35" xfId="1" applyFont="1" applyFill="1" applyBorder="1" applyAlignment="1">
      <alignment horizontal="right"/>
    </xf>
    <xf numFmtId="0" fontId="5" fillId="10" borderId="35" xfId="1" applyNumberFormat="1" applyFont="1" applyFill="1" applyBorder="1" applyAlignment="1">
      <alignment horizontal="right"/>
    </xf>
    <xf numFmtId="0" fontId="7" fillId="5" borderId="35" xfId="0" applyFont="1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C9C9C9"/>
      <color rgb="FFCBCBCB"/>
      <color rgb="FFFBB6A3"/>
      <color rgb="FFB0B0B0"/>
      <color rgb="FF397DC7"/>
      <color rgb="FFEC3314"/>
      <color rgb="FFF887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80" zoomScaleNormal="80" workbookViewId="0"/>
  </sheetViews>
  <sheetFormatPr baseColWidth="10" defaultRowHeight="15"/>
  <sheetData>
    <row r="1" spans="1:2">
      <c r="A1" t="s">
        <v>22</v>
      </c>
    </row>
    <row r="5" spans="1:2">
      <c r="A5" s="16" t="s">
        <v>19</v>
      </c>
    </row>
    <row r="6" spans="1:2">
      <c r="A6" t="s">
        <v>14</v>
      </c>
      <c r="B6" t="s">
        <v>15</v>
      </c>
    </row>
    <row r="7" spans="1:2">
      <c r="A7" s="13" t="s">
        <v>16</v>
      </c>
    </row>
    <row r="8" spans="1:2">
      <c r="A8" s="14" t="s">
        <v>17</v>
      </c>
    </row>
    <row r="12" spans="1:2">
      <c r="A12" s="73" t="s">
        <v>417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S3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1.7109375" customWidth="1"/>
    <col min="7" max="7" width="4.5703125" customWidth="1"/>
    <col min="8" max="35" width="4.7109375" customWidth="1"/>
    <col min="36" max="36" width="4.5703125" customWidth="1"/>
    <col min="37" max="44" width="4.7109375" customWidth="1"/>
  </cols>
  <sheetData>
    <row r="1" spans="1:45">
      <c r="A1" s="73" t="s">
        <v>128</v>
      </c>
    </row>
    <row r="4" spans="1:45">
      <c r="A4" t="s">
        <v>0</v>
      </c>
    </row>
    <row r="5" spans="1:45" ht="15.75" thickBot="1"/>
    <row r="6" spans="1:45" ht="15.75" thickBot="1">
      <c r="C6" s="340" t="s">
        <v>13</v>
      </c>
      <c r="D6" s="341"/>
      <c r="E6" s="342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7" t="s">
        <v>129</v>
      </c>
      <c r="H7" s="17" t="s">
        <v>338</v>
      </c>
      <c r="I7" s="17" t="s">
        <v>405</v>
      </c>
      <c r="J7" s="92" t="s">
        <v>453</v>
      </c>
      <c r="K7" s="92" t="s">
        <v>592</v>
      </c>
      <c r="L7" s="92" t="s">
        <v>619</v>
      </c>
      <c r="M7" s="92" t="s">
        <v>649</v>
      </c>
      <c r="N7" s="92" t="s">
        <v>660</v>
      </c>
      <c r="O7" s="92" t="s">
        <v>684</v>
      </c>
      <c r="P7" s="92" t="s">
        <v>708</v>
      </c>
      <c r="Q7" s="92" t="s">
        <v>735</v>
      </c>
      <c r="R7" s="92" t="s">
        <v>759</v>
      </c>
      <c r="S7" s="92" t="s">
        <v>771</v>
      </c>
      <c r="T7" s="92" t="s">
        <v>795</v>
      </c>
      <c r="U7" s="92" t="s">
        <v>816</v>
      </c>
      <c r="V7" s="92" t="s">
        <v>831</v>
      </c>
      <c r="W7" s="92" t="s">
        <v>857</v>
      </c>
      <c r="X7" s="92" t="s">
        <v>880</v>
      </c>
      <c r="Y7" s="92" t="s">
        <v>898</v>
      </c>
      <c r="Z7" s="92" t="s">
        <v>918</v>
      </c>
      <c r="AA7" s="92" t="s">
        <v>943</v>
      </c>
      <c r="AB7" s="92" t="s">
        <v>986</v>
      </c>
      <c r="AC7" s="92" t="s">
        <v>993</v>
      </c>
      <c r="AD7" s="92" t="s">
        <v>1035</v>
      </c>
      <c r="AE7" s="92" t="s">
        <v>1058</v>
      </c>
      <c r="AF7" s="92" t="s">
        <v>1075</v>
      </c>
      <c r="AG7" s="92" t="s">
        <v>1077</v>
      </c>
      <c r="AH7" s="64"/>
      <c r="AI7" s="92" t="s">
        <v>1127</v>
      </c>
      <c r="AJ7" s="92"/>
      <c r="AK7" s="92"/>
      <c r="AL7" s="92"/>
      <c r="AM7" s="92"/>
      <c r="AN7" s="92"/>
      <c r="AO7" s="92"/>
      <c r="AP7" s="92"/>
      <c r="AQ7" s="92"/>
      <c r="AR7" s="92"/>
    </row>
    <row r="8" spans="1:45">
      <c r="A8" s="15" t="s">
        <v>6</v>
      </c>
      <c r="B8" s="203" t="s">
        <v>130</v>
      </c>
      <c r="C8" s="207">
        <v>20</v>
      </c>
      <c r="D8" s="217"/>
      <c r="E8" s="232"/>
      <c r="F8" s="25">
        <f>AVERAGE(G8,H8,I8,J8,M8,N8,O8,P8,W8,X8,Y8,Z8,AA8,AB8,AC8,AD8,AE8,AF8,AG8,AI8)</f>
        <v>5.4</v>
      </c>
      <c r="G8" s="122">
        <v>5</v>
      </c>
      <c r="H8" s="44">
        <v>6</v>
      </c>
      <c r="I8" s="40">
        <v>6</v>
      </c>
      <c r="J8" s="198">
        <v>3</v>
      </c>
      <c r="K8" s="46"/>
      <c r="L8" s="46"/>
      <c r="M8" s="182">
        <v>7</v>
      </c>
      <c r="N8" s="69">
        <v>5</v>
      </c>
      <c r="O8" s="69">
        <v>6</v>
      </c>
      <c r="P8" s="69">
        <v>6</v>
      </c>
      <c r="Q8" s="69"/>
      <c r="R8" s="46"/>
      <c r="S8" s="69"/>
      <c r="T8" s="46"/>
      <c r="U8" s="69"/>
      <c r="V8" s="69"/>
      <c r="W8" s="69">
        <v>6</v>
      </c>
      <c r="X8" s="69">
        <v>4</v>
      </c>
      <c r="Y8" s="182">
        <v>7</v>
      </c>
      <c r="Z8" s="46">
        <v>6</v>
      </c>
      <c r="AA8" s="198">
        <v>3</v>
      </c>
      <c r="AB8" s="47">
        <v>5</v>
      </c>
      <c r="AC8" s="47">
        <v>5</v>
      </c>
      <c r="AD8" s="69">
        <v>5</v>
      </c>
      <c r="AE8" s="47">
        <v>5</v>
      </c>
      <c r="AF8" s="268">
        <v>7</v>
      </c>
      <c r="AG8" s="69">
        <v>5</v>
      </c>
      <c r="AH8" s="69"/>
      <c r="AI8" s="69">
        <v>6</v>
      </c>
      <c r="AJ8" s="28"/>
      <c r="AK8" s="28"/>
      <c r="AL8" s="69"/>
      <c r="AM8" s="42"/>
      <c r="AN8" s="46"/>
      <c r="AO8" s="47"/>
      <c r="AP8" s="28"/>
      <c r="AQ8" s="46"/>
      <c r="AR8" s="28"/>
      <c r="AS8" s="18"/>
    </row>
    <row r="9" spans="1:45">
      <c r="A9" s="8" t="s">
        <v>6</v>
      </c>
      <c r="B9" s="29" t="s">
        <v>406</v>
      </c>
      <c r="C9" s="156">
        <v>8</v>
      </c>
      <c r="D9" s="157">
        <v>1</v>
      </c>
      <c r="E9" s="155"/>
      <c r="F9" s="24">
        <f>AVERAGE(K9,L9,Q9,R9,S9,T9,U9,V9)</f>
        <v>4.75</v>
      </c>
      <c r="G9" s="36"/>
      <c r="H9" s="69"/>
      <c r="I9" s="58" t="s">
        <v>14</v>
      </c>
      <c r="J9" s="46"/>
      <c r="K9" s="46">
        <v>6</v>
      </c>
      <c r="L9" s="69">
        <v>4</v>
      </c>
      <c r="M9" s="69"/>
      <c r="N9" s="69"/>
      <c r="O9" s="69"/>
      <c r="P9" s="69"/>
      <c r="Q9" s="69">
        <v>5</v>
      </c>
      <c r="R9" s="69">
        <v>4</v>
      </c>
      <c r="S9" s="69">
        <v>4</v>
      </c>
      <c r="T9" s="69">
        <v>5</v>
      </c>
      <c r="U9" s="69">
        <v>5</v>
      </c>
      <c r="V9" s="69">
        <v>5</v>
      </c>
      <c r="W9" s="46"/>
      <c r="X9" s="69"/>
      <c r="Y9" s="46"/>
      <c r="Z9" s="69"/>
      <c r="AA9" s="69"/>
      <c r="AB9" s="69"/>
      <c r="AC9" s="69"/>
      <c r="AD9" s="69"/>
      <c r="AE9" s="69"/>
      <c r="AF9" s="28"/>
      <c r="AG9" s="69"/>
      <c r="AH9" s="69"/>
      <c r="AI9" s="69"/>
      <c r="AJ9" s="28"/>
      <c r="AK9" s="28"/>
      <c r="AL9" s="69"/>
      <c r="AM9" s="28"/>
      <c r="AN9" s="69"/>
      <c r="AO9" s="69"/>
      <c r="AP9" s="43"/>
      <c r="AQ9" s="69"/>
      <c r="AR9" s="28"/>
      <c r="AS9" s="18"/>
    </row>
    <row r="10" spans="1:45">
      <c r="A10" s="54" t="s">
        <v>7</v>
      </c>
      <c r="B10" s="72" t="s">
        <v>131</v>
      </c>
      <c r="C10" s="153">
        <v>25</v>
      </c>
      <c r="D10" s="28">
        <v>1</v>
      </c>
      <c r="E10" s="154"/>
      <c r="F10" s="70">
        <f>AVERAGE(W10,U10,G10,H10,I10,J10,K10,L10,M10,O10,P10,Q10,R10,S10,T10,X10,Y10,Z10,AB10,AC10,AD10,AE10,AF10,AG10,AI10)</f>
        <v>4.5999999999999996</v>
      </c>
      <c r="G10" s="145">
        <v>4</v>
      </c>
      <c r="H10" s="58">
        <v>5</v>
      </c>
      <c r="I10" s="47">
        <v>5</v>
      </c>
      <c r="J10" s="58">
        <v>4</v>
      </c>
      <c r="K10" s="69">
        <v>6</v>
      </c>
      <c r="L10" s="198">
        <v>2</v>
      </c>
      <c r="M10" s="47">
        <v>5</v>
      </c>
      <c r="N10" s="69"/>
      <c r="O10" s="58">
        <v>6</v>
      </c>
      <c r="P10" s="69">
        <v>6</v>
      </c>
      <c r="Q10" s="69">
        <v>4</v>
      </c>
      <c r="R10" s="198">
        <v>3</v>
      </c>
      <c r="S10" s="69">
        <v>5</v>
      </c>
      <c r="T10" s="69">
        <v>5</v>
      </c>
      <c r="U10" s="69">
        <v>5</v>
      </c>
      <c r="V10" s="69"/>
      <c r="W10" s="69">
        <v>4</v>
      </c>
      <c r="X10" s="69">
        <v>4</v>
      </c>
      <c r="Y10" s="69">
        <v>6</v>
      </c>
      <c r="Z10" s="69">
        <v>5</v>
      </c>
      <c r="AA10" s="58" t="s">
        <v>14</v>
      </c>
      <c r="AB10" s="69">
        <v>4</v>
      </c>
      <c r="AC10" s="69">
        <v>4</v>
      </c>
      <c r="AD10" s="198">
        <v>3</v>
      </c>
      <c r="AE10" s="69">
        <v>4</v>
      </c>
      <c r="AF10" s="28">
        <v>5</v>
      </c>
      <c r="AG10" s="69">
        <v>6</v>
      </c>
      <c r="AH10" s="69"/>
      <c r="AI10" s="69">
        <v>5</v>
      </c>
      <c r="AJ10" s="28"/>
      <c r="AK10" s="28"/>
      <c r="AL10" s="69"/>
      <c r="AM10" s="28"/>
      <c r="AN10" s="69"/>
      <c r="AO10" s="69"/>
      <c r="AP10" s="43"/>
      <c r="AQ10" s="69"/>
      <c r="AR10" s="28"/>
      <c r="AS10" s="18"/>
    </row>
    <row r="11" spans="1:45">
      <c r="A11" s="281" t="s">
        <v>7</v>
      </c>
      <c r="B11" s="282" t="s">
        <v>127</v>
      </c>
      <c r="C11" s="283">
        <v>3</v>
      </c>
      <c r="D11" s="284">
        <v>1</v>
      </c>
      <c r="E11" s="285"/>
      <c r="F11" s="135">
        <f>AVERAGE(G11,N11,V11)</f>
        <v>3.6666666666666665</v>
      </c>
      <c r="G11" s="305">
        <v>3</v>
      </c>
      <c r="H11" s="287"/>
      <c r="I11" s="287"/>
      <c r="J11" s="287" t="s">
        <v>14</v>
      </c>
      <c r="K11" s="288"/>
      <c r="L11" s="288"/>
      <c r="M11" s="288"/>
      <c r="N11" s="288">
        <v>4</v>
      </c>
      <c r="O11" s="288"/>
      <c r="P11" s="288"/>
      <c r="Q11" s="288"/>
      <c r="R11" s="288"/>
      <c r="S11" s="288"/>
      <c r="T11" s="287"/>
      <c r="U11" s="288"/>
      <c r="V11" s="288">
        <v>4</v>
      </c>
      <c r="W11" s="288"/>
      <c r="X11" s="287"/>
      <c r="Y11" s="287"/>
      <c r="Z11" s="287"/>
      <c r="AA11" s="287"/>
      <c r="AB11" s="287"/>
      <c r="AC11" s="287"/>
      <c r="AD11" s="288"/>
      <c r="AE11" s="288"/>
      <c r="AF11" s="284"/>
      <c r="AG11" s="288"/>
      <c r="AH11" s="288"/>
      <c r="AI11" s="287"/>
      <c r="AJ11" s="284"/>
      <c r="AK11" s="290"/>
      <c r="AL11" s="288"/>
      <c r="AM11" s="284"/>
      <c r="AN11" s="288"/>
      <c r="AO11" s="288"/>
      <c r="AP11" s="284"/>
      <c r="AQ11" s="288"/>
      <c r="AR11" s="284"/>
      <c r="AS11" s="18"/>
    </row>
    <row r="12" spans="1:45">
      <c r="A12" s="54" t="s">
        <v>7</v>
      </c>
      <c r="B12" s="72" t="s">
        <v>132</v>
      </c>
      <c r="C12" s="153">
        <v>27</v>
      </c>
      <c r="D12" s="28"/>
      <c r="E12" s="149">
        <v>1</v>
      </c>
      <c r="F12" s="70">
        <f>AVERAGE(W12,V12,U12,S12,G12,H12,I12,J12,K12,L12,M12,N12,O12,P12,Q12,R12,T12,X12,Y12,Z12,AA12,AB12,AC12,AD12,AE12,AF12,AG12)</f>
        <v>4.4444444444444446</v>
      </c>
      <c r="G12" s="36">
        <v>4</v>
      </c>
      <c r="H12" s="58">
        <v>5</v>
      </c>
      <c r="I12" s="37">
        <v>6</v>
      </c>
      <c r="J12" s="186">
        <v>3</v>
      </c>
      <c r="K12" s="69">
        <v>5</v>
      </c>
      <c r="L12" s="198">
        <v>3</v>
      </c>
      <c r="M12" s="69">
        <v>5</v>
      </c>
      <c r="N12" s="69">
        <v>4</v>
      </c>
      <c r="O12" s="69">
        <v>5</v>
      </c>
      <c r="P12" s="69">
        <v>5</v>
      </c>
      <c r="Q12" s="69">
        <v>4</v>
      </c>
      <c r="R12" s="69">
        <v>4</v>
      </c>
      <c r="S12" s="69">
        <v>4</v>
      </c>
      <c r="T12" s="69">
        <v>4</v>
      </c>
      <c r="U12" s="69">
        <v>5</v>
      </c>
      <c r="V12" s="69">
        <v>5</v>
      </c>
      <c r="W12" s="69">
        <v>5</v>
      </c>
      <c r="X12" s="69">
        <v>4</v>
      </c>
      <c r="Y12" s="69">
        <v>5</v>
      </c>
      <c r="Z12" s="69">
        <v>5</v>
      </c>
      <c r="AA12" s="69">
        <v>4</v>
      </c>
      <c r="AB12" s="198">
        <v>3</v>
      </c>
      <c r="AC12" s="69">
        <v>5</v>
      </c>
      <c r="AD12" s="69">
        <v>4</v>
      </c>
      <c r="AE12" s="69">
        <v>4</v>
      </c>
      <c r="AF12" s="28">
        <v>5</v>
      </c>
      <c r="AG12" s="69">
        <v>5</v>
      </c>
      <c r="AH12" s="69"/>
      <c r="AI12" s="69"/>
      <c r="AJ12" s="28"/>
      <c r="AK12" s="28"/>
      <c r="AL12" s="69"/>
      <c r="AM12" s="28"/>
      <c r="AN12" s="69"/>
      <c r="AO12" s="69"/>
      <c r="AP12" s="28"/>
      <c r="AQ12" s="69"/>
      <c r="AR12" s="28"/>
      <c r="AS12" s="18"/>
    </row>
    <row r="13" spans="1:45">
      <c r="A13" s="54" t="s">
        <v>7</v>
      </c>
      <c r="B13" s="72" t="s">
        <v>133</v>
      </c>
      <c r="C13" s="153">
        <v>26</v>
      </c>
      <c r="D13" s="28">
        <v>1</v>
      </c>
      <c r="E13" s="154">
        <v>2</v>
      </c>
      <c r="F13" s="70">
        <f>AVERAGE(W13,V13,U13,S13,G13,H13,I13,J13,K13,L13,M13,N13,O13,P13,Q13,R13,T13,Z13,AA13,AB13,AC13,AD13,AE13,AF13,AG13,AI13)</f>
        <v>4.6923076923076925</v>
      </c>
      <c r="G13" s="145">
        <v>5</v>
      </c>
      <c r="H13" s="41">
        <v>5</v>
      </c>
      <c r="I13" s="58">
        <v>4</v>
      </c>
      <c r="J13" s="186">
        <v>3</v>
      </c>
      <c r="K13" s="239">
        <v>8</v>
      </c>
      <c r="L13" s="198">
        <v>3</v>
      </c>
      <c r="M13" s="69">
        <v>5</v>
      </c>
      <c r="N13" s="198">
        <v>3</v>
      </c>
      <c r="O13" s="46">
        <v>6</v>
      </c>
      <c r="P13" s="69">
        <v>6</v>
      </c>
      <c r="Q13" s="69">
        <v>5</v>
      </c>
      <c r="R13" s="69">
        <v>4</v>
      </c>
      <c r="S13" s="47">
        <v>4</v>
      </c>
      <c r="T13" s="69">
        <v>4</v>
      </c>
      <c r="U13" s="47">
        <v>5</v>
      </c>
      <c r="V13" s="69">
        <v>5</v>
      </c>
      <c r="W13" s="239">
        <v>7</v>
      </c>
      <c r="X13" s="69"/>
      <c r="Y13" s="58" t="s">
        <v>14</v>
      </c>
      <c r="Z13" s="69">
        <v>5</v>
      </c>
      <c r="AA13" s="198">
        <v>2</v>
      </c>
      <c r="AB13" s="198">
        <v>3</v>
      </c>
      <c r="AC13" s="69">
        <v>5</v>
      </c>
      <c r="AD13" s="198">
        <v>3</v>
      </c>
      <c r="AE13" s="69">
        <v>4</v>
      </c>
      <c r="AF13" s="324">
        <v>7</v>
      </c>
      <c r="AG13" s="46">
        <v>6</v>
      </c>
      <c r="AH13" s="69"/>
      <c r="AI13" s="58">
        <v>5</v>
      </c>
      <c r="AJ13" s="28"/>
      <c r="AK13" s="28"/>
      <c r="AL13" s="69"/>
      <c r="AM13" s="42"/>
      <c r="AN13" s="69"/>
      <c r="AO13" s="69"/>
      <c r="AP13" s="28"/>
      <c r="AQ13" s="69"/>
      <c r="AR13" s="28"/>
      <c r="AS13" s="18"/>
    </row>
    <row r="14" spans="1:45" s="73" customFormat="1">
      <c r="A14" s="54" t="s">
        <v>7</v>
      </c>
      <c r="B14" s="72" t="s">
        <v>339</v>
      </c>
      <c r="C14" s="153">
        <v>26</v>
      </c>
      <c r="D14" s="28"/>
      <c r="E14" s="149" t="s">
        <v>1129</v>
      </c>
      <c r="F14" s="70">
        <f>AVERAGE(W14,V14,U14,S14,H14,I14,J14,K14,L14,M14,N14,O14,P14,Q14,R14,T14,Y14,Z14,AA14,AB14,AC14,AD14,AE14,AF14,AG14,AI14)</f>
        <v>4.7692307692307692</v>
      </c>
      <c r="G14" s="36"/>
      <c r="H14" s="58">
        <v>5</v>
      </c>
      <c r="I14" s="58">
        <v>5</v>
      </c>
      <c r="J14" s="186">
        <v>3</v>
      </c>
      <c r="K14" s="69">
        <v>6</v>
      </c>
      <c r="L14" s="198">
        <v>3</v>
      </c>
      <c r="M14" s="69">
        <v>6</v>
      </c>
      <c r="N14" s="198">
        <v>3</v>
      </c>
      <c r="O14" s="69">
        <v>5</v>
      </c>
      <c r="P14" s="58">
        <v>4</v>
      </c>
      <c r="Q14" s="69">
        <v>4</v>
      </c>
      <c r="R14" s="58">
        <v>4</v>
      </c>
      <c r="S14" s="69">
        <v>5</v>
      </c>
      <c r="T14" s="69">
        <v>4</v>
      </c>
      <c r="U14" s="69">
        <v>6</v>
      </c>
      <c r="V14" s="69">
        <v>5</v>
      </c>
      <c r="W14" s="116">
        <v>6</v>
      </c>
      <c r="X14" s="69"/>
      <c r="Y14" s="69">
        <v>5</v>
      </c>
      <c r="Z14" s="69">
        <v>6</v>
      </c>
      <c r="AA14" s="58">
        <v>4</v>
      </c>
      <c r="AB14" s="69">
        <v>5</v>
      </c>
      <c r="AC14" s="69">
        <v>5</v>
      </c>
      <c r="AD14" s="188">
        <v>3</v>
      </c>
      <c r="AE14" s="69">
        <v>4</v>
      </c>
      <c r="AF14" s="28">
        <v>6</v>
      </c>
      <c r="AG14" s="47">
        <v>6</v>
      </c>
      <c r="AH14" s="69"/>
      <c r="AI14" s="46">
        <v>6</v>
      </c>
      <c r="AJ14" s="28"/>
      <c r="AK14" s="28"/>
      <c r="AL14" s="69"/>
      <c r="AM14" s="28"/>
      <c r="AN14" s="69"/>
      <c r="AO14" s="58"/>
      <c r="AP14" s="28"/>
      <c r="AQ14" s="69"/>
      <c r="AR14" s="28"/>
      <c r="AS14" s="93"/>
    </row>
    <row r="15" spans="1:45" s="73" customFormat="1">
      <c r="A15" s="54" t="s">
        <v>7</v>
      </c>
      <c r="B15" s="72" t="s">
        <v>533</v>
      </c>
      <c r="C15" s="153">
        <v>3</v>
      </c>
      <c r="D15" s="28">
        <v>3</v>
      </c>
      <c r="E15" s="154"/>
      <c r="F15" s="70">
        <f>AVERAGE(X15,Y15,AA15)</f>
        <v>4.333333333333333</v>
      </c>
      <c r="G15" s="36"/>
      <c r="H15" s="58"/>
      <c r="I15" s="58"/>
      <c r="J15" s="58"/>
      <c r="K15" s="69"/>
      <c r="L15" s="58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>
        <v>4</v>
      </c>
      <c r="Y15" s="69">
        <v>5</v>
      </c>
      <c r="Z15" s="69"/>
      <c r="AA15" s="69">
        <v>4</v>
      </c>
      <c r="AB15" s="69"/>
      <c r="AC15" s="69"/>
      <c r="AD15" s="47"/>
      <c r="AE15" s="58" t="s">
        <v>14</v>
      </c>
      <c r="AF15" s="41" t="s">
        <v>14</v>
      </c>
      <c r="AG15" s="47"/>
      <c r="AH15" s="69"/>
      <c r="AI15" s="58" t="s">
        <v>14</v>
      </c>
      <c r="AJ15" s="28"/>
      <c r="AK15" s="28"/>
      <c r="AL15" s="69"/>
      <c r="AM15" s="28"/>
      <c r="AN15" s="69"/>
      <c r="AO15" s="69"/>
      <c r="AP15" s="28"/>
      <c r="AQ15" s="69"/>
      <c r="AR15" s="41"/>
      <c r="AS15" s="93"/>
    </row>
    <row r="16" spans="1:45" s="73" customFormat="1">
      <c r="A16" s="54" t="s">
        <v>7</v>
      </c>
      <c r="B16" s="72" t="s">
        <v>944</v>
      </c>
      <c r="C16" s="153">
        <v>8</v>
      </c>
      <c r="D16" s="28"/>
      <c r="E16" s="154"/>
      <c r="F16" s="70">
        <f>AVERAGE(AA16,AB16,AC16,AD16,AE16,AF16,AG16,AI16)</f>
        <v>5.125</v>
      </c>
      <c r="G16" s="36"/>
      <c r="H16" s="58"/>
      <c r="I16" s="58"/>
      <c r="J16" s="58"/>
      <c r="K16" s="69"/>
      <c r="L16" s="58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>
        <v>4</v>
      </c>
      <c r="AB16" s="69">
        <v>5</v>
      </c>
      <c r="AC16" s="69">
        <v>6</v>
      </c>
      <c r="AD16" s="47">
        <v>5</v>
      </c>
      <c r="AE16" s="69">
        <v>4</v>
      </c>
      <c r="AF16" s="28">
        <v>6</v>
      </c>
      <c r="AG16" s="47">
        <v>6</v>
      </c>
      <c r="AH16" s="69"/>
      <c r="AI16" s="69">
        <v>5</v>
      </c>
      <c r="AJ16" s="28"/>
      <c r="AK16" s="28"/>
      <c r="AL16" s="69"/>
      <c r="AM16" s="28"/>
      <c r="AN16" s="69"/>
      <c r="AO16" s="69"/>
      <c r="AP16" s="28"/>
      <c r="AQ16" s="69"/>
      <c r="AR16" s="41"/>
      <c r="AS16" s="93"/>
    </row>
    <row r="17" spans="1:45" s="73" customFormat="1">
      <c r="A17" s="54" t="s">
        <v>7</v>
      </c>
      <c r="B17" s="72" t="s">
        <v>1128</v>
      </c>
      <c r="C17" s="153">
        <v>1</v>
      </c>
      <c r="D17" s="28"/>
      <c r="E17" s="154"/>
      <c r="F17" s="70">
        <f>AVERAGE(AI17)</f>
        <v>5</v>
      </c>
      <c r="G17" s="36"/>
      <c r="H17" s="58"/>
      <c r="I17" s="58"/>
      <c r="J17" s="58"/>
      <c r="K17" s="69"/>
      <c r="L17" s="58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47"/>
      <c r="AE17" s="69"/>
      <c r="AF17" s="28"/>
      <c r="AG17" s="47"/>
      <c r="AH17" s="69"/>
      <c r="AI17" s="69">
        <v>5</v>
      </c>
      <c r="AJ17" s="28"/>
      <c r="AK17" s="28"/>
      <c r="AL17" s="69"/>
      <c r="AM17" s="28"/>
      <c r="AN17" s="69"/>
      <c r="AO17" s="69"/>
      <c r="AP17" s="28"/>
      <c r="AQ17" s="69"/>
      <c r="AR17" s="41"/>
      <c r="AS17" s="93"/>
    </row>
    <row r="18" spans="1:45" s="73" customFormat="1">
      <c r="A18" s="8" t="s">
        <v>7</v>
      </c>
      <c r="B18" s="33" t="s">
        <v>534</v>
      </c>
      <c r="C18" s="156">
        <v>1</v>
      </c>
      <c r="D18" s="157"/>
      <c r="E18" s="155"/>
      <c r="F18" s="24">
        <f>AVERAGE(X18)</f>
        <v>4</v>
      </c>
      <c r="G18" s="36"/>
      <c r="H18" s="58"/>
      <c r="I18" s="58"/>
      <c r="J18" s="58"/>
      <c r="K18" s="69"/>
      <c r="L18" s="58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>
        <v>4</v>
      </c>
      <c r="Y18" s="69"/>
      <c r="Z18" s="69"/>
      <c r="AA18" s="69"/>
      <c r="AB18" s="69"/>
      <c r="AC18" s="69"/>
      <c r="AD18" s="47"/>
      <c r="AE18" s="69"/>
      <c r="AF18" s="28"/>
      <c r="AG18" s="47"/>
      <c r="AH18" s="69"/>
      <c r="AI18" s="69"/>
      <c r="AJ18" s="28"/>
      <c r="AK18" s="28"/>
      <c r="AL18" s="69"/>
      <c r="AM18" s="28"/>
      <c r="AN18" s="69"/>
      <c r="AO18" s="69"/>
      <c r="AP18" s="28"/>
      <c r="AQ18" s="69"/>
      <c r="AR18" s="41"/>
      <c r="AS18" s="93"/>
    </row>
    <row r="19" spans="1:45">
      <c r="A19" s="54" t="s">
        <v>8</v>
      </c>
      <c r="B19" s="72" t="s">
        <v>134</v>
      </c>
      <c r="C19" s="153">
        <v>24</v>
      </c>
      <c r="D19" s="28">
        <v>2</v>
      </c>
      <c r="E19" s="154">
        <v>4</v>
      </c>
      <c r="F19" s="70">
        <f>AVERAGE(W19,V19,U19,S19,G19,H19,I19,J19,K19,L19,M19,O19,P19,Q19,R19,T19,Y19,Z19,AC19,AD19,AE19,AF19,AG19,AI19)</f>
        <v>5.166666666666667</v>
      </c>
      <c r="G19" s="110">
        <v>6</v>
      </c>
      <c r="H19" s="58">
        <v>5</v>
      </c>
      <c r="I19" s="58">
        <v>4</v>
      </c>
      <c r="J19" s="186">
        <v>3</v>
      </c>
      <c r="K19" s="58">
        <v>6</v>
      </c>
      <c r="L19" s="69">
        <v>4</v>
      </c>
      <c r="M19" s="69">
        <v>5</v>
      </c>
      <c r="N19" s="58" t="s">
        <v>14</v>
      </c>
      <c r="O19" s="116">
        <v>5</v>
      </c>
      <c r="P19" s="69">
        <v>4</v>
      </c>
      <c r="Q19" s="69">
        <v>5</v>
      </c>
      <c r="R19" s="69">
        <v>6</v>
      </c>
      <c r="S19" s="46">
        <v>6</v>
      </c>
      <c r="T19" s="58">
        <v>6</v>
      </c>
      <c r="U19" s="196">
        <v>7</v>
      </c>
      <c r="V19" s="69">
        <v>6</v>
      </c>
      <c r="W19" s="69">
        <v>5</v>
      </c>
      <c r="X19" s="58" t="s">
        <v>14</v>
      </c>
      <c r="Y19" s="69">
        <v>6</v>
      </c>
      <c r="Z19" s="47">
        <v>5</v>
      </c>
      <c r="AA19" s="69"/>
      <c r="AB19" s="46"/>
      <c r="AC19" s="69">
        <v>5</v>
      </c>
      <c r="AD19" s="198">
        <v>3</v>
      </c>
      <c r="AE19" s="69">
        <v>4</v>
      </c>
      <c r="AF19" s="41">
        <v>5</v>
      </c>
      <c r="AG19" s="190">
        <v>7</v>
      </c>
      <c r="AH19" s="69"/>
      <c r="AI19" s="46">
        <v>6</v>
      </c>
      <c r="AJ19" s="28"/>
      <c r="AK19" s="28"/>
      <c r="AL19" s="69"/>
      <c r="AM19" s="41"/>
      <c r="AN19" s="69"/>
      <c r="AO19" s="69"/>
      <c r="AP19" s="28"/>
      <c r="AQ19" s="69"/>
      <c r="AR19" s="28"/>
      <c r="AS19" s="18"/>
    </row>
    <row r="20" spans="1:45">
      <c r="A20" s="54" t="s">
        <v>8</v>
      </c>
      <c r="B20" s="72" t="s">
        <v>135</v>
      </c>
      <c r="C20" s="153">
        <v>11</v>
      </c>
      <c r="D20" s="28">
        <v>5</v>
      </c>
      <c r="E20" s="154">
        <v>1</v>
      </c>
      <c r="F20" s="70">
        <f>AVERAGE(G20,O20,P20,Q20,S20,T20,U20,V20,W20,X20,Z20)</f>
        <v>5.1818181818181817</v>
      </c>
      <c r="G20" s="36">
        <v>5</v>
      </c>
      <c r="H20" s="58" t="s">
        <v>14</v>
      </c>
      <c r="I20" s="58"/>
      <c r="J20" s="58"/>
      <c r="K20" s="116" t="s">
        <v>14</v>
      </c>
      <c r="L20" s="58" t="s">
        <v>14</v>
      </c>
      <c r="M20" s="58"/>
      <c r="N20" s="58" t="s">
        <v>14</v>
      </c>
      <c r="O20" s="58">
        <v>5</v>
      </c>
      <c r="P20" s="69">
        <v>5</v>
      </c>
      <c r="Q20" s="69">
        <v>5</v>
      </c>
      <c r="R20" s="58"/>
      <c r="S20" s="69">
        <v>5</v>
      </c>
      <c r="T20" s="69">
        <v>5</v>
      </c>
      <c r="U20" s="182">
        <v>7</v>
      </c>
      <c r="V20" s="69">
        <v>4</v>
      </c>
      <c r="W20" s="69">
        <v>5</v>
      </c>
      <c r="X20" s="69">
        <v>4</v>
      </c>
      <c r="Y20" s="69"/>
      <c r="Z20" s="239">
        <v>7</v>
      </c>
      <c r="AA20" s="69"/>
      <c r="AB20" s="58"/>
      <c r="AC20" s="69"/>
      <c r="AD20" s="58" t="s">
        <v>14</v>
      </c>
      <c r="AE20" s="58"/>
      <c r="AF20" s="28"/>
      <c r="AG20" s="69"/>
      <c r="AH20" s="69"/>
      <c r="AI20" s="58"/>
      <c r="AJ20" s="28"/>
      <c r="AK20" s="28"/>
      <c r="AL20" s="69"/>
      <c r="AM20" s="41"/>
      <c r="AN20" s="69"/>
      <c r="AO20" s="58"/>
      <c r="AP20" s="28"/>
      <c r="AQ20" s="69"/>
      <c r="AR20" s="41"/>
      <c r="AS20" s="18"/>
    </row>
    <row r="21" spans="1:45">
      <c r="A21" s="100" t="s">
        <v>8</v>
      </c>
      <c r="B21" s="30" t="s">
        <v>136</v>
      </c>
      <c r="C21" s="101">
        <v>21</v>
      </c>
      <c r="D21" s="42">
        <v>1</v>
      </c>
      <c r="E21" s="103">
        <v>1</v>
      </c>
      <c r="F21" s="70">
        <f>AVERAGE(G21,H21,I21,J21,K21,L21,M21,N21,O21,P21,Q21,R21,Y21,AA21,AB21,AC21,AD21,AE21,AF21,AG21,AI21)</f>
        <v>4.8095238095238093</v>
      </c>
      <c r="G21" s="122">
        <v>5</v>
      </c>
      <c r="H21" s="116">
        <v>6</v>
      </c>
      <c r="I21" s="192">
        <v>7</v>
      </c>
      <c r="J21" s="116">
        <v>4</v>
      </c>
      <c r="K21" s="47">
        <v>5</v>
      </c>
      <c r="L21" s="47">
        <v>4</v>
      </c>
      <c r="M21" s="47">
        <v>5</v>
      </c>
      <c r="N21" s="47">
        <v>5</v>
      </c>
      <c r="O21" s="47">
        <v>6</v>
      </c>
      <c r="P21" s="47">
        <v>6</v>
      </c>
      <c r="Q21" s="193">
        <v>3</v>
      </c>
      <c r="R21" s="47">
        <v>4</v>
      </c>
      <c r="S21" s="96"/>
      <c r="T21" s="96"/>
      <c r="U21" s="96"/>
      <c r="V21" s="96"/>
      <c r="W21" s="96"/>
      <c r="X21" s="116" t="s">
        <v>14</v>
      </c>
      <c r="Y21" s="47">
        <v>6</v>
      </c>
      <c r="Z21" s="107"/>
      <c r="AA21" s="47">
        <v>4</v>
      </c>
      <c r="AB21" s="193">
        <v>3</v>
      </c>
      <c r="AC21" s="47">
        <v>5</v>
      </c>
      <c r="AD21" s="188">
        <v>3</v>
      </c>
      <c r="AE21" s="47">
        <v>4</v>
      </c>
      <c r="AF21" s="269">
        <v>7</v>
      </c>
      <c r="AG21" s="47">
        <v>4</v>
      </c>
      <c r="AH21" s="96"/>
      <c r="AI21" s="116">
        <v>5</v>
      </c>
      <c r="AJ21" s="98"/>
      <c r="AK21" s="98"/>
      <c r="AL21" s="107"/>
      <c r="AM21" s="98"/>
      <c r="AN21" s="96"/>
      <c r="AO21" s="96"/>
      <c r="AP21" s="98"/>
      <c r="AQ21" s="96"/>
      <c r="AR21" s="98"/>
      <c r="AS21" s="18"/>
    </row>
    <row r="22" spans="1:45" s="67" customFormat="1">
      <c r="A22" s="54" t="s">
        <v>8</v>
      </c>
      <c r="B22" s="30" t="s">
        <v>36</v>
      </c>
      <c r="C22" s="153">
        <v>6</v>
      </c>
      <c r="D22" s="28">
        <v>14</v>
      </c>
      <c r="E22" s="154">
        <v>1</v>
      </c>
      <c r="F22" s="70">
        <f>AVERAGE(G22,X22,Y22,AB22,AC22,AE22)</f>
        <v>4.666666666666667</v>
      </c>
      <c r="G22" s="36">
        <v>5</v>
      </c>
      <c r="H22" s="58"/>
      <c r="I22" s="58"/>
      <c r="J22" s="58"/>
      <c r="K22" s="58" t="s">
        <v>14</v>
      </c>
      <c r="L22" s="37" t="s">
        <v>14</v>
      </c>
      <c r="M22" s="58" t="s">
        <v>14</v>
      </c>
      <c r="N22" s="69"/>
      <c r="O22" s="58" t="s">
        <v>14</v>
      </c>
      <c r="P22" s="69"/>
      <c r="Q22" s="58" t="s">
        <v>14</v>
      </c>
      <c r="R22" s="58" t="s">
        <v>14</v>
      </c>
      <c r="S22" s="58" t="s">
        <v>14</v>
      </c>
      <c r="T22" s="58" t="s">
        <v>14</v>
      </c>
      <c r="U22" s="69"/>
      <c r="V22" s="69"/>
      <c r="W22" s="58" t="s">
        <v>14</v>
      </c>
      <c r="X22" s="69">
        <v>4</v>
      </c>
      <c r="Y22" s="69">
        <v>6</v>
      </c>
      <c r="Z22" s="58" t="s">
        <v>14</v>
      </c>
      <c r="AA22" s="58" t="s">
        <v>14</v>
      </c>
      <c r="AB22" s="58">
        <v>4</v>
      </c>
      <c r="AC22" s="69">
        <v>4</v>
      </c>
      <c r="AD22" s="58" t="s">
        <v>14</v>
      </c>
      <c r="AE22" s="69">
        <v>5</v>
      </c>
      <c r="AF22" s="41" t="s">
        <v>14</v>
      </c>
      <c r="AG22" s="58" t="s">
        <v>14</v>
      </c>
      <c r="AH22" s="37"/>
      <c r="AI22" s="69"/>
      <c r="AJ22" s="41"/>
      <c r="AK22" s="28"/>
      <c r="AL22" s="69"/>
      <c r="AM22" s="28"/>
      <c r="AN22" s="46"/>
      <c r="AO22" s="69"/>
      <c r="AP22" s="28"/>
      <c r="AQ22" s="69"/>
      <c r="AR22" s="28"/>
      <c r="AS22" s="68"/>
    </row>
    <row r="23" spans="1:45" s="73" customFormat="1">
      <c r="A23" s="54" t="s">
        <v>8</v>
      </c>
      <c r="B23" s="30" t="s">
        <v>141</v>
      </c>
      <c r="C23" s="153">
        <v>15</v>
      </c>
      <c r="D23" s="28">
        <v>4</v>
      </c>
      <c r="E23" s="154">
        <v>1</v>
      </c>
      <c r="F23" s="70">
        <f>AVERAGE(I23,J23,K23,L23,M23,N23,R23,S23,T23,U23,V23,W23,X23,Y23,Z23)</f>
        <v>4.9333333333333336</v>
      </c>
      <c r="G23" s="36" t="s">
        <v>14</v>
      </c>
      <c r="H23" s="58"/>
      <c r="I23" s="58">
        <v>5</v>
      </c>
      <c r="J23" s="186">
        <v>3</v>
      </c>
      <c r="K23" s="69">
        <v>6</v>
      </c>
      <c r="L23" s="69">
        <v>4</v>
      </c>
      <c r="M23" s="69">
        <v>6</v>
      </c>
      <c r="N23" s="198">
        <v>3</v>
      </c>
      <c r="O23" s="58" t="s">
        <v>14</v>
      </c>
      <c r="P23" s="69"/>
      <c r="Q23" s="69"/>
      <c r="R23" s="69">
        <v>5</v>
      </c>
      <c r="S23" s="69">
        <v>5</v>
      </c>
      <c r="T23" s="69">
        <v>5</v>
      </c>
      <c r="U23" s="69">
        <v>5</v>
      </c>
      <c r="V23" s="69">
        <v>5</v>
      </c>
      <c r="W23" s="182">
        <v>7</v>
      </c>
      <c r="X23" s="69">
        <v>4</v>
      </c>
      <c r="Y23" s="69">
        <v>6</v>
      </c>
      <c r="Z23" s="69">
        <v>5</v>
      </c>
      <c r="AA23" s="69"/>
      <c r="AB23" s="69"/>
      <c r="AC23" s="69"/>
      <c r="AD23" s="69"/>
      <c r="AE23" s="58" t="s">
        <v>14</v>
      </c>
      <c r="AF23" s="41" t="s">
        <v>14</v>
      </c>
      <c r="AG23" s="69"/>
      <c r="AH23" s="69"/>
      <c r="AI23" s="69"/>
      <c r="AJ23" s="41"/>
      <c r="AK23" s="28"/>
      <c r="AL23" s="69"/>
      <c r="AM23" s="28"/>
      <c r="AN23" s="69"/>
      <c r="AO23" s="69"/>
      <c r="AP23" s="58"/>
      <c r="AQ23" s="69"/>
      <c r="AR23" s="28"/>
      <c r="AS23" s="93"/>
    </row>
    <row r="24" spans="1:45" s="73" customFormat="1">
      <c r="A24" s="54" t="s">
        <v>8</v>
      </c>
      <c r="B24" s="30" t="s">
        <v>24</v>
      </c>
      <c r="C24" s="153">
        <v>4</v>
      </c>
      <c r="D24" s="28"/>
      <c r="E24" s="154"/>
      <c r="F24" s="70">
        <f>AVERAGE(H24,Z24,AA24,AB24)</f>
        <v>4.25</v>
      </c>
      <c r="G24" s="110"/>
      <c r="H24" s="58">
        <v>5</v>
      </c>
      <c r="I24" s="58"/>
      <c r="J24" s="58"/>
      <c r="K24" s="69"/>
      <c r="L24" s="69"/>
      <c r="M24" s="69"/>
      <c r="N24" s="69"/>
      <c r="O24" s="69"/>
      <c r="P24" s="69"/>
      <c r="Q24" s="46"/>
      <c r="R24" s="69"/>
      <c r="S24" s="69"/>
      <c r="T24" s="69"/>
      <c r="U24" s="69"/>
      <c r="V24" s="69"/>
      <c r="W24" s="69"/>
      <c r="X24" s="69"/>
      <c r="Y24" s="69"/>
      <c r="Z24" s="69">
        <v>5</v>
      </c>
      <c r="AA24" s="198">
        <v>3</v>
      </c>
      <c r="AB24" s="69">
        <v>4</v>
      </c>
      <c r="AC24" s="69"/>
      <c r="AD24" s="69"/>
      <c r="AE24" s="69"/>
      <c r="AF24" s="28"/>
      <c r="AG24" s="69"/>
      <c r="AH24" s="69"/>
      <c r="AI24" s="69"/>
      <c r="AJ24" s="41"/>
      <c r="AK24" s="28"/>
      <c r="AL24" s="69"/>
      <c r="AM24" s="28"/>
      <c r="AN24" s="69"/>
      <c r="AO24" s="69"/>
      <c r="AP24" s="69"/>
      <c r="AQ24" s="46"/>
      <c r="AR24" s="28"/>
      <c r="AS24" s="93"/>
    </row>
    <row r="25" spans="1:45" s="73" customFormat="1">
      <c r="A25" s="54" t="s">
        <v>8</v>
      </c>
      <c r="B25" s="30" t="s">
        <v>340</v>
      </c>
      <c r="C25" s="153">
        <v>21</v>
      </c>
      <c r="D25" s="28">
        <v>3</v>
      </c>
      <c r="E25" s="154"/>
      <c r="F25" s="70">
        <f>AVERAGE(W25,H25,I25,J25,K25,L25,M25,N25,R25,S25,T25,U25,V25,Y25,X25,AA25,AC25,AE25,AF25,AG25,AI25)</f>
        <v>5</v>
      </c>
      <c r="G25" s="36"/>
      <c r="H25" s="58">
        <v>4</v>
      </c>
      <c r="I25" s="58">
        <v>6</v>
      </c>
      <c r="J25" s="58">
        <v>4</v>
      </c>
      <c r="K25" s="69">
        <v>6</v>
      </c>
      <c r="L25" s="69">
        <v>4</v>
      </c>
      <c r="M25" s="69">
        <v>5</v>
      </c>
      <c r="N25" s="198">
        <v>3</v>
      </c>
      <c r="O25" s="69"/>
      <c r="P25" s="58" t="s">
        <v>14</v>
      </c>
      <c r="Q25" s="46"/>
      <c r="R25" s="69">
        <v>5</v>
      </c>
      <c r="S25" s="69">
        <v>4</v>
      </c>
      <c r="T25" s="69">
        <v>6</v>
      </c>
      <c r="U25" s="69">
        <v>5</v>
      </c>
      <c r="V25" s="69">
        <v>5</v>
      </c>
      <c r="W25" s="69">
        <v>6</v>
      </c>
      <c r="X25" s="69">
        <v>4</v>
      </c>
      <c r="Y25" s="239">
        <v>7</v>
      </c>
      <c r="Z25" s="58" t="s">
        <v>14</v>
      </c>
      <c r="AA25" s="198">
        <v>3</v>
      </c>
      <c r="AB25" s="58" t="s">
        <v>14</v>
      </c>
      <c r="AC25" s="69">
        <v>4</v>
      </c>
      <c r="AD25" s="69"/>
      <c r="AE25" s="69">
        <v>4</v>
      </c>
      <c r="AF25" s="324">
        <v>7</v>
      </c>
      <c r="AG25" s="69">
        <v>6</v>
      </c>
      <c r="AH25" s="69"/>
      <c r="AI25" s="239">
        <v>7</v>
      </c>
      <c r="AJ25" s="41"/>
      <c r="AK25" s="28"/>
      <c r="AL25" s="69"/>
      <c r="AM25" s="28"/>
      <c r="AN25" s="69"/>
      <c r="AO25" s="69"/>
      <c r="AP25" s="69"/>
      <c r="AQ25" s="46"/>
      <c r="AR25" s="28"/>
      <c r="AS25" s="93"/>
    </row>
    <row r="26" spans="1:45" s="73" customFormat="1">
      <c r="A26" s="281" t="s">
        <v>8</v>
      </c>
      <c r="B26" s="282" t="s">
        <v>536</v>
      </c>
      <c r="C26" s="283">
        <v>1</v>
      </c>
      <c r="D26" s="284">
        <v>3</v>
      </c>
      <c r="E26" s="285"/>
      <c r="F26" s="135">
        <f>AVERAGE(N26)</f>
        <v>3</v>
      </c>
      <c r="G26" s="286"/>
      <c r="H26" s="287"/>
      <c r="I26" s="287"/>
      <c r="J26" s="287"/>
      <c r="K26" s="288"/>
      <c r="L26" s="287" t="s">
        <v>14</v>
      </c>
      <c r="M26" s="288"/>
      <c r="N26" s="288">
        <v>3</v>
      </c>
      <c r="O26" s="288"/>
      <c r="P26" s="287" t="s">
        <v>14</v>
      </c>
      <c r="Q26" s="289"/>
      <c r="R26" s="287" t="s">
        <v>14</v>
      </c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4"/>
      <c r="AG26" s="288"/>
      <c r="AH26" s="288"/>
      <c r="AI26" s="288"/>
      <c r="AJ26" s="290"/>
      <c r="AK26" s="284"/>
      <c r="AL26" s="288"/>
      <c r="AM26" s="284"/>
      <c r="AN26" s="288"/>
      <c r="AO26" s="288"/>
      <c r="AP26" s="288"/>
      <c r="AQ26" s="289"/>
      <c r="AR26" s="284"/>
      <c r="AS26" s="93"/>
    </row>
    <row r="27" spans="1:45">
      <c r="A27" s="8" t="s">
        <v>8</v>
      </c>
      <c r="B27" s="29" t="s">
        <v>535</v>
      </c>
      <c r="C27" s="156"/>
      <c r="D27" s="157"/>
      <c r="E27" s="155"/>
      <c r="F27" s="24"/>
      <c r="G27" s="145"/>
      <c r="H27" s="116"/>
      <c r="I27" s="58"/>
      <c r="J27" s="37"/>
      <c r="K27" s="69"/>
      <c r="L27" s="69"/>
      <c r="M27" s="69"/>
      <c r="N27" s="69"/>
      <c r="O27" s="69"/>
      <c r="P27" s="69"/>
      <c r="Q27" s="69"/>
      <c r="R27" s="69"/>
      <c r="S27" s="69"/>
      <c r="T27" s="58"/>
      <c r="U27" s="58"/>
      <c r="V27" s="69"/>
      <c r="W27" s="116"/>
      <c r="X27" s="47"/>
      <c r="Y27" s="69"/>
      <c r="Z27" s="69"/>
      <c r="AA27" s="69"/>
      <c r="AB27" s="69"/>
      <c r="AC27" s="69"/>
      <c r="AD27" s="69"/>
      <c r="AE27" s="69"/>
      <c r="AF27" s="43"/>
      <c r="AG27" s="69"/>
      <c r="AH27" s="69"/>
      <c r="AI27" s="46"/>
      <c r="AJ27" s="41"/>
      <c r="AK27" s="40"/>
      <c r="AL27" s="46"/>
      <c r="AM27" s="28"/>
      <c r="AN27" s="69"/>
      <c r="AO27" s="58"/>
      <c r="AP27" s="44"/>
      <c r="AQ27" s="58"/>
      <c r="AR27" s="28"/>
      <c r="AS27" s="18"/>
    </row>
    <row r="28" spans="1:45">
      <c r="A28" s="54" t="s">
        <v>9</v>
      </c>
      <c r="B28" s="72" t="s">
        <v>137</v>
      </c>
      <c r="C28" s="153">
        <v>7</v>
      </c>
      <c r="D28" s="28">
        <v>12</v>
      </c>
      <c r="E28" s="154">
        <v>2</v>
      </c>
      <c r="F28" s="70">
        <f>AVERAGE(G28,N28,O28,P28,Q28,AA28,AD28)</f>
        <v>4.8571428571428568</v>
      </c>
      <c r="G28" s="36">
        <v>5</v>
      </c>
      <c r="H28" s="58" t="s">
        <v>14</v>
      </c>
      <c r="I28" s="58" t="s">
        <v>14</v>
      </c>
      <c r="J28" s="58" t="s">
        <v>14</v>
      </c>
      <c r="K28" s="69"/>
      <c r="L28" s="58"/>
      <c r="M28" s="69"/>
      <c r="N28" s="198">
        <v>3</v>
      </c>
      <c r="O28" s="182">
        <v>7</v>
      </c>
      <c r="P28" s="46">
        <v>6</v>
      </c>
      <c r="Q28" s="69">
        <v>5</v>
      </c>
      <c r="R28" s="116" t="s">
        <v>14</v>
      </c>
      <c r="S28" s="58" t="s">
        <v>14</v>
      </c>
      <c r="T28" s="58" t="s">
        <v>14</v>
      </c>
      <c r="U28" s="69"/>
      <c r="V28" s="58" t="s">
        <v>14</v>
      </c>
      <c r="W28" s="58" t="s">
        <v>14</v>
      </c>
      <c r="X28" s="69"/>
      <c r="Y28" s="58"/>
      <c r="Z28" s="58" t="s">
        <v>14</v>
      </c>
      <c r="AA28" s="58">
        <v>4</v>
      </c>
      <c r="AB28" s="116" t="s">
        <v>14</v>
      </c>
      <c r="AC28" s="58" t="s">
        <v>14</v>
      </c>
      <c r="AD28" s="69">
        <v>4</v>
      </c>
      <c r="AE28" s="37"/>
      <c r="AF28" s="40"/>
      <c r="AG28" s="46"/>
      <c r="AH28" s="46"/>
      <c r="AI28" s="58" t="s">
        <v>14</v>
      </c>
      <c r="AJ28" s="28"/>
      <c r="AK28" s="28"/>
      <c r="AL28" s="69"/>
      <c r="AM28" s="28"/>
      <c r="AN28" s="58"/>
      <c r="AO28" s="69"/>
      <c r="AP28" s="41"/>
      <c r="AQ28" s="58"/>
      <c r="AR28" s="41"/>
      <c r="AS28" s="18"/>
    </row>
    <row r="29" spans="1:45">
      <c r="A29" s="100" t="s">
        <v>9</v>
      </c>
      <c r="B29" s="72" t="s">
        <v>138</v>
      </c>
      <c r="C29" s="101">
        <v>23</v>
      </c>
      <c r="D29" s="42">
        <v>2</v>
      </c>
      <c r="E29" s="103">
        <v>8</v>
      </c>
      <c r="F29" s="70">
        <f>AVERAGE(W29,V29,U29,G29,H29,I29,J29,K29,L29,M29,N29,P29,R29,S29,T29,AA29,AB29,AC29,AD29,AE29,AF29,AG29,AI29)</f>
        <v>4.5652173913043477</v>
      </c>
      <c r="G29" s="233">
        <v>3</v>
      </c>
      <c r="H29" s="58">
        <v>4</v>
      </c>
      <c r="I29" s="37">
        <v>6</v>
      </c>
      <c r="J29" s="37">
        <v>4</v>
      </c>
      <c r="K29" s="58">
        <v>6</v>
      </c>
      <c r="L29" s="58">
        <v>4</v>
      </c>
      <c r="M29" s="58">
        <v>4</v>
      </c>
      <c r="N29" s="193">
        <v>3</v>
      </c>
      <c r="O29" s="58" t="s">
        <v>14</v>
      </c>
      <c r="P29" s="69">
        <v>6</v>
      </c>
      <c r="Q29" s="58" t="s">
        <v>14</v>
      </c>
      <c r="R29" s="58">
        <v>4</v>
      </c>
      <c r="S29" s="58">
        <v>4</v>
      </c>
      <c r="T29" s="116">
        <v>4</v>
      </c>
      <c r="U29" s="190">
        <v>9</v>
      </c>
      <c r="V29" s="116">
        <v>5</v>
      </c>
      <c r="W29" s="188">
        <v>2</v>
      </c>
      <c r="X29" s="37"/>
      <c r="Y29" s="58"/>
      <c r="Z29" s="58"/>
      <c r="AA29" s="186">
        <v>3</v>
      </c>
      <c r="AB29" s="186">
        <v>3</v>
      </c>
      <c r="AC29" s="69">
        <v>4</v>
      </c>
      <c r="AD29" s="186">
        <v>3</v>
      </c>
      <c r="AE29" s="58">
        <v>4</v>
      </c>
      <c r="AF29" s="269">
        <v>8</v>
      </c>
      <c r="AG29" s="116">
        <v>6</v>
      </c>
      <c r="AH29" s="58"/>
      <c r="AI29" s="37">
        <v>6</v>
      </c>
      <c r="AJ29" s="41"/>
      <c r="AK29" s="28"/>
      <c r="AL29" s="58"/>
      <c r="AM29" s="41"/>
      <c r="AN29" s="58"/>
      <c r="AO29" s="37"/>
      <c r="AP29" s="44"/>
      <c r="AQ29" s="58"/>
      <c r="AR29" s="41"/>
      <c r="AS29" s="18"/>
    </row>
    <row r="30" spans="1:45" s="73" customFormat="1">
      <c r="A30" s="100" t="s">
        <v>9</v>
      </c>
      <c r="B30" s="72" t="s">
        <v>139</v>
      </c>
      <c r="C30" s="101">
        <v>1</v>
      </c>
      <c r="D30" s="42">
        <v>11</v>
      </c>
      <c r="E30" s="103">
        <v>1</v>
      </c>
      <c r="F30" s="70">
        <f>AVERAGE(Z30)</f>
        <v>4</v>
      </c>
      <c r="G30" s="145" t="s">
        <v>14</v>
      </c>
      <c r="H30" s="116" t="s">
        <v>14</v>
      </c>
      <c r="I30" s="58" t="s">
        <v>14</v>
      </c>
      <c r="J30" s="58" t="s">
        <v>14</v>
      </c>
      <c r="K30" s="107"/>
      <c r="L30" s="107"/>
      <c r="M30" s="116" t="s">
        <v>14</v>
      </c>
      <c r="N30" s="46"/>
      <c r="O30" s="96"/>
      <c r="P30" s="116" t="s">
        <v>14</v>
      </c>
      <c r="Q30" s="116" t="s">
        <v>14</v>
      </c>
      <c r="R30" s="107"/>
      <c r="S30" s="107"/>
      <c r="T30" s="46"/>
      <c r="U30" s="96"/>
      <c r="V30" s="116" t="s">
        <v>14</v>
      </c>
      <c r="W30" s="37" t="s">
        <v>14</v>
      </c>
      <c r="X30" s="116" t="s">
        <v>14</v>
      </c>
      <c r="Y30" s="116" t="s">
        <v>14</v>
      </c>
      <c r="Z30" s="116">
        <v>4</v>
      </c>
      <c r="AA30" s="107"/>
      <c r="AB30" s="107"/>
      <c r="AC30" s="96"/>
      <c r="AD30" s="107"/>
      <c r="AE30" s="107"/>
      <c r="AF30" s="98"/>
      <c r="AG30" s="107"/>
      <c r="AH30" s="107"/>
      <c r="AI30" s="107"/>
      <c r="AJ30" s="97"/>
      <c r="AK30" s="98"/>
      <c r="AL30" s="107"/>
      <c r="AM30" s="97"/>
      <c r="AN30" s="107"/>
      <c r="AO30" s="107"/>
      <c r="AP30" s="97"/>
      <c r="AQ30" s="107"/>
      <c r="AR30" s="97"/>
      <c r="AS30" s="93"/>
    </row>
    <row r="31" spans="1:45" s="73" customFormat="1">
      <c r="A31" s="148" t="s">
        <v>9</v>
      </c>
      <c r="B31" s="72" t="s">
        <v>532</v>
      </c>
      <c r="C31" s="101">
        <v>11</v>
      </c>
      <c r="D31" s="42">
        <v>5</v>
      </c>
      <c r="E31" s="103">
        <v>5</v>
      </c>
      <c r="F31" s="70">
        <f>AVERAGE(K31,L31,M31,O31,Q31,T31,U31,V31,W31,X31,Y31)</f>
        <v>4.9090909090909092</v>
      </c>
      <c r="G31" s="145"/>
      <c r="H31" s="116"/>
      <c r="I31" s="58"/>
      <c r="J31" s="58"/>
      <c r="K31" s="190">
        <v>8</v>
      </c>
      <c r="L31" s="116">
        <v>4</v>
      </c>
      <c r="M31" s="116">
        <v>4</v>
      </c>
      <c r="N31" s="116" t="s">
        <v>14</v>
      </c>
      <c r="O31" s="47">
        <v>4</v>
      </c>
      <c r="P31" s="96"/>
      <c r="Q31" s="37">
        <v>6</v>
      </c>
      <c r="R31" s="107"/>
      <c r="S31" s="37" t="s">
        <v>14</v>
      </c>
      <c r="T31" s="47">
        <v>4</v>
      </c>
      <c r="U31" s="191">
        <v>7</v>
      </c>
      <c r="V31" s="193">
        <v>3</v>
      </c>
      <c r="W31" s="116">
        <v>4</v>
      </c>
      <c r="X31" s="47">
        <v>4</v>
      </c>
      <c r="Y31" s="37">
        <v>6</v>
      </c>
      <c r="Z31" s="107"/>
      <c r="AA31" s="107"/>
      <c r="AB31" s="107"/>
      <c r="AC31" s="96"/>
      <c r="AD31" s="107"/>
      <c r="AE31" s="116" t="s">
        <v>14</v>
      </c>
      <c r="AF31" s="98"/>
      <c r="AG31" s="116" t="s">
        <v>14</v>
      </c>
      <c r="AH31" s="107"/>
      <c r="AI31" s="116" t="s">
        <v>14</v>
      </c>
      <c r="AJ31" s="97"/>
      <c r="AK31" s="98"/>
      <c r="AL31" s="107"/>
      <c r="AM31" s="97"/>
      <c r="AN31" s="107"/>
      <c r="AO31" s="107"/>
      <c r="AP31" s="97"/>
      <c r="AQ31" s="107"/>
      <c r="AR31" s="97"/>
      <c r="AS31" s="93"/>
    </row>
    <row r="32" spans="1:45" s="73" customFormat="1" ht="15.75" thickBot="1">
      <c r="A32" s="119" t="s">
        <v>9</v>
      </c>
      <c r="B32" s="124" t="s">
        <v>140</v>
      </c>
      <c r="C32" s="113">
        <v>15</v>
      </c>
      <c r="D32" s="114">
        <v>7</v>
      </c>
      <c r="E32" s="115">
        <v>2</v>
      </c>
      <c r="F32" s="23">
        <f>AVERAGE(H32,I32,J32,O32,P32,Q32,R32,S32,X32,Z32,AB32,AD32,AF32,AG32,AI32)</f>
        <v>4.5333333333333332</v>
      </c>
      <c r="G32" s="145" t="s">
        <v>14</v>
      </c>
      <c r="H32" s="58">
        <v>4</v>
      </c>
      <c r="I32" s="116">
        <v>6</v>
      </c>
      <c r="J32" s="58">
        <v>4</v>
      </c>
      <c r="K32" s="58"/>
      <c r="L32" s="58"/>
      <c r="M32" s="58" t="s">
        <v>14</v>
      </c>
      <c r="N32" s="47"/>
      <c r="O32" s="46">
        <v>6</v>
      </c>
      <c r="P32" s="69">
        <v>4</v>
      </c>
      <c r="Q32" s="116">
        <v>4</v>
      </c>
      <c r="R32" s="58">
        <v>4</v>
      </c>
      <c r="S32" s="58">
        <v>5</v>
      </c>
      <c r="T32" s="37" t="s">
        <v>14</v>
      </c>
      <c r="U32" s="46"/>
      <c r="V32" s="58" t="s">
        <v>14</v>
      </c>
      <c r="W32" s="37"/>
      <c r="X32" s="47">
        <v>4</v>
      </c>
      <c r="Y32" s="58" t="s">
        <v>14</v>
      </c>
      <c r="Z32" s="58">
        <v>4</v>
      </c>
      <c r="AA32" s="58" t="s">
        <v>14</v>
      </c>
      <c r="AB32" s="58">
        <v>4</v>
      </c>
      <c r="AC32" s="58" t="s">
        <v>14</v>
      </c>
      <c r="AD32" s="58">
        <v>4</v>
      </c>
      <c r="AE32" s="58"/>
      <c r="AF32" s="40">
        <v>5</v>
      </c>
      <c r="AG32" s="58">
        <v>6</v>
      </c>
      <c r="AH32" s="58"/>
      <c r="AI32" s="58">
        <v>4</v>
      </c>
      <c r="AJ32" s="41"/>
      <c r="AK32" s="28"/>
      <c r="AL32" s="58"/>
      <c r="AM32" s="41"/>
      <c r="AN32" s="58"/>
      <c r="AO32" s="58"/>
      <c r="AP32" s="41"/>
      <c r="AQ32" s="37"/>
      <c r="AR32" s="41"/>
      <c r="AS32" s="93"/>
    </row>
    <row r="33" spans="7:44">
      <c r="G33" s="26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S3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66" t="s">
        <v>142</v>
      </c>
    </row>
    <row r="4" spans="1:45">
      <c r="A4" t="s">
        <v>0</v>
      </c>
    </row>
    <row r="5" spans="1:45" ht="15.75" thickBot="1"/>
    <row r="6" spans="1:45" ht="15.75" thickBot="1">
      <c r="C6" s="340" t="s">
        <v>13</v>
      </c>
      <c r="D6" s="341"/>
      <c r="E6" s="342"/>
    </row>
    <row r="7" spans="1:45" ht="48" customHeight="1" thickBot="1">
      <c r="A7" s="2" t="s">
        <v>1</v>
      </c>
      <c r="B7" s="3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143</v>
      </c>
      <c r="H7" s="92" t="s">
        <v>348</v>
      </c>
      <c r="I7" s="92" t="s">
        <v>425</v>
      </c>
      <c r="J7" s="92" t="s">
        <v>461</v>
      </c>
      <c r="K7" s="92" t="s">
        <v>596</v>
      </c>
      <c r="L7" s="92" t="s">
        <v>630</v>
      </c>
      <c r="M7" s="92" t="s">
        <v>654</v>
      </c>
      <c r="N7" s="92" t="s">
        <v>663</v>
      </c>
      <c r="O7" s="92" t="s">
        <v>694</v>
      </c>
      <c r="P7" s="92" t="s">
        <v>712</v>
      </c>
      <c r="Q7" s="92" t="s">
        <v>725</v>
      </c>
      <c r="R7" s="92" t="s">
        <v>743</v>
      </c>
      <c r="S7" s="92" t="s">
        <v>765</v>
      </c>
      <c r="T7" s="92" t="s">
        <v>789</v>
      </c>
      <c r="U7" s="92" t="s">
        <v>817</v>
      </c>
      <c r="V7" s="92" t="s">
        <v>837</v>
      </c>
      <c r="W7" s="92" t="s">
        <v>866</v>
      </c>
      <c r="X7" s="92" t="s">
        <v>879</v>
      </c>
      <c r="Y7" s="92" t="s">
        <v>901</v>
      </c>
      <c r="Z7" s="92" t="s">
        <v>915</v>
      </c>
      <c r="AA7" s="92" t="s">
        <v>961</v>
      </c>
      <c r="AB7" s="92" t="s">
        <v>970</v>
      </c>
      <c r="AC7" s="92" t="s">
        <v>1010</v>
      </c>
      <c r="AD7" s="92" t="s">
        <v>1037</v>
      </c>
      <c r="AE7" s="92" t="s">
        <v>1060</v>
      </c>
      <c r="AF7" s="92"/>
      <c r="AG7" s="92" t="s">
        <v>1136</v>
      </c>
      <c r="AH7" s="92" t="s">
        <v>1100</v>
      </c>
      <c r="AI7" s="92" t="s">
        <v>1130</v>
      </c>
      <c r="AJ7" s="92"/>
      <c r="AK7" s="92"/>
      <c r="AL7" s="92"/>
      <c r="AM7" s="92"/>
      <c r="AN7" s="92"/>
      <c r="AO7" s="92"/>
      <c r="AP7" s="92"/>
      <c r="AQ7" s="92"/>
      <c r="AR7" s="92"/>
    </row>
    <row r="8" spans="1:45">
      <c r="A8" s="204" t="s">
        <v>6</v>
      </c>
      <c r="B8" s="203" t="s">
        <v>144</v>
      </c>
      <c r="C8" s="207">
        <v>9</v>
      </c>
      <c r="D8" s="217"/>
      <c r="E8" s="232"/>
      <c r="F8" s="25">
        <f>AVERAGE(G8,H8,I8,AC8,AD8,AE8,AG8,AH8,AI8)</f>
        <v>5.666666666666667</v>
      </c>
      <c r="G8" s="122">
        <v>5</v>
      </c>
      <c r="H8" s="47">
        <v>6</v>
      </c>
      <c r="I8" s="47">
        <v>4</v>
      </c>
      <c r="J8" s="47"/>
      <c r="K8" s="116"/>
      <c r="L8" s="47"/>
      <c r="M8" s="47"/>
      <c r="N8" s="47"/>
      <c r="O8" s="47"/>
      <c r="P8" s="47"/>
      <c r="Q8" s="47"/>
      <c r="R8" s="116"/>
      <c r="S8" s="47"/>
      <c r="T8" s="47"/>
      <c r="U8" s="96"/>
      <c r="V8" s="96"/>
      <c r="W8" s="47"/>
      <c r="X8" s="47"/>
      <c r="Y8" s="47"/>
      <c r="Z8" s="47"/>
      <c r="AA8" s="47"/>
      <c r="AB8" s="42"/>
      <c r="AC8" s="326">
        <v>6</v>
      </c>
      <c r="AD8" s="179">
        <v>5</v>
      </c>
      <c r="AE8" s="46">
        <v>6</v>
      </c>
      <c r="AF8" s="47"/>
      <c r="AG8" s="182">
        <v>7</v>
      </c>
      <c r="AH8" s="46">
        <v>6</v>
      </c>
      <c r="AI8" s="47">
        <v>6</v>
      </c>
      <c r="AJ8" s="98"/>
      <c r="AK8" s="42"/>
      <c r="AL8" s="98"/>
      <c r="AM8" s="98"/>
      <c r="AN8" s="47"/>
      <c r="AO8" s="42"/>
      <c r="AP8" s="98"/>
      <c r="AQ8" s="98"/>
      <c r="AR8" s="47"/>
      <c r="AS8" s="18"/>
    </row>
    <row r="9" spans="1:45" s="73" customFormat="1">
      <c r="A9" s="118" t="s">
        <v>6</v>
      </c>
      <c r="B9" s="29" t="s">
        <v>462</v>
      </c>
      <c r="C9" s="156">
        <v>19</v>
      </c>
      <c r="D9" s="157"/>
      <c r="E9" s="155"/>
      <c r="F9" s="24">
        <f>AVERAGE(J9,K9,L9,M9,N9,O9,P9,Q9,R9,S9,T9,U9,V9,W9,X9,Y9,Z9,AA9,AB9)</f>
        <v>5</v>
      </c>
      <c r="G9" s="122"/>
      <c r="H9" s="47"/>
      <c r="I9" s="47"/>
      <c r="J9" s="47">
        <v>4</v>
      </c>
      <c r="K9" s="37">
        <v>6</v>
      </c>
      <c r="L9" s="47">
        <v>6</v>
      </c>
      <c r="M9" s="191">
        <v>7</v>
      </c>
      <c r="N9" s="47">
        <v>5</v>
      </c>
      <c r="O9" s="47">
        <v>5</v>
      </c>
      <c r="P9" s="46">
        <v>6</v>
      </c>
      <c r="Q9" s="47">
        <v>5</v>
      </c>
      <c r="R9" s="116">
        <v>5</v>
      </c>
      <c r="S9" s="47">
        <v>6</v>
      </c>
      <c r="T9" s="47">
        <v>4</v>
      </c>
      <c r="U9" s="193">
        <v>3</v>
      </c>
      <c r="V9" s="46">
        <v>6</v>
      </c>
      <c r="W9" s="47">
        <v>5</v>
      </c>
      <c r="X9" s="46">
        <v>6</v>
      </c>
      <c r="Y9" s="47">
        <v>4</v>
      </c>
      <c r="Z9" s="47">
        <v>5</v>
      </c>
      <c r="AA9" s="193">
        <v>3</v>
      </c>
      <c r="AB9" s="42">
        <v>4</v>
      </c>
      <c r="AC9" s="179"/>
      <c r="AD9" s="95"/>
      <c r="AE9" s="107"/>
      <c r="AF9" s="47"/>
      <c r="AG9" s="47"/>
      <c r="AH9" s="47"/>
      <c r="AI9" s="47"/>
      <c r="AJ9" s="42"/>
      <c r="AK9" s="42"/>
      <c r="AL9" s="97"/>
      <c r="AM9" s="42"/>
      <c r="AN9" s="47"/>
      <c r="AO9" s="42"/>
      <c r="AP9" s="42"/>
      <c r="AQ9" s="42"/>
      <c r="AR9" s="47"/>
      <c r="AS9" s="93"/>
    </row>
    <row r="10" spans="1:45">
      <c r="A10" s="100" t="s">
        <v>7</v>
      </c>
      <c r="B10" s="72" t="s">
        <v>145</v>
      </c>
      <c r="C10" s="153">
        <v>14</v>
      </c>
      <c r="D10" s="28">
        <v>2</v>
      </c>
      <c r="E10" s="154"/>
      <c r="F10" s="70">
        <f>AVERAGE(G10,J10,K10,L10,R10,S10,U10,X10,Z10,AA10,AC10,AE10,AG10,AH10)</f>
        <v>5.2857142857142856</v>
      </c>
      <c r="G10" s="122">
        <v>4</v>
      </c>
      <c r="H10" s="97"/>
      <c r="I10" s="161"/>
      <c r="J10" s="116">
        <v>5</v>
      </c>
      <c r="K10" s="116">
        <v>6</v>
      </c>
      <c r="L10" s="116">
        <v>6</v>
      </c>
      <c r="M10" s="47"/>
      <c r="N10" s="47"/>
      <c r="O10" s="47"/>
      <c r="P10" s="47"/>
      <c r="Q10" s="47"/>
      <c r="R10" s="116">
        <v>5</v>
      </c>
      <c r="S10" s="47">
        <v>6</v>
      </c>
      <c r="T10" s="47"/>
      <c r="U10" s="193">
        <v>3</v>
      </c>
      <c r="V10" s="96"/>
      <c r="W10" s="58" t="s">
        <v>14</v>
      </c>
      <c r="X10" s="191">
        <v>7</v>
      </c>
      <c r="Y10" s="116"/>
      <c r="Z10" s="47">
        <v>5</v>
      </c>
      <c r="AA10" s="47">
        <v>4</v>
      </c>
      <c r="AB10" s="42"/>
      <c r="AC10" s="179">
        <v>6</v>
      </c>
      <c r="AD10" s="95"/>
      <c r="AE10" s="47">
        <v>5</v>
      </c>
      <c r="AF10" s="47"/>
      <c r="AG10" s="47">
        <v>6</v>
      </c>
      <c r="AH10" s="47">
        <v>6</v>
      </c>
      <c r="AI10" s="58" t="s">
        <v>14</v>
      </c>
      <c r="AJ10" s="42"/>
      <c r="AK10" s="42"/>
      <c r="AL10" s="42"/>
      <c r="AM10" s="40"/>
      <c r="AN10" s="47"/>
      <c r="AO10" s="40"/>
      <c r="AP10" s="42"/>
      <c r="AQ10" s="40"/>
      <c r="AR10" s="47"/>
      <c r="AS10" s="18"/>
    </row>
    <row r="11" spans="1:45">
      <c r="A11" s="100" t="s">
        <v>7</v>
      </c>
      <c r="B11" s="30" t="s">
        <v>146</v>
      </c>
      <c r="C11" s="101">
        <v>20</v>
      </c>
      <c r="D11" s="42">
        <v>3</v>
      </c>
      <c r="E11" s="158"/>
      <c r="F11" s="70">
        <f>AVERAGE(G11,H11,I11,J11,L11,M11,N11,O11,P11,Q11,T11,U11,X11,Y11,AA11,AC11,AD11,AE11,AG11,AI11)</f>
        <v>5.2</v>
      </c>
      <c r="G11" s="122">
        <v>5</v>
      </c>
      <c r="H11" s="161">
        <v>6</v>
      </c>
      <c r="I11" s="162">
        <v>5</v>
      </c>
      <c r="J11" s="47">
        <v>6</v>
      </c>
      <c r="K11" s="45" t="s">
        <v>14</v>
      </c>
      <c r="L11" s="47">
        <v>6</v>
      </c>
      <c r="M11" s="116">
        <v>5</v>
      </c>
      <c r="N11" s="47">
        <v>5</v>
      </c>
      <c r="O11" s="47">
        <v>4</v>
      </c>
      <c r="P11" s="191">
        <v>7</v>
      </c>
      <c r="Q11" s="47">
        <v>6</v>
      </c>
      <c r="R11" s="116"/>
      <c r="S11" s="47"/>
      <c r="T11" s="47">
        <v>4</v>
      </c>
      <c r="U11" s="193">
        <v>2</v>
      </c>
      <c r="V11" s="116"/>
      <c r="W11" s="47"/>
      <c r="X11" s="47">
        <v>5</v>
      </c>
      <c r="Y11" s="47">
        <v>5</v>
      </c>
      <c r="Z11" s="58" t="s">
        <v>14</v>
      </c>
      <c r="AA11" s="193">
        <v>3</v>
      </c>
      <c r="AB11" s="41" t="s">
        <v>14</v>
      </c>
      <c r="AC11" s="179">
        <v>6</v>
      </c>
      <c r="AD11" s="95">
        <v>6</v>
      </c>
      <c r="AE11" s="191">
        <v>7</v>
      </c>
      <c r="AF11" s="47"/>
      <c r="AG11" s="47">
        <v>6</v>
      </c>
      <c r="AH11" s="47"/>
      <c r="AI11" s="47">
        <v>5</v>
      </c>
      <c r="AJ11" s="42"/>
      <c r="AK11" s="42"/>
      <c r="AL11" s="42"/>
      <c r="AM11" s="42"/>
      <c r="AN11" s="47"/>
      <c r="AO11" s="42"/>
      <c r="AP11" s="42"/>
      <c r="AQ11" s="42"/>
      <c r="AR11" s="47"/>
      <c r="AS11" s="18"/>
    </row>
    <row r="12" spans="1:45">
      <c r="A12" s="100" t="s">
        <v>7</v>
      </c>
      <c r="B12" s="30" t="s">
        <v>147</v>
      </c>
      <c r="C12" s="153">
        <v>23</v>
      </c>
      <c r="D12" s="28">
        <v>2</v>
      </c>
      <c r="E12" s="149">
        <v>1</v>
      </c>
      <c r="F12" s="70">
        <f>AVERAGE(U12,G12,H12,J12,K12,L12,M12,O12,P12,Q12,R12,S12,T12,V12,W12,Y12,Z12,AB12,AC12,AD12,AE12,AG12,AH12)</f>
        <v>5.4347826086956523</v>
      </c>
      <c r="G12" s="122">
        <v>5</v>
      </c>
      <c r="H12" s="47">
        <v>6</v>
      </c>
      <c r="I12" s="120" t="s">
        <v>14</v>
      </c>
      <c r="J12" s="47">
        <v>5</v>
      </c>
      <c r="K12" s="162">
        <v>6</v>
      </c>
      <c r="L12" s="47">
        <v>6</v>
      </c>
      <c r="M12" s="193">
        <v>3</v>
      </c>
      <c r="N12" s="47"/>
      <c r="O12" s="47">
        <v>5</v>
      </c>
      <c r="P12" s="47">
        <v>5</v>
      </c>
      <c r="Q12" s="47">
        <v>5</v>
      </c>
      <c r="R12" s="116">
        <v>6</v>
      </c>
      <c r="S12" s="47">
        <v>5</v>
      </c>
      <c r="T12" s="116">
        <v>4</v>
      </c>
      <c r="U12" s="46">
        <v>6</v>
      </c>
      <c r="V12" s="116">
        <v>6</v>
      </c>
      <c r="W12" s="47">
        <v>5</v>
      </c>
      <c r="X12" s="58" t="s">
        <v>14</v>
      </c>
      <c r="Y12" s="116">
        <v>5</v>
      </c>
      <c r="Z12" s="47">
        <v>6</v>
      </c>
      <c r="AA12" s="47"/>
      <c r="AB12" s="42">
        <v>6</v>
      </c>
      <c r="AC12" s="179">
        <v>6</v>
      </c>
      <c r="AD12" s="179">
        <v>5</v>
      </c>
      <c r="AE12" s="47">
        <v>6</v>
      </c>
      <c r="AF12" s="47"/>
      <c r="AG12" s="191">
        <v>7</v>
      </c>
      <c r="AH12" s="47">
        <v>6</v>
      </c>
      <c r="AI12" s="47"/>
      <c r="AJ12" s="42"/>
      <c r="AK12" s="42"/>
      <c r="AL12" s="42"/>
      <c r="AM12" s="42"/>
      <c r="AN12" s="47"/>
      <c r="AO12" s="42"/>
      <c r="AP12" s="42"/>
      <c r="AQ12" s="42"/>
      <c r="AR12" s="47"/>
      <c r="AS12" s="18"/>
    </row>
    <row r="13" spans="1:45">
      <c r="A13" s="100" t="s">
        <v>7</v>
      </c>
      <c r="B13" s="30" t="s">
        <v>148</v>
      </c>
      <c r="C13" s="153">
        <v>16</v>
      </c>
      <c r="D13" s="28">
        <v>1</v>
      </c>
      <c r="E13" s="154"/>
      <c r="F13" s="70">
        <f>AVERAGE(G13,I13,K13,N13,Q13,S13,V13,W13,X13,Z13,AA13,AB13,AD13,AG13,AH13,AI13)</f>
        <v>5.125</v>
      </c>
      <c r="G13" s="122">
        <v>5</v>
      </c>
      <c r="H13" s="47"/>
      <c r="I13" s="116">
        <v>6</v>
      </c>
      <c r="J13" s="161"/>
      <c r="K13" s="162">
        <v>5</v>
      </c>
      <c r="L13" s="96"/>
      <c r="M13" s="116"/>
      <c r="N13" s="47">
        <v>5</v>
      </c>
      <c r="O13" s="47"/>
      <c r="P13" s="47"/>
      <c r="Q13" s="47">
        <v>5</v>
      </c>
      <c r="R13" s="116"/>
      <c r="S13" s="116">
        <v>5</v>
      </c>
      <c r="T13" s="58" t="s">
        <v>14</v>
      </c>
      <c r="U13" s="116"/>
      <c r="V13" s="116">
        <v>6</v>
      </c>
      <c r="W13" s="47">
        <v>5</v>
      </c>
      <c r="X13" s="47">
        <v>6</v>
      </c>
      <c r="Y13" s="47"/>
      <c r="Z13" s="47">
        <v>6</v>
      </c>
      <c r="AA13" s="193">
        <v>3</v>
      </c>
      <c r="AB13" s="42">
        <v>4</v>
      </c>
      <c r="AC13" s="179"/>
      <c r="AD13" s="179">
        <v>6</v>
      </c>
      <c r="AE13" s="47"/>
      <c r="AF13" s="116"/>
      <c r="AG13" s="47">
        <v>5</v>
      </c>
      <c r="AH13" s="47">
        <v>6</v>
      </c>
      <c r="AI13" s="47">
        <v>4</v>
      </c>
      <c r="AJ13" s="40"/>
      <c r="AK13" s="42"/>
      <c r="AL13" s="40"/>
      <c r="AM13" s="42"/>
      <c r="AN13" s="116"/>
      <c r="AO13" s="42"/>
      <c r="AP13" s="42"/>
      <c r="AQ13" s="40"/>
      <c r="AR13" s="116"/>
      <c r="AS13" s="18"/>
    </row>
    <row r="14" spans="1:45">
      <c r="A14" s="100" t="s">
        <v>7</v>
      </c>
      <c r="B14" s="30" t="s">
        <v>349</v>
      </c>
      <c r="C14" s="101">
        <v>10</v>
      </c>
      <c r="D14" s="42">
        <v>4</v>
      </c>
      <c r="E14" s="103">
        <v>1</v>
      </c>
      <c r="F14" s="70">
        <f>AVERAGE(H14,I14,M14,Q14,U14,V14,W14,Y14,AA14,AB14)</f>
        <v>5.2</v>
      </c>
      <c r="G14" s="30"/>
      <c r="H14" s="161">
        <v>5</v>
      </c>
      <c r="I14" s="47">
        <v>5</v>
      </c>
      <c r="J14" s="58" t="s">
        <v>14</v>
      </c>
      <c r="K14" s="163"/>
      <c r="L14" s="58" t="s">
        <v>14</v>
      </c>
      <c r="M14" s="47">
        <v>4</v>
      </c>
      <c r="N14" s="47"/>
      <c r="O14" s="47"/>
      <c r="P14" s="47"/>
      <c r="Q14" s="47">
        <v>5</v>
      </c>
      <c r="R14" s="58" t="s">
        <v>14</v>
      </c>
      <c r="S14" s="47"/>
      <c r="T14" s="47"/>
      <c r="U14" s="47">
        <v>5</v>
      </c>
      <c r="V14" s="190">
        <v>7</v>
      </c>
      <c r="W14" s="47">
        <v>5</v>
      </c>
      <c r="X14" s="47"/>
      <c r="Y14" s="47">
        <v>6</v>
      </c>
      <c r="Z14" s="47"/>
      <c r="AA14" s="47">
        <v>5</v>
      </c>
      <c r="AB14" s="42">
        <v>5</v>
      </c>
      <c r="AC14" s="179"/>
      <c r="AD14" s="328" t="s">
        <v>14</v>
      </c>
      <c r="AE14" s="47"/>
      <c r="AF14" s="47"/>
      <c r="AG14" s="116"/>
      <c r="AH14" s="47"/>
      <c r="AI14" s="116"/>
      <c r="AJ14" s="42"/>
      <c r="AK14" s="42"/>
      <c r="AL14" s="42"/>
      <c r="AM14" s="42"/>
      <c r="AN14" s="47"/>
      <c r="AO14" s="42"/>
      <c r="AP14" s="42"/>
      <c r="AQ14" s="42"/>
      <c r="AR14" s="47"/>
      <c r="AS14" s="18"/>
    </row>
    <row r="15" spans="1:45">
      <c r="A15" s="100" t="s">
        <v>7</v>
      </c>
      <c r="B15" s="30" t="s">
        <v>350</v>
      </c>
      <c r="C15" s="153">
        <v>21</v>
      </c>
      <c r="D15" s="28">
        <v>1</v>
      </c>
      <c r="E15" s="154"/>
      <c r="F15" s="70">
        <f>AVERAGE(H15,I15,J15,K15,L15,M15,N15,P15,R15,S15,T15,V15,W15,X15,Y15,Z15,AA15,AB15,AC15,AH15,AI15)</f>
        <v>5.6190476190476186</v>
      </c>
      <c r="G15" s="122"/>
      <c r="H15" s="47">
        <v>6</v>
      </c>
      <c r="I15" s="47">
        <v>6</v>
      </c>
      <c r="J15" s="191">
        <v>7</v>
      </c>
      <c r="K15" s="162">
        <v>5</v>
      </c>
      <c r="L15" s="47">
        <v>6</v>
      </c>
      <c r="M15" s="47">
        <v>5</v>
      </c>
      <c r="N15" s="47">
        <v>6</v>
      </c>
      <c r="O15" s="47"/>
      <c r="P15" s="47">
        <v>6</v>
      </c>
      <c r="Q15" s="47"/>
      <c r="R15" s="116">
        <v>5</v>
      </c>
      <c r="S15" s="191">
        <v>7</v>
      </c>
      <c r="T15" s="47">
        <v>4</v>
      </c>
      <c r="U15" s="47"/>
      <c r="V15" s="47">
        <v>6</v>
      </c>
      <c r="W15" s="47">
        <v>6</v>
      </c>
      <c r="X15" s="191">
        <v>7</v>
      </c>
      <c r="Y15" s="47">
        <v>5</v>
      </c>
      <c r="Z15" s="191">
        <v>7</v>
      </c>
      <c r="AA15" s="193">
        <v>3</v>
      </c>
      <c r="AB15" s="42">
        <v>4</v>
      </c>
      <c r="AC15" s="179">
        <v>6</v>
      </c>
      <c r="AD15" s="95"/>
      <c r="AE15" s="58" t="s">
        <v>14</v>
      </c>
      <c r="AF15" s="47"/>
      <c r="AG15" s="47"/>
      <c r="AH15" s="47">
        <v>5</v>
      </c>
      <c r="AI15" s="47">
        <v>6</v>
      </c>
      <c r="AJ15" s="42"/>
      <c r="AK15" s="42"/>
      <c r="AL15" s="42"/>
      <c r="AM15" s="42"/>
      <c r="AN15" s="47"/>
      <c r="AO15" s="42"/>
      <c r="AP15" s="42"/>
      <c r="AQ15" s="42"/>
      <c r="AR15" s="47"/>
      <c r="AS15" s="18"/>
    </row>
    <row r="16" spans="1:45">
      <c r="A16" s="118" t="s">
        <v>7</v>
      </c>
      <c r="B16" s="33" t="s">
        <v>541</v>
      </c>
      <c r="C16" s="140">
        <v>2</v>
      </c>
      <c r="D16" s="141">
        <v>1</v>
      </c>
      <c r="E16" s="117"/>
      <c r="F16" s="24">
        <f>AVERAGE(O16,R16)</f>
        <v>4.5</v>
      </c>
      <c r="G16" s="122"/>
      <c r="H16" s="108"/>
      <c r="I16" s="47"/>
      <c r="J16" s="47"/>
      <c r="K16" s="163"/>
      <c r="L16" s="47"/>
      <c r="M16" s="47"/>
      <c r="N16" s="58" t="s">
        <v>14</v>
      </c>
      <c r="O16" s="47">
        <v>4</v>
      </c>
      <c r="P16" s="47"/>
      <c r="Q16" s="47"/>
      <c r="R16" s="116">
        <v>5</v>
      </c>
      <c r="S16" s="47"/>
      <c r="T16" s="47"/>
      <c r="U16" s="47"/>
      <c r="V16" s="47"/>
      <c r="W16" s="47"/>
      <c r="X16" s="47"/>
      <c r="Y16" s="47"/>
      <c r="Z16" s="47"/>
      <c r="AA16" s="47"/>
      <c r="AB16" s="42"/>
      <c r="AC16" s="179"/>
      <c r="AD16" s="95"/>
      <c r="AE16" s="47"/>
      <c r="AF16" s="47"/>
      <c r="AG16" s="47"/>
      <c r="AH16" s="47"/>
      <c r="AI16" s="47"/>
      <c r="AJ16" s="42"/>
      <c r="AK16" s="42"/>
      <c r="AL16" s="42"/>
      <c r="AM16" s="42"/>
      <c r="AN16" s="47"/>
      <c r="AO16" s="42"/>
      <c r="AP16" s="42"/>
      <c r="AQ16" s="42"/>
      <c r="AR16" s="47"/>
      <c r="AS16" s="18"/>
    </row>
    <row r="17" spans="1:45">
      <c r="A17" s="100" t="s">
        <v>8</v>
      </c>
      <c r="B17" s="72" t="s">
        <v>150</v>
      </c>
      <c r="C17" s="153">
        <v>22</v>
      </c>
      <c r="D17" s="28">
        <v>1</v>
      </c>
      <c r="E17" s="154">
        <v>1</v>
      </c>
      <c r="F17" s="70">
        <f>AVERAGE(T17,S17,G17,H17,I17,J17,K17,L17,M17,N17,O17,P17,Q17,R17,X17,Y17,Z17,AD17,AE17,AG17,AH17,AI17)</f>
        <v>5.5909090909090908</v>
      </c>
      <c r="G17" s="122">
        <v>6</v>
      </c>
      <c r="H17" s="116">
        <v>6</v>
      </c>
      <c r="I17" s="190">
        <v>7</v>
      </c>
      <c r="J17" s="58">
        <v>6</v>
      </c>
      <c r="K17" s="192">
        <v>7</v>
      </c>
      <c r="L17" s="47">
        <v>6</v>
      </c>
      <c r="M17" s="188">
        <v>3</v>
      </c>
      <c r="N17" s="47">
        <v>5</v>
      </c>
      <c r="O17" s="116">
        <v>5</v>
      </c>
      <c r="P17" s="192">
        <v>7</v>
      </c>
      <c r="Q17" s="47">
        <v>6</v>
      </c>
      <c r="R17" s="116">
        <v>6</v>
      </c>
      <c r="S17" s="191">
        <v>7</v>
      </c>
      <c r="T17" s="47">
        <v>4</v>
      </c>
      <c r="U17" s="47"/>
      <c r="V17" s="47"/>
      <c r="W17" s="47"/>
      <c r="X17" s="47">
        <v>6</v>
      </c>
      <c r="Y17" s="47">
        <v>4</v>
      </c>
      <c r="Z17" s="188">
        <v>3</v>
      </c>
      <c r="AA17" s="47"/>
      <c r="AB17" s="42"/>
      <c r="AC17" s="328" t="s">
        <v>14</v>
      </c>
      <c r="AD17" s="95">
        <v>5</v>
      </c>
      <c r="AE17" s="47">
        <v>6</v>
      </c>
      <c r="AF17" s="116"/>
      <c r="AG17" s="191">
        <v>7</v>
      </c>
      <c r="AH17" s="47">
        <v>6</v>
      </c>
      <c r="AI17" s="116">
        <v>5</v>
      </c>
      <c r="AJ17" s="42"/>
      <c r="AK17" s="42"/>
      <c r="AL17" s="42"/>
      <c r="AM17" s="42"/>
      <c r="AN17" s="116"/>
      <c r="AO17" s="42"/>
      <c r="AP17" s="42"/>
      <c r="AQ17" s="42"/>
      <c r="AR17" s="107"/>
      <c r="AS17" s="18"/>
    </row>
    <row r="18" spans="1:45">
      <c r="A18" s="100" t="s">
        <v>8</v>
      </c>
      <c r="B18" s="72" t="s">
        <v>151</v>
      </c>
      <c r="C18" s="153">
        <v>24</v>
      </c>
      <c r="D18" s="28">
        <v>3</v>
      </c>
      <c r="E18" s="154">
        <v>4</v>
      </c>
      <c r="F18" s="70">
        <f>AVERAGE(G18,H18,I18,J18,K18,L18,N18,O18,Q18,R18,T18,U18,V18,W18,X18,Y18,Z18,AA18,AB18,AC18,AD18,AE18,AH18,AI18)</f>
        <v>6.125</v>
      </c>
      <c r="G18" s="122">
        <v>5</v>
      </c>
      <c r="H18" s="116">
        <v>6</v>
      </c>
      <c r="I18" s="192">
        <v>7</v>
      </c>
      <c r="J18" s="190">
        <v>8</v>
      </c>
      <c r="K18" s="190">
        <v>9</v>
      </c>
      <c r="L18" s="47">
        <v>6</v>
      </c>
      <c r="M18" s="47"/>
      <c r="N18" s="47">
        <v>6</v>
      </c>
      <c r="O18" s="47">
        <v>4</v>
      </c>
      <c r="P18" s="58" t="s">
        <v>14</v>
      </c>
      <c r="Q18" s="191">
        <v>7</v>
      </c>
      <c r="R18" s="192">
        <v>7</v>
      </c>
      <c r="S18" s="58" t="s">
        <v>14</v>
      </c>
      <c r="T18" s="47">
        <v>6</v>
      </c>
      <c r="U18" s="47">
        <v>6</v>
      </c>
      <c r="V18" s="191">
        <v>7</v>
      </c>
      <c r="W18" s="192">
        <v>7</v>
      </c>
      <c r="X18" s="47">
        <v>6</v>
      </c>
      <c r="Y18" s="116">
        <v>5</v>
      </c>
      <c r="Z18" s="47">
        <v>5</v>
      </c>
      <c r="AA18" s="193">
        <v>3</v>
      </c>
      <c r="AB18" s="269">
        <v>7</v>
      </c>
      <c r="AC18" s="329">
        <v>7</v>
      </c>
      <c r="AD18" s="179">
        <v>5</v>
      </c>
      <c r="AE18" s="191">
        <v>7</v>
      </c>
      <c r="AF18" s="47"/>
      <c r="AG18" s="58" t="s">
        <v>14</v>
      </c>
      <c r="AH18" s="47">
        <v>4</v>
      </c>
      <c r="AI18" s="191">
        <v>7</v>
      </c>
      <c r="AJ18" s="42"/>
      <c r="AK18" s="42"/>
      <c r="AL18" s="42"/>
      <c r="AM18" s="42"/>
      <c r="AN18" s="47"/>
      <c r="AO18" s="42"/>
      <c r="AP18" s="42"/>
      <c r="AQ18" s="42"/>
      <c r="AR18" s="47"/>
      <c r="AS18" s="18"/>
    </row>
    <row r="19" spans="1:45">
      <c r="A19" s="100" t="s">
        <v>8</v>
      </c>
      <c r="B19" s="72" t="s">
        <v>152</v>
      </c>
      <c r="C19" s="153">
        <v>23</v>
      </c>
      <c r="D19" s="28">
        <v>3</v>
      </c>
      <c r="E19" s="154">
        <v>2</v>
      </c>
      <c r="F19" s="70">
        <f>AVERAGE(G19,H19,I19,J19,L19,M19,N19,O19,P19,Q19,T19,U19,V19,W19,X19,Y19,AA19,AB19,AC19,AD19,AE19,AG19,AI19)</f>
        <v>5.9565217391304346</v>
      </c>
      <c r="G19" s="122">
        <v>5</v>
      </c>
      <c r="H19" s="116">
        <v>6</v>
      </c>
      <c r="I19" s="199">
        <v>7</v>
      </c>
      <c r="J19" s="162">
        <v>6</v>
      </c>
      <c r="K19" s="116"/>
      <c r="L19" s="192">
        <v>7</v>
      </c>
      <c r="M19" s="116">
        <v>5</v>
      </c>
      <c r="N19" s="192">
        <v>7</v>
      </c>
      <c r="O19" s="47">
        <v>6</v>
      </c>
      <c r="P19" s="192">
        <v>7</v>
      </c>
      <c r="Q19" s="47">
        <v>6</v>
      </c>
      <c r="R19" s="58" t="s">
        <v>14</v>
      </c>
      <c r="S19" s="116"/>
      <c r="T19" s="47">
        <v>5</v>
      </c>
      <c r="U19" s="47">
        <v>4</v>
      </c>
      <c r="V19" s="182">
        <v>7</v>
      </c>
      <c r="W19" s="47">
        <v>6</v>
      </c>
      <c r="X19" s="191">
        <v>7</v>
      </c>
      <c r="Y19" s="47">
        <v>5</v>
      </c>
      <c r="Z19" s="58" t="s">
        <v>14</v>
      </c>
      <c r="AA19" s="193">
        <v>3</v>
      </c>
      <c r="AB19" s="42">
        <v>5</v>
      </c>
      <c r="AC19" s="330">
        <v>8</v>
      </c>
      <c r="AD19" s="179">
        <v>6</v>
      </c>
      <c r="AE19" s="47">
        <v>6</v>
      </c>
      <c r="AF19" s="116"/>
      <c r="AG19" s="191">
        <v>7</v>
      </c>
      <c r="AH19" s="58" t="s">
        <v>14</v>
      </c>
      <c r="AI19" s="116">
        <v>6</v>
      </c>
      <c r="AJ19" s="97"/>
      <c r="AK19" s="42"/>
      <c r="AL19" s="40"/>
      <c r="AM19" s="97"/>
      <c r="AN19" s="116"/>
      <c r="AO19" s="40"/>
      <c r="AP19" s="98"/>
      <c r="AQ19" s="40"/>
      <c r="AR19" s="116"/>
      <c r="AS19" s="18"/>
    </row>
    <row r="20" spans="1:45" s="73" customFormat="1">
      <c r="A20" s="227" t="s">
        <v>8</v>
      </c>
      <c r="B20" s="30" t="s">
        <v>155</v>
      </c>
      <c r="C20" s="101">
        <v>7</v>
      </c>
      <c r="D20" s="42">
        <v>8</v>
      </c>
      <c r="E20" s="158"/>
      <c r="F20" s="70">
        <f>AVERAGE(H20,M20,Q20,T20,U20,Z20,AH20)</f>
        <v>4.8571428571428568</v>
      </c>
      <c r="G20" s="36" t="s">
        <v>14</v>
      </c>
      <c r="H20" s="116">
        <v>5</v>
      </c>
      <c r="I20" s="163"/>
      <c r="J20" s="163"/>
      <c r="K20" s="116"/>
      <c r="L20" s="58" t="s">
        <v>14</v>
      </c>
      <c r="M20" s="116">
        <v>4</v>
      </c>
      <c r="N20" s="116"/>
      <c r="O20" s="58" t="s">
        <v>14</v>
      </c>
      <c r="P20" s="58" t="s">
        <v>14</v>
      </c>
      <c r="Q20" s="47">
        <v>5</v>
      </c>
      <c r="R20" s="107"/>
      <c r="S20" s="58" t="s">
        <v>14</v>
      </c>
      <c r="T20" s="47">
        <v>5</v>
      </c>
      <c r="U20" s="47">
        <v>5</v>
      </c>
      <c r="V20" s="58" t="s">
        <v>14</v>
      </c>
      <c r="W20" s="58" t="s">
        <v>14</v>
      </c>
      <c r="X20" s="47"/>
      <c r="Y20" s="58" t="s">
        <v>14</v>
      </c>
      <c r="Z20" s="47">
        <v>5</v>
      </c>
      <c r="AA20" s="47"/>
      <c r="AB20" s="40"/>
      <c r="AC20" s="179"/>
      <c r="AD20" s="122"/>
      <c r="AE20" s="116"/>
      <c r="AF20" s="116"/>
      <c r="AG20" s="116"/>
      <c r="AH20" s="116">
        <v>5</v>
      </c>
      <c r="AI20" s="47"/>
      <c r="AJ20" s="42"/>
      <c r="AK20" s="42"/>
      <c r="AL20" s="42"/>
      <c r="AM20" s="42"/>
      <c r="AN20" s="116"/>
      <c r="AO20" s="42"/>
      <c r="AP20" s="42"/>
      <c r="AQ20" s="42"/>
      <c r="AR20" s="116"/>
      <c r="AS20" s="93"/>
    </row>
    <row r="21" spans="1:45" s="73" customFormat="1">
      <c r="A21" s="227" t="s">
        <v>8</v>
      </c>
      <c r="B21" s="30" t="s">
        <v>156</v>
      </c>
      <c r="C21" s="153"/>
      <c r="D21" s="28">
        <v>5</v>
      </c>
      <c r="E21" s="149"/>
      <c r="F21" s="70"/>
      <c r="G21" s="36" t="s">
        <v>14</v>
      </c>
      <c r="H21" s="58" t="s">
        <v>14</v>
      </c>
      <c r="I21" s="162"/>
      <c r="J21" s="162"/>
      <c r="K21" s="116"/>
      <c r="L21" s="116"/>
      <c r="M21" s="116"/>
      <c r="N21" s="116"/>
      <c r="O21" s="47"/>
      <c r="P21" s="47"/>
      <c r="Q21" s="47"/>
      <c r="R21" s="116"/>
      <c r="S21" s="116"/>
      <c r="T21" s="47"/>
      <c r="U21" s="47"/>
      <c r="V21" s="47"/>
      <c r="W21" s="47"/>
      <c r="X21" s="47"/>
      <c r="Y21" s="47"/>
      <c r="Z21" s="47"/>
      <c r="AA21" s="47"/>
      <c r="AB21" s="41" t="s">
        <v>14</v>
      </c>
      <c r="AC21" s="328" t="s">
        <v>14</v>
      </c>
      <c r="AD21" s="179"/>
      <c r="AE21" s="116"/>
      <c r="AF21" s="116"/>
      <c r="AG21" s="58" t="s">
        <v>14</v>
      </c>
      <c r="AH21" s="47"/>
      <c r="AI21" s="47"/>
      <c r="AJ21" s="40"/>
      <c r="AK21" s="42"/>
      <c r="AL21" s="42"/>
      <c r="AM21" s="42"/>
      <c r="AN21" s="116"/>
      <c r="AO21" s="42"/>
      <c r="AP21" s="42"/>
      <c r="AQ21" s="42"/>
      <c r="AR21" s="116"/>
      <c r="AS21" s="93"/>
    </row>
    <row r="22" spans="1:45" s="73" customFormat="1">
      <c r="A22" s="277" t="s">
        <v>8</v>
      </c>
      <c r="B22" s="245" t="s">
        <v>426</v>
      </c>
      <c r="C22" s="246"/>
      <c r="D22" s="247">
        <v>1</v>
      </c>
      <c r="E22" s="261"/>
      <c r="F22" s="70"/>
      <c r="G22" s="249"/>
      <c r="H22" s="250"/>
      <c r="I22" s="278" t="s">
        <v>14</v>
      </c>
      <c r="J22" s="279"/>
      <c r="K22" s="250"/>
      <c r="L22" s="250"/>
      <c r="M22" s="250"/>
      <c r="N22" s="250"/>
      <c r="O22" s="251"/>
      <c r="P22" s="251"/>
      <c r="Q22" s="251"/>
      <c r="R22" s="250"/>
      <c r="S22" s="250"/>
      <c r="T22" s="251"/>
      <c r="U22" s="251"/>
      <c r="V22" s="251"/>
      <c r="W22" s="251"/>
      <c r="X22" s="251"/>
      <c r="Y22" s="251"/>
      <c r="Z22" s="251"/>
      <c r="AA22" s="251"/>
      <c r="AB22" s="247"/>
      <c r="AC22" s="280"/>
      <c r="AD22" s="245"/>
      <c r="AE22" s="250"/>
      <c r="AF22" s="250"/>
      <c r="AG22" s="250"/>
      <c r="AH22" s="251"/>
      <c r="AI22" s="251"/>
      <c r="AJ22" s="252"/>
      <c r="AK22" s="247"/>
      <c r="AL22" s="247"/>
      <c r="AM22" s="247"/>
      <c r="AN22" s="250"/>
      <c r="AO22" s="247"/>
      <c r="AP22" s="247"/>
      <c r="AQ22" s="247"/>
      <c r="AR22" s="250"/>
      <c r="AS22" s="93"/>
    </row>
    <row r="23" spans="1:45" s="73" customFormat="1">
      <c r="A23" s="227" t="s">
        <v>8</v>
      </c>
      <c r="B23" s="72" t="s">
        <v>427</v>
      </c>
      <c r="C23" s="153">
        <v>5</v>
      </c>
      <c r="D23" s="28">
        <v>8</v>
      </c>
      <c r="E23" s="149"/>
      <c r="F23" s="70">
        <f>AVERAGE(M23,P23,S23,U23,W23)</f>
        <v>5.4</v>
      </c>
      <c r="G23" s="36"/>
      <c r="H23" s="58"/>
      <c r="I23" s="45" t="s">
        <v>14</v>
      </c>
      <c r="J23" s="120" t="s">
        <v>14</v>
      </c>
      <c r="K23" s="116"/>
      <c r="L23" s="58" t="s">
        <v>14</v>
      </c>
      <c r="M23" s="116">
        <v>5</v>
      </c>
      <c r="N23" s="116"/>
      <c r="O23" s="47"/>
      <c r="P23" s="47">
        <v>5</v>
      </c>
      <c r="Q23" s="47"/>
      <c r="R23" s="58" t="s">
        <v>14</v>
      </c>
      <c r="S23" s="192">
        <v>7</v>
      </c>
      <c r="T23" s="47"/>
      <c r="U23" s="47">
        <v>5</v>
      </c>
      <c r="V23" s="58" t="s">
        <v>14</v>
      </c>
      <c r="W23" s="47">
        <v>5</v>
      </c>
      <c r="X23" s="58" t="s">
        <v>14</v>
      </c>
      <c r="Y23" s="47"/>
      <c r="Z23" s="47"/>
      <c r="AA23" s="47"/>
      <c r="AB23" s="42"/>
      <c r="AC23" s="179"/>
      <c r="AD23" s="136" t="s">
        <v>14</v>
      </c>
      <c r="AE23" s="116"/>
      <c r="AF23" s="116"/>
      <c r="AG23" s="116"/>
      <c r="AH23" s="47"/>
      <c r="AI23" s="58" t="s">
        <v>14</v>
      </c>
      <c r="AJ23" s="40"/>
      <c r="AK23" s="42"/>
      <c r="AL23" s="42"/>
      <c r="AM23" s="42"/>
      <c r="AN23" s="116"/>
      <c r="AO23" s="42"/>
      <c r="AP23" s="42"/>
      <c r="AQ23" s="42"/>
      <c r="AR23" s="116"/>
      <c r="AS23" s="93"/>
    </row>
    <row r="24" spans="1:45" s="73" customFormat="1">
      <c r="A24" s="227" t="s">
        <v>8</v>
      </c>
      <c r="B24" s="30" t="s">
        <v>463</v>
      </c>
      <c r="C24" s="153">
        <v>11</v>
      </c>
      <c r="D24" s="28">
        <v>5</v>
      </c>
      <c r="E24" s="149">
        <v>3</v>
      </c>
      <c r="F24" s="70">
        <f>AVERAGE(N24,O24,T24,W24,AB24,AC24,AD24,AE24,AG24,AH24,AI24)</f>
        <v>5.5454545454545459</v>
      </c>
      <c r="G24" s="36"/>
      <c r="H24" s="58"/>
      <c r="I24" s="45"/>
      <c r="J24" s="120" t="s">
        <v>14</v>
      </c>
      <c r="K24" s="58" t="s">
        <v>14</v>
      </c>
      <c r="L24" s="116"/>
      <c r="M24" s="58" t="s">
        <v>14</v>
      </c>
      <c r="N24" s="116">
        <v>6</v>
      </c>
      <c r="O24" s="47">
        <v>6</v>
      </c>
      <c r="P24" s="47"/>
      <c r="Q24" s="47"/>
      <c r="R24" s="116"/>
      <c r="S24" s="58" t="s">
        <v>14</v>
      </c>
      <c r="T24" s="47">
        <v>5</v>
      </c>
      <c r="U24" s="47"/>
      <c r="V24" s="58" t="s">
        <v>14</v>
      </c>
      <c r="W24" s="46">
        <v>6</v>
      </c>
      <c r="X24" s="47"/>
      <c r="Y24" s="47"/>
      <c r="Z24" s="47"/>
      <c r="AA24" s="47"/>
      <c r="AB24" s="43">
        <v>5</v>
      </c>
      <c r="AC24" s="327">
        <v>7</v>
      </c>
      <c r="AD24" s="30">
        <v>5</v>
      </c>
      <c r="AE24" s="116">
        <v>5</v>
      </c>
      <c r="AF24" s="116"/>
      <c r="AG24" s="190">
        <v>7</v>
      </c>
      <c r="AH24" s="47">
        <v>5</v>
      </c>
      <c r="AI24" s="47">
        <v>4</v>
      </c>
      <c r="AJ24" s="40"/>
      <c r="AK24" s="42"/>
      <c r="AL24" s="42"/>
      <c r="AM24" s="42"/>
      <c r="AN24" s="116"/>
      <c r="AO24" s="42"/>
      <c r="AP24" s="42"/>
      <c r="AQ24" s="42"/>
      <c r="AR24" s="116"/>
      <c r="AS24" s="93"/>
    </row>
    <row r="25" spans="1:45" s="73" customFormat="1">
      <c r="A25" s="265" t="s">
        <v>8</v>
      </c>
      <c r="B25" s="30" t="s">
        <v>597</v>
      </c>
      <c r="C25" s="153"/>
      <c r="D25" s="28">
        <v>3</v>
      </c>
      <c r="E25" s="149"/>
      <c r="F25" s="70"/>
      <c r="G25" s="36"/>
      <c r="H25" s="58"/>
      <c r="I25" s="45"/>
      <c r="J25" s="120"/>
      <c r="K25" s="58" t="s">
        <v>14</v>
      </c>
      <c r="L25" s="116"/>
      <c r="M25" s="116"/>
      <c r="N25" s="116"/>
      <c r="O25" s="47"/>
      <c r="P25" s="58" t="s">
        <v>14</v>
      </c>
      <c r="Q25" s="58" t="s">
        <v>14</v>
      </c>
      <c r="R25" s="116"/>
      <c r="S25" s="116"/>
      <c r="T25" s="47"/>
      <c r="U25" s="47"/>
      <c r="V25" s="47"/>
      <c r="W25" s="47"/>
      <c r="X25" s="47"/>
      <c r="Y25" s="47"/>
      <c r="Z25" s="47"/>
      <c r="AA25" s="47"/>
      <c r="AB25" s="42"/>
      <c r="AC25" s="179"/>
      <c r="AD25" s="30"/>
      <c r="AE25" s="116"/>
      <c r="AF25" s="116"/>
      <c r="AG25" s="116"/>
      <c r="AH25" s="47"/>
      <c r="AI25" s="47"/>
      <c r="AJ25" s="40"/>
      <c r="AK25" s="42"/>
      <c r="AL25" s="42"/>
      <c r="AM25" s="42"/>
      <c r="AN25" s="116"/>
      <c r="AO25" s="42"/>
      <c r="AP25" s="42"/>
      <c r="AQ25" s="42"/>
      <c r="AR25" s="116"/>
      <c r="AS25" s="93"/>
    </row>
    <row r="26" spans="1:45" s="73" customFormat="1">
      <c r="A26" s="265" t="s">
        <v>8</v>
      </c>
      <c r="B26" s="30" t="s">
        <v>744</v>
      </c>
      <c r="C26" s="153">
        <v>15</v>
      </c>
      <c r="D26" s="28">
        <v>2</v>
      </c>
      <c r="E26" s="149">
        <v>4</v>
      </c>
      <c r="F26" s="70">
        <f>AVERAGE(R26,S26,V26,W26,X26,Y26,Z26,AA26,AB26,AC26,AD26,AE26,AG26,AH26,AI26)</f>
        <v>5.666666666666667</v>
      </c>
      <c r="G26" s="36"/>
      <c r="H26" s="58"/>
      <c r="I26" s="45"/>
      <c r="J26" s="120"/>
      <c r="K26" s="58"/>
      <c r="L26" s="116"/>
      <c r="M26" s="116"/>
      <c r="N26" s="116"/>
      <c r="O26" s="47"/>
      <c r="P26" s="58"/>
      <c r="Q26" s="58"/>
      <c r="R26" s="190">
        <v>8</v>
      </c>
      <c r="S26" s="116">
        <v>5</v>
      </c>
      <c r="T26" s="58" t="s">
        <v>14</v>
      </c>
      <c r="U26" s="58" t="s">
        <v>14</v>
      </c>
      <c r="V26" s="47">
        <v>6</v>
      </c>
      <c r="W26" s="47">
        <v>6</v>
      </c>
      <c r="X26" s="182">
        <v>7</v>
      </c>
      <c r="Y26" s="47">
        <v>5</v>
      </c>
      <c r="Z26" s="47">
        <v>6</v>
      </c>
      <c r="AA26" s="193">
        <v>3</v>
      </c>
      <c r="AB26" s="42">
        <v>5</v>
      </c>
      <c r="AC26" s="329">
        <v>7</v>
      </c>
      <c r="AD26" s="268">
        <v>7</v>
      </c>
      <c r="AE26" s="116">
        <v>5</v>
      </c>
      <c r="AF26" s="116"/>
      <c r="AG26" s="116">
        <v>5</v>
      </c>
      <c r="AH26" s="47">
        <v>5</v>
      </c>
      <c r="AI26" s="47">
        <v>5</v>
      </c>
      <c r="AJ26" s="40"/>
      <c r="AK26" s="42"/>
      <c r="AL26" s="42"/>
      <c r="AM26" s="42"/>
      <c r="AN26" s="116"/>
      <c r="AO26" s="42"/>
      <c r="AP26" s="42"/>
      <c r="AQ26" s="42"/>
      <c r="AR26" s="116"/>
      <c r="AS26" s="93"/>
    </row>
    <row r="27" spans="1:45" s="73" customFormat="1">
      <c r="A27" s="235" t="s">
        <v>8</v>
      </c>
      <c r="B27" s="33" t="s">
        <v>542</v>
      </c>
      <c r="C27" s="140">
        <v>9</v>
      </c>
      <c r="D27" s="141">
        <v>1</v>
      </c>
      <c r="E27" s="117">
        <v>3</v>
      </c>
      <c r="F27" s="24">
        <f>AVERAGE(K27,L27,N27,O27,P27,Q27,T27,U27,V27)</f>
        <v>5.8888888888888893</v>
      </c>
      <c r="G27" s="122"/>
      <c r="H27" s="116"/>
      <c r="I27" s="116"/>
      <c r="J27" s="116"/>
      <c r="K27" s="190">
        <v>7</v>
      </c>
      <c r="L27" s="116">
        <v>6</v>
      </c>
      <c r="M27" s="116" t="s">
        <v>14</v>
      </c>
      <c r="N27" s="116">
        <v>6</v>
      </c>
      <c r="O27" s="47">
        <v>6</v>
      </c>
      <c r="P27" s="190">
        <v>9</v>
      </c>
      <c r="Q27" s="116">
        <v>5</v>
      </c>
      <c r="R27" s="116"/>
      <c r="S27" s="116"/>
      <c r="T27" s="116">
        <v>4</v>
      </c>
      <c r="U27" s="116">
        <v>5</v>
      </c>
      <c r="V27" s="116">
        <v>5</v>
      </c>
      <c r="W27" s="47"/>
      <c r="X27" s="96"/>
      <c r="Y27" s="116"/>
      <c r="Z27" s="116"/>
      <c r="AA27" s="116"/>
      <c r="AB27" s="40"/>
      <c r="AC27" s="147"/>
      <c r="AD27" s="95"/>
      <c r="AE27" s="47"/>
      <c r="AF27" s="47"/>
      <c r="AG27" s="47"/>
      <c r="AH27" s="47"/>
      <c r="AI27" s="47"/>
      <c r="AJ27" s="42"/>
      <c r="AK27" s="40"/>
      <c r="AL27" s="42"/>
      <c r="AM27" s="42"/>
      <c r="AN27" s="47"/>
      <c r="AO27" s="40"/>
      <c r="AP27" s="40"/>
      <c r="AQ27" s="40"/>
      <c r="AR27" s="47"/>
      <c r="AS27" s="93"/>
    </row>
    <row r="28" spans="1:45" s="73" customFormat="1">
      <c r="A28" s="227" t="s">
        <v>9</v>
      </c>
      <c r="B28" s="72" t="s">
        <v>154</v>
      </c>
      <c r="C28" s="153">
        <v>17</v>
      </c>
      <c r="D28" s="28">
        <v>5</v>
      </c>
      <c r="E28" s="154">
        <v>13</v>
      </c>
      <c r="F28" s="70">
        <f>AVERAGE(G28,H28,I28,L28,M28,O28,P28,Q28,R28,S28,T28,Y28,AA28,AB28,AG28,AH28,AI28)</f>
        <v>5.8235294117647056</v>
      </c>
      <c r="G28" s="110">
        <v>6</v>
      </c>
      <c r="H28" s="190">
        <v>7</v>
      </c>
      <c r="I28" s="116">
        <v>5</v>
      </c>
      <c r="J28" s="116"/>
      <c r="K28" s="116"/>
      <c r="L28" s="190">
        <v>7</v>
      </c>
      <c r="M28" s="47">
        <v>6</v>
      </c>
      <c r="N28" s="58" t="s">
        <v>14</v>
      </c>
      <c r="O28" s="47">
        <v>4</v>
      </c>
      <c r="P28" s="190">
        <v>8</v>
      </c>
      <c r="Q28" s="190">
        <v>7</v>
      </c>
      <c r="R28" s="116">
        <v>5</v>
      </c>
      <c r="S28" s="190">
        <v>8</v>
      </c>
      <c r="T28" s="116">
        <v>4</v>
      </c>
      <c r="U28" s="116"/>
      <c r="V28" s="107"/>
      <c r="W28" s="47"/>
      <c r="X28" s="96"/>
      <c r="Y28" s="116">
        <v>4</v>
      </c>
      <c r="Z28" s="37" t="s">
        <v>14</v>
      </c>
      <c r="AA28" s="116">
        <v>4</v>
      </c>
      <c r="AB28" s="40">
        <v>6</v>
      </c>
      <c r="AC28" s="328" t="s">
        <v>14</v>
      </c>
      <c r="AD28" s="36" t="s">
        <v>14</v>
      </c>
      <c r="AE28" s="58" t="s">
        <v>14</v>
      </c>
      <c r="AF28" s="47"/>
      <c r="AG28" s="182">
        <v>7</v>
      </c>
      <c r="AH28" s="47">
        <v>5</v>
      </c>
      <c r="AI28" s="46">
        <v>6</v>
      </c>
      <c r="AJ28" s="42"/>
      <c r="AK28" s="40"/>
      <c r="AL28" s="42"/>
      <c r="AM28" s="42"/>
      <c r="AN28" s="47"/>
      <c r="AO28" s="40"/>
      <c r="AP28" s="40"/>
      <c r="AQ28" s="40"/>
      <c r="AR28" s="47"/>
      <c r="AS28" s="93"/>
    </row>
    <row r="29" spans="1:45" s="73" customFormat="1">
      <c r="A29" s="227" t="s">
        <v>9</v>
      </c>
      <c r="B29" s="30" t="s">
        <v>157</v>
      </c>
      <c r="C29" s="153">
        <v>5</v>
      </c>
      <c r="D29" s="28">
        <v>11</v>
      </c>
      <c r="E29" s="154">
        <v>4</v>
      </c>
      <c r="F29" s="70">
        <f>AVERAGE(J29,K29,N29,U29,Z29)</f>
        <v>5.2</v>
      </c>
      <c r="G29" s="36" t="s">
        <v>14</v>
      </c>
      <c r="H29" s="58" t="s">
        <v>14</v>
      </c>
      <c r="I29" s="116"/>
      <c r="J29" s="37">
        <v>6</v>
      </c>
      <c r="K29" s="190">
        <v>8</v>
      </c>
      <c r="L29" s="116"/>
      <c r="M29" s="116" t="s">
        <v>14</v>
      </c>
      <c r="N29" s="116">
        <v>4</v>
      </c>
      <c r="O29" s="37" t="s">
        <v>14</v>
      </c>
      <c r="P29" s="116"/>
      <c r="Q29" s="58" t="s">
        <v>14</v>
      </c>
      <c r="R29" s="116"/>
      <c r="S29" s="116"/>
      <c r="T29" s="58" t="s">
        <v>14</v>
      </c>
      <c r="U29" s="116">
        <v>4</v>
      </c>
      <c r="V29" s="107"/>
      <c r="W29" s="58" t="s">
        <v>14</v>
      </c>
      <c r="X29" s="37" t="s">
        <v>14</v>
      </c>
      <c r="Y29" s="58" t="s">
        <v>14</v>
      </c>
      <c r="Z29" s="116">
        <v>4</v>
      </c>
      <c r="AA29" s="58" t="s">
        <v>14</v>
      </c>
      <c r="AB29" s="40"/>
      <c r="AC29" s="147"/>
      <c r="AD29" s="95"/>
      <c r="AE29" s="47"/>
      <c r="AF29" s="47"/>
      <c r="AG29" s="47"/>
      <c r="AH29" s="58" t="s">
        <v>14</v>
      </c>
      <c r="AI29" s="47"/>
      <c r="AJ29" s="42"/>
      <c r="AK29" s="40"/>
      <c r="AL29" s="42"/>
      <c r="AM29" s="42"/>
      <c r="AN29" s="47"/>
      <c r="AO29" s="40"/>
      <c r="AP29" s="40"/>
      <c r="AQ29" s="40"/>
      <c r="AR29" s="47"/>
      <c r="AS29" s="93"/>
    </row>
    <row r="30" spans="1:45" s="73" customFormat="1">
      <c r="A30" s="148" t="s">
        <v>9</v>
      </c>
      <c r="B30" s="72" t="s">
        <v>153</v>
      </c>
      <c r="C30" s="153">
        <v>9</v>
      </c>
      <c r="D30" s="28">
        <v>7</v>
      </c>
      <c r="E30" s="154">
        <v>4</v>
      </c>
      <c r="F30" s="70">
        <f>AVERAGE(G30,I30,J30,K30,P30,R30,S30,V30,X30)</f>
        <v>5.666666666666667</v>
      </c>
      <c r="G30" s="122">
        <v>5</v>
      </c>
      <c r="H30" s="37" t="s">
        <v>14</v>
      </c>
      <c r="I30" s="199">
        <v>7</v>
      </c>
      <c r="J30" s="162">
        <v>5</v>
      </c>
      <c r="K30" s="116">
        <v>6</v>
      </c>
      <c r="L30" s="116"/>
      <c r="M30" s="96"/>
      <c r="N30" s="37" t="s">
        <v>14</v>
      </c>
      <c r="O30" s="58" t="s">
        <v>14</v>
      </c>
      <c r="P30" s="192">
        <v>7</v>
      </c>
      <c r="Q30" s="58" t="s">
        <v>14</v>
      </c>
      <c r="R30" s="116">
        <v>6</v>
      </c>
      <c r="S30" s="116">
        <v>5</v>
      </c>
      <c r="T30" s="116"/>
      <c r="U30" s="37" t="s">
        <v>14</v>
      </c>
      <c r="V30" s="116">
        <v>5</v>
      </c>
      <c r="W30" s="47"/>
      <c r="X30" s="47">
        <v>5</v>
      </c>
      <c r="Y30" s="116"/>
      <c r="Z30" s="116"/>
      <c r="AA30" s="116"/>
      <c r="AB30" s="40"/>
      <c r="AC30" s="147"/>
      <c r="AD30" s="95"/>
      <c r="AE30" s="58" t="s">
        <v>14</v>
      </c>
      <c r="AF30" s="47"/>
      <c r="AG30" s="58" t="s">
        <v>14</v>
      </c>
      <c r="AH30" s="47"/>
      <c r="AI30" s="47"/>
      <c r="AJ30" s="42"/>
      <c r="AK30" s="40"/>
      <c r="AL30" s="42"/>
      <c r="AM30" s="42"/>
      <c r="AN30" s="47"/>
      <c r="AO30" s="40"/>
      <c r="AP30" s="40"/>
      <c r="AQ30" s="40"/>
      <c r="AR30" s="47"/>
      <c r="AS30" s="93"/>
    </row>
    <row r="31" spans="1:45" s="73" customFormat="1">
      <c r="A31" s="148" t="s">
        <v>9</v>
      </c>
      <c r="B31" s="72" t="s">
        <v>971</v>
      </c>
      <c r="C31" s="153">
        <v>3</v>
      </c>
      <c r="D31" s="28">
        <v>1</v>
      </c>
      <c r="E31" s="154">
        <v>3</v>
      </c>
      <c r="F31" s="70">
        <f>AVERAGE(AC31,AD31,AE31)</f>
        <v>6</v>
      </c>
      <c r="G31" s="122"/>
      <c r="H31" s="37"/>
      <c r="I31" s="162"/>
      <c r="J31" s="162"/>
      <c r="K31" s="116"/>
      <c r="L31" s="116"/>
      <c r="M31" s="96"/>
      <c r="N31" s="37"/>
      <c r="O31" s="58"/>
      <c r="P31" s="162"/>
      <c r="Q31" s="58"/>
      <c r="R31" s="116"/>
      <c r="S31" s="116"/>
      <c r="T31" s="116"/>
      <c r="U31" s="37"/>
      <c r="V31" s="116"/>
      <c r="W31" s="47"/>
      <c r="X31" s="47"/>
      <c r="Y31" s="116"/>
      <c r="Z31" s="116"/>
      <c r="AA31" s="116"/>
      <c r="AB31" s="41" t="s">
        <v>14</v>
      </c>
      <c r="AC31" s="330">
        <v>7</v>
      </c>
      <c r="AD31" s="205">
        <v>7</v>
      </c>
      <c r="AE31" s="47">
        <v>4</v>
      </c>
      <c r="AF31" s="47"/>
      <c r="AG31" s="47"/>
      <c r="AH31" s="47"/>
      <c r="AI31" s="47"/>
      <c r="AJ31" s="42"/>
      <c r="AK31" s="40"/>
      <c r="AL31" s="42"/>
      <c r="AM31" s="42"/>
      <c r="AN31" s="47"/>
      <c r="AO31" s="40"/>
      <c r="AP31" s="40"/>
      <c r="AQ31" s="40"/>
      <c r="AR31" s="47"/>
      <c r="AS31" s="93"/>
    </row>
    <row r="32" spans="1:45" ht="15.75" thickBot="1">
      <c r="A32" s="256" t="s">
        <v>9</v>
      </c>
      <c r="B32" s="124" t="s">
        <v>149</v>
      </c>
      <c r="C32" s="159">
        <v>24</v>
      </c>
      <c r="D32" s="160">
        <v>1</v>
      </c>
      <c r="E32" s="125">
        <v>6</v>
      </c>
      <c r="F32" s="23">
        <f>AVERAGE(G32,H32,I32,J32,K32,L32,M32,N32,O32,P32,R32,S32,V32,W32,X32,Y32,Z32,AA32,AB32,AC32,AD32,AE32,AG32,AI32)</f>
        <v>5.583333333333333</v>
      </c>
      <c r="G32" s="122">
        <v>5</v>
      </c>
      <c r="H32" s="58">
        <v>6</v>
      </c>
      <c r="I32" s="190">
        <v>8</v>
      </c>
      <c r="J32" s="116">
        <v>4</v>
      </c>
      <c r="K32" s="190">
        <v>9</v>
      </c>
      <c r="L32" s="46">
        <v>6</v>
      </c>
      <c r="M32" s="193">
        <v>3</v>
      </c>
      <c r="N32" s="116">
        <v>6</v>
      </c>
      <c r="O32" s="116">
        <v>5</v>
      </c>
      <c r="P32" s="47">
        <v>6</v>
      </c>
      <c r="Q32" s="116"/>
      <c r="R32" s="116">
        <v>4</v>
      </c>
      <c r="S32" s="116">
        <v>6</v>
      </c>
      <c r="T32" s="47"/>
      <c r="U32" s="116" t="s">
        <v>14</v>
      </c>
      <c r="V32" s="191">
        <v>7</v>
      </c>
      <c r="W32" s="190">
        <v>7</v>
      </c>
      <c r="X32" s="116">
        <v>6</v>
      </c>
      <c r="Y32" s="47">
        <v>4</v>
      </c>
      <c r="Z32" s="47">
        <v>5</v>
      </c>
      <c r="AA32" s="188">
        <v>3</v>
      </c>
      <c r="AB32" s="42">
        <v>4</v>
      </c>
      <c r="AC32" s="327">
        <v>7</v>
      </c>
      <c r="AD32" s="179">
        <v>6</v>
      </c>
      <c r="AE32" s="182">
        <v>7</v>
      </c>
      <c r="AF32" s="47"/>
      <c r="AG32" s="116">
        <v>5</v>
      </c>
      <c r="AH32" s="116"/>
      <c r="AI32" s="116">
        <v>5</v>
      </c>
      <c r="AJ32" s="97"/>
      <c r="AK32" s="40"/>
      <c r="AL32" s="98"/>
      <c r="AM32" s="98"/>
      <c r="AN32" s="47"/>
      <c r="AO32" s="42"/>
      <c r="AP32" s="42"/>
      <c r="AQ32" s="42"/>
      <c r="AR32" s="96"/>
      <c r="AS32" s="18"/>
    </row>
    <row r="33" spans="7:44"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8" width="4.85546875" customWidth="1"/>
    <col min="29" max="44" width="4.7109375" customWidth="1"/>
  </cols>
  <sheetData>
    <row r="1" spans="1:45">
      <c r="A1" s="73" t="s">
        <v>158</v>
      </c>
    </row>
    <row r="4" spans="1:45">
      <c r="A4" t="s">
        <v>0</v>
      </c>
    </row>
    <row r="5" spans="1:45" ht="15.75" thickBot="1"/>
    <row r="6" spans="1:45" ht="15.75" thickBot="1">
      <c r="C6" s="340" t="s">
        <v>13</v>
      </c>
      <c r="D6" s="341"/>
      <c r="E6" s="342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159</v>
      </c>
      <c r="H7" s="92" t="s">
        <v>373</v>
      </c>
      <c r="I7" s="92" t="s">
        <v>410</v>
      </c>
      <c r="J7" s="92" t="s">
        <v>454</v>
      </c>
      <c r="K7" s="92" t="s">
        <v>609</v>
      </c>
      <c r="L7" s="92" t="s">
        <v>626</v>
      </c>
      <c r="M7" s="92" t="s">
        <v>639</v>
      </c>
      <c r="N7" s="92" t="s">
        <v>666</v>
      </c>
      <c r="O7" s="92" t="s">
        <v>691</v>
      </c>
      <c r="P7" s="92" t="s">
        <v>704</v>
      </c>
      <c r="Q7" s="92" t="s">
        <v>720</v>
      </c>
      <c r="R7" s="92" t="s">
        <v>754</v>
      </c>
      <c r="S7" s="92" t="s">
        <v>775</v>
      </c>
      <c r="T7" s="92" t="s">
        <v>793</v>
      </c>
      <c r="U7" s="92" t="s">
        <v>819</v>
      </c>
      <c r="V7" s="92" t="s">
        <v>841</v>
      </c>
      <c r="W7" s="92" t="s">
        <v>858</v>
      </c>
      <c r="X7" s="92" t="s">
        <v>883</v>
      </c>
      <c r="Y7" s="92" t="s">
        <v>896</v>
      </c>
      <c r="Z7" s="92" t="s">
        <v>919</v>
      </c>
      <c r="AA7" s="92" t="s">
        <v>946</v>
      </c>
      <c r="AB7" s="92" t="s">
        <v>978</v>
      </c>
      <c r="AC7" s="92" t="s">
        <v>998</v>
      </c>
      <c r="AD7" s="92" t="s">
        <v>1014</v>
      </c>
      <c r="AE7" s="92" t="s">
        <v>1051</v>
      </c>
      <c r="AF7" s="92" t="s">
        <v>1066</v>
      </c>
      <c r="AG7" s="92" t="s">
        <v>1095</v>
      </c>
      <c r="AH7" s="64"/>
      <c r="AI7" s="92" t="s">
        <v>1122</v>
      </c>
      <c r="AJ7" s="92"/>
      <c r="AK7" s="92"/>
      <c r="AL7" s="92"/>
      <c r="AM7" s="92"/>
      <c r="AN7" s="92"/>
      <c r="AO7" s="92"/>
      <c r="AP7" s="92"/>
      <c r="AQ7" s="92"/>
      <c r="AR7" s="92"/>
    </row>
    <row r="8" spans="1:45">
      <c r="A8" s="234" t="s">
        <v>6</v>
      </c>
      <c r="B8" s="203" t="s">
        <v>160</v>
      </c>
      <c r="C8" s="207">
        <v>9</v>
      </c>
      <c r="D8" s="217"/>
      <c r="E8" s="232"/>
      <c r="F8" s="25">
        <f>AVERAGE(G8,H8,Y8,Z8,AA8,AB8,AC8,AD8,AE8)</f>
        <v>5.2222222222222223</v>
      </c>
      <c r="G8" s="122">
        <v>5</v>
      </c>
      <c r="H8" s="47">
        <v>5</v>
      </c>
      <c r="I8" s="47"/>
      <c r="J8" s="47"/>
      <c r="K8" s="47"/>
      <c r="L8" s="47"/>
      <c r="M8" s="47"/>
      <c r="N8" s="96"/>
      <c r="O8" s="47"/>
      <c r="P8" s="47"/>
      <c r="Q8" s="47"/>
      <c r="R8" s="96"/>
      <c r="S8" s="47"/>
      <c r="T8" s="47"/>
      <c r="U8" s="96"/>
      <c r="V8" s="96"/>
      <c r="W8" s="47"/>
      <c r="X8" s="47"/>
      <c r="Y8" s="47">
        <v>4</v>
      </c>
      <c r="Z8" s="191">
        <v>8</v>
      </c>
      <c r="AA8" s="193">
        <v>3</v>
      </c>
      <c r="AB8" s="42">
        <v>4</v>
      </c>
      <c r="AC8" s="46">
        <v>6</v>
      </c>
      <c r="AD8" s="269">
        <v>8</v>
      </c>
      <c r="AE8" s="47">
        <v>4</v>
      </c>
      <c r="AF8" s="42"/>
      <c r="AG8" s="98"/>
      <c r="AH8" s="96"/>
      <c r="AI8" s="96"/>
      <c r="AJ8" s="47"/>
      <c r="AK8" s="47"/>
      <c r="AL8" s="42"/>
      <c r="AM8" s="47"/>
      <c r="AN8" s="47"/>
      <c r="AO8" s="42"/>
      <c r="AP8" s="98"/>
      <c r="AQ8" s="98"/>
      <c r="AR8" s="47"/>
      <c r="AS8" s="18"/>
    </row>
    <row r="9" spans="1:45" s="73" customFormat="1">
      <c r="A9" s="180" t="s">
        <v>6</v>
      </c>
      <c r="B9" s="33" t="s">
        <v>411</v>
      </c>
      <c r="C9" s="156">
        <v>19</v>
      </c>
      <c r="D9" s="157"/>
      <c r="E9" s="155"/>
      <c r="F9" s="24">
        <f>AVERAGE(I9,J9,K9,L9,M9,N9,O9,P9,Q9,R9,S9,T9,U9,V9,W9,X9,AF9,AG9,AI9)</f>
        <v>5.6842105263157894</v>
      </c>
      <c r="G9" s="122"/>
      <c r="H9" s="47"/>
      <c r="I9" s="47">
        <v>6</v>
      </c>
      <c r="J9" s="47">
        <v>5</v>
      </c>
      <c r="K9" s="191">
        <v>7</v>
      </c>
      <c r="L9" s="47">
        <v>4</v>
      </c>
      <c r="M9" s="47">
        <v>6</v>
      </c>
      <c r="N9" s="47">
        <v>5</v>
      </c>
      <c r="O9" s="47">
        <v>5</v>
      </c>
      <c r="P9" s="47">
        <v>4</v>
      </c>
      <c r="Q9" s="47">
        <v>6</v>
      </c>
      <c r="R9" s="182">
        <v>8</v>
      </c>
      <c r="S9" s="47">
        <v>6</v>
      </c>
      <c r="T9" s="47">
        <v>6</v>
      </c>
      <c r="U9" s="47">
        <v>5</v>
      </c>
      <c r="V9" s="47">
        <v>6</v>
      </c>
      <c r="W9" s="182">
        <v>7</v>
      </c>
      <c r="X9" s="47">
        <v>5</v>
      </c>
      <c r="Y9" s="47"/>
      <c r="Z9" s="47"/>
      <c r="AA9" s="47"/>
      <c r="AB9" s="98"/>
      <c r="AC9" s="47"/>
      <c r="AD9" s="42"/>
      <c r="AE9" s="107"/>
      <c r="AF9" s="42">
        <v>6</v>
      </c>
      <c r="AG9" s="42">
        <v>5</v>
      </c>
      <c r="AH9" s="47"/>
      <c r="AI9" s="46">
        <v>6</v>
      </c>
      <c r="AJ9" s="47"/>
      <c r="AK9" s="47"/>
      <c r="AL9" s="42"/>
      <c r="AM9" s="47"/>
      <c r="AN9" s="47"/>
      <c r="AO9" s="42"/>
      <c r="AP9" s="42"/>
      <c r="AQ9" s="42"/>
      <c r="AR9" s="47"/>
      <c r="AS9" s="93"/>
    </row>
    <row r="10" spans="1:45">
      <c r="A10" s="123" t="s">
        <v>7</v>
      </c>
      <c r="B10" s="72" t="s">
        <v>161</v>
      </c>
      <c r="C10" s="153">
        <v>5</v>
      </c>
      <c r="D10" s="28">
        <v>6</v>
      </c>
      <c r="E10" s="154"/>
      <c r="F10" s="70">
        <f>AVERAGE(G10,H10,W10,Z10,AA10)</f>
        <v>4.8</v>
      </c>
      <c r="G10" s="122">
        <v>4</v>
      </c>
      <c r="H10" s="116">
        <v>4</v>
      </c>
      <c r="I10" s="58" t="s">
        <v>14</v>
      </c>
      <c r="J10" s="116"/>
      <c r="K10" s="47"/>
      <c r="L10" s="47"/>
      <c r="M10" s="47"/>
      <c r="N10" s="116"/>
      <c r="O10" s="47"/>
      <c r="P10" s="47"/>
      <c r="Q10" s="58" t="s">
        <v>14</v>
      </c>
      <c r="R10" s="58" t="s">
        <v>14</v>
      </c>
      <c r="S10" s="47"/>
      <c r="T10" s="47"/>
      <c r="U10" s="47"/>
      <c r="V10" s="58" t="s">
        <v>14</v>
      </c>
      <c r="W10" s="47">
        <v>6</v>
      </c>
      <c r="X10" s="58" t="s">
        <v>14</v>
      </c>
      <c r="Y10" s="58" t="s">
        <v>14</v>
      </c>
      <c r="Z10" s="47">
        <v>5</v>
      </c>
      <c r="AA10" s="47">
        <v>5</v>
      </c>
      <c r="AB10" s="40"/>
      <c r="AC10" s="47"/>
      <c r="AD10" s="42"/>
      <c r="AE10" s="47"/>
      <c r="AF10" s="40"/>
      <c r="AG10" s="42"/>
      <c r="AH10" s="47"/>
      <c r="AI10" s="47"/>
      <c r="AJ10" s="47"/>
      <c r="AK10" s="47"/>
      <c r="AL10" s="40"/>
      <c r="AM10" s="47"/>
      <c r="AN10" s="116"/>
      <c r="AO10" s="42"/>
      <c r="AP10" s="42"/>
      <c r="AQ10" s="42"/>
      <c r="AR10" s="47"/>
      <c r="AS10" s="18"/>
    </row>
    <row r="11" spans="1:45">
      <c r="A11" s="123" t="s">
        <v>7</v>
      </c>
      <c r="B11" s="72" t="s">
        <v>96</v>
      </c>
      <c r="C11" s="153">
        <v>22</v>
      </c>
      <c r="D11" s="28"/>
      <c r="E11" s="154">
        <v>1</v>
      </c>
      <c r="F11" s="70">
        <f>AVERAGE(W11,U11,G11,I11,J11,K11,L11,M11,O11,P11,Q11,R11,S11,T11,V11,X11,Y11,AC11,AD11,AE11,AF11,AG11)</f>
        <v>4.8181818181818183</v>
      </c>
      <c r="G11" s="122">
        <v>5</v>
      </c>
      <c r="H11" s="116"/>
      <c r="I11" s="116">
        <v>5</v>
      </c>
      <c r="J11" s="188">
        <v>3</v>
      </c>
      <c r="K11" s="47">
        <v>5</v>
      </c>
      <c r="L11" s="188">
        <v>3</v>
      </c>
      <c r="M11" s="47">
        <v>5</v>
      </c>
      <c r="N11" s="47"/>
      <c r="O11" s="47">
        <v>6</v>
      </c>
      <c r="P11" s="193">
        <v>3</v>
      </c>
      <c r="Q11" s="47">
        <v>6</v>
      </c>
      <c r="R11" s="47">
        <v>6</v>
      </c>
      <c r="S11" s="116">
        <v>5</v>
      </c>
      <c r="T11" s="116">
        <v>5</v>
      </c>
      <c r="U11" s="116">
        <v>4</v>
      </c>
      <c r="V11" s="47">
        <v>5</v>
      </c>
      <c r="W11" s="191">
        <v>7</v>
      </c>
      <c r="X11" s="193">
        <v>3</v>
      </c>
      <c r="Y11" s="47">
        <v>5</v>
      </c>
      <c r="Z11" s="47"/>
      <c r="AA11" s="47"/>
      <c r="AB11" s="42"/>
      <c r="AC11" s="47">
        <v>6</v>
      </c>
      <c r="AD11" s="269">
        <v>8</v>
      </c>
      <c r="AE11" s="193">
        <v>3</v>
      </c>
      <c r="AF11" s="42">
        <v>4</v>
      </c>
      <c r="AG11" s="42">
        <v>4</v>
      </c>
      <c r="AH11" s="47"/>
      <c r="AI11" s="47"/>
      <c r="AJ11" s="47"/>
      <c r="AK11" s="47"/>
      <c r="AL11" s="40"/>
      <c r="AM11" s="116"/>
      <c r="AN11" s="47"/>
      <c r="AO11" s="42"/>
      <c r="AP11" s="42"/>
      <c r="AQ11" s="40"/>
      <c r="AR11" s="47"/>
      <c r="AS11" s="18"/>
    </row>
    <row r="12" spans="1:45">
      <c r="A12" s="244" t="s">
        <v>7</v>
      </c>
      <c r="B12" s="245" t="s">
        <v>162</v>
      </c>
      <c r="C12" s="246">
        <v>1</v>
      </c>
      <c r="D12" s="247"/>
      <c r="E12" s="261"/>
      <c r="F12" s="135">
        <f>AVERAGE(G12)</f>
        <v>5</v>
      </c>
      <c r="G12" s="249">
        <v>5</v>
      </c>
      <c r="H12" s="252"/>
      <c r="I12" s="250"/>
      <c r="J12" s="250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0"/>
      <c r="AA12" s="251"/>
      <c r="AB12" s="247"/>
      <c r="AC12" s="251"/>
      <c r="AD12" s="247"/>
      <c r="AE12" s="251"/>
      <c r="AF12" s="247"/>
      <c r="AG12" s="247"/>
      <c r="AH12" s="251"/>
      <c r="AI12" s="251"/>
      <c r="AJ12" s="251"/>
      <c r="AK12" s="251"/>
      <c r="AL12" s="247"/>
      <c r="AM12" s="251"/>
      <c r="AN12" s="251"/>
      <c r="AO12" s="247"/>
      <c r="AP12" s="247"/>
      <c r="AQ12" s="247"/>
      <c r="AR12" s="251"/>
      <c r="AS12" s="18"/>
    </row>
    <row r="13" spans="1:45">
      <c r="A13" s="281" t="s">
        <v>7</v>
      </c>
      <c r="B13" s="282" t="s">
        <v>163</v>
      </c>
      <c r="C13" s="283">
        <v>20</v>
      </c>
      <c r="D13" s="284">
        <v>1</v>
      </c>
      <c r="E13" s="292">
        <v>3</v>
      </c>
      <c r="F13" s="135">
        <f>AVERAGE(W13,U13,G13,H13,I13,J13,L13,N13,O13,P13,Q13,R13,S13,T13,V13,X13,Y13,Z13,AA13,AB13)</f>
        <v>5.05</v>
      </c>
      <c r="G13" s="286">
        <v>4</v>
      </c>
      <c r="H13" s="335">
        <v>6</v>
      </c>
      <c r="I13" s="287">
        <v>5</v>
      </c>
      <c r="J13" s="287">
        <v>4</v>
      </c>
      <c r="K13" s="288"/>
      <c r="L13" s="288">
        <v>4</v>
      </c>
      <c r="M13" s="313" t="s">
        <v>14</v>
      </c>
      <c r="N13" s="288">
        <v>5</v>
      </c>
      <c r="O13" s="288">
        <v>5</v>
      </c>
      <c r="P13" s="288">
        <v>3</v>
      </c>
      <c r="Q13" s="288">
        <v>5</v>
      </c>
      <c r="R13" s="288">
        <v>7</v>
      </c>
      <c r="S13" s="287">
        <v>5</v>
      </c>
      <c r="T13" s="288">
        <v>7</v>
      </c>
      <c r="U13" s="288">
        <v>5</v>
      </c>
      <c r="V13" s="288">
        <v>5</v>
      </c>
      <c r="W13" s="289">
        <v>8</v>
      </c>
      <c r="X13" s="287">
        <v>4</v>
      </c>
      <c r="Y13" s="288">
        <v>5</v>
      </c>
      <c r="Z13" s="287">
        <v>5</v>
      </c>
      <c r="AA13" s="288">
        <v>3</v>
      </c>
      <c r="AB13" s="290">
        <v>6</v>
      </c>
      <c r="AC13" s="288"/>
      <c r="AD13" s="284"/>
      <c r="AE13" s="288"/>
      <c r="AF13" s="284"/>
      <c r="AG13" s="284"/>
      <c r="AH13" s="288"/>
      <c r="AI13" s="288"/>
      <c r="AJ13" s="288"/>
      <c r="AK13" s="288"/>
      <c r="AL13" s="284"/>
      <c r="AM13" s="288"/>
      <c r="AN13" s="288"/>
      <c r="AO13" s="284"/>
      <c r="AP13" s="284"/>
      <c r="AQ13" s="284"/>
      <c r="AR13" s="288"/>
      <c r="AS13" s="18"/>
    </row>
    <row r="14" spans="1:45" s="73" customFormat="1">
      <c r="A14" s="123" t="s">
        <v>7</v>
      </c>
      <c r="B14" s="30" t="s">
        <v>374</v>
      </c>
      <c r="C14" s="153">
        <v>17</v>
      </c>
      <c r="D14" s="28">
        <v>1</v>
      </c>
      <c r="E14" s="149"/>
      <c r="F14" s="70">
        <f>AVERAGE(W14,H14,I14,J14,K14,L14,N14,Q14,R14,T14,U14,V14,X14,Y14,Z14,AA14,AB14)</f>
        <v>4.7058823529411766</v>
      </c>
      <c r="G14" s="122"/>
      <c r="H14" s="134">
        <v>5</v>
      </c>
      <c r="I14" s="116">
        <v>6</v>
      </c>
      <c r="J14" s="116">
        <v>4</v>
      </c>
      <c r="K14" s="47">
        <v>4</v>
      </c>
      <c r="L14" s="47">
        <v>4</v>
      </c>
      <c r="M14" s="47"/>
      <c r="N14" s="47">
        <v>4</v>
      </c>
      <c r="O14" s="47"/>
      <c r="P14" s="58" t="s">
        <v>14</v>
      </c>
      <c r="Q14" s="47">
        <v>5</v>
      </c>
      <c r="R14" s="47">
        <v>6</v>
      </c>
      <c r="S14" s="116"/>
      <c r="T14" s="47">
        <v>6</v>
      </c>
      <c r="U14" s="47">
        <v>5</v>
      </c>
      <c r="V14" s="47">
        <v>6</v>
      </c>
      <c r="W14" s="47">
        <v>6</v>
      </c>
      <c r="X14" s="188">
        <v>3</v>
      </c>
      <c r="Y14" s="47">
        <v>5</v>
      </c>
      <c r="Z14" s="116">
        <v>5</v>
      </c>
      <c r="AA14" s="193">
        <v>3</v>
      </c>
      <c r="AB14" s="291">
        <v>3</v>
      </c>
      <c r="AC14" s="47"/>
      <c r="AD14" s="42"/>
      <c r="AE14" s="47"/>
      <c r="AF14" s="42"/>
      <c r="AG14" s="42"/>
      <c r="AH14" s="47"/>
      <c r="AI14" s="47"/>
      <c r="AJ14" s="47"/>
      <c r="AK14" s="47"/>
      <c r="AL14" s="42"/>
      <c r="AM14" s="47"/>
      <c r="AN14" s="47"/>
      <c r="AO14" s="42"/>
      <c r="AP14" s="42"/>
      <c r="AQ14" s="42"/>
      <c r="AR14" s="47"/>
      <c r="AS14" s="93"/>
    </row>
    <row r="15" spans="1:45" s="73" customFormat="1">
      <c r="A15" s="54" t="s">
        <v>7</v>
      </c>
      <c r="B15" s="30" t="s">
        <v>456</v>
      </c>
      <c r="C15" s="153">
        <v>15</v>
      </c>
      <c r="D15" s="28">
        <v>2</v>
      </c>
      <c r="E15" s="149" t="s">
        <v>172</v>
      </c>
      <c r="F15" s="70">
        <f>AVERAGE(K15,M15,R15,S15,T15,U15,V15,W15,X15,AA15,AB15,AC15,AD15,AE15,AI15)</f>
        <v>4.666666666666667</v>
      </c>
      <c r="G15" s="122"/>
      <c r="H15" s="134"/>
      <c r="I15" s="116"/>
      <c r="J15" s="58" t="s">
        <v>14</v>
      </c>
      <c r="K15" s="58">
        <v>4</v>
      </c>
      <c r="L15" s="47"/>
      <c r="M15" s="47">
        <v>5</v>
      </c>
      <c r="N15" s="47"/>
      <c r="O15" s="47"/>
      <c r="P15" s="47"/>
      <c r="Q15" s="58" t="s">
        <v>14</v>
      </c>
      <c r="R15" s="47">
        <v>6</v>
      </c>
      <c r="S15" s="116">
        <v>4</v>
      </c>
      <c r="T15" s="47">
        <v>5</v>
      </c>
      <c r="U15" s="193">
        <v>3</v>
      </c>
      <c r="V15" s="47">
        <v>5</v>
      </c>
      <c r="W15" s="47">
        <v>6</v>
      </c>
      <c r="X15" s="116">
        <v>4</v>
      </c>
      <c r="Y15" s="47"/>
      <c r="Z15" s="116"/>
      <c r="AA15" s="193">
        <v>3</v>
      </c>
      <c r="AB15" s="40">
        <v>4</v>
      </c>
      <c r="AC15" s="47">
        <v>5</v>
      </c>
      <c r="AD15" s="268">
        <v>7</v>
      </c>
      <c r="AE15" s="193">
        <v>3</v>
      </c>
      <c r="AF15" s="42"/>
      <c r="AG15" s="42"/>
      <c r="AH15" s="47"/>
      <c r="AI15" s="47">
        <v>6</v>
      </c>
      <c r="AJ15" s="47"/>
      <c r="AK15" s="47"/>
      <c r="AL15" s="42"/>
      <c r="AM15" s="47"/>
      <c r="AN15" s="47"/>
      <c r="AO15" s="42"/>
      <c r="AP15" s="42"/>
      <c r="AQ15" s="42"/>
      <c r="AR15" s="47"/>
      <c r="AS15" s="93"/>
    </row>
    <row r="16" spans="1:45" s="73" customFormat="1">
      <c r="A16" s="54" t="s">
        <v>7</v>
      </c>
      <c r="B16" s="30" t="s">
        <v>34</v>
      </c>
      <c r="C16" s="153">
        <v>16</v>
      </c>
      <c r="D16" s="28">
        <v>2</v>
      </c>
      <c r="E16" s="149"/>
      <c r="F16" s="70">
        <f>AVERAGE(P16,Q16,R16,S16,T16,U16,V16,X16,Y16,AB16,AC16,AD16,AE16,AF16,AG16,AI16)</f>
        <v>4.5625</v>
      </c>
      <c r="G16" s="122"/>
      <c r="H16" s="134"/>
      <c r="I16" s="116"/>
      <c r="J16" s="58"/>
      <c r="K16" s="58"/>
      <c r="L16" s="47"/>
      <c r="M16" s="47"/>
      <c r="N16" s="58" t="s">
        <v>14</v>
      </c>
      <c r="O16" s="58" t="s">
        <v>14</v>
      </c>
      <c r="P16" s="193">
        <v>3</v>
      </c>
      <c r="Q16" s="47">
        <v>5</v>
      </c>
      <c r="R16" s="191">
        <v>7</v>
      </c>
      <c r="S16" s="116">
        <v>5</v>
      </c>
      <c r="T16" s="47">
        <v>5</v>
      </c>
      <c r="U16" s="47">
        <v>4</v>
      </c>
      <c r="V16" s="47">
        <v>4</v>
      </c>
      <c r="W16" s="47"/>
      <c r="X16" s="116">
        <v>4</v>
      </c>
      <c r="Y16" s="47">
        <v>4</v>
      </c>
      <c r="Z16" s="116"/>
      <c r="AA16" s="47"/>
      <c r="AB16" s="40">
        <v>5</v>
      </c>
      <c r="AC16" s="47">
        <v>6</v>
      </c>
      <c r="AD16" s="42">
        <v>6</v>
      </c>
      <c r="AE16" s="193">
        <v>3</v>
      </c>
      <c r="AF16" s="42">
        <v>4</v>
      </c>
      <c r="AG16" s="42">
        <v>4</v>
      </c>
      <c r="AH16" s="47"/>
      <c r="AI16" s="47">
        <v>4</v>
      </c>
      <c r="AJ16" s="47"/>
      <c r="AK16" s="47"/>
      <c r="AL16" s="42"/>
      <c r="AM16" s="47"/>
      <c r="AN16" s="47"/>
      <c r="AO16" s="42"/>
      <c r="AP16" s="42"/>
      <c r="AQ16" s="42"/>
      <c r="AR16" s="47"/>
      <c r="AS16" s="93"/>
    </row>
    <row r="17" spans="1:45" s="73" customFormat="1">
      <c r="A17" s="54" t="s">
        <v>7</v>
      </c>
      <c r="B17" s="30" t="s">
        <v>1015</v>
      </c>
      <c r="C17" s="153"/>
      <c r="D17" s="28">
        <v>1</v>
      </c>
      <c r="E17" s="149"/>
      <c r="F17" s="70"/>
      <c r="G17" s="122"/>
      <c r="H17" s="134"/>
      <c r="I17" s="116"/>
      <c r="J17" s="58"/>
      <c r="K17" s="58"/>
      <c r="L17" s="47"/>
      <c r="M17" s="47"/>
      <c r="N17" s="58"/>
      <c r="O17" s="58"/>
      <c r="P17" s="58"/>
      <c r="Q17" s="47"/>
      <c r="R17" s="47"/>
      <c r="S17" s="116"/>
      <c r="T17" s="47"/>
      <c r="U17" s="47"/>
      <c r="V17" s="47"/>
      <c r="W17" s="47"/>
      <c r="X17" s="116"/>
      <c r="Y17" s="47"/>
      <c r="Z17" s="116"/>
      <c r="AA17" s="47"/>
      <c r="AB17" s="40"/>
      <c r="AC17" s="47"/>
      <c r="AD17" s="41" t="s">
        <v>14</v>
      </c>
      <c r="AE17" s="47"/>
      <c r="AF17" s="42"/>
      <c r="AG17" s="42"/>
      <c r="AH17" s="47"/>
      <c r="AI17" s="47"/>
      <c r="AJ17" s="47"/>
      <c r="AK17" s="47"/>
      <c r="AL17" s="42"/>
      <c r="AM17" s="47"/>
      <c r="AN17" s="47"/>
      <c r="AO17" s="42"/>
      <c r="AP17" s="42"/>
      <c r="AQ17" s="42"/>
      <c r="AR17" s="47"/>
      <c r="AS17" s="93"/>
    </row>
    <row r="18" spans="1:45">
      <c r="A18" s="180" t="s">
        <v>7</v>
      </c>
      <c r="B18" s="155" t="s">
        <v>412</v>
      </c>
      <c r="C18" s="156">
        <v>8</v>
      </c>
      <c r="D18" s="157">
        <v>4</v>
      </c>
      <c r="E18" s="155"/>
      <c r="F18" s="24">
        <f>AVERAGE(I18,J18,K18,L18,M18,N18,O18,AC18)</f>
        <v>4.375</v>
      </c>
      <c r="G18" s="122"/>
      <c r="H18" s="40"/>
      <c r="I18" s="162">
        <v>5</v>
      </c>
      <c r="J18" s="188">
        <v>3</v>
      </c>
      <c r="K18" s="47">
        <v>5</v>
      </c>
      <c r="L18" s="47">
        <v>4</v>
      </c>
      <c r="M18" s="47">
        <v>5</v>
      </c>
      <c r="N18" s="47">
        <v>4</v>
      </c>
      <c r="O18" s="47">
        <v>4</v>
      </c>
      <c r="P18" s="47"/>
      <c r="Q18" s="47"/>
      <c r="R18" s="47"/>
      <c r="S18" s="47"/>
      <c r="T18" s="58" t="s">
        <v>14</v>
      </c>
      <c r="U18" s="58" t="s">
        <v>14</v>
      </c>
      <c r="V18" s="47"/>
      <c r="W18" s="47"/>
      <c r="X18" s="47"/>
      <c r="Y18" s="47"/>
      <c r="Z18" s="58" t="s">
        <v>14</v>
      </c>
      <c r="AA18" s="47"/>
      <c r="AB18" s="42"/>
      <c r="AC18" s="47">
        <v>5</v>
      </c>
      <c r="AD18" s="42"/>
      <c r="AE18" s="47"/>
      <c r="AF18" s="41" t="s">
        <v>14</v>
      </c>
      <c r="AG18" s="42"/>
      <c r="AH18" s="47"/>
      <c r="AI18" s="47"/>
      <c r="AJ18" s="47"/>
      <c r="AK18" s="47"/>
      <c r="AL18" s="42"/>
      <c r="AM18" s="47"/>
      <c r="AN18" s="47"/>
      <c r="AO18" s="42"/>
      <c r="AP18" s="42"/>
      <c r="AQ18" s="42"/>
      <c r="AR18" s="47"/>
      <c r="AS18" s="18"/>
    </row>
    <row r="19" spans="1:45">
      <c r="A19" s="123" t="s">
        <v>8</v>
      </c>
      <c r="B19" s="103" t="s">
        <v>164</v>
      </c>
      <c r="C19" s="153">
        <v>11</v>
      </c>
      <c r="D19" s="28">
        <v>3</v>
      </c>
      <c r="E19" s="154"/>
      <c r="F19" s="70">
        <f>AVERAGE(G19,H19,J19,M19,N19,O19,P19,Q19,R19,S19,T19)</f>
        <v>4.4545454545454541</v>
      </c>
      <c r="G19" s="122">
        <v>4</v>
      </c>
      <c r="H19" s="40">
        <v>4</v>
      </c>
      <c r="I19" s="58" t="s">
        <v>14</v>
      </c>
      <c r="J19" s="188">
        <v>3</v>
      </c>
      <c r="K19" s="58" t="s">
        <v>14</v>
      </c>
      <c r="L19" s="58" t="s">
        <v>14</v>
      </c>
      <c r="M19" s="47">
        <v>6</v>
      </c>
      <c r="N19" s="193">
        <v>3</v>
      </c>
      <c r="O19" s="47">
        <v>4</v>
      </c>
      <c r="P19" s="193">
        <v>3</v>
      </c>
      <c r="Q19" s="47">
        <v>5</v>
      </c>
      <c r="R19" s="47">
        <v>6</v>
      </c>
      <c r="S19" s="47">
        <v>4</v>
      </c>
      <c r="T19" s="191">
        <v>7</v>
      </c>
      <c r="U19" s="47"/>
      <c r="V19" s="47"/>
      <c r="W19" s="47"/>
      <c r="X19" s="96"/>
      <c r="Y19" s="47"/>
      <c r="Z19" s="47"/>
      <c r="AA19" s="47"/>
      <c r="AB19" s="42"/>
      <c r="AC19" s="47"/>
      <c r="AD19" s="42"/>
      <c r="AE19" s="47"/>
      <c r="AF19" s="42"/>
      <c r="AG19" s="42"/>
      <c r="AH19" s="47"/>
      <c r="AI19" s="47"/>
      <c r="AJ19" s="47"/>
      <c r="AK19" s="47"/>
      <c r="AL19" s="42"/>
      <c r="AM19" s="47"/>
      <c r="AN19" s="47"/>
      <c r="AO19" s="98"/>
      <c r="AP19" s="42"/>
      <c r="AQ19" s="98"/>
      <c r="AR19" s="116"/>
      <c r="AS19" s="18"/>
    </row>
    <row r="20" spans="1:45">
      <c r="A20" s="123" t="s">
        <v>8</v>
      </c>
      <c r="B20" s="103" t="s">
        <v>165</v>
      </c>
      <c r="C20" s="153">
        <v>13</v>
      </c>
      <c r="D20" s="28">
        <v>2</v>
      </c>
      <c r="E20" s="154"/>
      <c r="F20" s="70">
        <f>AVERAGE(G20,H20,I20,J20,N20,O20,P20,Z20,AA20,AB20,AC20,AD20,AI20)</f>
        <v>5</v>
      </c>
      <c r="G20" s="229">
        <v>7</v>
      </c>
      <c r="H20" s="40">
        <v>5</v>
      </c>
      <c r="I20" s="116">
        <v>6</v>
      </c>
      <c r="J20" s="188">
        <v>3</v>
      </c>
      <c r="K20" s="47"/>
      <c r="L20" s="47"/>
      <c r="M20" s="58" t="s">
        <v>14</v>
      </c>
      <c r="N20" s="47">
        <v>4</v>
      </c>
      <c r="O20" s="47">
        <v>5</v>
      </c>
      <c r="P20" s="193">
        <v>3</v>
      </c>
      <c r="Q20" s="47"/>
      <c r="R20" s="47"/>
      <c r="S20" s="47"/>
      <c r="T20" s="47"/>
      <c r="U20" s="47"/>
      <c r="V20" s="47"/>
      <c r="W20" s="47"/>
      <c r="X20" s="47"/>
      <c r="Y20" s="116"/>
      <c r="Z20" s="116">
        <v>5</v>
      </c>
      <c r="AA20" s="47">
        <v>4</v>
      </c>
      <c r="AB20" s="42">
        <v>5</v>
      </c>
      <c r="AC20" s="116">
        <v>6</v>
      </c>
      <c r="AD20" s="40">
        <v>6</v>
      </c>
      <c r="AE20" s="47"/>
      <c r="AF20" s="40"/>
      <c r="AG20" s="41" t="s">
        <v>14</v>
      </c>
      <c r="AH20" s="116"/>
      <c r="AI20" s="116">
        <v>6</v>
      </c>
      <c r="AJ20" s="47"/>
      <c r="AK20" s="47"/>
      <c r="AL20" s="42"/>
      <c r="AM20" s="47"/>
      <c r="AN20" s="47"/>
      <c r="AO20" s="42"/>
      <c r="AP20" s="42"/>
      <c r="AQ20" s="42"/>
      <c r="AR20" s="47"/>
      <c r="AS20" s="18"/>
    </row>
    <row r="21" spans="1:45" s="60" customFormat="1">
      <c r="A21" s="100" t="s">
        <v>8</v>
      </c>
      <c r="B21" s="103" t="s">
        <v>167</v>
      </c>
      <c r="C21" s="101">
        <v>18</v>
      </c>
      <c r="D21" s="42">
        <v>2</v>
      </c>
      <c r="E21" s="158"/>
      <c r="F21" s="70">
        <f>AVERAGE(G21,H21,M21,N21,O21,P21,S21,V21,Y21,Z21,AA21,AB21,AC21,AD21,AE21,AF21,AG21,AI21)</f>
        <v>4.666666666666667</v>
      </c>
      <c r="G21" s="122">
        <v>4</v>
      </c>
      <c r="H21" s="40">
        <v>5</v>
      </c>
      <c r="I21" s="116"/>
      <c r="J21" s="116"/>
      <c r="K21" s="47"/>
      <c r="L21" s="47"/>
      <c r="M21" s="116">
        <v>5</v>
      </c>
      <c r="N21" s="47">
        <v>4</v>
      </c>
      <c r="O21" s="47">
        <v>5</v>
      </c>
      <c r="P21" s="47">
        <v>5</v>
      </c>
      <c r="Q21" s="47"/>
      <c r="R21" s="58" t="s">
        <v>14</v>
      </c>
      <c r="S21" s="47">
        <v>5</v>
      </c>
      <c r="T21" s="47"/>
      <c r="U21" s="47"/>
      <c r="V21" s="116">
        <v>5</v>
      </c>
      <c r="W21" s="116" t="s">
        <v>14</v>
      </c>
      <c r="X21" s="116"/>
      <c r="Y21" s="116">
        <v>4</v>
      </c>
      <c r="Z21" s="47">
        <v>5</v>
      </c>
      <c r="AA21" s="47">
        <v>4</v>
      </c>
      <c r="AB21" s="42">
        <v>4</v>
      </c>
      <c r="AC21" s="47">
        <v>6</v>
      </c>
      <c r="AD21" s="42">
        <v>5</v>
      </c>
      <c r="AE21" s="47">
        <v>4</v>
      </c>
      <c r="AF21" s="42">
        <v>4</v>
      </c>
      <c r="AG21" s="42">
        <v>4</v>
      </c>
      <c r="AH21" s="47"/>
      <c r="AI21" s="47">
        <v>6</v>
      </c>
      <c r="AJ21" s="47"/>
      <c r="AK21" s="47"/>
      <c r="AL21" s="42"/>
      <c r="AM21" s="47"/>
      <c r="AN21" s="47"/>
      <c r="AO21" s="42"/>
      <c r="AP21" s="40"/>
      <c r="AQ21" s="42"/>
      <c r="AR21" s="47"/>
      <c r="AS21" s="62"/>
    </row>
    <row r="22" spans="1:45" s="73" customFormat="1">
      <c r="A22" s="123" t="s">
        <v>8</v>
      </c>
      <c r="B22" s="103" t="s">
        <v>168</v>
      </c>
      <c r="C22" s="153">
        <v>4</v>
      </c>
      <c r="D22" s="28">
        <v>5</v>
      </c>
      <c r="E22" s="149"/>
      <c r="F22" s="70">
        <f>AVERAGE(G22,H22,I22,J22)</f>
        <v>4.5</v>
      </c>
      <c r="G22" s="122">
        <v>4</v>
      </c>
      <c r="H22" s="40">
        <v>5</v>
      </c>
      <c r="I22" s="116">
        <v>5</v>
      </c>
      <c r="J22" s="116">
        <v>4</v>
      </c>
      <c r="K22" s="47"/>
      <c r="L22" s="47"/>
      <c r="M22" s="58" t="s">
        <v>14</v>
      </c>
      <c r="N22" s="47"/>
      <c r="O22" s="58" t="s">
        <v>14</v>
      </c>
      <c r="P22" s="58" t="s">
        <v>14</v>
      </c>
      <c r="Q22" s="58" t="s">
        <v>14</v>
      </c>
      <c r="R22" s="116"/>
      <c r="S22" s="58" t="s">
        <v>14</v>
      </c>
      <c r="T22" s="116"/>
      <c r="U22" s="47"/>
      <c r="V22" s="47"/>
      <c r="W22" s="47"/>
      <c r="X22" s="116"/>
      <c r="Y22" s="47"/>
      <c r="Z22" s="47"/>
      <c r="AA22" s="116"/>
      <c r="AB22" s="42"/>
      <c r="AC22" s="116"/>
      <c r="AD22" s="40"/>
      <c r="AE22" s="116"/>
      <c r="AF22" s="42"/>
      <c r="AG22" s="42"/>
      <c r="AH22" s="96"/>
      <c r="AI22" s="116"/>
      <c r="AJ22" s="116"/>
      <c r="AK22" s="47"/>
      <c r="AL22" s="42"/>
      <c r="AM22" s="47"/>
      <c r="AN22" s="116"/>
      <c r="AO22" s="40"/>
      <c r="AP22" s="42"/>
      <c r="AQ22" s="42"/>
      <c r="AR22" s="47"/>
      <c r="AS22" s="93"/>
    </row>
    <row r="23" spans="1:45" s="63" customFormat="1">
      <c r="A23" s="123" t="s">
        <v>8</v>
      </c>
      <c r="B23" s="103" t="s">
        <v>169</v>
      </c>
      <c r="C23" s="153">
        <v>4</v>
      </c>
      <c r="D23" s="28">
        <v>11</v>
      </c>
      <c r="E23" s="149"/>
      <c r="F23" s="70">
        <f>AVERAGE(M23,N23,O23,P23)</f>
        <v>4</v>
      </c>
      <c r="G23" s="36" t="s">
        <v>14</v>
      </c>
      <c r="H23" s="40"/>
      <c r="I23" s="116"/>
      <c r="J23" s="58" t="s">
        <v>14</v>
      </c>
      <c r="K23" s="58" t="s">
        <v>14</v>
      </c>
      <c r="L23" s="96"/>
      <c r="M23" s="47">
        <v>5</v>
      </c>
      <c r="N23" s="47">
        <v>4</v>
      </c>
      <c r="O23" s="47">
        <v>4</v>
      </c>
      <c r="P23" s="188">
        <v>3</v>
      </c>
      <c r="Q23" s="116"/>
      <c r="R23" s="47"/>
      <c r="S23" s="96"/>
      <c r="T23" s="116"/>
      <c r="U23" s="47"/>
      <c r="V23" s="58" t="s">
        <v>14</v>
      </c>
      <c r="W23" s="58" t="s">
        <v>14</v>
      </c>
      <c r="X23" s="58" t="s">
        <v>14</v>
      </c>
      <c r="Y23" s="47"/>
      <c r="Z23" s="58" t="s">
        <v>14</v>
      </c>
      <c r="AA23" s="116"/>
      <c r="AB23" s="42"/>
      <c r="AC23" s="116"/>
      <c r="AD23" s="42"/>
      <c r="AE23" s="58" t="s">
        <v>14</v>
      </c>
      <c r="AF23" s="41" t="s">
        <v>14</v>
      </c>
      <c r="AG23" s="41" t="s">
        <v>14</v>
      </c>
      <c r="AH23" s="116"/>
      <c r="AI23" s="58" t="s">
        <v>14</v>
      </c>
      <c r="AJ23" s="96"/>
      <c r="AK23" s="116"/>
      <c r="AL23" s="98"/>
      <c r="AM23" s="47"/>
      <c r="AN23" s="47"/>
      <c r="AO23" s="40"/>
      <c r="AP23" s="42"/>
      <c r="AQ23" s="42"/>
      <c r="AR23" s="47"/>
      <c r="AS23" s="65"/>
    </row>
    <row r="24" spans="1:45" s="73" customFormat="1">
      <c r="A24" s="123" t="s">
        <v>8</v>
      </c>
      <c r="B24" s="103" t="s">
        <v>170</v>
      </c>
      <c r="C24" s="153">
        <v>16</v>
      </c>
      <c r="D24" s="28">
        <v>4</v>
      </c>
      <c r="E24" s="149"/>
      <c r="F24" s="70">
        <f>AVERAGE(H24,I24,J24,K24,L24,V24,W24,Y24,Z24,AA24,AB24,AD24,AE24,AF24,AG24,AI24)</f>
        <v>4.25</v>
      </c>
      <c r="G24" s="36" t="s">
        <v>14</v>
      </c>
      <c r="H24" s="116">
        <v>5</v>
      </c>
      <c r="I24" s="58">
        <v>5</v>
      </c>
      <c r="J24" s="188">
        <v>3</v>
      </c>
      <c r="K24" s="116">
        <v>4</v>
      </c>
      <c r="L24" s="47">
        <v>4</v>
      </c>
      <c r="M24" s="47"/>
      <c r="N24" s="47"/>
      <c r="O24" s="47"/>
      <c r="P24" s="58" t="s">
        <v>14</v>
      </c>
      <c r="Q24" s="116"/>
      <c r="R24" s="47"/>
      <c r="S24" s="58" t="s">
        <v>14</v>
      </c>
      <c r="T24" s="116"/>
      <c r="U24" s="58" t="s">
        <v>14</v>
      </c>
      <c r="V24" s="116">
        <v>4</v>
      </c>
      <c r="W24" s="47">
        <v>5</v>
      </c>
      <c r="X24" s="116"/>
      <c r="Y24" s="47">
        <v>4</v>
      </c>
      <c r="Z24" s="47">
        <v>4</v>
      </c>
      <c r="AA24" s="188">
        <v>3</v>
      </c>
      <c r="AB24" s="42">
        <v>4</v>
      </c>
      <c r="AC24" s="116"/>
      <c r="AD24" s="47">
        <v>6</v>
      </c>
      <c r="AE24" s="193">
        <v>3</v>
      </c>
      <c r="AF24" s="47">
        <v>5</v>
      </c>
      <c r="AG24" s="47">
        <v>4</v>
      </c>
      <c r="AH24" s="47"/>
      <c r="AI24" s="47">
        <v>5</v>
      </c>
      <c r="AJ24" s="47"/>
      <c r="AK24" s="107"/>
      <c r="AL24" s="42"/>
      <c r="AM24" s="116"/>
      <c r="AN24" s="116"/>
      <c r="AO24" s="98"/>
      <c r="AP24" s="42"/>
      <c r="AQ24" s="40"/>
      <c r="AR24" s="47"/>
      <c r="AS24" s="93"/>
    </row>
    <row r="25" spans="1:45" s="73" customFormat="1">
      <c r="A25" s="123" t="s">
        <v>8</v>
      </c>
      <c r="B25" s="103" t="s">
        <v>171</v>
      </c>
      <c r="C25" s="153">
        <v>4</v>
      </c>
      <c r="D25" s="28">
        <v>4</v>
      </c>
      <c r="E25" s="149" t="s">
        <v>172</v>
      </c>
      <c r="F25" s="70">
        <f>AVERAGE(H25,N25,Q25,R25)</f>
        <v>4.75</v>
      </c>
      <c r="G25" s="36" t="s">
        <v>14</v>
      </c>
      <c r="H25" s="116">
        <v>4</v>
      </c>
      <c r="I25" s="116"/>
      <c r="J25" s="116"/>
      <c r="K25" s="58" t="s">
        <v>14</v>
      </c>
      <c r="L25" s="58" t="s">
        <v>14</v>
      </c>
      <c r="M25" s="47"/>
      <c r="N25" s="47">
        <v>4</v>
      </c>
      <c r="O25" s="58" t="s">
        <v>14</v>
      </c>
      <c r="P25" s="116"/>
      <c r="Q25" s="116">
        <v>5</v>
      </c>
      <c r="R25" s="116">
        <v>6</v>
      </c>
      <c r="S25" s="47"/>
      <c r="T25" s="116"/>
      <c r="U25" s="47"/>
      <c r="V25" s="47"/>
      <c r="W25" s="47"/>
      <c r="X25" s="116"/>
      <c r="Y25" s="116"/>
      <c r="Z25" s="116"/>
      <c r="AA25" s="116"/>
      <c r="AB25" s="40"/>
      <c r="AC25" s="116"/>
      <c r="AD25" s="47"/>
      <c r="AE25" s="47"/>
      <c r="AF25" s="47"/>
      <c r="AG25" s="47"/>
      <c r="AH25" s="47"/>
      <c r="AI25" s="47"/>
      <c r="AJ25" s="47"/>
      <c r="AK25" s="116"/>
      <c r="AL25" s="42"/>
      <c r="AM25" s="47"/>
      <c r="AN25" s="47"/>
      <c r="AO25" s="42"/>
      <c r="AP25" s="98"/>
      <c r="AQ25" s="42"/>
      <c r="AR25" s="47"/>
      <c r="AS25" s="93"/>
    </row>
    <row r="26" spans="1:45" s="73" customFormat="1">
      <c r="A26" s="123" t="s">
        <v>8</v>
      </c>
      <c r="B26" s="154" t="s">
        <v>375</v>
      </c>
      <c r="C26" s="153">
        <v>8</v>
      </c>
      <c r="D26" s="28">
        <v>5</v>
      </c>
      <c r="E26" s="149"/>
      <c r="F26" s="70">
        <f>AVERAGE(I26,K26,L26,O26,Q26,S26,T26,U26)</f>
        <v>4.375</v>
      </c>
      <c r="G26" s="122"/>
      <c r="H26" s="58" t="s">
        <v>14</v>
      </c>
      <c r="I26" s="116">
        <v>5</v>
      </c>
      <c r="J26" s="58"/>
      <c r="K26" s="47">
        <v>4</v>
      </c>
      <c r="L26" s="116">
        <v>5</v>
      </c>
      <c r="M26" s="47"/>
      <c r="N26" s="58" t="s">
        <v>14</v>
      </c>
      <c r="O26" s="47">
        <v>4</v>
      </c>
      <c r="P26" s="116"/>
      <c r="Q26" s="116">
        <v>4</v>
      </c>
      <c r="R26" s="116"/>
      <c r="S26" s="47">
        <v>5</v>
      </c>
      <c r="T26" s="116">
        <v>5</v>
      </c>
      <c r="U26" s="193">
        <v>3</v>
      </c>
      <c r="V26" s="47"/>
      <c r="W26" s="47"/>
      <c r="X26" s="116"/>
      <c r="Y26" s="58" t="s">
        <v>14</v>
      </c>
      <c r="Z26" s="116"/>
      <c r="AA26" s="116"/>
      <c r="AB26" s="40"/>
      <c r="AC26" s="116"/>
      <c r="AD26" s="58" t="s">
        <v>14</v>
      </c>
      <c r="AE26" s="58" t="s">
        <v>14</v>
      </c>
      <c r="AF26" s="47"/>
      <c r="AG26" s="47"/>
      <c r="AH26" s="47"/>
      <c r="AI26" s="47"/>
      <c r="AJ26" s="47"/>
      <c r="AK26" s="116"/>
      <c r="AL26" s="42"/>
      <c r="AM26" s="47"/>
      <c r="AN26" s="47"/>
      <c r="AO26" s="42"/>
      <c r="AP26" s="98"/>
      <c r="AQ26" s="42"/>
      <c r="AR26" s="47"/>
      <c r="AS26" s="93"/>
    </row>
    <row r="27" spans="1:45" s="73" customFormat="1">
      <c r="A27" s="123" t="s">
        <v>8</v>
      </c>
      <c r="B27" s="30" t="s">
        <v>377</v>
      </c>
      <c r="C27" s="153"/>
      <c r="D27" s="28">
        <v>1</v>
      </c>
      <c r="E27" s="149"/>
      <c r="F27" s="70"/>
      <c r="G27" s="122"/>
      <c r="H27" s="58" t="s">
        <v>14</v>
      </c>
      <c r="I27" s="58"/>
      <c r="J27" s="107"/>
      <c r="K27" s="47"/>
      <c r="L27" s="116"/>
      <c r="M27" s="47"/>
      <c r="N27" s="47"/>
      <c r="O27" s="47"/>
      <c r="P27" s="116"/>
      <c r="Q27" s="116"/>
      <c r="R27" s="116"/>
      <c r="S27" s="47"/>
      <c r="T27" s="116"/>
      <c r="U27" s="47"/>
      <c r="V27" s="47"/>
      <c r="W27" s="47"/>
      <c r="X27" s="116"/>
      <c r="Y27" s="116"/>
      <c r="Z27" s="116"/>
      <c r="AA27" s="116"/>
      <c r="AB27" s="40"/>
      <c r="AC27" s="116"/>
      <c r="AD27" s="47"/>
      <c r="AE27" s="47"/>
      <c r="AF27" s="47"/>
      <c r="AG27" s="47"/>
      <c r="AH27" s="47"/>
      <c r="AI27" s="47"/>
      <c r="AJ27" s="47"/>
      <c r="AK27" s="116"/>
      <c r="AL27" s="42"/>
      <c r="AM27" s="47"/>
      <c r="AN27" s="47"/>
      <c r="AO27" s="42"/>
      <c r="AP27" s="98"/>
      <c r="AQ27" s="42"/>
      <c r="AR27" s="47"/>
      <c r="AS27" s="93"/>
    </row>
    <row r="28" spans="1:45" s="73" customFormat="1">
      <c r="A28" s="54" t="s">
        <v>8</v>
      </c>
      <c r="B28" s="30" t="s">
        <v>21</v>
      </c>
      <c r="C28" s="153">
        <v>19</v>
      </c>
      <c r="D28" s="28">
        <v>3</v>
      </c>
      <c r="E28" s="149">
        <v>1</v>
      </c>
      <c r="F28" s="70">
        <f>AVERAGE(K28,L28,M28,N28,O28,P28,Q28,R28,S28,T28,U28,W28,X28,Z28,AC28,AD28,AE28,AF28,AG28)</f>
        <v>4.9473684210526319</v>
      </c>
      <c r="G28" s="122"/>
      <c r="H28" s="58"/>
      <c r="I28" s="58"/>
      <c r="J28" s="116" t="s">
        <v>14</v>
      </c>
      <c r="K28" s="47">
        <v>6</v>
      </c>
      <c r="L28" s="116">
        <v>4</v>
      </c>
      <c r="M28" s="47">
        <v>6</v>
      </c>
      <c r="N28" s="47">
        <v>4</v>
      </c>
      <c r="O28" s="47">
        <v>4</v>
      </c>
      <c r="P28" s="116">
        <v>4</v>
      </c>
      <c r="Q28" s="116">
        <v>6</v>
      </c>
      <c r="R28" s="116">
        <v>5</v>
      </c>
      <c r="S28" s="47">
        <v>4</v>
      </c>
      <c r="T28" s="116">
        <v>6</v>
      </c>
      <c r="U28" s="47">
        <v>5</v>
      </c>
      <c r="V28" s="47"/>
      <c r="W28" s="47">
        <v>6</v>
      </c>
      <c r="X28" s="188">
        <v>3</v>
      </c>
      <c r="Y28" s="58" t="s">
        <v>14</v>
      </c>
      <c r="Z28" s="116">
        <v>6</v>
      </c>
      <c r="AA28" s="116"/>
      <c r="AB28" s="40"/>
      <c r="AC28" s="116">
        <v>6</v>
      </c>
      <c r="AD28" s="182">
        <v>7</v>
      </c>
      <c r="AE28" s="47">
        <v>4</v>
      </c>
      <c r="AF28" s="47">
        <v>4</v>
      </c>
      <c r="AG28" s="47">
        <v>4</v>
      </c>
      <c r="AH28" s="47"/>
      <c r="AI28" s="58" t="s">
        <v>14</v>
      </c>
      <c r="AJ28" s="47"/>
      <c r="AK28" s="116"/>
      <c r="AL28" s="42"/>
      <c r="AM28" s="47"/>
      <c r="AN28" s="47"/>
      <c r="AO28" s="42"/>
      <c r="AP28" s="98"/>
      <c r="AQ28" s="42"/>
      <c r="AR28" s="47"/>
      <c r="AS28" s="93"/>
    </row>
    <row r="29" spans="1:45" s="73" customFormat="1">
      <c r="A29" s="54" t="s">
        <v>8</v>
      </c>
      <c r="B29" s="30" t="s">
        <v>610</v>
      </c>
      <c r="C29" s="153">
        <v>2</v>
      </c>
      <c r="D29" s="28"/>
      <c r="E29" s="149"/>
      <c r="F29" s="70">
        <f>AVERAGE(K29,L29)</f>
        <v>4</v>
      </c>
      <c r="G29" s="122"/>
      <c r="H29" s="58"/>
      <c r="I29" s="58"/>
      <c r="J29" s="116"/>
      <c r="K29" s="47">
        <v>4</v>
      </c>
      <c r="L29" s="116">
        <v>4</v>
      </c>
      <c r="M29" s="47"/>
      <c r="N29" s="47"/>
      <c r="O29" s="47"/>
      <c r="P29" s="116"/>
      <c r="Q29" s="116"/>
      <c r="R29" s="116"/>
      <c r="S29" s="47"/>
      <c r="T29" s="116"/>
      <c r="U29" s="47"/>
      <c r="V29" s="47"/>
      <c r="W29" s="47"/>
      <c r="X29" s="116"/>
      <c r="Y29" s="116"/>
      <c r="Z29" s="116"/>
      <c r="AA29" s="116"/>
      <c r="AB29" s="40"/>
      <c r="AC29" s="116"/>
      <c r="AD29" s="47"/>
      <c r="AE29" s="47"/>
      <c r="AF29" s="47"/>
      <c r="AG29" s="47"/>
      <c r="AH29" s="47"/>
      <c r="AI29" s="47"/>
      <c r="AJ29" s="47"/>
      <c r="AK29" s="116"/>
      <c r="AL29" s="42"/>
      <c r="AM29" s="47"/>
      <c r="AN29" s="47"/>
      <c r="AO29" s="42"/>
      <c r="AP29" s="98"/>
      <c r="AQ29" s="42"/>
      <c r="AR29" s="47"/>
      <c r="AS29" s="93"/>
    </row>
    <row r="30" spans="1:45" s="73" customFormat="1">
      <c r="A30" s="54" t="s">
        <v>8</v>
      </c>
      <c r="B30" s="30" t="s">
        <v>794</v>
      </c>
      <c r="C30" s="153">
        <v>12</v>
      </c>
      <c r="D30" s="28">
        <v>3</v>
      </c>
      <c r="E30" s="149"/>
      <c r="F30" s="70">
        <f>AVERAGE(U30,X30,Y30,Z30,AA30,AB30,AC30,AD30,AE30,AF30,AG30,AI30)</f>
        <v>4.75</v>
      </c>
      <c r="G30" s="122"/>
      <c r="H30" s="58"/>
      <c r="I30" s="58"/>
      <c r="J30" s="116"/>
      <c r="K30" s="47"/>
      <c r="L30" s="116"/>
      <c r="M30" s="47"/>
      <c r="N30" s="47"/>
      <c r="O30" s="47"/>
      <c r="P30" s="116"/>
      <c r="Q30" s="116"/>
      <c r="R30" s="116"/>
      <c r="S30" s="47"/>
      <c r="T30" s="58" t="s">
        <v>14</v>
      </c>
      <c r="U30" s="47">
        <v>5</v>
      </c>
      <c r="V30" s="58" t="s">
        <v>14</v>
      </c>
      <c r="W30" s="58" t="s">
        <v>14</v>
      </c>
      <c r="X30" s="116">
        <v>4</v>
      </c>
      <c r="Y30" s="188">
        <v>3</v>
      </c>
      <c r="Z30" s="116">
        <v>5</v>
      </c>
      <c r="AA30" s="116">
        <v>5</v>
      </c>
      <c r="AB30" s="40">
        <v>4</v>
      </c>
      <c r="AC30" s="116">
        <v>6</v>
      </c>
      <c r="AD30" s="47">
        <v>6</v>
      </c>
      <c r="AE30" s="47">
        <v>4</v>
      </c>
      <c r="AF30" s="47">
        <v>4</v>
      </c>
      <c r="AG30" s="47">
        <v>5</v>
      </c>
      <c r="AH30" s="47"/>
      <c r="AI30" s="47">
        <v>6</v>
      </c>
      <c r="AJ30" s="47"/>
      <c r="AK30" s="116"/>
      <c r="AL30" s="42"/>
      <c r="AM30" s="47"/>
      <c r="AN30" s="47"/>
      <c r="AO30" s="42"/>
      <c r="AP30" s="98"/>
      <c r="AQ30" s="42"/>
      <c r="AR30" s="47"/>
      <c r="AS30" s="93"/>
    </row>
    <row r="31" spans="1:45" s="73" customFormat="1">
      <c r="A31" s="54" t="s">
        <v>8</v>
      </c>
      <c r="B31" s="30" t="s">
        <v>179</v>
      </c>
      <c r="C31" s="153">
        <v>4</v>
      </c>
      <c r="D31" s="28">
        <v>1</v>
      </c>
      <c r="E31" s="149"/>
      <c r="F31" s="70">
        <f>AVERAGE(AE31,AF31,AG31,AI31)</f>
        <v>4.75</v>
      </c>
      <c r="G31" s="122"/>
      <c r="H31" s="58"/>
      <c r="I31" s="58"/>
      <c r="J31" s="116"/>
      <c r="K31" s="47"/>
      <c r="L31" s="116"/>
      <c r="M31" s="47"/>
      <c r="N31" s="47"/>
      <c r="O31" s="47"/>
      <c r="P31" s="116"/>
      <c r="Q31" s="116"/>
      <c r="R31" s="116"/>
      <c r="S31" s="47"/>
      <c r="T31" s="58"/>
      <c r="U31" s="47"/>
      <c r="V31" s="58"/>
      <c r="W31" s="58"/>
      <c r="X31" s="116"/>
      <c r="Y31" s="116"/>
      <c r="Z31" s="116"/>
      <c r="AA31" s="116"/>
      <c r="AB31" s="40"/>
      <c r="AC31" s="116"/>
      <c r="AD31" s="58" t="s">
        <v>14</v>
      </c>
      <c r="AE31" s="193">
        <v>3</v>
      </c>
      <c r="AF31" s="47">
        <v>5</v>
      </c>
      <c r="AG31" s="47">
        <v>5</v>
      </c>
      <c r="AH31" s="47"/>
      <c r="AI31" s="47">
        <v>6</v>
      </c>
      <c r="AJ31" s="47"/>
      <c r="AK31" s="116"/>
      <c r="AL31" s="42"/>
      <c r="AM31" s="47"/>
      <c r="AN31" s="47"/>
      <c r="AO31" s="42"/>
      <c r="AP31" s="98"/>
      <c r="AQ31" s="42"/>
      <c r="AR31" s="47"/>
      <c r="AS31" s="93"/>
    </row>
    <row r="32" spans="1:45" s="73" customFormat="1">
      <c r="A32" s="54" t="s">
        <v>8</v>
      </c>
      <c r="B32" s="30" t="s">
        <v>521</v>
      </c>
      <c r="C32" s="153">
        <v>5</v>
      </c>
      <c r="D32" s="28"/>
      <c r="E32" s="149"/>
      <c r="F32" s="70">
        <f>AVERAGE(AD32,AE32,AF32,AG32,AI32)</f>
        <v>5</v>
      </c>
      <c r="G32" s="122"/>
      <c r="H32" s="58"/>
      <c r="I32" s="58"/>
      <c r="J32" s="116"/>
      <c r="K32" s="47"/>
      <c r="L32" s="116"/>
      <c r="M32" s="47"/>
      <c r="N32" s="47"/>
      <c r="O32" s="47"/>
      <c r="P32" s="116"/>
      <c r="Q32" s="116"/>
      <c r="R32" s="116"/>
      <c r="S32" s="47"/>
      <c r="T32" s="58"/>
      <c r="U32" s="47"/>
      <c r="V32" s="58"/>
      <c r="W32" s="58"/>
      <c r="X32" s="116"/>
      <c r="Y32" s="116"/>
      <c r="Z32" s="116"/>
      <c r="AA32" s="116"/>
      <c r="AB32" s="40"/>
      <c r="AC32" s="116"/>
      <c r="AD32" s="196">
        <v>7</v>
      </c>
      <c r="AE32" s="47">
        <v>4</v>
      </c>
      <c r="AF32" s="47">
        <v>4</v>
      </c>
      <c r="AG32" s="47">
        <v>4</v>
      </c>
      <c r="AH32" s="47"/>
      <c r="AI32" s="47">
        <v>6</v>
      </c>
      <c r="AJ32" s="47"/>
      <c r="AK32" s="116"/>
      <c r="AL32" s="42"/>
      <c r="AM32" s="47"/>
      <c r="AN32" s="47"/>
      <c r="AO32" s="42"/>
      <c r="AP32" s="98"/>
      <c r="AQ32" s="42"/>
      <c r="AR32" s="47"/>
      <c r="AS32" s="93"/>
    </row>
    <row r="33" spans="1:45" s="63" customFormat="1">
      <c r="A33" s="118" t="s">
        <v>8</v>
      </c>
      <c r="B33" s="29" t="s">
        <v>455</v>
      </c>
      <c r="C33" s="140">
        <v>5</v>
      </c>
      <c r="D33" s="141">
        <v>2</v>
      </c>
      <c r="E33" s="181"/>
      <c r="F33" s="24">
        <f>AVERAGE(J33,K33,L33,M33,V33)</f>
        <v>4.2</v>
      </c>
      <c r="G33" s="111"/>
      <c r="H33" s="97"/>
      <c r="I33" s="107"/>
      <c r="J33" s="188">
        <v>3</v>
      </c>
      <c r="K33" s="47">
        <v>5</v>
      </c>
      <c r="L33" s="47">
        <v>4</v>
      </c>
      <c r="M33" s="47">
        <v>5</v>
      </c>
      <c r="N33" s="96"/>
      <c r="O33" s="96"/>
      <c r="P33" s="107"/>
      <c r="Q33" s="107"/>
      <c r="R33" s="96"/>
      <c r="S33" s="96"/>
      <c r="T33" s="116" t="s">
        <v>14</v>
      </c>
      <c r="U33" s="116" t="s">
        <v>14</v>
      </c>
      <c r="V33" s="47">
        <v>4</v>
      </c>
      <c r="W33" s="96"/>
      <c r="X33" s="107"/>
      <c r="Y33" s="96"/>
      <c r="Z33" s="96"/>
      <c r="AA33" s="107"/>
      <c r="AB33" s="98"/>
      <c r="AC33" s="107"/>
      <c r="AD33" s="96"/>
      <c r="AE33" s="107"/>
      <c r="AF33" s="96"/>
      <c r="AG33" s="107"/>
      <c r="AH33" s="96"/>
      <c r="AI33" s="96"/>
      <c r="AJ33" s="96"/>
      <c r="AK33" s="96"/>
      <c r="AL33" s="98"/>
      <c r="AM33" s="96"/>
      <c r="AN33" s="96"/>
      <c r="AO33" s="98"/>
      <c r="AP33" s="98"/>
      <c r="AQ33" s="98"/>
      <c r="AR33" s="96"/>
      <c r="AS33" s="65"/>
    </row>
    <row r="34" spans="1:45" s="73" customFormat="1">
      <c r="A34" s="100" t="s">
        <v>9</v>
      </c>
      <c r="B34" s="72" t="s">
        <v>166</v>
      </c>
      <c r="C34" s="101">
        <v>12</v>
      </c>
      <c r="D34" s="42">
        <v>2</v>
      </c>
      <c r="E34" s="167">
        <v>1</v>
      </c>
      <c r="F34" s="70">
        <f>AVERAGE(G34,I34,V34,W34,X34,Y34,Z34,AA34,AC34,AF34,AG34,AI34)</f>
        <v>4.5</v>
      </c>
      <c r="G34" s="122">
        <v>4</v>
      </c>
      <c r="H34" s="44"/>
      <c r="I34" s="116">
        <v>4</v>
      </c>
      <c r="J34" s="116"/>
      <c r="K34" s="96"/>
      <c r="L34" s="96"/>
      <c r="M34" s="96"/>
      <c r="N34" s="96"/>
      <c r="O34" s="96"/>
      <c r="P34" s="107"/>
      <c r="Q34" s="107"/>
      <c r="R34" s="96"/>
      <c r="S34" s="96"/>
      <c r="T34" s="107"/>
      <c r="U34" s="96"/>
      <c r="V34" s="47">
        <v>4</v>
      </c>
      <c r="W34" s="47">
        <v>5</v>
      </c>
      <c r="X34" s="37">
        <v>6</v>
      </c>
      <c r="Y34" s="47">
        <v>4</v>
      </c>
      <c r="Z34" s="47">
        <v>6</v>
      </c>
      <c r="AA34" s="116">
        <v>4</v>
      </c>
      <c r="AB34" s="40" t="s">
        <v>14</v>
      </c>
      <c r="AC34" s="116">
        <v>5</v>
      </c>
      <c r="AD34" s="96"/>
      <c r="AE34" s="116" t="s">
        <v>14</v>
      </c>
      <c r="AF34" s="47">
        <v>4</v>
      </c>
      <c r="AG34" s="188">
        <v>3</v>
      </c>
      <c r="AH34" s="96"/>
      <c r="AI34" s="47">
        <v>5</v>
      </c>
      <c r="AJ34" s="96"/>
      <c r="AK34" s="96"/>
      <c r="AL34" s="98"/>
      <c r="AM34" s="96"/>
      <c r="AN34" s="96"/>
      <c r="AO34" s="98"/>
      <c r="AP34" s="98"/>
      <c r="AQ34" s="98"/>
      <c r="AR34" s="96"/>
      <c r="AS34" s="93"/>
    </row>
    <row r="35" spans="1:45" s="73" customFormat="1">
      <c r="A35" s="100" t="s">
        <v>9</v>
      </c>
      <c r="B35" s="72" t="s">
        <v>173</v>
      </c>
      <c r="C35" s="101">
        <v>27</v>
      </c>
      <c r="D35" s="42"/>
      <c r="E35" s="167">
        <v>14</v>
      </c>
      <c r="F35" s="70">
        <f>AVERAGE(W35,U35,T35,G35,H35,I35,J35,K35,L35,M35,N35,O35,P35,Q35,R35,V35,X35,Y35,Z35,AA35,AB35,AC35,AD35,AE35,AF35,AG35,AI35)</f>
        <v>4.9259259259259256</v>
      </c>
      <c r="G35" s="110">
        <v>6</v>
      </c>
      <c r="H35" s="40">
        <v>4</v>
      </c>
      <c r="I35" s="37">
        <v>6</v>
      </c>
      <c r="J35" s="188">
        <v>3</v>
      </c>
      <c r="K35" s="193">
        <v>3</v>
      </c>
      <c r="L35" s="182">
        <v>7</v>
      </c>
      <c r="M35" s="47">
        <v>4</v>
      </c>
      <c r="N35" s="47">
        <v>4</v>
      </c>
      <c r="O35" s="47">
        <v>4</v>
      </c>
      <c r="P35" s="37">
        <v>4</v>
      </c>
      <c r="Q35" s="37">
        <v>6</v>
      </c>
      <c r="R35" s="182">
        <v>7</v>
      </c>
      <c r="S35" s="96"/>
      <c r="T35" s="190">
        <v>7</v>
      </c>
      <c r="U35" s="193">
        <v>3</v>
      </c>
      <c r="V35" s="47">
        <v>4</v>
      </c>
      <c r="W35" s="47">
        <v>5</v>
      </c>
      <c r="X35" s="116">
        <v>4</v>
      </c>
      <c r="Y35" s="46">
        <v>6</v>
      </c>
      <c r="Z35" s="182">
        <v>7</v>
      </c>
      <c r="AA35" s="37">
        <v>6</v>
      </c>
      <c r="AB35" s="42">
        <v>5</v>
      </c>
      <c r="AC35" s="116">
        <v>5</v>
      </c>
      <c r="AD35" s="182">
        <v>8</v>
      </c>
      <c r="AE35" s="188">
        <v>3</v>
      </c>
      <c r="AF35" s="47">
        <v>4</v>
      </c>
      <c r="AG35" s="116">
        <v>4</v>
      </c>
      <c r="AH35" s="96"/>
      <c r="AI35" s="47">
        <v>4</v>
      </c>
      <c r="AJ35" s="96"/>
      <c r="AK35" s="96"/>
      <c r="AL35" s="98"/>
      <c r="AM35" s="96"/>
      <c r="AN35" s="96"/>
      <c r="AO35" s="98"/>
      <c r="AP35" s="98"/>
      <c r="AQ35" s="98"/>
      <c r="AR35" s="96"/>
      <c r="AS35" s="93"/>
    </row>
    <row r="36" spans="1:45" s="73" customFormat="1">
      <c r="A36" s="148" t="s">
        <v>9</v>
      </c>
      <c r="B36" s="72" t="s">
        <v>627</v>
      </c>
      <c r="C36" s="101">
        <v>8</v>
      </c>
      <c r="D36" s="42">
        <v>3</v>
      </c>
      <c r="E36" s="167">
        <v>3</v>
      </c>
      <c r="F36" s="70">
        <f>AVERAGE(Q36,R36,S36,T36,U36,W36,X36,Y36)</f>
        <v>5.25</v>
      </c>
      <c r="G36" s="110"/>
      <c r="H36" s="40"/>
      <c r="I36" s="37"/>
      <c r="J36" s="47"/>
      <c r="K36" s="47"/>
      <c r="L36" s="58" t="s">
        <v>14</v>
      </c>
      <c r="M36" s="116"/>
      <c r="N36" s="116" t="s">
        <v>14</v>
      </c>
      <c r="O36" s="96"/>
      <c r="P36" s="107"/>
      <c r="Q36" s="190">
        <v>7</v>
      </c>
      <c r="R36" s="182">
        <v>8</v>
      </c>
      <c r="S36" s="47">
        <v>4</v>
      </c>
      <c r="T36" s="192">
        <v>7</v>
      </c>
      <c r="U36" s="47">
        <v>4</v>
      </c>
      <c r="V36" s="96"/>
      <c r="W36" s="47">
        <v>5</v>
      </c>
      <c r="X36" s="116">
        <v>4</v>
      </c>
      <c r="Y36" s="193">
        <v>3</v>
      </c>
      <c r="Z36" s="96"/>
      <c r="AA36" s="107"/>
      <c r="AB36" s="40" t="s">
        <v>14</v>
      </c>
      <c r="AC36" s="107"/>
      <c r="AD36" s="96"/>
      <c r="AE36" s="107"/>
      <c r="AF36" s="96"/>
      <c r="AG36" s="107"/>
      <c r="AH36" s="96"/>
      <c r="AI36" s="96"/>
      <c r="AJ36" s="96"/>
      <c r="AK36" s="96"/>
      <c r="AL36" s="98"/>
      <c r="AM36" s="96"/>
      <c r="AN36" s="96"/>
      <c r="AO36" s="98"/>
      <c r="AP36" s="98"/>
      <c r="AQ36" s="98"/>
      <c r="AR36" s="96"/>
      <c r="AS36" s="93"/>
    </row>
    <row r="37" spans="1:45" s="73" customFormat="1">
      <c r="A37" s="148" t="s">
        <v>9</v>
      </c>
      <c r="B37" s="72" t="s">
        <v>979</v>
      </c>
      <c r="C37" s="101">
        <v>1</v>
      </c>
      <c r="D37" s="42">
        <v>2</v>
      </c>
      <c r="E37" s="167"/>
      <c r="F37" s="70">
        <f>AVERAGE(AB37)</f>
        <v>5</v>
      </c>
      <c r="G37" s="110"/>
      <c r="H37" s="40"/>
      <c r="I37" s="37"/>
      <c r="J37" s="47"/>
      <c r="K37" s="47"/>
      <c r="L37" s="58"/>
      <c r="M37" s="116"/>
      <c r="N37" s="116"/>
      <c r="O37" s="96"/>
      <c r="P37" s="107"/>
      <c r="Q37" s="40"/>
      <c r="R37" s="37"/>
      <c r="S37" s="47"/>
      <c r="T37" s="47"/>
      <c r="U37" s="58"/>
      <c r="V37" s="116"/>
      <c r="W37" s="116"/>
      <c r="X37" s="96"/>
      <c r="Y37" s="107"/>
      <c r="Z37" s="96"/>
      <c r="AA37" s="107"/>
      <c r="AB37" s="42">
        <v>5</v>
      </c>
      <c r="AC37" s="116" t="s">
        <v>14</v>
      </c>
      <c r="AD37" s="96"/>
      <c r="AE37" s="107"/>
      <c r="AF37" s="116" t="s">
        <v>14</v>
      </c>
      <c r="AG37" s="107"/>
      <c r="AH37" s="96"/>
      <c r="AI37" s="96"/>
      <c r="AJ37" s="96"/>
      <c r="AK37" s="96"/>
      <c r="AL37" s="98"/>
      <c r="AM37" s="96"/>
      <c r="AN37" s="96"/>
      <c r="AO37" s="98"/>
      <c r="AP37" s="98"/>
      <c r="AQ37" s="98"/>
      <c r="AR37" s="96"/>
      <c r="AS37" s="93"/>
    </row>
    <row r="38" spans="1:45" ht="15.75" thickBot="1">
      <c r="A38" s="301" t="s">
        <v>9</v>
      </c>
      <c r="B38" s="302" t="s">
        <v>376</v>
      </c>
      <c r="C38" s="303"/>
      <c r="D38" s="316">
        <v>2</v>
      </c>
      <c r="E38" s="317"/>
      <c r="F38" s="23"/>
      <c r="G38" s="286"/>
      <c r="H38" s="290" t="s">
        <v>14</v>
      </c>
      <c r="I38" s="287" t="s">
        <v>14</v>
      </c>
      <c r="J38" s="287"/>
      <c r="K38" s="288"/>
      <c r="L38" s="288"/>
      <c r="M38" s="288"/>
      <c r="N38" s="288"/>
      <c r="O38" s="288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7"/>
      <c r="AA38" s="287"/>
      <c r="AB38" s="290"/>
      <c r="AC38" s="288"/>
      <c r="AD38" s="290"/>
      <c r="AE38" s="287"/>
      <c r="AF38" s="290"/>
      <c r="AG38" s="284"/>
      <c r="AH38" s="288"/>
      <c r="AI38" s="288"/>
      <c r="AJ38" s="288"/>
      <c r="AK38" s="287"/>
      <c r="AL38" s="284"/>
      <c r="AM38" s="287"/>
      <c r="AN38" s="288"/>
      <c r="AO38" s="284"/>
      <c r="AP38" s="284"/>
      <c r="AQ38" s="284"/>
      <c r="AR38" s="287"/>
      <c r="AS38" s="18"/>
    </row>
    <row r="39" spans="1:45">
      <c r="C39" s="59"/>
      <c r="D39" s="59"/>
      <c r="E39" s="59"/>
      <c r="G39" s="26"/>
      <c r="H39" s="26"/>
      <c r="I39" s="26"/>
      <c r="J39" s="26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9" width="4.5703125" customWidth="1"/>
    <col min="10" max="28" width="4.7109375" customWidth="1"/>
    <col min="29" max="29" width="4.85546875" customWidth="1"/>
    <col min="30" max="44" width="4.7109375" customWidth="1"/>
  </cols>
  <sheetData>
    <row r="1" spans="1:45">
      <c r="A1" s="73" t="s">
        <v>174</v>
      </c>
    </row>
    <row r="4" spans="1:45">
      <c r="A4" t="s">
        <v>0</v>
      </c>
    </row>
    <row r="5" spans="1:45" ht="15.75" thickBot="1"/>
    <row r="6" spans="1:45" ht="15.75" thickBot="1">
      <c r="C6" s="340" t="s">
        <v>13</v>
      </c>
      <c r="D6" s="341"/>
      <c r="E6" s="342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175</v>
      </c>
      <c r="H7" s="92" t="s">
        <v>378</v>
      </c>
      <c r="I7" s="92" t="s">
        <v>434</v>
      </c>
      <c r="J7" s="92" t="s">
        <v>465</v>
      </c>
      <c r="K7" s="92" t="s">
        <v>589</v>
      </c>
      <c r="L7" s="92" t="s">
        <v>620</v>
      </c>
      <c r="M7" s="92" t="s">
        <v>646</v>
      </c>
      <c r="N7" s="92" t="s">
        <v>669</v>
      </c>
      <c r="O7" s="92" t="s">
        <v>677</v>
      </c>
      <c r="P7" s="92" t="s">
        <v>701</v>
      </c>
      <c r="Q7" s="92" t="s">
        <v>726</v>
      </c>
      <c r="R7" s="92" t="s">
        <v>760</v>
      </c>
      <c r="S7" s="92" t="s">
        <v>772</v>
      </c>
      <c r="T7" s="92" t="s">
        <v>807</v>
      </c>
      <c r="U7" s="92" t="s">
        <v>829</v>
      </c>
      <c r="V7" s="92" t="s">
        <v>839</v>
      </c>
      <c r="W7" s="92" t="s">
        <v>854</v>
      </c>
      <c r="X7" s="92" t="s">
        <v>875</v>
      </c>
      <c r="Y7" s="92" t="s">
        <v>903</v>
      </c>
      <c r="Z7" s="92" t="s">
        <v>917</v>
      </c>
      <c r="AA7" s="92" t="s">
        <v>954</v>
      </c>
      <c r="AB7" s="92" t="s">
        <v>973</v>
      </c>
      <c r="AC7" s="92" t="s">
        <v>996</v>
      </c>
      <c r="AD7" s="92" t="s">
        <v>1026</v>
      </c>
      <c r="AE7" s="92" t="s">
        <v>1046</v>
      </c>
      <c r="AF7" s="92" t="s">
        <v>1064</v>
      </c>
      <c r="AG7" s="92" t="s">
        <v>1087</v>
      </c>
      <c r="AH7" s="92"/>
      <c r="AI7" s="92" t="s">
        <v>1132</v>
      </c>
      <c r="AJ7" s="92"/>
      <c r="AK7" s="92"/>
      <c r="AL7" s="92"/>
      <c r="AM7" s="92"/>
      <c r="AN7" s="92"/>
      <c r="AO7" s="92"/>
      <c r="AP7" s="92"/>
      <c r="AQ7" s="92"/>
      <c r="AR7" s="92"/>
    </row>
    <row r="8" spans="1:45">
      <c r="A8" s="204" t="s">
        <v>6</v>
      </c>
      <c r="B8" s="203" t="s">
        <v>176</v>
      </c>
      <c r="C8" s="164">
        <v>25</v>
      </c>
      <c r="D8" s="165"/>
      <c r="E8" s="166"/>
      <c r="F8" s="25">
        <f>AVERAGE(G8,J8,K8,L8,M8,N8,O8,P8,Q8,R8,S8,T8,U8,V8,W8,X8,Y8,AA8,AB8,AC8,AD8,AE8,AF8,AG8,AI8)</f>
        <v>5.2</v>
      </c>
      <c r="G8" s="122">
        <v>5</v>
      </c>
      <c r="H8" s="46"/>
      <c r="I8" s="42"/>
      <c r="J8" s="47">
        <v>4</v>
      </c>
      <c r="K8" s="47">
        <v>4</v>
      </c>
      <c r="L8" s="47">
        <v>5</v>
      </c>
      <c r="M8" s="47">
        <v>5</v>
      </c>
      <c r="N8" s="47">
        <v>5</v>
      </c>
      <c r="O8" s="182">
        <v>7</v>
      </c>
      <c r="P8" s="46">
        <v>6</v>
      </c>
      <c r="Q8" s="47">
        <v>6</v>
      </c>
      <c r="R8" s="47">
        <v>5</v>
      </c>
      <c r="S8" s="47">
        <v>5</v>
      </c>
      <c r="T8" s="46">
        <v>6</v>
      </c>
      <c r="U8" s="47">
        <v>5</v>
      </c>
      <c r="V8" s="47">
        <v>4</v>
      </c>
      <c r="W8" s="46">
        <v>6</v>
      </c>
      <c r="X8" s="47">
        <v>4</v>
      </c>
      <c r="Y8" s="191">
        <v>7</v>
      </c>
      <c r="Z8" s="47"/>
      <c r="AA8" s="191">
        <v>7</v>
      </c>
      <c r="AB8" s="47">
        <v>4</v>
      </c>
      <c r="AC8" s="47">
        <v>5</v>
      </c>
      <c r="AD8" s="47">
        <v>6</v>
      </c>
      <c r="AE8" s="46">
        <v>6</v>
      </c>
      <c r="AF8" s="42">
        <v>5</v>
      </c>
      <c r="AG8" s="47">
        <v>5</v>
      </c>
      <c r="AH8" s="47"/>
      <c r="AI8" s="193">
        <v>3</v>
      </c>
      <c r="AJ8" s="42"/>
      <c r="AK8" s="47"/>
      <c r="AL8" s="47"/>
      <c r="AM8" s="47"/>
      <c r="AN8" s="47"/>
      <c r="AO8" s="42"/>
      <c r="AP8" s="47"/>
      <c r="AQ8" s="42"/>
      <c r="AR8" s="47"/>
      <c r="AS8" s="18"/>
    </row>
    <row r="9" spans="1:45" s="73" customFormat="1">
      <c r="A9" s="100" t="s">
        <v>6</v>
      </c>
      <c r="B9" s="72" t="s">
        <v>379</v>
      </c>
      <c r="C9" s="101">
        <v>3</v>
      </c>
      <c r="D9" s="42"/>
      <c r="E9" s="103"/>
      <c r="F9" s="32">
        <f>AVERAGE(H9,I9,Z9)</f>
        <v>5.666666666666667</v>
      </c>
      <c r="G9" s="122"/>
      <c r="H9" s="47">
        <v>5</v>
      </c>
      <c r="I9" s="46">
        <v>6</v>
      </c>
      <c r="J9" s="47"/>
      <c r="K9" s="96"/>
      <c r="L9" s="47"/>
      <c r="M9" s="47"/>
      <c r="N9" s="47"/>
      <c r="O9" s="47"/>
      <c r="P9" s="47"/>
      <c r="Q9" s="47"/>
      <c r="R9" s="47"/>
      <c r="S9" s="96"/>
      <c r="T9" s="96"/>
      <c r="U9" s="96"/>
      <c r="V9" s="47"/>
      <c r="W9" s="47"/>
      <c r="X9" s="47"/>
      <c r="Y9" s="47"/>
      <c r="Z9" s="46">
        <v>6</v>
      </c>
      <c r="AA9" s="96"/>
      <c r="AB9" s="47"/>
      <c r="AC9" s="47"/>
      <c r="AD9" s="47"/>
      <c r="AE9" s="47"/>
      <c r="AF9" s="42"/>
      <c r="AG9" s="96"/>
      <c r="AH9" s="96"/>
      <c r="AI9" s="47"/>
      <c r="AJ9" s="98"/>
      <c r="AK9" s="96"/>
      <c r="AL9" s="96"/>
      <c r="AM9" s="47"/>
      <c r="AN9" s="47"/>
      <c r="AO9" s="98"/>
      <c r="AP9" s="47"/>
      <c r="AQ9" s="42"/>
      <c r="AR9" s="47"/>
      <c r="AS9" s="93"/>
    </row>
    <row r="10" spans="1:45">
      <c r="A10" s="118" t="s">
        <v>6</v>
      </c>
      <c r="B10" s="29" t="s">
        <v>552</v>
      </c>
      <c r="C10" s="140"/>
      <c r="D10" s="141"/>
      <c r="E10" s="117"/>
      <c r="F10" s="24"/>
      <c r="G10" s="122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2"/>
      <c r="AG10" s="47"/>
      <c r="AH10" s="47"/>
      <c r="AI10" s="47"/>
      <c r="AJ10" s="42"/>
      <c r="AK10" s="47"/>
      <c r="AL10" s="47"/>
      <c r="AM10" s="47"/>
      <c r="AN10" s="47"/>
      <c r="AO10" s="42"/>
      <c r="AP10" s="47"/>
      <c r="AQ10" s="42"/>
      <c r="AR10" s="47"/>
      <c r="AS10" s="18"/>
    </row>
    <row r="11" spans="1:45">
      <c r="A11" s="100" t="s">
        <v>7</v>
      </c>
      <c r="B11" s="72" t="s">
        <v>178</v>
      </c>
      <c r="C11" s="101">
        <v>21</v>
      </c>
      <c r="D11" s="42"/>
      <c r="E11" s="103"/>
      <c r="F11" s="70">
        <f>AVERAGE(U11,T11,S11,G11,H11,I11,J11,K11,L11,M11,N11,O11,P11,Q11,R11,V11,W11,X11,Z11,AC11,AI11)</f>
        <v>5</v>
      </c>
      <c r="G11" s="122">
        <v>5</v>
      </c>
      <c r="H11" s="133">
        <v>5</v>
      </c>
      <c r="I11" s="47">
        <v>5</v>
      </c>
      <c r="J11" s="47">
        <v>5</v>
      </c>
      <c r="K11" s="116">
        <v>4</v>
      </c>
      <c r="L11" s="47">
        <v>5</v>
      </c>
      <c r="M11" s="47">
        <v>5</v>
      </c>
      <c r="N11" s="47">
        <v>5</v>
      </c>
      <c r="O11" s="116">
        <v>5</v>
      </c>
      <c r="P11" s="47">
        <v>6</v>
      </c>
      <c r="Q11" s="47">
        <v>4</v>
      </c>
      <c r="R11" s="47">
        <v>5</v>
      </c>
      <c r="S11" s="47">
        <v>5</v>
      </c>
      <c r="T11" s="47">
        <v>6</v>
      </c>
      <c r="U11" s="47">
        <v>5</v>
      </c>
      <c r="V11" s="47">
        <v>4</v>
      </c>
      <c r="W11" s="47">
        <v>6</v>
      </c>
      <c r="X11" s="47">
        <v>5</v>
      </c>
      <c r="Y11" s="47"/>
      <c r="Z11" s="47">
        <v>5</v>
      </c>
      <c r="AA11" s="47"/>
      <c r="AB11" s="47"/>
      <c r="AC11" s="47">
        <v>6</v>
      </c>
      <c r="AD11" s="47"/>
      <c r="AE11" s="47"/>
      <c r="AF11" s="42"/>
      <c r="AG11" s="47"/>
      <c r="AH11" s="47"/>
      <c r="AI11" s="47">
        <v>4</v>
      </c>
      <c r="AJ11" s="42"/>
      <c r="AK11" s="47"/>
      <c r="AL11" s="47"/>
      <c r="AM11" s="47"/>
      <c r="AN11" s="47"/>
      <c r="AO11" s="42"/>
      <c r="AP11" s="116"/>
      <c r="AQ11" s="42"/>
      <c r="AR11" s="47"/>
      <c r="AS11" s="18"/>
    </row>
    <row r="12" spans="1:45">
      <c r="A12" s="100" t="s">
        <v>7</v>
      </c>
      <c r="B12" s="72" t="s">
        <v>179</v>
      </c>
      <c r="C12" s="101">
        <v>28</v>
      </c>
      <c r="D12" s="42"/>
      <c r="E12" s="103">
        <v>1</v>
      </c>
      <c r="F12" s="70">
        <f>AVERAGE(U12,T12,S12,G12,H12,I12,J12,K12,L12,M12,N12,O12,P12,Q12,R12,V12,W12,X12,Y12,Z12,AA12,AB12,AC12,AD12,AE12,AF12,AG12,AI12)</f>
        <v>5</v>
      </c>
      <c r="G12" s="178">
        <v>5</v>
      </c>
      <c r="H12" s="133">
        <v>5</v>
      </c>
      <c r="I12" s="161">
        <v>6</v>
      </c>
      <c r="J12" s="47">
        <v>4</v>
      </c>
      <c r="K12" s="47">
        <v>4</v>
      </c>
      <c r="L12" s="46">
        <v>6</v>
      </c>
      <c r="M12" s="47">
        <v>5</v>
      </c>
      <c r="N12" s="47">
        <v>5</v>
      </c>
      <c r="O12" s="47">
        <v>5</v>
      </c>
      <c r="P12" s="47">
        <v>6</v>
      </c>
      <c r="Q12" s="47">
        <v>5</v>
      </c>
      <c r="R12" s="47">
        <v>6</v>
      </c>
      <c r="S12" s="47">
        <v>5</v>
      </c>
      <c r="T12" s="47">
        <v>6</v>
      </c>
      <c r="U12" s="47">
        <v>5</v>
      </c>
      <c r="V12" s="193">
        <v>3</v>
      </c>
      <c r="W12" s="47">
        <v>6</v>
      </c>
      <c r="X12" s="47">
        <v>5</v>
      </c>
      <c r="Y12" s="47">
        <v>5</v>
      </c>
      <c r="Z12" s="47">
        <v>5</v>
      </c>
      <c r="AA12" s="47">
        <v>5</v>
      </c>
      <c r="AB12" s="193">
        <v>3</v>
      </c>
      <c r="AC12" s="47">
        <v>6</v>
      </c>
      <c r="AD12" s="47">
        <v>6</v>
      </c>
      <c r="AE12" s="47">
        <v>6</v>
      </c>
      <c r="AF12" s="42">
        <v>5</v>
      </c>
      <c r="AG12" s="47">
        <v>4</v>
      </c>
      <c r="AH12" s="47"/>
      <c r="AI12" s="193">
        <v>3</v>
      </c>
      <c r="AJ12" s="42"/>
      <c r="AK12" s="96"/>
      <c r="AL12" s="47"/>
      <c r="AM12" s="47"/>
      <c r="AN12" s="47"/>
      <c r="AO12" s="42"/>
      <c r="AP12" s="47"/>
      <c r="AQ12" s="42"/>
      <c r="AR12" s="47"/>
      <c r="AS12" s="18"/>
    </row>
    <row r="13" spans="1:45">
      <c r="A13" s="100" t="s">
        <v>7</v>
      </c>
      <c r="B13" s="72" t="s">
        <v>180</v>
      </c>
      <c r="C13" s="101">
        <v>14</v>
      </c>
      <c r="D13" s="42">
        <v>3</v>
      </c>
      <c r="E13" s="103"/>
      <c r="F13" s="52">
        <f>AVERAGE(G13,H13,J13,K13,L13,M13,N13,O13,P13,Q13,Y13,AA13,AB13,AG13)</f>
        <v>4.7142857142857144</v>
      </c>
      <c r="G13" s="122">
        <v>6</v>
      </c>
      <c r="H13" s="116">
        <v>5</v>
      </c>
      <c r="I13" s="107"/>
      <c r="J13" s="188">
        <v>2</v>
      </c>
      <c r="K13" s="116">
        <v>4</v>
      </c>
      <c r="L13" s="193">
        <v>3</v>
      </c>
      <c r="M13" s="47">
        <v>5</v>
      </c>
      <c r="N13" s="47">
        <v>6</v>
      </c>
      <c r="O13" s="116">
        <v>5</v>
      </c>
      <c r="P13" s="47">
        <v>6</v>
      </c>
      <c r="Q13" s="191">
        <v>7</v>
      </c>
      <c r="R13" s="96"/>
      <c r="S13" s="96"/>
      <c r="T13" s="96"/>
      <c r="U13" s="107"/>
      <c r="V13" s="96"/>
      <c r="W13" s="116" t="s">
        <v>14</v>
      </c>
      <c r="X13" s="116" t="s">
        <v>14</v>
      </c>
      <c r="Y13" s="116">
        <v>5</v>
      </c>
      <c r="Z13" s="116" t="s">
        <v>14</v>
      </c>
      <c r="AA13" s="47">
        <v>5</v>
      </c>
      <c r="AB13" s="47">
        <v>4</v>
      </c>
      <c r="AC13" s="96"/>
      <c r="AD13" s="96"/>
      <c r="AE13" s="96"/>
      <c r="AF13" s="97"/>
      <c r="AG13" s="338">
        <v>3</v>
      </c>
      <c r="AH13" s="107"/>
      <c r="AI13" s="96"/>
      <c r="AJ13" s="98"/>
      <c r="AK13" s="107"/>
      <c r="AL13" s="96"/>
      <c r="AM13" s="96"/>
      <c r="AN13" s="107"/>
      <c r="AO13" s="98"/>
      <c r="AP13" s="96"/>
      <c r="AQ13" s="98"/>
      <c r="AR13" s="96"/>
      <c r="AS13" s="18"/>
    </row>
    <row r="14" spans="1:45" s="63" customFormat="1">
      <c r="A14" s="100" t="s">
        <v>7</v>
      </c>
      <c r="B14" s="72" t="s">
        <v>381</v>
      </c>
      <c r="C14" s="101">
        <v>6</v>
      </c>
      <c r="D14" s="42">
        <v>2</v>
      </c>
      <c r="E14" s="103">
        <v>1</v>
      </c>
      <c r="F14" s="70">
        <f>AVERAGE(I14,J14,K14,O14,AF14,AG14)</f>
        <v>4.833333333333333</v>
      </c>
      <c r="G14" s="111"/>
      <c r="H14" s="58" t="s">
        <v>14</v>
      </c>
      <c r="I14" s="58">
        <v>6</v>
      </c>
      <c r="J14" s="37">
        <v>6</v>
      </c>
      <c r="K14" s="188">
        <v>3</v>
      </c>
      <c r="L14" s="47"/>
      <c r="M14" s="47"/>
      <c r="N14" s="58" t="s">
        <v>14</v>
      </c>
      <c r="O14" s="116">
        <v>5</v>
      </c>
      <c r="P14" s="47"/>
      <c r="Q14" s="47"/>
      <c r="R14" s="47"/>
      <c r="S14" s="116"/>
      <c r="T14" s="47"/>
      <c r="U14" s="47"/>
      <c r="V14" s="47"/>
      <c r="W14" s="47"/>
      <c r="X14" s="47"/>
      <c r="Y14" s="47"/>
      <c r="Z14" s="116"/>
      <c r="AA14" s="47"/>
      <c r="AB14" s="47"/>
      <c r="AC14" s="47"/>
      <c r="AD14" s="116"/>
      <c r="AE14" s="47"/>
      <c r="AF14" s="42">
        <v>4</v>
      </c>
      <c r="AG14" s="116">
        <v>5</v>
      </c>
      <c r="AH14" s="47"/>
      <c r="AI14" s="47"/>
      <c r="AJ14" s="42"/>
      <c r="AK14" s="47"/>
      <c r="AL14" s="47"/>
      <c r="AM14" s="47"/>
      <c r="AN14" s="47"/>
      <c r="AO14" s="42"/>
      <c r="AP14" s="47"/>
      <c r="AQ14" s="42"/>
      <c r="AR14" s="47"/>
      <c r="AS14" s="65"/>
    </row>
    <row r="15" spans="1:45" s="73" customFormat="1">
      <c r="A15" s="100" t="s">
        <v>7</v>
      </c>
      <c r="B15" s="72" t="s">
        <v>551</v>
      </c>
      <c r="C15" s="101">
        <v>15</v>
      </c>
      <c r="D15" s="42">
        <v>1</v>
      </c>
      <c r="E15" s="103"/>
      <c r="F15" s="70">
        <f>AVERAGE(R15,S15,T15,U15,V15,W15,X15,Z15,AA15,AC15,AD15,AE15,AF15,AG15,AI15)</f>
        <v>5</v>
      </c>
      <c r="G15" s="122"/>
      <c r="H15" s="116"/>
      <c r="I15" s="116"/>
      <c r="J15" s="116"/>
      <c r="K15" s="116"/>
      <c r="L15" s="47"/>
      <c r="M15" s="47"/>
      <c r="N15" s="47"/>
      <c r="O15" s="116"/>
      <c r="P15" s="47"/>
      <c r="Q15" s="47"/>
      <c r="R15" s="47">
        <v>5</v>
      </c>
      <c r="S15" s="116">
        <v>5</v>
      </c>
      <c r="T15" s="47">
        <v>6</v>
      </c>
      <c r="U15" s="47">
        <v>5</v>
      </c>
      <c r="V15" s="193">
        <v>3</v>
      </c>
      <c r="W15" s="47">
        <v>5</v>
      </c>
      <c r="X15" s="47">
        <v>4</v>
      </c>
      <c r="Y15" s="58" t="s">
        <v>14</v>
      </c>
      <c r="Z15" s="116">
        <v>6</v>
      </c>
      <c r="AA15" s="47">
        <v>6</v>
      </c>
      <c r="AB15" s="47"/>
      <c r="AC15" s="47">
        <v>5</v>
      </c>
      <c r="AD15" s="192">
        <v>7</v>
      </c>
      <c r="AE15" s="47">
        <v>5</v>
      </c>
      <c r="AF15" s="42">
        <v>5</v>
      </c>
      <c r="AG15" s="116">
        <v>4</v>
      </c>
      <c r="AH15" s="47"/>
      <c r="AI15" s="47">
        <v>4</v>
      </c>
      <c r="AJ15" s="42"/>
      <c r="AK15" s="47"/>
      <c r="AL15" s="47"/>
      <c r="AM15" s="47"/>
      <c r="AN15" s="47"/>
      <c r="AO15" s="42"/>
      <c r="AP15" s="116"/>
      <c r="AQ15" s="42"/>
      <c r="AR15" s="47"/>
      <c r="AS15" s="93"/>
    </row>
    <row r="16" spans="1:45" s="73" customFormat="1">
      <c r="A16" s="100" t="s">
        <v>7</v>
      </c>
      <c r="B16" s="72" t="s">
        <v>241</v>
      </c>
      <c r="C16" s="101">
        <v>18</v>
      </c>
      <c r="D16" s="42"/>
      <c r="E16" s="103"/>
      <c r="F16" s="70">
        <f>AVERAGE(L16,M16,N16,P16,Q16,R16,S16,T16,U16,V16,W16,X16,Y16,Z16,AA16,AB16,AD16,AE16)</f>
        <v>5.166666666666667</v>
      </c>
      <c r="G16" s="122"/>
      <c r="H16" s="116"/>
      <c r="I16" s="116"/>
      <c r="J16" s="116"/>
      <c r="K16" s="116"/>
      <c r="L16" s="47">
        <v>4</v>
      </c>
      <c r="M16" s="47">
        <v>5</v>
      </c>
      <c r="N16" s="47">
        <v>5</v>
      </c>
      <c r="O16" s="116"/>
      <c r="P16" s="47">
        <v>6</v>
      </c>
      <c r="Q16" s="47">
        <v>5</v>
      </c>
      <c r="R16" s="47">
        <v>5</v>
      </c>
      <c r="S16" s="116">
        <v>5</v>
      </c>
      <c r="T16" s="47">
        <v>6</v>
      </c>
      <c r="U16" s="47">
        <v>5</v>
      </c>
      <c r="V16" s="47">
        <v>4</v>
      </c>
      <c r="W16" s="47">
        <v>6</v>
      </c>
      <c r="X16" s="47">
        <v>5</v>
      </c>
      <c r="Y16" s="47">
        <v>4</v>
      </c>
      <c r="Z16" s="116">
        <v>6</v>
      </c>
      <c r="AA16" s="47">
        <v>5</v>
      </c>
      <c r="AB16" s="47">
        <v>6</v>
      </c>
      <c r="AC16" s="47"/>
      <c r="AD16" s="116">
        <v>6</v>
      </c>
      <c r="AE16" s="47">
        <v>5</v>
      </c>
      <c r="AF16" s="42"/>
      <c r="AG16" s="116"/>
      <c r="AH16" s="47"/>
      <c r="AI16" s="116"/>
      <c r="AJ16" s="42"/>
      <c r="AK16" s="47"/>
      <c r="AL16" s="116"/>
      <c r="AM16" s="116"/>
      <c r="AN16" s="116"/>
      <c r="AO16" s="42"/>
      <c r="AP16" s="47"/>
      <c r="AQ16" s="42"/>
      <c r="AR16" s="47"/>
      <c r="AS16" s="93"/>
    </row>
    <row r="17" spans="1:45" s="73" customFormat="1">
      <c r="A17" s="118" t="s">
        <v>7</v>
      </c>
      <c r="B17" s="29" t="s">
        <v>904</v>
      </c>
      <c r="C17" s="140">
        <v>8</v>
      </c>
      <c r="D17" s="141">
        <v>1</v>
      </c>
      <c r="E17" s="117"/>
      <c r="F17" s="24">
        <f>AVERAGE(Y17,AA17,AB17,AC17,AD17,AE17,AF17,AI17)</f>
        <v>4.25</v>
      </c>
      <c r="G17" s="122"/>
      <c r="H17" s="116"/>
      <c r="I17" s="107"/>
      <c r="J17" s="116"/>
      <c r="K17" s="116"/>
      <c r="L17" s="47"/>
      <c r="M17" s="47"/>
      <c r="N17" s="47"/>
      <c r="O17" s="116"/>
      <c r="P17" s="116"/>
      <c r="Q17" s="47"/>
      <c r="R17" s="47"/>
      <c r="S17" s="116"/>
      <c r="T17" s="47"/>
      <c r="U17" s="47"/>
      <c r="V17" s="47"/>
      <c r="W17" s="47"/>
      <c r="X17" s="47"/>
      <c r="Y17" s="47">
        <v>4</v>
      </c>
      <c r="Z17" s="116"/>
      <c r="AA17" s="47">
        <v>4</v>
      </c>
      <c r="AB17" s="193">
        <v>3</v>
      </c>
      <c r="AC17" s="47">
        <v>4</v>
      </c>
      <c r="AD17" s="116">
        <v>5</v>
      </c>
      <c r="AE17" s="116">
        <v>6</v>
      </c>
      <c r="AF17" s="42">
        <v>4</v>
      </c>
      <c r="AG17" s="58" t="s">
        <v>14</v>
      </c>
      <c r="AH17" s="47"/>
      <c r="AI17" s="47">
        <v>4</v>
      </c>
      <c r="AJ17" s="42"/>
      <c r="AK17" s="47"/>
      <c r="AL17" s="47"/>
      <c r="AM17" s="47"/>
      <c r="AN17" s="116"/>
      <c r="AO17" s="42"/>
      <c r="AP17" s="47"/>
      <c r="AQ17" s="40"/>
      <c r="AR17" s="47"/>
      <c r="AS17" s="93"/>
    </row>
    <row r="18" spans="1:45">
      <c r="A18" s="281" t="s">
        <v>8</v>
      </c>
      <c r="B18" s="282" t="s">
        <v>181</v>
      </c>
      <c r="C18" s="283">
        <v>1</v>
      </c>
      <c r="D18" s="284">
        <v>1</v>
      </c>
      <c r="E18" s="285"/>
      <c r="F18" s="135">
        <f>AVERAGE(G18)</f>
        <v>5</v>
      </c>
      <c r="G18" s="286">
        <v>5</v>
      </c>
      <c r="H18" s="287" t="s">
        <v>14</v>
      </c>
      <c r="I18" s="287"/>
      <c r="J18" s="287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288"/>
      <c r="V18" s="288"/>
      <c r="W18" s="288"/>
      <c r="X18" s="288"/>
      <c r="Y18" s="288"/>
      <c r="Z18" s="288"/>
      <c r="AA18" s="288"/>
      <c r="AB18" s="288"/>
      <c r="AC18" s="288"/>
      <c r="AD18" s="288"/>
      <c r="AE18" s="288"/>
      <c r="AF18" s="284"/>
      <c r="AG18" s="288"/>
      <c r="AH18" s="288"/>
      <c r="AI18" s="288"/>
      <c r="AJ18" s="284"/>
      <c r="AK18" s="288"/>
      <c r="AL18" s="288"/>
      <c r="AM18" s="288"/>
      <c r="AN18" s="288"/>
      <c r="AO18" s="284"/>
      <c r="AP18" s="288"/>
      <c r="AQ18" s="284"/>
      <c r="AR18" s="288"/>
      <c r="AS18" s="18"/>
    </row>
    <row r="19" spans="1:45">
      <c r="A19" s="100" t="s">
        <v>8</v>
      </c>
      <c r="B19" s="72" t="s">
        <v>182</v>
      </c>
      <c r="C19" s="101">
        <v>22</v>
      </c>
      <c r="D19" s="42">
        <v>2</v>
      </c>
      <c r="E19" s="103"/>
      <c r="F19" s="70">
        <f>AVERAGE(U19,G19,H19,I19,J19,L19,O19,P19,Q19,R19,S19,T19,V19,W19,X19,Z19,AB19,AC19,AD19,AE19,AG19,AI19)</f>
        <v>5.4090909090909092</v>
      </c>
      <c r="G19" s="178">
        <v>4</v>
      </c>
      <c r="H19" s="116">
        <v>5</v>
      </c>
      <c r="I19" s="116">
        <v>6</v>
      </c>
      <c r="J19" s="116">
        <v>5</v>
      </c>
      <c r="K19" s="58" t="s">
        <v>14</v>
      </c>
      <c r="L19" s="47">
        <v>5</v>
      </c>
      <c r="M19" s="47"/>
      <c r="N19" s="47"/>
      <c r="O19" s="47">
        <v>5</v>
      </c>
      <c r="P19" s="192">
        <v>7</v>
      </c>
      <c r="Q19" s="116">
        <v>5</v>
      </c>
      <c r="R19" s="47">
        <v>5</v>
      </c>
      <c r="S19" s="47">
        <v>6</v>
      </c>
      <c r="T19" s="47">
        <v>6</v>
      </c>
      <c r="U19" s="47">
        <v>6</v>
      </c>
      <c r="V19" s="116">
        <v>5</v>
      </c>
      <c r="W19" s="192">
        <v>7</v>
      </c>
      <c r="X19" s="47">
        <v>5</v>
      </c>
      <c r="Y19" s="58" t="s">
        <v>14</v>
      </c>
      <c r="Z19" s="47">
        <v>5</v>
      </c>
      <c r="AA19" s="47"/>
      <c r="AB19" s="47">
        <v>5</v>
      </c>
      <c r="AC19" s="47">
        <v>6</v>
      </c>
      <c r="AD19" s="116">
        <v>5</v>
      </c>
      <c r="AE19" s="116">
        <v>5</v>
      </c>
      <c r="AF19" s="42"/>
      <c r="AG19" s="47">
        <v>6</v>
      </c>
      <c r="AH19" s="47"/>
      <c r="AI19" s="47">
        <v>5</v>
      </c>
      <c r="AJ19" s="42"/>
      <c r="AK19" s="47"/>
      <c r="AL19" s="47"/>
      <c r="AM19" s="47"/>
      <c r="AN19" s="47"/>
      <c r="AO19" s="42"/>
      <c r="AP19" s="47"/>
      <c r="AQ19" s="42"/>
      <c r="AR19" s="47"/>
      <c r="AS19" s="18"/>
    </row>
    <row r="20" spans="1:45">
      <c r="A20" s="100" t="s">
        <v>8</v>
      </c>
      <c r="B20" s="72" t="s">
        <v>183</v>
      </c>
      <c r="C20" s="101">
        <v>17</v>
      </c>
      <c r="D20" s="42">
        <v>4</v>
      </c>
      <c r="E20" s="103">
        <v>2</v>
      </c>
      <c r="F20" s="70">
        <f>AVERAGE(G20,H20,I20,K20,L20,N20,O20,P20,R20,S20,T20,W20,X20,Z20,AF20,AG20,AI20)</f>
        <v>5.0588235294117645</v>
      </c>
      <c r="G20" s="229">
        <v>7</v>
      </c>
      <c r="H20" s="40">
        <v>5</v>
      </c>
      <c r="I20" s="116">
        <v>4</v>
      </c>
      <c r="J20" s="116" t="s">
        <v>14</v>
      </c>
      <c r="K20" s="193">
        <v>3</v>
      </c>
      <c r="L20" s="47">
        <v>4</v>
      </c>
      <c r="M20" s="58" t="s">
        <v>14</v>
      </c>
      <c r="N20" s="47">
        <v>5</v>
      </c>
      <c r="O20" s="116">
        <v>6</v>
      </c>
      <c r="P20" s="182">
        <v>7</v>
      </c>
      <c r="Q20" s="116"/>
      <c r="R20" s="47">
        <v>4</v>
      </c>
      <c r="S20" s="116">
        <v>6</v>
      </c>
      <c r="T20" s="182">
        <v>7</v>
      </c>
      <c r="U20" s="47"/>
      <c r="V20" s="47"/>
      <c r="W20" s="47">
        <v>6</v>
      </c>
      <c r="X20" s="47">
        <v>5</v>
      </c>
      <c r="Y20" s="58" t="s">
        <v>14</v>
      </c>
      <c r="Z20" s="47">
        <v>4</v>
      </c>
      <c r="AA20" s="116"/>
      <c r="AB20" s="47"/>
      <c r="AC20" s="47"/>
      <c r="AD20" s="47"/>
      <c r="AE20" s="58" t="s">
        <v>14</v>
      </c>
      <c r="AF20" s="42">
        <v>4</v>
      </c>
      <c r="AG20" s="47">
        <v>4</v>
      </c>
      <c r="AH20" s="116"/>
      <c r="AI20" s="116">
        <v>5</v>
      </c>
      <c r="AJ20" s="42"/>
      <c r="AK20" s="47"/>
      <c r="AL20" s="47"/>
      <c r="AM20" s="116"/>
      <c r="AN20" s="96"/>
      <c r="AO20" s="42"/>
      <c r="AP20" s="116"/>
      <c r="AQ20" s="42"/>
      <c r="AR20" s="47"/>
      <c r="AS20" s="18"/>
    </row>
    <row r="21" spans="1:45">
      <c r="A21" s="100" t="s">
        <v>8</v>
      </c>
      <c r="B21" s="72" t="s">
        <v>184</v>
      </c>
      <c r="C21" s="101">
        <v>24</v>
      </c>
      <c r="D21" s="42">
        <v>1</v>
      </c>
      <c r="E21" s="103">
        <v>2</v>
      </c>
      <c r="F21" s="70">
        <f>AVERAGE(G21,K21,L21,M21,N21,O21,Q21,R21,S21,T21,U21,V21,W21,X21,Y21,Z21,AA21,AB21,AC21,AD21,AE21,AF21,AG21,AI21)</f>
        <v>4.708333333333333</v>
      </c>
      <c r="G21" s="122">
        <v>5</v>
      </c>
      <c r="H21" s="116"/>
      <c r="I21" s="116"/>
      <c r="J21" s="58" t="s">
        <v>14</v>
      </c>
      <c r="K21" s="47">
        <v>4</v>
      </c>
      <c r="L21" s="47">
        <v>4</v>
      </c>
      <c r="M21" s="47">
        <v>5</v>
      </c>
      <c r="N21" s="47">
        <v>5</v>
      </c>
      <c r="O21" s="47">
        <v>4</v>
      </c>
      <c r="P21" s="47"/>
      <c r="Q21" s="46">
        <v>6</v>
      </c>
      <c r="R21" s="47">
        <v>5</v>
      </c>
      <c r="S21" s="47">
        <v>5</v>
      </c>
      <c r="T21" s="47">
        <v>6</v>
      </c>
      <c r="U21" s="116">
        <v>4</v>
      </c>
      <c r="V21" s="47">
        <v>4</v>
      </c>
      <c r="W21" s="182">
        <v>7</v>
      </c>
      <c r="X21" s="47">
        <v>5</v>
      </c>
      <c r="Y21" s="47">
        <v>4</v>
      </c>
      <c r="Z21" s="47">
        <v>4</v>
      </c>
      <c r="AA21" s="47">
        <v>5</v>
      </c>
      <c r="AB21" s="47">
        <v>5</v>
      </c>
      <c r="AC21" s="116">
        <v>4</v>
      </c>
      <c r="AD21" s="47">
        <v>4</v>
      </c>
      <c r="AE21" s="47">
        <v>5</v>
      </c>
      <c r="AF21" s="42">
        <v>5</v>
      </c>
      <c r="AG21" s="47">
        <v>4</v>
      </c>
      <c r="AH21" s="47"/>
      <c r="AI21" s="47">
        <v>4</v>
      </c>
      <c r="AJ21" s="42"/>
      <c r="AK21" s="47"/>
      <c r="AL21" s="47"/>
      <c r="AM21" s="47"/>
      <c r="AN21" s="47"/>
      <c r="AO21" s="42"/>
      <c r="AP21" s="47"/>
      <c r="AQ21" s="42"/>
      <c r="AR21" s="47"/>
      <c r="AS21" s="18"/>
    </row>
    <row r="22" spans="1:45">
      <c r="A22" s="100" t="s">
        <v>8</v>
      </c>
      <c r="B22" s="72" t="s">
        <v>185</v>
      </c>
      <c r="C22" s="101">
        <v>14</v>
      </c>
      <c r="D22" s="42">
        <v>6</v>
      </c>
      <c r="E22" s="103">
        <v>1</v>
      </c>
      <c r="F22" s="70">
        <f>AVERAGE(G22,H22,I22,J22,K22,L22,M22,N22,P22,Q22,Y22,AD22,AF22,AI22)</f>
        <v>5</v>
      </c>
      <c r="G22" s="122">
        <v>5</v>
      </c>
      <c r="H22" s="134">
        <v>5</v>
      </c>
      <c r="I22" s="58">
        <v>5</v>
      </c>
      <c r="J22" s="116">
        <v>6</v>
      </c>
      <c r="K22" s="47">
        <v>4</v>
      </c>
      <c r="L22" s="47">
        <v>6</v>
      </c>
      <c r="M22" s="47">
        <v>5</v>
      </c>
      <c r="N22" s="47">
        <v>4</v>
      </c>
      <c r="O22" s="58" t="s">
        <v>14</v>
      </c>
      <c r="P22" s="182">
        <v>7</v>
      </c>
      <c r="Q22" s="47">
        <v>4</v>
      </c>
      <c r="R22" s="58" t="s">
        <v>14</v>
      </c>
      <c r="S22" s="96"/>
      <c r="T22" s="58" t="s">
        <v>14</v>
      </c>
      <c r="U22" s="47"/>
      <c r="V22" s="58" t="s">
        <v>14</v>
      </c>
      <c r="W22" s="58" t="s">
        <v>14</v>
      </c>
      <c r="X22" s="47"/>
      <c r="Y22" s="47">
        <v>5</v>
      </c>
      <c r="Z22" s="58" t="s">
        <v>14</v>
      </c>
      <c r="AA22" s="47"/>
      <c r="AB22" s="47"/>
      <c r="AC22" s="47"/>
      <c r="AD22" s="47">
        <v>4</v>
      </c>
      <c r="AE22" s="47"/>
      <c r="AF22" s="42">
        <v>5</v>
      </c>
      <c r="AG22" s="47"/>
      <c r="AH22" s="47"/>
      <c r="AI22" s="47">
        <v>5</v>
      </c>
      <c r="AJ22" s="42"/>
      <c r="AK22" s="47"/>
      <c r="AL22" s="47"/>
      <c r="AM22" s="47"/>
      <c r="AN22" s="47"/>
      <c r="AO22" s="42"/>
      <c r="AP22" s="47"/>
      <c r="AQ22" s="42"/>
      <c r="AR22" s="47"/>
      <c r="AS22" s="18"/>
    </row>
    <row r="23" spans="1:45" s="73" customFormat="1">
      <c r="A23" s="100" t="s">
        <v>8</v>
      </c>
      <c r="B23" s="72" t="s">
        <v>188</v>
      </c>
      <c r="C23" s="101">
        <v>24</v>
      </c>
      <c r="D23" s="42">
        <v>2</v>
      </c>
      <c r="E23" s="103"/>
      <c r="F23" s="70">
        <f>AVERAGE(U23,H23,I23,J23,K23,M23,N23,O23,P23,Q23,R23,S23,T23,V23,W23,X23,Y23,Z23,AA23,AB23,AC23,AD23,AE23,AF23)</f>
        <v>5.125</v>
      </c>
      <c r="G23" s="36" t="s">
        <v>14</v>
      </c>
      <c r="H23" s="162">
        <v>6</v>
      </c>
      <c r="I23" s="162">
        <v>5</v>
      </c>
      <c r="J23" s="58">
        <v>5</v>
      </c>
      <c r="K23" s="47">
        <v>5</v>
      </c>
      <c r="L23" s="58" t="s">
        <v>14</v>
      </c>
      <c r="M23" s="116">
        <v>5</v>
      </c>
      <c r="N23" s="116">
        <v>5</v>
      </c>
      <c r="O23" s="116">
        <v>5</v>
      </c>
      <c r="P23" s="191">
        <v>7</v>
      </c>
      <c r="Q23" s="47">
        <v>4</v>
      </c>
      <c r="R23" s="116">
        <v>5</v>
      </c>
      <c r="S23" s="116">
        <v>6</v>
      </c>
      <c r="T23" s="191">
        <v>7</v>
      </c>
      <c r="U23" s="47">
        <v>5</v>
      </c>
      <c r="V23" s="188">
        <v>3</v>
      </c>
      <c r="W23" s="192">
        <v>7</v>
      </c>
      <c r="X23" s="116">
        <v>5</v>
      </c>
      <c r="Y23" s="116">
        <v>5</v>
      </c>
      <c r="Z23" s="116">
        <v>5</v>
      </c>
      <c r="AA23" s="47">
        <v>5</v>
      </c>
      <c r="AB23" s="47">
        <v>4</v>
      </c>
      <c r="AC23" s="47">
        <v>5</v>
      </c>
      <c r="AD23" s="47">
        <v>4</v>
      </c>
      <c r="AE23" s="47">
        <v>5</v>
      </c>
      <c r="AF23" s="42">
        <v>5</v>
      </c>
      <c r="AG23" s="47"/>
      <c r="AH23" s="47"/>
      <c r="AI23" s="47"/>
      <c r="AJ23" s="42"/>
      <c r="AK23" s="47"/>
      <c r="AL23" s="47"/>
      <c r="AM23" s="116"/>
      <c r="AN23" s="116"/>
      <c r="AO23" s="40"/>
      <c r="AP23" s="116"/>
      <c r="AQ23" s="40"/>
      <c r="AR23" s="107"/>
      <c r="AS23" s="93"/>
    </row>
    <row r="24" spans="1:45" s="73" customFormat="1">
      <c r="A24" s="281" t="s">
        <v>8</v>
      </c>
      <c r="B24" s="282" t="s">
        <v>177</v>
      </c>
      <c r="C24" s="283">
        <v>4</v>
      </c>
      <c r="D24" s="284"/>
      <c r="E24" s="306"/>
      <c r="F24" s="135">
        <f>AVERAGE(G24,H24,I24,K24)</f>
        <v>4.75</v>
      </c>
      <c r="G24" s="286">
        <v>5</v>
      </c>
      <c r="H24" s="288">
        <v>5</v>
      </c>
      <c r="I24" s="307">
        <v>5</v>
      </c>
      <c r="J24" s="288"/>
      <c r="K24" s="288">
        <v>4</v>
      </c>
      <c r="L24" s="287"/>
      <c r="M24" s="287"/>
      <c r="N24" s="287"/>
      <c r="O24" s="287"/>
      <c r="P24" s="288"/>
      <c r="Q24" s="288"/>
      <c r="R24" s="287"/>
      <c r="S24" s="287"/>
      <c r="T24" s="288"/>
      <c r="U24" s="288"/>
      <c r="V24" s="287"/>
      <c r="W24" s="288"/>
      <c r="X24" s="287"/>
      <c r="Y24" s="287"/>
      <c r="Z24" s="287"/>
      <c r="AA24" s="288"/>
      <c r="AB24" s="288"/>
      <c r="AC24" s="288"/>
      <c r="AD24" s="288"/>
      <c r="AE24" s="288"/>
      <c r="AF24" s="284"/>
      <c r="AG24" s="288"/>
      <c r="AH24" s="288"/>
      <c r="AI24" s="288"/>
      <c r="AJ24" s="284"/>
      <c r="AK24" s="288"/>
      <c r="AL24" s="288"/>
      <c r="AM24" s="287"/>
      <c r="AN24" s="287"/>
      <c r="AO24" s="284"/>
      <c r="AP24" s="287"/>
      <c r="AQ24" s="284"/>
      <c r="AR24" s="287"/>
      <c r="AS24" s="93"/>
    </row>
    <row r="25" spans="1:45" s="73" customFormat="1">
      <c r="A25" s="100" t="s">
        <v>8</v>
      </c>
      <c r="B25" s="72" t="s">
        <v>466</v>
      </c>
      <c r="C25" s="101">
        <v>13</v>
      </c>
      <c r="D25" s="42">
        <v>8</v>
      </c>
      <c r="E25" s="103"/>
      <c r="F25" s="70">
        <f>AVERAGE(O25,P25,Q25,R25,S25,V25,Y25,Z25,AB25,AC25,AD25,AE25,AG25)</f>
        <v>5.1538461538461542</v>
      </c>
      <c r="G25" s="122"/>
      <c r="H25" s="200"/>
      <c r="I25" s="162"/>
      <c r="J25" s="58" t="s">
        <v>14</v>
      </c>
      <c r="K25" s="47"/>
      <c r="L25" s="58" t="s">
        <v>14</v>
      </c>
      <c r="M25" s="116"/>
      <c r="N25" s="58" t="s">
        <v>14</v>
      </c>
      <c r="O25" s="116">
        <v>6</v>
      </c>
      <c r="P25" s="47">
        <v>5</v>
      </c>
      <c r="Q25" s="47">
        <v>5</v>
      </c>
      <c r="R25" s="116">
        <v>6</v>
      </c>
      <c r="S25" s="116">
        <v>5</v>
      </c>
      <c r="T25" s="47"/>
      <c r="U25" s="58" t="s">
        <v>14</v>
      </c>
      <c r="V25" s="116">
        <v>4</v>
      </c>
      <c r="W25" s="58" t="s">
        <v>14</v>
      </c>
      <c r="X25" s="58" t="s">
        <v>14</v>
      </c>
      <c r="Y25" s="116">
        <v>5</v>
      </c>
      <c r="Z25" s="116">
        <v>5</v>
      </c>
      <c r="AA25" s="47"/>
      <c r="AB25" s="47">
        <v>6</v>
      </c>
      <c r="AC25" s="47">
        <v>6</v>
      </c>
      <c r="AD25" s="47">
        <v>5</v>
      </c>
      <c r="AE25" s="47">
        <v>5</v>
      </c>
      <c r="AF25" s="41" t="s">
        <v>14</v>
      </c>
      <c r="AG25" s="47">
        <v>4</v>
      </c>
      <c r="AH25" s="116"/>
      <c r="AI25" s="58" t="s">
        <v>14</v>
      </c>
      <c r="AJ25" s="42"/>
      <c r="AK25" s="96"/>
      <c r="AL25" s="47"/>
      <c r="AM25" s="47"/>
      <c r="AN25" s="116"/>
      <c r="AO25" s="42"/>
      <c r="AP25" s="116"/>
      <c r="AQ25" s="42"/>
      <c r="AR25" s="116"/>
      <c r="AS25" s="93"/>
    </row>
    <row r="26" spans="1:45" s="73" customFormat="1">
      <c r="A26" s="148" t="s">
        <v>8</v>
      </c>
      <c r="B26" s="72" t="s">
        <v>702</v>
      </c>
      <c r="C26" s="101">
        <v>4</v>
      </c>
      <c r="D26" s="42">
        <v>4</v>
      </c>
      <c r="E26" s="103">
        <v>1</v>
      </c>
      <c r="F26" s="70">
        <f>AVERAGE(Y26,AA26,AG26,AI26)</f>
        <v>4.75</v>
      </c>
      <c r="G26" s="122"/>
      <c r="H26" s="200"/>
      <c r="I26" s="162"/>
      <c r="J26" s="58"/>
      <c r="K26" s="47"/>
      <c r="L26" s="58"/>
      <c r="M26" s="116"/>
      <c r="N26" s="58"/>
      <c r="O26" s="116"/>
      <c r="P26" s="58" t="s">
        <v>14</v>
      </c>
      <c r="Q26" s="47"/>
      <c r="R26" s="58" t="s">
        <v>14</v>
      </c>
      <c r="S26" s="116"/>
      <c r="T26" s="47"/>
      <c r="U26" s="47"/>
      <c r="V26" s="58" t="s">
        <v>14</v>
      </c>
      <c r="W26" s="47"/>
      <c r="X26" s="116"/>
      <c r="Y26" s="37">
        <v>6</v>
      </c>
      <c r="Z26" s="58" t="s">
        <v>14</v>
      </c>
      <c r="AA26" s="47">
        <v>5</v>
      </c>
      <c r="AB26" s="47"/>
      <c r="AC26" s="47"/>
      <c r="AD26" s="47"/>
      <c r="AE26" s="47"/>
      <c r="AF26" s="40"/>
      <c r="AG26" s="47">
        <v>4</v>
      </c>
      <c r="AH26" s="116"/>
      <c r="AI26" s="47">
        <v>4</v>
      </c>
      <c r="AJ26" s="42"/>
      <c r="AK26" s="96"/>
      <c r="AL26" s="47"/>
      <c r="AM26" s="47"/>
      <c r="AN26" s="116"/>
      <c r="AO26" s="42"/>
      <c r="AP26" s="116"/>
      <c r="AQ26" s="42"/>
      <c r="AR26" s="116"/>
      <c r="AS26" s="93"/>
    </row>
    <row r="27" spans="1:45" s="73" customFormat="1">
      <c r="A27" s="148" t="s">
        <v>8</v>
      </c>
      <c r="B27" s="72" t="s">
        <v>1027</v>
      </c>
      <c r="C27" s="101"/>
      <c r="D27" s="42">
        <v>4</v>
      </c>
      <c r="E27" s="103"/>
      <c r="F27" s="70"/>
      <c r="G27" s="122"/>
      <c r="H27" s="200"/>
      <c r="I27" s="162"/>
      <c r="J27" s="58"/>
      <c r="K27" s="47"/>
      <c r="L27" s="58"/>
      <c r="M27" s="116"/>
      <c r="N27" s="58"/>
      <c r="O27" s="116"/>
      <c r="P27" s="58"/>
      <c r="Q27" s="47"/>
      <c r="R27" s="58"/>
      <c r="S27" s="116"/>
      <c r="T27" s="47"/>
      <c r="U27" s="47"/>
      <c r="V27" s="58"/>
      <c r="W27" s="47"/>
      <c r="X27" s="116"/>
      <c r="Y27" s="37"/>
      <c r="Z27" s="58"/>
      <c r="AA27" s="47"/>
      <c r="AB27" s="47"/>
      <c r="AC27" s="47"/>
      <c r="AD27" s="58" t="s">
        <v>14</v>
      </c>
      <c r="AE27" s="58" t="s">
        <v>14</v>
      </c>
      <c r="AF27" s="41" t="s">
        <v>14</v>
      </c>
      <c r="AG27" s="58" t="s">
        <v>14</v>
      </c>
      <c r="AH27" s="116"/>
      <c r="AI27" s="47"/>
      <c r="AJ27" s="42"/>
      <c r="AK27" s="96"/>
      <c r="AL27" s="47"/>
      <c r="AM27" s="47"/>
      <c r="AN27" s="116"/>
      <c r="AO27" s="42"/>
      <c r="AP27" s="116"/>
      <c r="AQ27" s="42"/>
      <c r="AR27" s="116"/>
      <c r="AS27" s="93"/>
    </row>
    <row r="28" spans="1:45" s="73" customFormat="1">
      <c r="A28" s="308" t="s">
        <v>8</v>
      </c>
      <c r="B28" s="309" t="s">
        <v>553</v>
      </c>
      <c r="C28" s="310"/>
      <c r="D28" s="311"/>
      <c r="E28" s="312"/>
      <c r="F28" s="24"/>
      <c r="G28" s="286"/>
      <c r="H28" s="287"/>
      <c r="I28" s="287"/>
      <c r="J28" s="287"/>
      <c r="K28" s="288"/>
      <c r="L28" s="287"/>
      <c r="M28" s="287"/>
      <c r="N28" s="287"/>
      <c r="O28" s="288"/>
      <c r="P28" s="288"/>
      <c r="Q28" s="287"/>
      <c r="R28" s="287"/>
      <c r="S28" s="287"/>
      <c r="T28" s="287"/>
      <c r="U28" s="287"/>
      <c r="V28" s="287"/>
      <c r="W28" s="288"/>
      <c r="X28" s="288"/>
      <c r="Y28" s="287"/>
      <c r="Z28" s="287"/>
      <c r="AA28" s="287"/>
      <c r="AB28" s="287"/>
      <c r="AC28" s="287"/>
      <c r="AD28" s="288"/>
      <c r="AE28" s="287"/>
      <c r="AF28" s="284"/>
      <c r="AG28" s="287"/>
      <c r="AH28" s="288"/>
      <c r="AI28" s="287"/>
      <c r="AJ28" s="290"/>
      <c r="AK28" s="287"/>
      <c r="AL28" s="287"/>
      <c r="AM28" s="287"/>
      <c r="AN28" s="288"/>
      <c r="AO28" s="290"/>
      <c r="AP28" s="288"/>
      <c r="AQ28" s="290"/>
      <c r="AR28" s="287"/>
      <c r="AS28" s="93"/>
    </row>
    <row r="29" spans="1:45">
      <c r="A29" s="100" t="s">
        <v>9</v>
      </c>
      <c r="B29" s="72" t="s">
        <v>186</v>
      </c>
      <c r="C29" s="101">
        <v>25</v>
      </c>
      <c r="D29" s="42">
        <v>1</v>
      </c>
      <c r="E29" s="103">
        <v>6</v>
      </c>
      <c r="F29" s="70">
        <f>AVERAGE(T29,G29,H29,I29,J29,K29,L29,N29,O29,P29,Q29,R29,S29,V29,W29,X29,Y29,Z29,AA29,AB29,AC29,AD29,AE29,AF29,AI29)</f>
        <v>4.5999999999999996</v>
      </c>
      <c r="G29" s="110">
        <v>6</v>
      </c>
      <c r="H29" s="116">
        <v>6</v>
      </c>
      <c r="I29" s="116">
        <v>4</v>
      </c>
      <c r="J29" s="116">
        <v>4</v>
      </c>
      <c r="K29" s="116">
        <v>4</v>
      </c>
      <c r="L29" s="47">
        <v>4</v>
      </c>
      <c r="M29" s="58" t="s">
        <v>14</v>
      </c>
      <c r="N29" s="47">
        <v>4</v>
      </c>
      <c r="O29" s="116">
        <v>4</v>
      </c>
      <c r="P29" s="47">
        <v>6</v>
      </c>
      <c r="Q29" s="47">
        <v>4</v>
      </c>
      <c r="R29" s="47">
        <v>4</v>
      </c>
      <c r="S29" s="190">
        <v>7</v>
      </c>
      <c r="T29" s="47">
        <v>4</v>
      </c>
      <c r="U29" s="47"/>
      <c r="V29" s="193">
        <v>3</v>
      </c>
      <c r="W29" s="182">
        <v>7</v>
      </c>
      <c r="X29" s="47">
        <v>4</v>
      </c>
      <c r="Y29" s="47">
        <v>6</v>
      </c>
      <c r="Z29" s="116">
        <v>4</v>
      </c>
      <c r="AA29" s="47">
        <v>4</v>
      </c>
      <c r="AB29" s="47">
        <v>4</v>
      </c>
      <c r="AC29" s="46">
        <v>6</v>
      </c>
      <c r="AD29" s="116">
        <v>4</v>
      </c>
      <c r="AE29" s="47">
        <v>4</v>
      </c>
      <c r="AF29" s="42">
        <v>4</v>
      </c>
      <c r="AG29" s="116"/>
      <c r="AH29" s="47"/>
      <c r="AI29" s="47">
        <v>4</v>
      </c>
      <c r="AJ29" s="42"/>
      <c r="AK29" s="47"/>
      <c r="AL29" s="47"/>
      <c r="AM29" s="47"/>
      <c r="AN29" s="47"/>
      <c r="AO29" s="42"/>
      <c r="AP29" s="47"/>
      <c r="AQ29" s="42"/>
      <c r="AR29" s="47"/>
      <c r="AS29" s="18"/>
    </row>
    <row r="30" spans="1:45">
      <c r="A30" s="281" t="s">
        <v>9</v>
      </c>
      <c r="B30" s="282" t="s">
        <v>187</v>
      </c>
      <c r="C30" s="283"/>
      <c r="D30" s="284">
        <v>4</v>
      </c>
      <c r="E30" s="285"/>
      <c r="F30" s="70"/>
      <c r="G30" s="286" t="s">
        <v>14</v>
      </c>
      <c r="H30" s="287" t="s">
        <v>14</v>
      </c>
      <c r="I30" s="287" t="s">
        <v>14</v>
      </c>
      <c r="J30" s="287"/>
      <c r="K30" s="287" t="s">
        <v>14</v>
      </c>
      <c r="L30" s="288"/>
      <c r="M30" s="288"/>
      <c r="N30" s="288"/>
      <c r="O30" s="288"/>
      <c r="P30" s="287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87"/>
      <c r="AB30" s="288"/>
      <c r="AC30" s="288"/>
      <c r="AD30" s="287"/>
      <c r="AE30" s="288"/>
      <c r="AF30" s="284"/>
      <c r="AG30" s="288"/>
      <c r="AH30" s="287"/>
      <c r="AI30" s="288"/>
      <c r="AJ30" s="284"/>
      <c r="AK30" s="288"/>
      <c r="AL30" s="288"/>
      <c r="AM30" s="288"/>
      <c r="AN30" s="287"/>
      <c r="AO30" s="284"/>
      <c r="AP30" s="288"/>
      <c r="AQ30" s="284"/>
      <c r="AR30" s="288"/>
      <c r="AS30" s="18"/>
    </row>
    <row r="31" spans="1:45">
      <c r="A31" s="100" t="s">
        <v>9</v>
      </c>
      <c r="B31" s="72" t="s">
        <v>435</v>
      </c>
      <c r="C31" s="101">
        <v>6</v>
      </c>
      <c r="D31" s="40">
        <v>6</v>
      </c>
      <c r="E31" s="103"/>
      <c r="F31" s="70">
        <f>AVERAGE(J31,M31,T31,U31,V31,W31)</f>
        <v>5</v>
      </c>
      <c r="G31" s="122"/>
      <c r="H31" s="116"/>
      <c r="I31" s="58" t="s">
        <v>14</v>
      </c>
      <c r="J31" s="116">
        <v>4</v>
      </c>
      <c r="K31" s="58" t="s">
        <v>14</v>
      </c>
      <c r="L31" s="116"/>
      <c r="M31" s="116">
        <v>6</v>
      </c>
      <c r="N31" s="116"/>
      <c r="O31" s="116"/>
      <c r="P31" s="116" t="s">
        <v>14</v>
      </c>
      <c r="Q31" s="116" t="s">
        <v>14</v>
      </c>
      <c r="R31" s="58" t="s">
        <v>14</v>
      </c>
      <c r="S31" s="116" t="s">
        <v>14</v>
      </c>
      <c r="T31" s="192">
        <v>7</v>
      </c>
      <c r="U31" s="47">
        <v>5</v>
      </c>
      <c r="V31" s="116">
        <v>4</v>
      </c>
      <c r="W31" s="47">
        <v>4</v>
      </c>
      <c r="X31" s="47"/>
      <c r="Y31" s="47"/>
      <c r="Z31" s="47"/>
      <c r="AA31" s="107"/>
      <c r="AB31" s="116"/>
      <c r="AC31" s="116"/>
      <c r="AD31" s="116"/>
      <c r="AE31" s="47"/>
      <c r="AF31" s="40"/>
      <c r="AG31" s="116"/>
      <c r="AH31" s="107"/>
      <c r="AI31" s="107"/>
      <c r="AJ31" s="40"/>
      <c r="AK31" s="116"/>
      <c r="AL31" s="107"/>
      <c r="AM31" s="116"/>
      <c r="AN31" s="47"/>
      <c r="AO31" s="40"/>
      <c r="AP31" s="47"/>
      <c r="AQ31" s="40"/>
      <c r="AR31" s="47"/>
      <c r="AS31" s="18"/>
    </row>
    <row r="32" spans="1:45" s="73" customFormat="1">
      <c r="A32" s="281" t="s">
        <v>9</v>
      </c>
      <c r="B32" s="282" t="s">
        <v>550</v>
      </c>
      <c r="C32" s="283">
        <v>2</v>
      </c>
      <c r="D32" s="284">
        <v>4</v>
      </c>
      <c r="E32" s="285"/>
      <c r="F32" s="135">
        <f>AVERAGE(M32,U32)</f>
        <v>4</v>
      </c>
      <c r="G32" s="286"/>
      <c r="H32" s="313"/>
      <c r="I32" s="287"/>
      <c r="J32" s="287"/>
      <c r="K32" s="288"/>
      <c r="L32" s="287" t="s">
        <v>14</v>
      </c>
      <c r="M32" s="288">
        <v>4</v>
      </c>
      <c r="N32" s="287" t="s">
        <v>14</v>
      </c>
      <c r="O32" s="288"/>
      <c r="P32" s="287" t="s">
        <v>14</v>
      </c>
      <c r="Q32" s="288"/>
      <c r="R32" s="287"/>
      <c r="S32" s="288"/>
      <c r="T32" s="288"/>
      <c r="U32" s="287">
        <v>4</v>
      </c>
      <c r="V32" s="287" t="s">
        <v>14</v>
      </c>
      <c r="W32" s="288"/>
      <c r="X32" s="288"/>
      <c r="Y32" s="288"/>
      <c r="Z32" s="288"/>
      <c r="AA32" s="288"/>
      <c r="AB32" s="288"/>
      <c r="AC32" s="288"/>
      <c r="AD32" s="287"/>
      <c r="AE32" s="287"/>
      <c r="AF32" s="284"/>
      <c r="AG32" s="288"/>
      <c r="AH32" s="288"/>
      <c r="AI32" s="287"/>
      <c r="AJ32" s="290"/>
      <c r="AK32" s="287"/>
      <c r="AL32" s="287"/>
      <c r="AM32" s="287"/>
      <c r="AN32" s="288"/>
      <c r="AO32" s="290"/>
      <c r="AP32" s="288"/>
      <c r="AQ32" s="290"/>
      <c r="AR32" s="288"/>
      <c r="AS32" s="93"/>
    </row>
    <row r="33" spans="1:45" s="73" customFormat="1">
      <c r="A33" s="148" t="s">
        <v>9</v>
      </c>
      <c r="B33" s="72" t="s">
        <v>955</v>
      </c>
      <c r="C33" s="101">
        <v>1</v>
      </c>
      <c r="D33" s="42">
        <v>6</v>
      </c>
      <c r="E33" s="103">
        <v>1</v>
      </c>
      <c r="F33" s="70">
        <f>AVERAGE(AG33)</f>
        <v>4</v>
      </c>
      <c r="G33" s="122"/>
      <c r="H33" s="37"/>
      <c r="I33" s="116"/>
      <c r="J33" s="116"/>
      <c r="K33" s="96"/>
      <c r="L33" s="58"/>
      <c r="M33" s="47"/>
      <c r="N33" s="58"/>
      <c r="O33" s="47"/>
      <c r="P33" s="58"/>
      <c r="Q33" s="47"/>
      <c r="R33" s="116"/>
      <c r="S33" s="47"/>
      <c r="T33" s="47"/>
      <c r="U33" s="116"/>
      <c r="V33" s="58"/>
      <c r="W33" s="47"/>
      <c r="X33" s="47"/>
      <c r="Y33" s="96"/>
      <c r="Z33" s="47"/>
      <c r="AA33" s="58" t="s">
        <v>14</v>
      </c>
      <c r="AB33" s="58" t="s">
        <v>14</v>
      </c>
      <c r="AC33" s="58" t="s">
        <v>14</v>
      </c>
      <c r="AD33" s="116"/>
      <c r="AE33" s="58" t="s">
        <v>14</v>
      </c>
      <c r="AF33" s="58" t="s">
        <v>14</v>
      </c>
      <c r="AG33" s="47">
        <v>4</v>
      </c>
      <c r="AH33" s="47"/>
      <c r="AI33" s="37" t="s">
        <v>14</v>
      </c>
      <c r="AJ33" s="40"/>
      <c r="AK33" s="107"/>
      <c r="AL33" s="116"/>
      <c r="AM33" s="116"/>
      <c r="AN33" s="47"/>
      <c r="AO33" s="97"/>
      <c r="AP33" s="47"/>
      <c r="AQ33" s="40"/>
      <c r="AR33" s="47"/>
      <c r="AS33" s="93"/>
    </row>
    <row r="34" spans="1:45" s="73" customFormat="1">
      <c r="A34" s="148" t="s">
        <v>9</v>
      </c>
      <c r="B34" s="72" t="s">
        <v>448</v>
      </c>
      <c r="C34" s="101"/>
      <c r="D34" s="42">
        <v>3</v>
      </c>
      <c r="E34" s="103"/>
      <c r="F34" s="70"/>
      <c r="G34" s="122"/>
      <c r="H34" s="37"/>
      <c r="I34" s="116"/>
      <c r="J34" s="116"/>
      <c r="K34" s="96"/>
      <c r="L34" s="58"/>
      <c r="M34" s="47"/>
      <c r="N34" s="58"/>
      <c r="O34" s="47"/>
      <c r="P34" s="58"/>
      <c r="Q34" s="47"/>
      <c r="R34" s="116"/>
      <c r="S34" s="47"/>
      <c r="T34" s="47"/>
      <c r="U34" s="116"/>
      <c r="V34" s="58"/>
      <c r="W34" s="47"/>
      <c r="X34" s="47"/>
      <c r="Y34" s="96"/>
      <c r="Z34" s="47"/>
      <c r="AA34" s="58"/>
      <c r="AB34" s="58" t="s">
        <v>14</v>
      </c>
      <c r="AC34" s="58" t="s">
        <v>14</v>
      </c>
      <c r="AD34" s="58" t="s">
        <v>14</v>
      </c>
      <c r="AE34" s="116"/>
      <c r="AF34" s="47"/>
      <c r="AG34" s="47"/>
      <c r="AH34" s="47"/>
      <c r="AI34" s="116"/>
      <c r="AJ34" s="40"/>
      <c r="AK34" s="107"/>
      <c r="AL34" s="116"/>
      <c r="AM34" s="116"/>
      <c r="AN34" s="47"/>
      <c r="AO34" s="97"/>
      <c r="AP34" s="47"/>
      <c r="AQ34" s="40"/>
      <c r="AR34" s="47"/>
      <c r="AS34" s="93"/>
    </row>
    <row r="35" spans="1:45" s="73" customFormat="1" ht="15.75" thickBot="1">
      <c r="A35" s="256" t="s">
        <v>9</v>
      </c>
      <c r="B35" s="124" t="s">
        <v>380</v>
      </c>
      <c r="C35" s="113">
        <v>13</v>
      </c>
      <c r="D35" s="114">
        <v>6</v>
      </c>
      <c r="E35" s="115">
        <v>4</v>
      </c>
      <c r="F35" s="23">
        <f>AVERAGE(H35,I35,J35,L35,M35,N35,U35,X35,AA35,AB35,AC35,AE35,AF35)</f>
        <v>4.8461538461538458</v>
      </c>
      <c r="G35" s="122"/>
      <c r="H35" s="195">
        <v>8</v>
      </c>
      <c r="I35" s="162">
        <v>5</v>
      </c>
      <c r="J35" s="116">
        <v>4</v>
      </c>
      <c r="K35" s="96"/>
      <c r="L35" s="47">
        <v>4</v>
      </c>
      <c r="M35" s="46">
        <v>6</v>
      </c>
      <c r="N35" s="116">
        <v>4</v>
      </c>
      <c r="O35" s="58" t="s">
        <v>14</v>
      </c>
      <c r="P35" s="47"/>
      <c r="Q35" s="58" t="s">
        <v>14</v>
      </c>
      <c r="R35" s="116"/>
      <c r="S35" s="116" t="s">
        <v>14</v>
      </c>
      <c r="T35" s="116" t="s">
        <v>14</v>
      </c>
      <c r="U35" s="47">
        <v>5</v>
      </c>
      <c r="V35" s="96"/>
      <c r="W35" s="116"/>
      <c r="X35" s="47">
        <v>4</v>
      </c>
      <c r="Y35" s="47"/>
      <c r="Z35" s="116"/>
      <c r="AA35" s="116">
        <v>5</v>
      </c>
      <c r="AB35" s="37">
        <v>6</v>
      </c>
      <c r="AC35" s="47">
        <v>5</v>
      </c>
      <c r="AD35" s="58" t="s">
        <v>14</v>
      </c>
      <c r="AE35" s="47">
        <v>4</v>
      </c>
      <c r="AF35" s="188">
        <v>3</v>
      </c>
      <c r="AG35" s="58" t="s">
        <v>14</v>
      </c>
      <c r="AH35" s="47"/>
      <c r="AI35" s="116"/>
      <c r="AJ35" s="40"/>
      <c r="AK35" s="116"/>
      <c r="AL35" s="116"/>
      <c r="AM35" s="116"/>
      <c r="AN35" s="47"/>
      <c r="AO35" s="40"/>
      <c r="AP35" s="47"/>
      <c r="AQ35" s="40"/>
      <c r="AR35" s="116"/>
      <c r="AS35" s="93"/>
    </row>
    <row r="36" spans="1:45">
      <c r="G36" s="26"/>
      <c r="H36" s="26"/>
      <c r="I36" s="26"/>
      <c r="J36" s="20"/>
      <c r="K36" s="20"/>
      <c r="L36" s="26"/>
      <c r="M36" s="20"/>
      <c r="N36" s="26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73" t="s">
        <v>189</v>
      </c>
    </row>
    <row r="4" spans="1:45">
      <c r="A4" t="s">
        <v>0</v>
      </c>
    </row>
    <row r="5" spans="1:45" ht="15.75" thickBot="1"/>
    <row r="6" spans="1:45" ht="15.75" thickBot="1">
      <c r="C6" s="340" t="s">
        <v>13</v>
      </c>
      <c r="D6" s="341"/>
      <c r="E6" s="342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190</v>
      </c>
      <c r="H7" s="92" t="s">
        <v>346</v>
      </c>
      <c r="I7" s="92" t="s">
        <v>398</v>
      </c>
      <c r="J7" s="92" t="s">
        <v>470</v>
      </c>
      <c r="K7" s="92" t="s">
        <v>603</v>
      </c>
      <c r="L7" s="92" t="s">
        <v>623</v>
      </c>
      <c r="M7" s="92" t="s">
        <v>652</v>
      </c>
      <c r="N7" s="92" t="s">
        <v>665</v>
      </c>
      <c r="O7" s="92" t="s">
        <v>683</v>
      </c>
      <c r="P7" s="92" t="s">
        <v>717</v>
      </c>
      <c r="Q7" s="92" t="s">
        <v>728</v>
      </c>
      <c r="R7" s="92" t="s">
        <v>752</v>
      </c>
      <c r="S7" s="92" t="s">
        <v>786</v>
      </c>
      <c r="T7" s="92" t="s">
        <v>791</v>
      </c>
      <c r="U7" s="92" t="s">
        <v>810</v>
      </c>
      <c r="V7" s="92" t="s">
        <v>843</v>
      </c>
      <c r="W7" s="92" t="s">
        <v>856</v>
      </c>
      <c r="X7" s="92" t="s">
        <v>889</v>
      </c>
      <c r="Y7" s="92" t="s">
        <v>897</v>
      </c>
      <c r="Z7" s="92" t="s">
        <v>930</v>
      </c>
      <c r="AA7" s="92" t="s">
        <v>947</v>
      </c>
      <c r="AB7" s="92" t="s">
        <v>975</v>
      </c>
      <c r="AC7" s="92" t="s">
        <v>1007</v>
      </c>
      <c r="AD7" s="92" t="s">
        <v>1034</v>
      </c>
      <c r="AE7" s="92" t="s">
        <v>1048</v>
      </c>
      <c r="AF7" s="92" t="s">
        <v>1074</v>
      </c>
      <c r="AG7" s="92" t="s">
        <v>1086</v>
      </c>
      <c r="AH7" s="92" t="s">
        <v>1101</v>
      </c>
      <c r="AI7" s="92" t="s">
        <v>1120</v>
      </c>
      <c r="AJ7" s="92"/>
      <c r="AK7" s="92"/>
      <c r="AL7" s="92"/>
      <c r="AM7" s="92"/>
      <c r="AN7" s="92"/>
      <c r="AO7" s="92"/>
      <c r="AP7" s="92"/>
      <c r="AQ7" s="92"/>
      <c r="AR7" s="92"/>
    </row>
    <row r="8" spans="1:45">
      <c r="A8" s="15" t="s">
        <v>6</v>
      </c>
      <c r="B8" s="31" t="s">
        <v>191</v>
      </c>
      <c r="C8" s="76">
        <v>6</v>
      </c>
      <c r="D8" s="77"/>
      <c r="E8" s="71" t="s">
        <v>172</v>
      </c>
      <c r="F8" s="25">
        <f>AVERAGE(G8,H8,I8,J8,K8,AC8)</f>
        <v>5.166666666666667</v>
      </c>
      <c r="G8" s="122">
        <v>5</v>
      </c>
      <c r="H8" s="161">
        <v>4</v>
      </c>
      <c r="I8" s="192">
        <v>7</v>
      </c>
      <c r="J8" s="47">
        <v>4</v>
      </c>
      <c r="K8" s="47">
        <v>4</v>
      </c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190">
        <v>7</v>
      </c>
      <c r="AD8" s="42"/>
      <c r="AE8" s="40"/>
      <c r="AF8" s="122"/>
      <c r="AG8" s="47"/>
      <c r="AH8" s="116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18"/>
    </row>
    <row r="9" spans="1:45">
      <c r="A9" s="8" t="s">
        <v>6</v>
      </c>
      <c r="B9" s="9" t="s">
        <v>624</v>
      </c>
      <c r="C9" s="89">
        <v>23</v>
      </c>
      <c r="D9" s="90"/>
      <c r="E9" s="91"/>
      <c r="F9" s="24">
        <f>AVERAGE(L9,M9,N9,O9,P9,Q9,R9,S9,T9,U9,V9,W9,X9,Y9,Z9,AA9,AB9,AD9,AE9,AF9,AG9,AH9,AI9)</f>
        <v>5.3913043478260869</v>
      </c>
      <c r="G9" s="231"/>
      <c r="H9" s="47"/>
      <c r="I9" s="116"/>
      <c r="J9" s="47"/>
      <c r="K9" s="47"/>
      <c r="L9" s="47">
        <v>5</v>
      </c>
      <c r="M9" s="191">
        <v>7</v>
      </c>
      <c r="N9" s="46">
        <v>6</v>
      </c>
      <c r="O9" s="46">
        <v>6</v>
      </c>
      <c r="P9" s="47">
        <v>6</v>
      </c>
      <c r="Q9" s="47">
        <v>5</v>
      </c>
      <c r="R9" s="47">
        <v>5</v>
      </c>
      <c r="S9" s="46">
        <v>6</v>
      </c>
      <c r="T9" s="46">
        <v>6</v>
      </c>
      <c r="U9" s="47">
        <v>4</v>
      </c>
      <c r="V9" s="46">
        <v>6</v>
      </c>
      <c r="W9" s="47">
        <v>6</v>
      </c>
      <c r="X9" s="193">
        <v>3</v>
      </c>
      <c r="Y9" s="47">
        <v>4</v>
      </c>
      <c r="Z9" s="46">
        <v>6</v>
      </c>
      <c r="AA9" s="47">
        <v>5</v>
      </c>
      <c r="AB9" s="47">
        <v>6</v>
      </c>
      <c r="AC9" s="116"/>
      <c r="AD9" s="42">
        <v>5</v>
      </c>
      <c r="AE9" s="44">
        <v>6</v>
      </c>
      <c r="AF9" s="122">
        <v>4</v>
      </c>
      <c r="AG9" s="46">
        <v>6</v>
      </c>
      <c r="AH9" s="37">
        <v>6</v>
      </c>
      <c r="AI9" s="47">
        <v>5</v>
      </c>
      <c r="AJ9" s="47"/>
      <c r="AK9" s="47"/>
      <c r="AL9" s="47"/>
      <c r="AM9" s="47"/>
      <c r="AN9" s="47"/>
      <c r="AO9" s="47"/>
      <c r="AP9" s="47"/>
      <c r="AQ9" s="47"/>
      <c r="AR9" s="47"/>
      <c r="AS9" s="18"/>
    </row>
    <row r="10" spans="1:45">
      <c r="A10" s="54" t="s">
        <v>7</v>
      </c>
      <c r="B10" s="79" t="s">
        <v>192</v>
      </c>
      <c r="C10" s="85">
        <v>14</v>
      </c>
      <c r="D10" s="87">
        <v>1</v>
      </c>
      <c r="E10" s="94"/>
      <c r="F10" s="70">
        <f>AVERAGE(G10,H10,I10,N10,O10,P10,Q10,R10,AC10,AD10,AE10,AF10,AH10,AI10)</f>
        <v>4.5</v>
      </c>
      <c r="G10" s="122">
        <v>4</v>
      </c>
      <c r="H10" s="47">
        <v>4</v>
      </c>
      <c r="I10" s="188">
        <v>3</v>
      </c>
      <c r="J10" s="47"/>
      <c r="K10" s="47"/>
      <c r="L10" s="47"/>
      <c r="M10" s="58" t="s">
        <v>14</v>
      </c>
      <c r="N10" s="47">
        <v>6</v>
      </c>
      <c r="O10" s="47">
        <v>5</v>
      </c>
      <c r="P10" s="47">
        <v>5</v>
      </c>
      <c r="Q10" s="47">
        <v>5</v>
      </c>
      <c r="R10" s="47">
        <v>5</v>
      </c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116">
        <v>4</v>
      </c>
      <c r="AD10" s="42">
        <v>5</v>
      </c>
      <c r="AE10" s="40">
        <v>5</v>
      </c>
      <c r="AF10" s="187">
        <v>3</v>
      </c>
      <c r="AG10" s="116"/>
      <c r="AH10" s="116">
        <v>6</v>
      </c>
      <c r="AI10" s="193">
        <v>3</v>
      </c>
      <c r="AJ10" s="116"/>
      <c r="AK10" s="47"/>
      <c r="AL10" s="47"/>
      <c r="AM10" s="47"/>
      <c r="AN10" s="47"/>
      <c r="AO10" s="47"/>
      <c r="AP10" s="47"/>
      <c r="AQ10" s="47"/>
      <c r="AR10" s="47"/>
      <c r="AS10" s="18"/>
    </row>
    <row r="11" spans="1:45">
      <c r="A11" s="54" t="s">
        <v>7</v>
      </c>
      <c r="B11" s="72" t="s">
        <v>193</v>
      </c>
      <c r="C11" s="85">
        <v>26</v>
      </c>
      <c r="D11" s="87"/>
      <c r="E11" s="94" t="s">
        <v>929</v>
      </c>
      <c r="F11" s="70">
        <f>AVERAGE(W11,V11,G11,H11,I11,J11,K11,L11,M11,N11,O11,P11,Q11,R11,X11,Y11,Z11,AA11,AB11,AC11,AD11,AE11,AF11,AG11,AH11,AI11)</f>
        <v>4.8076923076923075</v>
      </c>
      <c r="G11" s="122">
        <v>5</v>
      </c>
      <c r="H11" s="193">
        <v>2</v>
      </c>
      <c r="I11" s="162">
        <v>6</v>
      </c>
      <c r="J11" s="47">
        <v>4</v>
      </c>
      <c r="K11" s="226">
        <v>3</v>
      </c>
      <c r="L11" s="47">
        <v>5</v>
      </c>
      <c r="M11" s="47">
        <v>5</v>
      </c>
      <c r="N11" s="47">
        <v>6</v>
      </c>
      <c r="O11" s="116">
        <v>6</v>
      </c>
      <c r="P11" s="47">
        <v>6</v>
      </c>
      <c r="Q11" s="47">
        <v>5</v>
      </c>
      <c r="R11" s="47">
        <v>5</v>
      </c>
      <c r="S11" s="47"/>
      <c r="T11" s="47"/>
      <c r="U11" s="47"/>
      <c r="V11" s="47">
        <v>6</v>
      </c>
      <c r="W11" s="47">
        <v>4</v>
      </c>
      <c r="X11" s="193">
        <v>3</v>
      </c>
      <c r="Y11" s="193">
        <v>3</v>
      </c>
      <c r="Z11" s="182">
        <v>7</v>
      </c>
      <c r="AA11" s="47">
        <v>5</v>
      </c>
      <c r="AB11" s="47">
        <v>5</v>
      </c>
      <c r="AC11" s="116">
        <v>5</v>
      </c>
      <c r="AD11" s="42">
        <v>5</v>
      </c>
      <c r="AE11" s="40">
        <v>6</v>
      </c>
      <c r="AF11" s="187">
        <v>2</v>
      </c>
      <c r="AG11" s="47">
        <v>6</v>
      </c>
      <c r="AH11" s="116">
        <v>6</v>
      </c>
      <c r="AI11" s="47">
        <v>4</v>
      </c>
      <c r="AJ11" s="47"/>
      <c r="AK11" s="47"/>
      <c r="AL11" s="47"/>
      <c r="AM11" s="47"/>
      <c r="AN11" s="47"/>
      <c r="AO11" s="47"/>
      <c r="AP11" s="47"/>
      <c r="AQ11" s="47"/>
      <c r="AR11" s="47"/>
      <c r="AS11" s="18"/>
    </row>
    <row r="12" spans="1:45" s="73" customFormat="1">
      <c r="A12" s="281" t="s">
        <v>7</v>
      </c>
      <c r="B12" s="282" t="s">
        <v>194</v>
      </c>
      <c r="C12" s="283">
        <v>2</v>
      </c>
      <c r="D12" s="284"/>
      <c r="E12" s="285"/>
      <c r="F12" s="135">
        <f>AVERAGE(G12,H12)</f>
        <v>4</v>
      </c>
      <c r="G12" s="305">
        <v>5</v>
      </c>
      <c r="H12" s="307">
        <v>3</v>
      </c>
      <c r="I12" s="300"/>
      <c r="J12" s="307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288"/>
      <c r="V12" s="288"/>
      <c r="W12" s="288"/>
      <c r="X12" s="288"/>
      <c r="Y12" s="288"/>
      <c r="Z12" s="288"/>
      <c r="AA12" s="288"/>
      <c r="AB12" s="288"/>
      <c r="AC12" s="288"/>
      <c r="AD12" s="287"/>
      <c r="AE12" s="287"/>
      <c r="AF12" s="288"/>
      <c r="AG12" s="288"/>
      <c r="AH12" s="288"/>
      <c r="AI12" s="288"/>
      <c r="AJ12" s="288"/>
      <c r="AK12" s="288"/>
      <c r="AL12" s="288"/>
      <c r="AM12" s="288"/>
      <c r="AN12" s="288"/>
      <c r="AO12" s="288"/>
      <c r="AP12" s="287"/>
      <c r="AQ12" s="288"/>
      <c r="AR12" s="288"/>
      <c r="AS12" s="93"/>
    </row>
    <row r="13" spans="1:45" s="73" customFormat="1">
      <c r="A13" s="54" t="s">
        <v>7</v>
      </c>
      <c r="B13" s="72" t="s">
        <v>195</v>
      </c>
      <c r="C13" s="85">
        <v>28</v>
      </c>
      <c r="D13" s="87"/>
      <c r="E13" s="83"/>
      <c r="F13" s="70">
        <f>AVERAGE(W13,V13,U13,T13,G13,H13,I13,J13,L13,M13,N13,O13,P13,Q13,R13,S13,X13,Y13,Z13,AA13,AB13,AC13,AD13,AE13,AF13,AG13,AH13,AI13)</f>
        <v>4.9642857142857144</v>
      </c>
      <c r="G13" s="178">
        <v>5</v>
      </c>
      <c r="H13" s="226">
        <v>3</v>
      </c>
      <c r="I13" s="162">
        <v>5</v>
      </c>
      <c r="J13" s="226">
        <v>3</v>
      </c>
      <c r="K13" s="47"/>
      <c r="L13" s="47">
        <v>4</v>
      </c>
      <c r="M13" s="47">
        <v>5</v>
      </c>
      <c r="N13" s="191">
        <v>7</v>
      </c>
      <c r="O13" s="47">
        <v>6</v>
      </c>
      <c r="P13" s="47">
        <v>5</v>
      </c>
      <c r="Q13" s="47">
        <v>5</v>
      </c>
      <c r="R13" s="47">
        <v>5</v>
      </c>
      <c r="S13" s="47">
        <v>6</v>
      </c>
      <c r="T13" s="47">
        <v>6</v>
      </c>
      <c r="U13" s="47">
        <v>5</v>
      </c>
      <c r="V13" s="47">
        <v>5</v>
      </c>
      <c r="W13" s="47">
        <v>5</v>
      </c>
      <c r="X13" s="47">
        <v>5</v>
      </c>
      <c r="Y13" s="47">
        <v>5</v>
      </c>
      <c r="Z13" s="47">
        <v>6</v>
      </c>
      <c r="AA13" s="47">
        <v>6</v>
      </c>
      <c r="AB13" s="47">
        <v>5</v>
      </c>
      <c r="AC13" s="47">
        <v>5</v>
      </c>
      <c r="AD13" s="47">
        <v>5</v>
      </c>
      <c r="AE13" s="47">
        <v>5</v>
      </c>
      <c r="AF13" s="266">
        <v>3</v>
      </c>
      <c r="AG13" s="47">
        <v>5</v>
      </c>
      <c r="AH13" s="47">
        <v>6</v>
      </c>
      <c r="AI13" s="193">
        <v>3</v>
      </c>
      <c r="AJ13" s="47"/>
      <c r="AK13" s="47"/>
      <c r="AL13" s="47"/>
      <c r="AM13" s="47"/>
      <c r="AN13" s="47"/>
      <c r="AO13" s="47"/>
      <c r="AP13" s="116"/>
      <c r="AQ13" s="47"/>
      <c r="AR13" s="47"/>
      <c r="AS13" s="93"/>
    </row>
    <row r="14" spans="1:45" s="73" customFormat="1">
      <c r="A14" s="54" t="s">
        <v>7</v>
      </c>
      <c r="B14" s="72" t="s">
        <v>399</v>
      </c>
      <c r="C14" s="85">
        <v>10</v>
      </c>
      <c r="D14" s="87">
        <v>1</v>
      </c>
      <c r="E14" s="83"/>
      <c r="F14" s="70">
        <f>AVERAGE(I14,J14,K14,L14,M14,N14,O14,AG14,AH14,AI14)</f>
        <v>4.8</v>
      </c>
      <c r="G14" s="177"/>
      <c r="H14" s="163"/>
      <c r="I14" s="162">
        <v>5</v>
      </c>
      <c r="J14" s="161">
        <v>4</v>
      </c>
      <c r="K14" s="193">
        <v>3</v>
      </c>
      <c r="L14" s="47">
        <v>5</v>
      </c>
      <c r="M14" s="47">
        <v>5</v>
      </c>
      <c r="N14" s="47">
        <v>6</v>
      </c>
      <c r="O14" s="47">
        <v>6</v>
      </c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1" t="s">
        <v>14</v>
      </c>
      <c r="AG14" s="47">
        <v>6</v>
      </c>
      <c r="AH14" s="47">
        <v>4</v>
      </c>
      <c r="AI14" s="47">
        <v>4</v>
      </c>
      <c r="AJ14" s="47"/>
      <c r="AK14" s="47"/>
      <c r="AL14" s="47"/>
      <c r="AM14" s="47"/>
      <c r="AN14" s="47"/>
      <c r="AO14" s="47"/>
      <c r="AP14" s="116"/>
      <c r="AQ14" s="47"/>
      <c r="AR14" s="116"/>
      <c r="AS14" s="93"/>
    </row>
    <row r="15" spans="1:45" s="73" customFormat="1">
      <c r="A15" s="54" t="s">
        <v>7</v>
      </c>
      <c r="B15" s="72" t="s">
        <v>471</v>
      </c>
      <c r="C15" s="85">
        <v>26</v>
      </c>
      <c r="D15" s="87"/>
      <c r="E15" s="83">
        <v>1</v>
      </c>
      <c r="F15" s="70">
        <f>AVERAGE(W15,V15,J15,K15,L15,M15,N15,O15,P15,Q15,R15,S15,T15,U15,X15,Y15,Z15,AA15,AB15,AC15,AD15,AE15,AF15,AG15,AH15,AI15)</f>
        <v>4.9615384615384617</v>
      </c>
      <c r="G15" s="177"/>
      <c r="H15" s="108"/>
      <c r="I15" s="47"/>
      <c r="J15" s="193">
        <v>3</v>
      </c>
      <c r="K15" s="193">
        <v>3</v>
      </c>
      <c r="L15" s="47">
        <v>5</v>
      </c>
      <c r="M15" s="47">
        <v>5</v>
      </c>
      <c r="N15" s="47">
        <v>6</v>
      </c>
      <c r="O15" s="47">
        <v>6</v>
      </c>
      <c r="P15" s="161">
        <v>5</v>
      </c>
      <c r="Q15" s="47">
        <v>5</v>
      </c>
      <c r="R15" s="47">
        <v>5</v>
      </c>
      <c r="S15" s="47">
        <v>6</v>
      </c>
      <c r="T15" s="47">
        <v>6</v>
      </c>
      <c r="U15" s="47">
        <v>4</v>
      </c>
      <c r="V15" s="47">
        <v>5</v>
      </c>
      <c r="W15" s="47">
        <v>5</v>
      </c>
      <c r="X15" s="193">
        <v>3</v>
      </c>
      <c r="Y15" s="46">
        <v>4</v>
      </c>
      <c r="Z15" s="161">
        <v>6</v>
      </c>
      <c r="AA15" s="47">
        <v>6</v>
      </c>
      <c r="AB15" s="47">
        <v>5</v>
      </c>
      <c r="AC15" s="47">
        <v>5</v>
      </c>
      <c r="AD15" s="47">
        <v>5</v>
      </c>
      <c r="AE15" s="47">
        <v>6</v>
      </c>
      <c r="AF15" s="193">
        <v>3</v>
      </c>
      <c r="AG15" s="47">
        <v>6</v>
      </c>
      <c r="AH15" s="161">
        <v>6</v>
      </c>
      <c r="AI15" s="47">
        <v>5</v>
      </c>
      <c r="AJ15" s="47"/>
      <c r="AK15" s="47"/>
      <c r="AL15" s="47"/>
      <c r="AM15" s="47"/>
      <c r="AN15" s="47"/>
      <c r="AO15" s="47"/>
      <c r="AP15" s="116"/>
      <c r="AQ15" s="47"/>
      <c r="AR15" s="47"/>
      <c r="AS15" s="93"/>
    </row>
    <row r="16" spans="1:45" s="73" customFormat="1">
      <c r="A16" s="54" t="s">
        <v>7</v>
      </c>
      <c r="B16" s="30" t="s">
        <v>555</v>
      </c>
      <c r="C16" s="85">
        <v>3</v>
      </c>
      <c r="D16" s="87">
        <v>2</v>
      </c>
      <c r="E16" s="83">
        <v>1</v>
      </c>
      <c r="F16" s="70">
        <f>AVERAGE(S16,T16,U16)</f>
        <v>5.333333333333333</v>
      </c>
      <c r="G16" s="178"/>
      <c r="H16" s="161"/>
      <c r="I16" s="47"/>
      <c r="J16" s="47"/>
      <c r="K16" s="47"/>
      <c r="L16" s="47"/>
      <c r="M16" s="47"/>
      <c r="N16" s="58" t="s">
        <v>14</v>
      </c>
      <c r="O16" s="47"/>
      <c r="P16" s="108"/>
      <c r="Q16" s="47"/>
      <c r="R16" s="47"/>
      <c r="S16" s="47">
        <v>5</v>
      </c>
      <c r="T16" s="182">
        <v>7</v>
      </c>
      <c r="U16" s="47">
        <v>4</v>
      </c>
      <c r="V16" s="58" t="s">
        <v>14</v>
      </c>
      <c r="W16" s="47"/>
      <c r="X16" s="47"/>
      <c r="Y16" s="47"/>
      <c r="Z16" s="108"/>
      <c r="AA16" s="47"/>
      <c r="AB16" s="47"/>
      <c r="AC16" s="47"/>
      <c r="AD16" s="47"/>
      <c r="AE16" s="47"/>
      <c r="AF16" s="47"/>
      <c r="AG16" s="47"/>
      <c r="AH16" s="108"/>
      <c r="AI16" s="47"/>
      <c r="AJ16" s="47"/>
      <c r="AK16" s="47"/>
      <c r="AL16" s="47"/>
      <c r="AM16" s="47"/>
      <c r="AN16" s="47"/>
      <c r="AO16" s="47"/>
      <c r="AP16" s="116"/>
      <c r="AQ16" s="47"/>
      <c r="AR16" s="47"/>
      <c r="AS16" s="93"/>
    </row>
    <row r="17" spans="1:45" s="73" customFormat="1">
      <c r="A17" s="8" t="s">
        <v>7</v>
      </c>
      <c r="B17" s="33" t="s">
        <v>556</v>
      </c>
      <c r="C17" s="89">
        <v>14</v>
      </c>
      <c r="D17" s="90">
        <v>2</v>
      </c>
      <c r="E17" s="91"/>
      <c r="F17" s="24">
        <f>AVERAGE(K17,L17,M17,S17,T17,U17,V17,W17,X17,Y17,Z17,AA17,AB17,AG17)</f>
        <v>4.8571428571428568</v>
      </c>
      <c r="G17" s="178"/>
      <c r="H17" s="161"/>
      <c r="I17" s="47"/>
      <c r="J17" s="47"/>
      <c r="K17" s="193">
        <v>3</v>
      </c>
      <c r="L17" s="47">
        <v>5</v>
      </c>
      <c r="M17" s="47">
        <v>5</v>
      </c>
      <c r="N17" s="47"/>
      <c r="O17" s="47"/>
      <c r="P17" s="108"/>
      <c r="Q17" s="47"/>
      <c r="R17" s="58" t="s">
        <v>14</v>
      </c>
      <c r="S17" s="47">
        <v>6</v>
      </c>
      <c r="T17" s="191">
        <v>7</v>
      </c>
      <c r="U17" s="193">
        <v>3</v>
      </c>
      <c r="V17" s="47">
        <v>5</v>
      </c>
      <c r="W17" s="47">
        <v>5</v>
      </c>
      <c r="X17" s="193">
        <v>2</v>
      </c>
      <c r="Y17" s="193">
        <v>3</v>
      </c>
      <c r="Z17" s="276">
        <v>7</v>
      </c>
      <c r="AA17" s="47">
        <v>6</v>
      </c>
      <c r="AB17" s="47">
        <v>6</v>
      </c>
      <c r="AC17" s="47"/>
      <c r="AD17" s="47"/>
      <c r="AE17" s="58" t="s">
        <v>14</v>
      </c>
      <c r="AF17" s="47"/>
      <c r="AG17" s="47">
        <v>5</v>
      </c>
      <c r="AH17" s="108"/>
      <c r="AI17" s="47"/>
      <c r="AJ17" s="47"/>
      <c r="AK17" s="47"/>
      <c r="AL17" s="47"/>
      <c r="AM17" s="47"/>
      <c r="AN17" s="47"/>
      <c r="AO17" s="47"/>
      <c r="AP17" s="116"/>
      <c r="AQ17" s="47"/>
      <c r="AR17" s="47"/>
      <c r="AS17" s="93"/>
    </row>
    <row r="18" spans="1:45">
      <c r="A18" s="54" t="s">
        <v>8</v>
      </c>
      <c r="B18" s="79" t="s">
        <v>196</v>
      </c>
      <c r="C18" s="85">
        <v>14</v>
      </c>
      <c r="D18" s="87"/>
      <c r="E18" s="83">
        <v>3</v>
      </c>
      <c r="F18" s="70">
        <f>AVERAGE(V18,G18,L18,M18,N18,O18,P18,R18,S18,T18,U18,Y18,AA18,AB18)</f>
        <v>5.1428571428571432</v>
      </c>
      <c r="G18" s="183">
        <v>7</v>
      </c>
      <c r="H18" s="47"/>
      <c r="I18" s="116"/>
      <c r="J18" s="47"/>
      <c r="K18" s="47"/>
      <c r="L18" s="47">
        <v>5</v>
      </c>
      <c r="M18" s="193">
        <v>3</v>
      </c>
      <c r="N18" s="47">
        <v>6</v>
      </c>
      <c r="O18" s="182">
        <v>8</v>
      </c>
      <c r="P18" s="47">
        <v>4</v>
      </c>
      <c r="Q18" s="47"/>
      <c r="R18" s="47">
        <v>4</v>
      </c>
      <c r="S18" s="47">
        <v>5</v>
      </c>
      <c r="T18" s="47">
        <v>5</v>
      </c>
      <c r="U18" s="47">
        <v>4</v>
      </c>
      <c r="V18" s="47">
        <v>4</v>
      </c>
      <c r="W18" s="116"/>
      <c r="X18" s="116"/>
      <c r="Y18" s="47">
        <v>4</v>
      </c>
      <c r="Z18" s="47"/>
      <c r="AA18" s="191">
        <v>7</v>
      </c>
      <c r="AB18" s="47">
        <v>6</v>
      </c>
      <c r="AC18" s="116"/>
      <c r="AD18" s="42"/>
      <c r="AE18" s="40"/>
      <c r="AF18" s="122"/>
      <c r="AG18" s="47"/>
      <c r="AH18" s="116"/>
      <c r="AI18" s="47"/>
      <c r="AJ18" s="47"/>
      <c r="AK18" s="47"/>
      <c r="AL18" s="47"/>
      <c r="AM18" s="47"/>
      <c r="AN18" s="47"/>
      <c r="AO18" s="47"/>
      <c r="AP18" s="116"/>
      <c r="AQ18" s="116"/>
      <c r="AR18" s="47"/>
      <c r="AS18" s="18"/>
    </row>
    <row r="19" spans="1:45" s="50" customFormat="1">
      <c r="A19" s="54" t="s">
        <v>8</v>
      </c>
      <c r="B19" s="79" t="s">
        <v>197</v>
      </c>
      <c r="C19" s="85">
        <v>9</v>
      </c>
      <c r="D19" s="87">
        <v>3</v>
      </c>
      <c r="E19" s="94" t="s">
        <v>172</v>
      </c>
      <c r="F19" s="70">
        <f>AVERAGE(G19,H19,I19,J19,S19,T19,U19,W19,X19)</f>
        <v>4.4444444444444446</v>
      </c>
      <c r="G19" s="122">
        <v>5</v>
      </c>
      <c r="H19" s="193">
        <v>3</v>
      </c>
      <c r="I19" s="116">
        <v>4</v>
      </c>
      <c r="J19" s="193">
        <v>3</v>
      </c>
      <c r="K19" s="47"/>
      <c r="L19" s="47"/>
      <c r="M19" s="116"/>
      <c r="N19" s="47"/>
      <c r="O19" s="47"/>
      <c r="P19" s="116"/>
      <c r="Q19" s="47"/>
      <c r="R19" s="47"/>
      <c r="S19" s="47">
        <v>6</v>
      </c>
      <c r="T19" s="47">
        <v>6</v>
      </c>
      <c r="U19" s="47">
        <v>4</v>
      </c>
      <c r="V19" s="47"/>
      <c r="W19" s="47">
        <v>6</v>
      </c>
      <c r="X19" s="193">
        <v>3</v>
      </c>
      <c r="Y19" s="58" t="s">
        <v>14</v>
      </c>
      <c r="Z19" s="47"/>
      <c r="AA19" s="47"/>
      <c r="AB19" s="58" t="s">
        <v>14</v>
      </c>
      <c r="AC19" s="116"/>
      <c r="AD19" s="42"/>
      <c r="AE19" s="40"/>
      <c r="AF19" s="122"/>
      <c r="AG19" s="47"/>
      <c r="AH19" s="58" t="s">
        <v>14</v>
      </c>
      <c r="AI19" s="47"/>
      <c r="AJ19" s="47"/>
      <c r="AK19" s="47"/>
      <c r="AL19" s="47"/>
      <c r="AM19" s="47"/>
      <c r="AN19" s="116"/>
      <c r="AO19" s="116"/>
      <c r="AP19" s="116"/>
      <c r="AQ19" s="47"/>
      <c r="AR19" s="116"/>
      <c r="AS19" s="51"/>
    </row>
    <row r="20" spans="1:45" s="73" customFormat="1">
      <c r="A20" s="54" t="s">
        <v>8</v>
      </c>
      <c r="B20" s="72" t="s">
        <v>199</v>
      </c>
      <c r="C20" s="85">
        <v>21</v>
      </c>
      <c r="D20" s="87">
        <v>3</v>
      </c>
      <c r="E20" s="83"/>
      <c r="F20" s="70">
        <f>AVERAGE(W20,V20,G20,H20,I20,J20,K20,L20,M20,N20,O20,P20,Q20,X20,AA20,AB20,AC20,AD20,AE20,AF20,AG20)</f>
        <v>4.9047619047619051</v>
      </c>
      <c r="G20" s="122">
        <v>5</v>
      </c>
      <c r="H20" s="47">
        <v>4</v>
      </c>
      <c r="I20" s="116">
        <v>5</v>
      </c>
      <c r="J20" s="193">
        <v>3</v>
      </c>
      <c r="K20" s="188">
        <v>3</v>
      </c>
      <c r="L20" s="116">
        <v>5</v>
      </c>
      <c r="M20" s="116">
        <v>5</v>
      </c>
      <c r="N20" s="116">
        <v>6</v>
      </c>
      <c r="O20" s="116">
        <v>6</v>
      </c>
      <c r="P20" s="47">
        <v>6</v>
      </c>
      <c r="Q20" s="116">
        <v>4</v>
      </c>
      <c r="R20" s="47"/>
      <c r="S20" s="47"/>
      <c r="T20" s="58" t="s">
        <v>14</v>
      </c>
      <c r="U20" s="47"/>
      <c r="V20" s="47">
        <v>5</v>
      </c>
      <c r="W20" s="47">
        <v>6</v>
      </c>
      <c r="X20" s="47">
        <v>4</v>
      </c>
      <c r="Y20" s="47"/>
      <c r="Z20" s="58" t="s">
        <v>14</v>
      </c>
      <c r="AA20" s="47">
        <v>5</v>
      </c>
      <c r="AB20" s="47">
        <v>5</v>
      </c>
      <c r="AC20" s="116">
        <v>6</v>
      </c>
      <c r="AD20" s="42">
        <v>5</v>
      </c>
      <c r="AE20" s="40">
        <v>5</v>
      </c>
      <c r="AF20" s="187">
        <v>3</v>
      </c>
      <c r="AG20" s="191">
        <v>7</v>
      </c>
      <c r="AH20" s="58" t="s">
        <v>14</v>
      </c>
      <c r="AI20" s="47"/>
      <c r="AJ20" s="116"/>
      <c r="AK20" s="47"/>
      <c r="AL20" s="47"/>
      <c r="AM20" s="47"/>
      <c r="AN20" s="116"/>
      <c r="AO20" s="47"/>
      <c r="AP20" s="47"/>
      <c r="AQ20" s="47"/>
      <c r="AR20" s="47"/>
      <c r="AS20" s="93"/>
    </row>
    <row r="21" spans="1:45" s="73" customFormat="1">
      <c r="A21" s="54" t="s">
        <v>8</v>
      </c>
      <c r="B21" s="72" t="s">
        <v>200</v>
      </c>
      <c r="C21" s="85">
        <v>24</v>
      </c>
      <c r="D21" s="87"/>
      <c r="E21" s="83">
        <v>4</v>
      </c>
      <c r="F21" s="70">
        <f>AVERAGE(V21,U21,T21,G21,H21,I21,J21,K21,L21,M21,N21,O21,P21,R21,S21,Z21,AA21,AB21,AC21,AD21,AE21,AF21,AG21,AI21)</f>
        <v>5.083333333333333</v>
      </c>
      <c r="G21" s="122">
        <v>5</v>
      </c>
      <c r="H21" s="188">
        <v>3</v>
      </c>
      <c r="I21" s="116">
        <v>5</v>
      </c>
      <c r="J21" s="193">
        <v>3</v>
      </c>
      <c r="K21" s="37">
        <v>4</v>
      </c>
      <c r="L21" s="116">
        <v>5</v>
      </c>
      <c r="M21" s="116">
        <v>4</v>
      </c>
      <c r="N21" s="192">
        <v>8</v>
      </c>
      <c r="O21" s="116">
        <v>5</v>
      </c>
      <c r="P21" s="47">
        <v>5</v>
      </c>
      <c r="Q21" s="116"/>
      <c r="R21" s="47">
        <v>5</v>
      </c>
      <c r="S21" s="116">
        <v>5</v>
      </c>
      <c r="T21" s="192">
        <v>7</v>
      </c>
      <c r="U21" s="47">
        <v>5</v>
      </c>
      <c r="V21" s="193">
        <v>3</v>
      </c>
      <c r="W21" s="47"/>
      <c r="X21" s="47"/>
      <c r="Y21" s="47"/>
      <c r="Z21" s="47">
        <v>6</v>
      </c>
      <c r="AA21" s="182">
        <v>8</v>
      </c>
      <c r="AB21" s="47">
        <v>5</v>
      </c>
      <c r="AC21" s="116">
        <v>6</v>
      </c>
      <c r="AD21" s="42">
        <v>4</v>
      </c>
      <c r="AE21" s="40">
        <v>6</v>
      </c>
      <c r="AF21" s="187">
        <v>3</v>
      </c>
      <c r="AG21" s="182">
        <v>8</v>
      </c>
      <c r="AH21" s="116"/>
      <c r="AI21" s="47">
        <v>4</v>
      </c>
      <c r="AJ21" s="47"/>
      <c r="AK21" s="47"/>
      <c r="AL21" s="47"/>
      <c r="AM21" s="47"/>
      <c r="AN21" s="47"/>
      <c r="AO21" s="47"/>
      <c r="AP21" s="47"/>
      <c r="AQ21" s="47"/>
      <c r="AR21" s="47"/>
      <c r="AS21" s="93"/>
    </row>
    <row r="22" spans="1:45" s="73" customFormat="1">
      <c r="A22" s="54" t="s">
        <v>8</v>
      </c>
      <c r="B22" s="72" t="s">
        <v>203</v>
      </c>
      <c r="C22" s="85">
        <v>26</v>
      </c>
      <c r="D22" s="87">
        <v>2</v>
      </c>
      <c r="E22" s="83">
        <v>6</v>
      </c>
      <c r="F22" s="70">
        <f>AVERAGE(W22,V22,U22,H22,I22,J22,K22,L22,M22,N22,O22,P22,Q22,R22,X22,Y22,Z22,AA22,AB22,AC22,AD22,AE22,AF22,AG22,AH22,AI22)</f>
        <v>5.1538461538461542</v>
      </c>
      <c r="G22" s="36" t="s">
        <v>14</v>
      </c>
      <c r="H22" s="47">
        <v>4</v>
      </c>
      <c r="I22" s="116">
        <v>4</v>
      </c>
      <c r="J22" s="47">
        <v>4</v>
      </c>
      <c r="K22" s="116">
        <v>5</v>
      </c>
      <c r="L22" s="190">
        <v>7</v>
      </c>
      <c r="M22" s="190">
        <v>7</v>
      </c>
      <c r="N22" s="190">
        <v>8</v>
      </c>
      <c r="O22" s="116">
        <v>6</v>
      </c>
      <c r="P22" s="191">
        <v>8</v>
      </c>
      <c r="Q22" s="116">
        <v>5</v>
      </c>
      <c r="R22" s="47">
        <v>5</v>
      </c>
      <c r="S22" s="116"/>
      <c r="T22" s="58" t="s">
        <v>14</v>
      </c>
      <c r="U22" s="47">
        <v>5</v>
      </c>
      <c r="V22" s="47">
        <v>5</v>
      </c>
      <c r="W22" s="46">
        <v>6</v>
      </c>
      <c r="X22" s="193">
        <v>3</v>
      </c>
      <c r="Y22" s="47">
        <v>5</v>
      </c>
      <c r="Z22" s="47">
        <v>6</v>
      </c>
      <c r="AA22" s="47">
        <v>6</v>
      </c>
      <c r="AB22" s="193">
        <v>3</v>
      </c>
      <c r="AC22" s="116">
        <v>4</v>
      </c>
      <c r="AD22" s="42">
        <v>4</v>
      </c>
      <c r="AE22" s="44">
        <v>6</v>
      </c>
      <c r="AF22" s="187">
        <v>3</v>
      </c>
      <c r="AG22" s="47">
        <v>6</v>
      </c>
      <c r="AH22" s="116">
        <v>5</v>
      </c>
      <c r="AI22" s="47">
        <v>4</v>
      </c>
      <c r="AJ22" s="47"/>
      <c r="AK22" s="47"/>
      <c r="AL22" s="47"/>
      <c r="AM22" s="47"/>
      <c r="AN22" s="47"/>
      <c r="AO22" s="47"/>
      <c r="AP22" s="47"/>
      <c r="AQ22" s="47"/>
      <c r="AR22" s="47"/>
      <c r="AS22" s="93"/>
    </row>
    <row r="23" spans="1:45" s="73" customFormat="1">
      <c r="A23" s="54" t="s">
        <v>8</v>
      </c>
      <c r="B23" s="72" t="s">
        <v>347</v>
      </c>
      <c r="C23" s="85">
        <v>6</v>
      </c>
      <c r="D23" s="87">
        <v>6</v>
      </c>
      <c r="E23" s="83"/>
      <c r="F23" s="70">
        <f>AVERAGE(Q23,AE23,AF23,AG23,AH23,AI23)</f>
        <v>5</v>
      </c>
      <c r="G23" s="122"/>
      <c r="H23" s="58" t="s">
        <v>14</v>
      </c>
      <c r="I23" s="58" t="s">
        <v>14</v>
      </c>
      <c r="J23" s="47"/>
      <c r="K23" s="116"/>
      <c r="L23" s="116"/>
      <c r="M23" s="116"/>
      <c r="N23" s="47"/>
      <c r="O23" s="116"/>
      <c r="P23" s="58" t="s">
        <v>14</v>
      </c>
      <c r="Q23" s="116">
        <v>5</v>
      </c>
      <c r="R23" s="116"/>
      <c r="S23" s="47"/>
      <c r="T23" s="47"/>
      <c r="U23" s="58" t="s">
        <v>14</v>
      </c>
      <c r="V23" s="47"/>
      <c r="W23" s="58" t="s">
        <v>14</v>
      </c>
      <c r="X23" s="58" t="s">
        <v>14</v>
      </c>
      <c r="Y23" s="47"/>
      <c r="Z23" s="116"/>
      <c r="AA23" s="116"/>
      <c r="AB23" s="47"/>
      <c r="AC23" s="116"/>
      <c r="AD23" s="40"/>
      <c r="AE23" s="40">
        <v>6</v>
      </c>
      <c r="AF23" s="122">
        <v>4</v>
      </c>
      <c r="AG23" s="191">
        <v>7</v>
      </c>
      <c r="AH23" s="116">
        <v>4</v>
      </c>
      <c r="AI23" s="47">
        <v>4</v>
      </c>
      <c r="AJ23" s="47"/>
      <c r="AK23" s="47"/>
      <c r="AL23" s="116"/>
      <c r="AM23" s="47"/>
      <c r="AN23" s="116"/>
      <c r="AO23" s="47"/>
      <c r="AP23" s="116"/>
      <c r="AQ23" s="47"/>
      <c r="AR23" s="47"/>
      <c r="AS23" s="93"/>
    </row>
    <row r="24" spans="1:45" s="73" customFormat="1">
      <c r="A24" s="54" t="s">
        <v>8</v>
      </c>
      <c r="B24" s="72" t="s">
        <v>473</v>
      </c>
      <c r="C24" s="85">
        <v>15</v>
      </c>
      <c r="D24" s="87">
        <v>3</v>
      </c>
      <c r="E24" s="83">
        <v>1</v>
      </c>
      <c r="F24" s="70">
        <f>AVERAGE(P24,Q24,R24,S24,T24,U24,V24,Y24,Z24,AA24,AB24,AC24,AD24,AE24,AF24)</f>
        <v>5</v>
      </c>
      <c r="G24" s="122"/>
      <c r="H24" s="47"/>
      <c r="I24" s="116"/>
      <c r="J24" s="58" t="s">
        <v>14</v>
      </c>
      <c r="K24" s="116"/>
      <c r="L24" s="58" t="s">
        <v>14</v>
      </c>
      <c r="M24" s="116"/>
      <c r="N24" s="58" t="s">
        <v>14</v>
      </c>
      <c r="O24" s="116"/>
      <c r="P24" s="116">
        <v>6</v>
      </c>
      <c r="Q24" s="116">
        <v>6</v>
      </c>
      <c r="R24" s="116">
        <v>4</v>
      </c>
      <c r="S24" s="47">
        <v>6</v>
      </c>
      <c r="T24" s="47">
        <v>4</v>
      </c>
      <c r="U24" s="37">
        <v>6</v>
      </c>
      <c r="V24" s="116">
        <v>4</v>
      </c>
      <c r="W24" s="58" t="s">
        <v>14</v>
      </c>
      <c r="X24" s="47"/>
      <c r="Y24" s="193">
        <v>3</v>
      </c>
      <c r="Z24" s="191">
        <v>7</v>
      </c>
      <c r="AA24" s="47">
        <v>6</v>
      </c>
      <c r="AB24" s="47">
        <v>4</v>
      </c>
      <c r="AC24" s="116">
        <v>6</v>
      </c>
      <c r="AD24" s="42">
        <v>4</v>
      </c>
      <c r="AE24" s="40">
        <v>5</v>
      </c>
      <c r="AF24" s="122">
        <v>4</v>
      </c>
      <c r="AG24" s="47"/>
      <c r="AH24" s="116"/>
      <c r="AI24" s="47"/>
      <c r="AJ24" s="47"/>
      <c r="AK24" s="47"/>
      <c r="AL24" s="47"/>
      <c r="AM24" s="47"/>
      <c r="AN24" s="116"/>
      <c r="AO24" s="47"/>
      <c r="AP24" s="47"/>
      <c r="AQ24" s="47"/>
      <c r="AR24" s="47"/>
      <c r="AS24" s="93"/>
    </row>
    <row r="25" spans="1:45" s="73" customFormat="1">
      <c r="A25" s="54" t="s">
        <v>8</v>
      </c>
      <c r="B25" s="30" t="s">
        <v>557</v>
      </c>
      <c r="C25" s="85">
        <v>3</v>
      </c>
      <c r="D25" s="87">
        <v>8</v>
      </c>
      <c r="E25" s="83"/>
      <c r="F25" s="70">
        <f>AVERAGE(Y25,AC25,AD25)</f>
        <v>4.666666666666667</v>
      </c>
      <c r="G25" s="231"/>
      <c r="H25" s="47"/>
      <c r="I25" s="116"/>
      <c r="J25" s="47"/>
      <c r="K25" s="116"/>
      <c r="L25" s="47"/>
      <c r="M25" s="116"/>
      <c r="N25" s="47"/>
      <c r="O25" s="116"/>
      <c r="P25" s="116"/>
      <c r="Q25" s="116"/>
      <c r="R25" s="116"/>
      <c r="S25" s="47"/>
      <c r="T25" s="47"/>
      <c r="U25" s="116"/>
      <c r="V25" s="116"/>
      <c r="W25" s="47"/>
      <c r="X25" s="58" t="s">
        <v>14</v>
      </c>
      <c r="Y25" s="47">
        <v>4</v>
      </c>
      <c r="Z25" s="58" t="s">
        <v>14</v>
      </c>
      <c r="AA25" s="58" t="s">
        <v>14</v>
      </c>
      <c r="AB25" s="58" t="s">
        <v>14</v>
      </c>
      <c r="AC25" s="116">
        <v>5</v>
      </c>
      <c r="AD25" s="42">
        <v>5</v>
      </c>
      <c r="AE25" s="41" t="s">
        <v>14</v>
      </c>
      <c r="AF25" s="36" t="s">
        <v>14</v>
      </c>
      <c r="AG25" s="58" t="s">
        <v>14</v>
      </c>
      <c r="AH25" s="58" t="s">
        <v>14</v>
      </c>
      <c r="AI25" s="47"/>
      <c r="AJ25" s="47"/>
      <c r="AK25" s="47"/>
      <c r="AL25" s="47"/>
      <c r="AM25" s="47"/>
      <c r="AN25" s="116"/>
      <c r="AO25" s="47"/>
      <c r="AP25" s="47"/>
      <c r="AQ25" s="47"/>
      <c r="AR25" s="47"/>
      <c r="AS25" s="93"/>
    </row>
    <row r="26" spans="1:45" s="73" customFormat="1">
      <c r="A26" s="8" t="s">
        <v>8</v>
      </c>
      <c r="B26" s="33" t="s">
        <v>558</v>
      </c>
      <c r="C26" s="89"/>
      <c r="D26" s="90"/>
      <c r="E26" s="91"/>
      <c r="F26" s="24"/>
      <c r="G26" s="47"/>
      <c r="H26" s="47"/>
      <c r="I26" s="116"/>
      <c r="J26" s="47"/>
      <c r="K26" s="116"/>
      <c r="L26" s="47"/>
      <c r="M26" s="116"/>
      <c r="N26" s="47"/>
      <c r="O26" s="116"/>
      <c r="P26" s="116"/>
      <c r="Q26" s="116"/>
      <c r="R26" s="116"/>
      <c r="S26" s="47"/>
      <c r="T26" s="47"/>
      <c r="U26" s="116"/>
      <c r="V26" s="116"/>
      <c r="W26" s="47"/>
      <c r="X26" s="47"/>
      <c r="Y26" s="116"/>
      <c r="Z26" s="47"/>
      <c r="AA26" s="47"/>
      <c r="AB26" s="47"/>
      <c r="AC26" s="116"/>
      <c r="AD26" s="42"/>
      <c r="AE26" s="40"/>
      <c r="AF26" s="122"/>
      <c r="AG26" s="47"/>
      <c r="AH26" s="116"/>
      <c r="AI26" s="47"/>
      <c r="AJ26" s="47"/>
      <c r="AK26" s="47"/>
      <c r="AL26" s="47"/>
      <c r="AM26" s="47"/>
      <c r="AN26" s="116"/>
      <c r="AO26" s="47"/>
      <c r="AP26" s="47"/>
      <c r="AQ26" s="47"/>
      <c r="AR26" s="47"/>
      <c r="AS26" s="93"/>
    </row>
    <row r="27" spans="1:45">
      <c r="A27" s="281" t="s">
        <v>9</v>
      </c>
      <c r="B27" s="282" t="s">
        <v>198</v>
      </c>
      <c r="C27" s="283">
        <v>5</v>
      </c>
      <c r="D27" s="284">
        <v>3</v>
      </c>
      <c r="E27" s="285">
        <v>2</v>
      </c>
      <c r="F27" s="135">
        <f>AVERAGE(G27,H27,K27,R27,W27)</f>
        <v>4.5999999999999996</v>
      </c>
      <c r="G27" s="307">
        <v>5</v>
      </c>
      <c r="H27" s="289">
        <v>5</v>
      </c>
      <c r="I27" s="287" t="s">
        <v>14</v>
      </c>
      <c r="J27" s="287" t="s">
        <v>14</v>
      </c>
      <c r="K27" s="288">
        <v>4</v>
      </c>
      <c r="L27" s="288"/>
      <c r="M27" s="288"/>
      <c r="N27" s="287"/>
      <c r="O27" s="288"/>
      <c r="P27" s="287"/>
      <c r="Q27" s="313" t="s">
        <v>14</v>
      </c>
      <c r="R27" s="288">
        <v>3</v>
      </c>
      <c r="S27" s="288"/>
      <c r="T27" s="288"/>
      <c r="U27" s="288"/>
      <c r="V27" s="288"/>
      <c r="W27" s="289">
        <v>6</v>
      </c>
      <c r="X27" s="288"/>
      <c r="Y27" s="287" t="s">
        <v>14</v>
      </c>
      <c r="Z27" s="288"/>
      <c r="AA27" s="288"/>
      <c r="AB27" s="288"/>
      <c r="AC27" s="287"/>
      <c r="AD27" s="284"/>
      <c r="AE27" s="290"/>
      <c r="AF27" s="286"/>
      <c r="AG27" s="288"/>
      <c r="AH27" s="287"/>
      <c r="AI27" s="288"/>
      <c r="AJ27" s="288"/>
      <c r="AK27" s="288"/>
      <c r="AL27" s="288"/>
      <c r="AM27" s="288"/>
      <c r="AN27" s="288"/>
      <c r="AO27" s="288"/>
      <c r="AP27" s="287"/>
      <c r="AQ27" s="288"/>
      <c r="AR27" s="288"/>
      <c r="AS27" s="18"/>
    </row>
    <row r="28" spans="1:45">
      <c r="A28" s="54" t="s">
        <v>9</v>
      </c>
      <c r="B28" s="72" t="s">
        <v>201</v>
      </c>
      <c r="C28" s="85">
        <v>11</v>
      </c>
      <c r="D28" s="87">
        <v>9</v>
      </c>
      <c r="E28" s="83"/>
      <c r="F28" s="70">
        <f>AVERAGE(G28,H28,I28,S28,T28,U28,W28,X28,Y28,Z28,AH28)</f>
        <v>4.6363636363636367</v>
      </c>
      <c r="G28" s="122">
        <v>4</v>
      </c>
      <c r="H28" s="188">
        <v>3</v>
      </c>
      <c r="I28" s="162">
        <v>4</v>
      </c>
      <c r="J28" s="162"/>
      <c r="K28" s="58" t="s">
        <v>14</v>
      </c>
      <c r="L28" s="58" t="s">
        <v>14</v>
      </c>
      <c r="M28" s="47"/>
      <c r="N28" s="47"/>
      <c r="O28" s="58" t="s">
        <v>14</v>
      </c>
      <c r="P28" s="47"/>
      <c r="Q28" s="58" t="s">
        <v>14</v>
      </c>
      <c r="R28" s="47"/>
      <c r="S28" s="47">
        <v>6</v>
      </c>
      <c r="T28" s="47">
        <v>6</v>
      </c>
      <c r="U28" s="47">
        <v>4</v>
      </c>
      <c r="V28" s="58" t="s">
        <v>14</v>
      </c>
      <c r="W28" s="116">
        <v>5</v>
      </c>
      <c r="X28" s="47">
        <v>4</v>
      </c>
      <c r="Y28" s="47">
        <v>6</v>
      </c>
      <c r="Z28" s="47">
        <v>5</v>
      </c>
      <c r="AA28" s="116"/>
      <c r="AB28" s="116"/>
      <c r="AC28" s="116"/>
      <c r="AD28" s="41" t="s">
        <v>14</v>
      </c>
      <c r="AE28" s="41" t="s">
        <v>14</v>
      </c>
      <c r="AF28" s="122"/>
      <c r="AG28" s="58" t="s">
        <v>14</v>
      </c>
      <c r="AH28" s="116">
        <v>4</v>
      </c>
      <c r="AI28" s="58" t="s">
        <v>14</v>
      </c>
      <c r="AJ28" s="116"/>
      <c r="AK28" s="116"/>
      <c r="AL28" s="47"/>
      <c r="AM28" s="116"/>
      <c r="AN28" s="116"/>
      <c r="AO28" s="116"/>
      <c r="AP28" s="116"/>
      <c r="AQ28" s="47"/>
      <c r="AR28" s="47"/>
      <c r="AS28" s="18"/>
    </row>
    <row r="29" spans="1:45" s="73" customFormat="1">
      <c r="A29" s="54" t="s">
        <v>9</v>
      </c>
      <c r="B29" s="72" t="s">
        <v>202</v>
      </c>
      <c r="C29" s="85">
        <v>11</v>
      </c>
      <c r="D29" s="87">
        <v>7</v>
      </c>
      <c r="E29" s="83">
        <v>3</v>
      </c>
      <c r="F29" s="70">
        <f>AVERAGE(J29,K29,Q29,S29,T29,V29,W29,X29,Z29,AH29,AI29)</f>
        <v>4.8181818181818183</v>
      </c>
      <c r="G29" s="36" t="s">
        <v>14</v>
      </c>
      <c r="H29" s="58" t="s">
        <v>14</v>
      </c>
      <c r="I29" s="58" t="s">
        <v>14</v>
      </c>
      <c r="J29" s="188">
        <v>3</v>
      </c>
      <c r="K29" s="188">
        <v>3</v>
      </c>
      <c r="L29" s="47"/>
      <c r="M29" s="58" t="s">
        <v>14</v>
      </c>
      <c r="N29" s="58" t="s">
        <v>14</v>
      </c>
      <c r="O29" s="116"/>
      <c r="P29" s="58" t="s">
        <v>14</v>
      </c>
      <c r="Q29" s="116">
        <v>6</v>
      </c>
      <c r="R29" s="58" t="s">
        <v>14</v>
      </c>
      <c r="S29" s="116">
        <v>4</v>
      </c>
      <c r="T29" s="190">
        <v>7</v>
      </c>
      <c r="U29" s="116"/>
      <c r="V29" s="47">
        <v>4</v>
      </c>
      <c r="W29" s="47">
        <v>5</v>
      </c>
      <c r="X29" s="46">
        <v>6</v>
      </c>
      <c r="Y29" s="47"/>
      <c r="Z29" s="47">
        <v>5</v>
      </c>
      <c r="AA29" s="47"/>
      <c r="AB29" s="116"/>
      <c r="AC29" s="116"/>
      <c r="AD29" s="42"/>
      <c r="AE29" s="40"/>
      <c r="AF29" s="122"/>
      <c r="AG29" s="116"/>
      <c r="AH29" s="116">
        <v>4</v>
      </c>
      <c r="AI29" s="37">
        <v>6</v>
      </c>
      <c r="AJ29" s="47"/>
      <c r="AK29" s="47"/>
      <c r="AL29" s="47"/>
      <c r="AM29" s="116"/>
      <c r="AN29" s="47"/>
      <c r="AO29" s="47"/>
      <c r="AP29" s="47"/>
      <c r="AQ29" s="47"/>
      <c r="AR29" s="47"/>
      <c r="AS29" s="93"/>
    </row>
    <row r="30" spans="1:45" s="73" customFormat="1">
      <c r="A30" s="100" t="s">
        <v>9</v>
      </c>
      <c r="B30" s="72" t="s">
        <v>400</v>
      </c>
      <c r="C30" s="101">
        <v>11</v>
      </c>
      <c r="D30" s="42">
        <v>9</v>
      </c>
      <c r="E30" s="103">
        <v>4</v>
      </c>
      <c r="F30" s="52">
        <f>AVERAGE(I30,X30,Y30,Z30,AA30,AB30,AC30,AD30,AE30,AF30,AG30)</f>
        <v>5</v>
      </c>
      <c r="G30" s="122"/>
      <c r="H30" s="47"/>
      <c r="I30" s="116">
        <v>4</v>
      </c>
      <c r="J30" s="47"/>
      <c r="K30" s="116"/>
      <c r="L30" s="58" t="s">
        <v>14</v>
      </c>
      <c r="M30" s="58" t="s">
        <v>14</v>
      </c>
      <c r="N30" s="47"/>
      <c r="O30" s="116"/>
      <c r="P30" s="58" t="s">
        <v>14</v>
      </c>
      <c r="Q30" s="58" t="s">
        <v>14</v>
      </c>
      <c r="R30" s="58" t="s">
        <v>14</v>
      </c>
      <c r="S30" s="58" t="s">
        <v>14</v>
      </c>
      <c r="T30" s="58" t="s">
        <v>14</v>
      </c>
      <c r="U30" s="58" t="s">
        <v>14</v>
      </c>
      <c r="V30" s="116"/>
      <c r="W30" s="47"/>
      <c r="X30" s="47">
        <v>4</v>
      </c>
      <c r="Y30" s="46">
        <v>6</v>
      </c>
      <c r="Z30" s="37">
        <v>6</v>
      </c>
      <c r="AA30" s="190">
        <v>8</v>
      </c>
      <c r="AB30" s="47">
        <v>4</v>
      </c>
      <c r="AC30" s="190">
        <v>7</v>
      </c>
      <c r="AD30" s="266">
        <v>3</v>
      </c>
      <c r="AE30" s="40">
        <v>4</v>
      </c>
      <c r="AF30" s="187">
        <v>3</v>
      </c>
      <c r="AG30" s="47">
        <v>6</v>
      </c>
      <c r="AH30" s="116"/>
      <c r="AI30" s="58" t="s">
        <v>14</v>
      </c>
      <c r="AJ30" s="47"/>
      <c r="AK30" s="47"/>
      <c r="AL30" s="47"/>
      <c r="AM30" s="47"/>
      <c r="AN30" s="47"/>
      <c r="AO30" s="47"/>
      <c r="AP30" s="47"/>
      <c r="AQ30" s="47"/>
      <c r="AR30" s="47"/>
      <c r="AS30" s="93"/>
    </row>
    <row r="31" spans="1:45" s="73" customFormat="1">
      <c r="A31" s="148" t="s">
        <v>9</v>
      </c>
      <c r="B31" s="72" t="s">
        <v>811</v>
      </c>
      <c r="C31" s="101"/>
      <c r="D31" s="42">
        <v>5</v>
      </c>
      <c r="E31" s="103"/>
      <c r="F31" s="52"/>
      <c r="G31" s="122"/>
      <c r="H31" s="47"/>
      <c r="I31" s="116"/>
      <c r="J31" s="47"/>
      <c r="K31" s="116"/>
      <c r="L31" s="58"/>
      <c r="M31" s="58"/>
      <c r="N31" s="47"/>
      <c r="O31" s="116"/>
      <c r="P31" s="58"/>
      <c r="Q31" s="58"/>
      <c r="R31" s="58"/>
      <c r="S31" s="58"/>
      <c r="T31" s="58"/>
      <c r="U31" s="58" t="s">
        <v>14</v>
      </c>
      <c r="V31" s="116"/>
      <c r="W31" s="47"/>
      <c r="X31" s="47"/>
      <c r="Y31" s="47"/>
      <c r="Z31" s="116"/>
      <c r="AA31" s="58" t="s">
        <v>14</v>
      </c>
      <c r="AB31" s="58" t="s">
        <v>14</v>
      </c>
      <c r="AC31" s="58" t="s">
        <v>14</v>
      </c>
      <c r="AD31" s="41" t="s">
        <v>14</v>
      </c>
      <c r="AE31" s="40"/>
      <c r="AF31" s="122"/>
      <c r="AG31" s="47"/>
      <c r="AH31" s="116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93"/>
    </row>
    <row r="32" spans="1:45" s="73" customFormat="1">
      <c r="A32" s="148" t="s">
        <v>9</v>
      </c>
      <c r="B32" s="72" t="s">
        <v>80</v>
      </c>
      <c r="C32" s="101">
        <v>2</v>
      </c>
      <c r="D32" s="42">
        <v>4</v>
      </c>
      <c r="E32" s="103"/>
      <c r="F32" s="52">
        <f>AVERAGE(AH32,AI32)</f>
        <v>4</v>
      </c>
      <c r="G32" s="122"/>
      <c r="H32" s="47"/>
      <c r="I32" s="116"/>
      <c r="J32" s="47"/>
      <c r="K32" s="116"/>
      <c r="L32" s="58"/>
      <c r="M32" s="58"/>
      <c r="N32" s="47"/>
      <c r="O32" s="116"/>
      <c r="P32" s="58"/>
      <c r="Q32" s="58"/>
      <c r="R32" s="58"/>
      <c r="S32" s="58"/>
      <c r="T32" s="58"/>
      <c r="U32" s="58"/>
      <c r="V32" s="116"/>
      <c r="W32" s="47"/>
      <c r="X32" s="47"/>
      <c r="Y32" s="47"/>
      <c r="Z32" s="116"/>
      <c r="AA32" s="58"/>
      <c r="AB32" s="58"/>
      <c r="AC32" s="58" t="s">
        <v>14</v>
      </c>
      <c r="AD32" s="41" t="s">
        <v>14</v>
      </c>
      <c r="AE32" s="40"/>
      <c r="AF32" s="36" t="s">
        <v>14</v>
      </c>
      <c r="AG32" s="58" t="s">
        <v>14</v>
      </c>
      <c r="AH32" s="116">
        <v>4</v>
      </c>
      <c r="AI32" s="47">
        <v>4</v>
      </c>
      <c r="AJ32" s="47"/>
      <c r="AK32" s="47"/>
      <c r="AL32" s="47"/>
      <c r="AM32" s="47"/>
      <c r="AN32" s="47"/>
      <c r="AO32" s="47"/>
      <c r="AP32" s="47"/>
      <c r="AQ32" s="47"/>
      <c r="AR32" s="47"/>
      <c r="AS32" s="93"/>
    </row>
    <row r="33" spans="1:45" s="73" customFormat="1" ht="15.75" thickBot="1">
      <c r="A33" s="1" t="s">
        <v>9</v>
      </c>
      <c r="B33" s="124" t="s">
        <v>472</v>
      </c>
      <c r="C33" s="86">
        <v>9</v>
      </c>
      <c r="D33" s="88">
        <v>1</v>
      </c>
      <c r="E33" s="84">
        <v>2</v>
      </c>
      <c r="F33" s="23">
        <f>AVERAGE(J33,K33,L33,M33,N33,O33,P33,Q33,R33)</f>
        <v>4.5555555555555554</v>
      </c>
      <c r="G33" s="122"/>
      <c r="H33" s="47"/>
      <c r="I33" s="116"/>
      <c r="J33" s="47">
        <v>4</v>
      </c>
      <c r="K33" s="188">
        <v>3</v>
      </c>
      <c r="L33" s="47">
        <v>4</v>
      </c>
      <c r="M33" s="116">
        <v>4</v>
      </c>
      <c r="N33" s="47">
        <v>5</v>
      </c>
      <c r="O33" s="116">
        <v>5</v>
      </c>
      <c r="P33" s="190">
        <v>8</v>
      </c>
      <c r="Q33" s="116">
        <v>4</v>
      </c>
      <c r="R33" s="116">
        <v>4</v>
      </c>
      <c r="S33" s="47"/>
      <c r="T33" s="47"/>
      <c r="U33" s="116"/>
      <c r="V33" s="116"/>
      <c r="W33" s="47"/>
      <c r="X33" s="58" t="s">
        <v>14</v>
      </c>
      <c r="Y33" s="116"/>
      <c r="Z33" s="47"/>
      <c r="AA33" s="47"/>
      <c r="AB33" s="47"/>
      <c r="AC33" s="116"/>
      <c r="AD33" s="42"/>
      <c r="AE33" s="40"/>
      <c r="AF33" s="122"/>
      <c r="AG33" s="47"/>
      <c r="AH33" s="116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93"/>
    </row>
    <row r="34" spans="1:45">
      <c r="G34" s="26"/>
      <c r="H34" s="26"/>
      <c r="I34" s="26"/>
      <c r="J34" s="26"/>
      <c r="K34" s="26"/>
      <c r="L34" s="20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78"/>
      <c r="AN34" s="26"/>
      <c r="AO34" s="26"/>
      <c r="AP34" s="26"/>
      <c r="AQ34" s="26"/>
      <c r="AR34" s="2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activeCell="A4" sqref="A4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15" width="4.7109375" customWidth="1"/>
    <col min="16" max="16" width="4.5703125" customWidth="1"/>
    <col min="17" max="44" width="4.7109375" customWidth="1"/>
  </cols>
  <sheetData>
    <row r="1" spans="1:45">
      <c r="A1" s="73" t="s">
        <v>204</v>
      </c>
    </row>
    <row r="4" spans="1:45">
      <c r="A4" t="s">
        <v>0</v>
      </c>
    </row>
    <row r="5" spans="1:45" ht="15.75" thickBot="1"/>
    <row r="6" spans="1:45" ht="15.75" thickBot="1">
      <c r="C6" s="340" t="s">
        <v>13</v>
      </c>
      <c r="D6" s="341"/>
      <c r="E6" s="342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205</v>
      </c>
      <c r="H7" s="92" t="s">
        <v>327</v>
      </c>
      <c r="I7" s="92" t="s">
        <v>409</v>
      </c>
      <c r="J7" s="92" t="s">
        <v>440</v>
      </c>
      <c r="K7" s="92" t="s">
        <v>604</v>
      </c>
      <c r="L7" s="92" t="s">
        <v>632</v>
      </c>
      <c r="M7" s="92" t="s">
        <v>650</v>
      </c>
      <c r="N7" s="92" t="s">
        <v>671</v>
      </c>
      <c r="O7" s="92" t="s">
        <v>695</v>
      </c>
      <c r="P7" s="92" t="s">
        <v>715</v>
      </c>
      <c r="Q7" s="92" t="s">
        <v>738</v>
      </c>
      <c r="R7" s="92" t="s">
        <v>749</v>
      </c>
      <c r="S7" s="92" t="s">
        <v>782</v>
      </c>
      <c r="T7" s="92" t="s">
        <v>788</v>
      </c>
      <c r="U7" s="92" t="s">
        <v>828</v>
      </c>
      <c r="V7" s="92" t="s">
        <v>844</v>
      </c>
      <c r="W7" s="92" t="s">
        <v>865</v>
      </c>
      <c r="X7" s="92" t="s">
        <v>890</v>
      </c>
      <c r="Y7" s="92" t="s">
        <v>905</v>
      </c>
      <c r="Z7" s="92" t="s">
        <v>913</v>
      </c>
      <c r="AA7" s="92" t="s">
        <v>938</v>
      </c>
      <c r="AB7" s="92" t="s">
        <v>985</v>
      </c>
      <c r="AC7" s="92" t="s">
        <v>1002</v>
      </c>
      <c r="AD7" s="92" t="s">
        <v>1022</v>
      </c>
      <c r="AE7" s="92" t="s">
        <v>1052</v>
      </c>
      <c r="AF7" s="92" t="s">
        <v>1092</v>
      </c>
      <c r="AG7" s="92" t="s">
        <v>1091</v>
      </c>
      <c r="AH7" s="64"/>
      <c r="AI7" s="92" t="s">
        <v>1135</v>
      </c>
      <c r="AJ7" s="92"/>
      <c r="AK7" s="92"/>
      <c r="AL7" s="92"/>
      <c r="AM7" s="92"/>
      <c r="AN7" s="92"/>
      <c r="AO7" s="92"/>
      <c r="AP7" s="92"/>
      <c r="AQ7" s="92"/>
      <c r="AR7" s="92"/>
    </row>
    <row r="8" spans="1:45">
      <c r="A8" s="204" t="s">
        <v>6</v>
      </c>
      <c r="B8" s="230" t="s">
        <v>206</v>
      </c>
      <c r="C8" s="207">
        <v>27</v>
      </c>
      <c r="D8" s="217"/>
      <c r="E8" s="232"/>
      <c r="F8" s="25">
        <f>AVERAGE(V8,G8,H8,I8,J8,K8,L8,M8,N8,O8,P8,Q8,R8,S8,T8,U8,W8,X8,Y8,Z8,AA8,AB8,AC8,AD8,AE8,AG8,AI8)</f>
        <v>4.9259259259259256</v>
      </c>
      <c r="G8" s="38">
        <v>4</v>
      </c>
      <c r="H8" s="69">
        <v>5</v>
      </c>
      <c r="I8" s="58">
        <v>5</v>
      </c>
      <c r="J8" s="69">
        <v>4</v>
      </c>
      <c r="K8" s="46">
        <v>6</v>
      </c>
      <c r="L8" s="69">
        <v>5</v>
      </c>
      <c r="M8" s="46">
        <v>5</v>
      </c>
      <c r="N8" s="58">
        <v>5</v>
      </c>
      <c r="O8" s="69">
        <v>5</v>
      </c>
      <c r="P8" s="58">
        <v>5</v>
      </c>
      <c r="Q8" s="58">
        <v>4</v>
      </c>
      <c r="R8" s="46">
        <v>6</v>
      </c>
      <c r="S8" s="37">
        <v>6</v>
      </c>
      <c r="T8" s="198">
        <v>2</v>
      </c>
      <c r="U8" s="37">
        <v>6</v>
      </c>
      <c r="V8" s="58">
        <v>6</v>
      </c>
      <c r="W8" s="69">
        <v>6</v>
      </c>
      <c r="X8" s="188">
        <v>3</v>
      </c>
      <c r="Y8" s="47">
        <v>4</v>
      </c>
      <c r="Z8" s="69">
        <v>5</v>
      </c>
      <c r="AA8" s="28">
        <v>5</v>
      </c>
      <c r="AB8" s="69">
        <v>6</v>
      </c>
      <c r="AC8" s="58">
        <v>5</v>
      </c>
      <c r="AD8" s="69">
        <v>4</v>
      </c>
      <c r="AE8" s="37">
        <v>6</v>
      </c>
      <c r="AF8" s="58"/>
      <c r="AG8" s="69">
        <v>4</v>
      </c>
      <c r="AH8" s="58"/>
      <c r="AI8" s="69">
        <v>6</v>
      </c>
      <c r="AJ8" s="58"/>
      <c r="AK8" s="58"/>
      <c r="AL8" s="69"/>
      <c r="AM8" s="58"/>
      <c r="AN8" s="69"/>
      <c r="AO8" s="58"/>
      <c r="AP8" s="58"/>
      <c r="AQ8" s="69"/>
      <c r="AR8" s="58"/>
      <c r="AS8" s="18"/>
    </row>
    <row r="9" spans="1:45" s="73" customFormat="1">
      <c r="A9" s="118" t="s">
        <v>6</v>
      </c>
      <c r="B9" s="33" t="s">
        <v>88</v>
      </c>
      <c r="C9" s="156"/>
      <c r="D9" s="157"/>
      <c r="E9" s="155"/>
      <c r="F9" s="12"/>
      <c r="G9" s="38"/>
      <c r="H9" s="69"/>
      <c r="I9" s="58"/>
      <c r="J9" s="69"/>
      <c r="K9" s="69"/>
      <c r="L9" s="69"/>
      <c r="M9" s="69"/>
      <c r="N9" s="58"/>
      <c r="O9" s="69"/>
      <c r="P9" s="58"/>
      <c r="Q9" s="58"/>
      <c r="R9" s="69"/>
      <c r="S9" s="58"/>
      <c r="T9" s="69"/>
      <c r="U9" s="58"/>
      <c r="V9" s="58"/>
      <c r="W9" s="69"/>
      <c r="X9" s="37"/>
      <c r="Y9" s="46"/>
      <c r="Z9" s="69"/>
      <c r="AA9" s="28"/>
      <c r="AB9" s="69"/>
      <c r="AC9" s="58"/>
      <c r="AD9" s="69"/>
      <c r="AE9" s="58"/>
      <c r="AF9" s="58"/>
      <c r="AG9" s="69"/>
      <c r="AH9" s="58"/>
      <c r="AI9" s="69"/>
      <c r="AJ9" s="58"/>
      <c r="AK9" s="58"/>
      <c r="AL9" s="69"/>
      <c r="AM9" s="58"/>
      <c r="AN9" s="69"/>
      <c r="AO9" s="58"/>
      <c r="AP9" s="58"/>
      <c r="AQ9" s="69"/>
      <c r="AR9" s="58"/>
      <c r="AS9" s="93"/>
    </row>
    <row r="10" spans="1:45">
      <c r="A10" s="100" t="s">
        <v>7</v>
      </c>
      <c r="B10" s="72" t="s">
        <v>207</v>
      </c>
      <c r="C10" s="153">
        <v>20</v>
      </c>
      <c r="D10" s="41"/>
      <c r="E10" s="154"/>
      <c r="F10" s="70">
        <f>AVERAGE(G10,H10,I10,J10,K10,L10,M10,R10,S10,T10,W10,X10,Z10,AA10,AB10,AC10,AD10,AE10,AG10,AI10)</f>
        <v>5.15</v>
      </c>
      <c r="G10" s="95">
        <v>5</v>
      </c>
      <c r="H10" s="28">
        <v>5</v>
      </c>
      <c r="I10" s="116">
        <v>5</v>
      </c>
      <c r="J10" s="47">
        <v>5</v>
      </c>
      <c r="K10" s="47">
        <v>6</v>
      </c>
      <c r="L10" s="69">
        <v>6</v>
      </c>
      <c r="M10" s="47">
        <v>5</v>
      </c>
      <c r="N10" s="58"/>
      <c r="O10" s="69"/>
      <c r="P10" s="58"/>
      <c r="Q10" s="58"/>
      <c r="R10" s="69">
        <v>5</v>
      </c>
      <c r="S10" s="58">
        <v>6</v>
      </c>
      <c r="T10" s="69">
        <v>4</v>
      </c>
      <c r="U10" s="58"/>
      <c r="V10" s="58"/>
      <c r="W10" s="69">
        <v>6</v>
      </c>
      <c r="X10" s="116">
        <v>4</v>
      </c>
      <c r="Y10" s="69"/>
      <c r="Z10" s="47">
        <v>5</v>
      </c>
      <c r="AA10" s="28">
        <v>6</v>
      </c>
      <c r="AB10" s="239">
        <v>7</v>
      </c>
      <c r="AC10" s="58">
        <v>4</v>
      </c>
      <c r="AD10" s="69">
        <v>4</v>
      </c>
      <c r="AE10" s="58">
        <v>6</v>
      </c>
      <c r="AF10" s="116"/>
      <c r="AG10" s="69">
        <v>4</v>
      </c>
      <c r="AH10" s="58"/>
      <c r="AI10" s="69">
        <v>5</v>
      </c>
      <c r="AJ10" s="116"/>
      <c r="AK10" s="37"/>
      <c r="AL10" s="58"/>
      <c r="AM10" s="69"/>
      <c r="AN10" s="69"/>
      <c r="AO10" s="58"/>
      <c r="AP10" s="58"/>
      <c r="AQ10" s="69"/>
      <c r="AR10" s="37"/>
      <c r="AS10" s="18"/>
    </row>
    <row r="11" spans="1:45">
      <c r="A11" s="100" t="s">
        <v>7</v>
      </c>
      <c r="B11" s="30" t="s">
        <v>208</v>
      </c>
      <c r="C11" s="101">
        <v>12</v>
      </c>
      <c r="D11" s="98"/>
      <c r="E11" s="158"/>
      <c r="F11" s="70">
        <f>AVERAGE(G11,Q11,W11,Y11,Z11,AA11,AB11,AC11,AD11,AE11,AG11,AI11)</f>
        <v>5.083333333333333</v>
      </c>
      <c r="G11" s="38">
        <v>5</v>
      </c>
      <c r="H11" s="39"/>
      <c r="I11" s="58"/>
      <c r="J11" s="69"/>
      <c r="K11" s="69"/>
      <c r="L11" s="69"/>
      <c r="M11" s="69"/>
      <c r="N11" s="58"/>
      <c r="O11" s="69"/>
      <c r="P11" s="58"/>
      <c r="Q11" s="58">
        <v>5</v>
      </c>
      <c r="R11" s="47"/>
      <c r="S11" s="58"/>
      <c r="T11" s="58"/>
      <c r="U11" s="58"/>
      <c r="V11" s="58"/>
      <c r="W11" s="69">
        <v>5</v>
      </c>
      <c r="X11" s="58"/>
      <c r="Y11" s="69">
        <v>5</v>
      </c>
      <c r="Z11" s="198">
        <v>3</v>
      </c>
      <c r="AA11" s="41">
        <v>5</v>
      </c>
      <c r="AB11" s="69">
        <v>6</v>
      </c>
      <c r="AC11" s="58">
        <v>5</v>
      </c>
      <c r="AD11" s="69">
        <v>5</v>
      </c>
      <c r="AE11" s="196">
        <v>7</v>
      </c>
      <c r="AF11" s="58"/>
      <c r="AG11" s="69">
        <v>5</v>
      </c>
      <c r="AH11" s="58"/>
      <c r="AI11" s="69">
        <v>5</v>
      </c>
      <c r="AJ11" s="58"/>
      <c r="AK11" s="58"/>
      <c r="AL11" s="69"/>
      <c r="AM11" s="58"/>
      <c r="AN11" s="69"/>
      <c r="AO11" s="58"/>
      <c r="AP11" s="58"/>
      <c r="AQ11" s="69"/>
      <c r="AR11" s="58"/>
      <c r="AS11" s="18"/>
    </row>
    <row r="12" spans="1:45">
      <c r="A12" s="100" t="s">
        <v>7</v>
      </c>
      <c r="B12" s="30" t="s">
        <v>209</v>
      </c>
      <c r="C12" s="153">
        <v>21</v>
      </c>
      <c r="D12" s="28"/>
      <c r="E12" s="154">
        <v>1</v>
      </c>
      <c r="F12" s="70">
        <f>AVERAGE(V12,U12,T12,S12,G12,H12,I12,J12,K12,L12,M12,N12,O12,P12,Q12,R12,W12,Y12,X12,AA12,AB12)</f>
        <v>5.5714285714285712</v>
      </c>
      <c r="G12" s="38">
        <v>5</v>
      </c>
      <c r="H12" s="128">
        <v>5</v>
      </c>
      <c r="I12" s="58">
        <v>5</v>
      </c>
      <c r="J12" s="69">
        <v>5</v>
      </c>
      <c r="K12" s="69">
        <v>6</v>
      </c>
      <c r="L12" s="239">
        <v>7</v>
      </c>
      <c r="M12" s="69">
        <v>6</v>
      </c>
      <c r="N12" s="192">
        <v>7</v>
      </c>
      <c r="O12" s="69">
        <v>6</v>
      </c>
      <c r="P12" s="58">
        <v>4</v>
      </c>
      <c r="Q12" s="58">
        <v>4</v>
      </c>
      <c r="R12" s="69">
        <v>6</v>
      </c>
      <c r="S12" s="58">
        <v>6</v>
      </c>
      <c r="T12" s="69">
        <v>5</v>
      </c>
      <c r="U12" s="196">
        <v>7</v>
      </c>
      <c r="V12" s="58">
        <v>6</v>
      </c>
      <c r="W12" s="69">
        <v>6</v>
      </c>
      <c r="X12" s="37">
        <v>5</v>
      </c>
      <c r="Y12" s="58">
        <v>5</v>
      </c>
      <c r="Z12" s="69"/>
      <c r="AA12" s="28">
        <v>6</v>
      </c>
      <c r="AB12" s="69">
        <v>5</v>
      </c>
      <c r="AC12" s="58"/>
      <c r="AD12" s="69"/>
      <c r="AE12" s="58"/>
      <c r="AF12" s="58"/>
      <c r="AG12" s="69"/>
      <c r="AH12" s="58"/>
      <c r="AI12" s="116"/>
      <c r="AJ12" s="58"/>
      <c r="AK12" s="58"/>
      <c r="AL12" s="69"/>
      <c r="AM12" s="58"/>
      <c r="AN12" s="46"/>
      <c r="AO12" s="58"/>
      <c r="AP12" s="58"/>
      <c r="AQ12" s="69"/>
      <c r="AR12" s="58"/>
      <c r="AS12" s="18"/>
    </row>
    <row r="13" spans="1:45" s="73" customFormat="1">
      <c r="A13" s="100" t="s">
        <v>7</v>
      </c>
      <c r="B13" s="30" t="s">
        <v>210</v>
      </c>
      <c r="C13" s="153">
        <v>4</v>
      </c>
      <c r="D13" s="28"/>
      <c r="E13" s="154"/>
      <c r="F13" s="70">
        <f>AVERAGE(G13,H13,I13,N13)</f>
        <v>5.5</v>
      </c>
      <c r="G13" s="38">
        <v>6</v>
      </c>
      <c r="H13" s="128">
        <v>5</v>
      </c>
      <c r="I13" s="58">
        <v>6</v>
      </c>
      <c r="J13" s="69"/>
      <c r="K13" s="58"/>
      <c r="L13" s="69"/>
      <c r="M13" s="128"/>
      <c r="N13" s="58">
        <v>5</v>
      </c>
      <c r="O13" s="69"/>
      <c r="P13" s="58"/>
      <c r="Q13" s="69"/>
      <c r="R13" s="69"/>
      <c r="S13" s="58"/>
      <c r="T13" s="69"/>
      <c r="U13" s="128"/>
      <c r="V13" s="58"/>
      <c r="W13" s="69"/>
      <c r="X13" s="107"/>
      <c r="Y13" s="69"/>
      <c r="Z13" s="128"/>
      <c r="AA13" s="58"/>
      <c r="AB13" s="69"/>
      <c r="AC13" s="58"/>
      <c r="AD13" s="69"/>
      <c r="AE13" s="69"/>
      <c r="AF13" s="58"/>
      <c r="AG13" s="58"/>
      <c r="AH13" s="58"/>
      <c r="AI13" s="69"/>
      <c r="AJ13" s="58"/>
      <c r="AK13" s="58"/>
      <c r="AL13" s="69"/>
      <c r="AM13" s="58"/>
      <c r="AN13" s="69"/>
      <c r="AO13" s="58"/>
      <c r="AP13" s="58"/>
      <c r="AQ13" s="69"/>
      <c r="AR13" s="58"/>
      <c r="AS13" s="93"/>
    </row>
    <row r="14" spans="1:45" s="63" customFormat="1">
      <c r="A14" s="100" t="s">
        <v>7</v>
      </c>
      <c r="B14" s="30" t="s">
        <v>217</v>
      </c>
      <c r="C14" s="153"/>
      <c r="D14" s="28">
        <v>1</v>
      </c>
      <c r="E14" s="154"/>
      <c r="F14" s="70"/>
      <c r="G14" s="36" t="s">
        <v>14</v>
      </c>
      <c r="H14" s="39"/>
      <c r="I14" s="58"/>
      <c r="J14" s="58"/>
      <c r="K14" s="69"/>
      <c r="L14" s="46"/>
      <c r="M14" s="69"/>
      <c r="N14" s="58"/>
      <c r="O14" s="69"/>
      <c r="P14" s="69"/>
      <c r="Q14" s="58"/>
      <c r="R14" s="69"/>
      <c r="S14" s="58"/>
      <c r="T14" s="69"/>
      <c r="U14" s="37"/>
      <c r="V14" s="58"/>
      <c r="W14" s="69"/>
      <c r="X14" s="58"/>
      <c r="Y14" s="69"/>
      <c r="Z14" s="69"/>
      <c r="AA14" s="58"/>
      <c r="AB14" s="69"/>
      <c r="AC14" s="58"/>
      <c r="AD14" s="69"/>
      <c r="AE14" s="58"/>
      <c r="AF14" s="58"/>
      <c r="AG14" s="69"/>
      <c r="AH14" s="37"/>
      <c r="AI14" s="69"/>
      <c r="AJ14" s="58"/>
      <c r="AK14" s="58"/>
      <c r="AL14" s="69"/>
      <c r="AM14" s="58"/>
      <c r="AN14" s="69"/>
      <c r="AO14" s="58"/>
      <c r="AP14" s="58"/>
      <c r="AQ14" s="69"/>
      <c r="AR14" s="58"/>
      <c r="AS14" s="65"/>
    </row>
    <row r="15" spans="1:45" s="73" customFormat="1">
      <c r="A15" s="281" t="s">
        <v>7</v>
      </c>
      <c r="B15" s="282" t="s">
        <v>328</v>
      </c>
      <c r="C15" s="283">
        <v>17</v>
      </c>
      <c r="D15" s="284"/>
      <c r="E15" s="285"/>
      <c r="F15" s="135">
        <f>AVERAGE(V15,U15,T15,H15,I15,J15,K15,L15,M15,N15,O15,P15,Q15,R15,S15,X15,Z15)</f>
        <v>4.7058823529411766</v>
      </c>
      <c r="G15" s="314"/>
      <c r="H15" s="315">
        <v>5</v>
      </c>
      <c r="I15" s="287">
        <v>4</v>
      </c>
      <c r="J15" s="288">
        <v>4</v>
      </c>
      <c r="K15" s="288">
        <v>5</v>
      </c>
      <c r="L15" s="288">
        <v>6</v>
      </c>
      <c r="M15" s="288">
        <v>5</v>
      </c>
      <c r="N15" s="287">
        <v>5</v>
      </c>
      <c r="O15" s="288">
        <v>5</v>
      </c>
      <c r="P15" s="288">
        <v>4</v>
      </c>
      <c r="Q15" s="287">
        <v>4</v>
      </c>
      <c r="R15" s="288">
        <v>6</v>
      </c>
      <c r="S15" s="287">
        <v>6</v>
      </c>
      <c r="T15" s="288">
        <v>4</v>
      </c>
      <c r="U15" s="287">
        <v>6</v>
      </c>
      <c r="V15" s="287">
        <v>5</v>
      </c>
      <c r="W15" s="288"/>
      <c r="X15" s="287">
        <v>3</v>
      </c>
      <c r="Y15" s="288"/>
      <c r="Z15" s="288">
        <v>3</v>
      </c>
      <c r="AA15" s="287"/>
      <c r="AB15" s="288"/>
      <c r="AC15" s="287"/>
      <c r="AD15" s="288"/>
      <c r="AE15" s="287"/>
      <c r="AF15" s="287"/>
      <c r="AG15" s="288"/>
      <c r="AH15" s="313"/>
      <c r="AI15" s="288"/>
      <c r="AJ15" s="287"/>
      <c r="AK15" s="287"/>
      <c r="AL15" s="288"/>
      <c r="AM15" s="287"/>
      <c r="AN15" s="288"/>
      <c r="AO15" s="287"/>
      <c r="AP15" s="287"/>
      <c r="AQ15" s="288"/>
      <c r="AR15" s="287"/>
      <c r="AS15" s="93"/>
    </row>
    <row r="16" spans="1:45" s="73" customFormat="1">
      <c r="A16" s="100" t="s">
        <v>7</v>
      </c>
      <c r="B16" s="30" t="s">
        <v>441</v>
      </c>
      <c r="C16" s="153">
        <v>19</v>
      </c>
      <c r="D16" s="28"/>
      <c r="E16" s="154">
        <v>1</v>
      </c>
      <c r="F16" s="70">
        <f>AVERAGE(J16,K16,L16,M16,P16,Q16,R16,S16,T16,V16,W16,X16,AA16,AB16,AC16,AD16,AE16,AG16,AI16)</f>
        <v>5.2105263157894735</v>
      </c>
      <c r="G16" s="38"/>
      <c r="H16" s="39"/>
      <c r="I16" s="58"/>
      <c r="J16" s="47">
        <v>5</v>
      </c>
      <c r="K16" s="69">
        <v>6</v>
      </c>
      <c r="L16" s="191">
        <v>7</v>
      </c>
      <c r="M16" s="69">
        <v>5</v>
      </c>
      <c r="N16" s="58"/>
      <c r="O16" s="69"/>
      <c r="P16" s="69">
        <v>5</v>
      </c>
      <c r="Q16" s="58">
        <v>4</v>
      </c>
      <c r="R16" s="69">
        <v>5</v>
      </c>
      <c r="S16" s="58">
        <v>6</v>
      </c>
      <c r="T16" s="198">
        <v>3</v>
      </c>
      <c r="U16" s="37"/>
      <c r="V16" s="58">
        <v>6</v>
      </c>
      <c r="W16" s="182">
        <v>7</v>
      </c>
      <c r="X16" s="186">
        <v>3</v>
      </c>
      <c r="Y16" s="69"/>
      <c r="Z16" s="69"/>
      <c r="AA16" s="58">
        <v>5</v>
      </c>
      <c r="AB16" s="69">
        <v>6</v>
      </c>
      <c r="AC16" s="58">
        <v>5</v>
      </c>
      <c r="AD16" s="198">
        <v>3</v>
      </c>
      <c r="AE16" s="196">
        <v>8</v>
      </c>
      <c r="AF16" s="58"/>
      <c r="AG16" s="69">
        <v>4</v>
      </c>
      <c r="AH16" s="37"/>
      <c r="AI16" s="69">
        <v>6</v>
      </c>
      <c r="AJ16" s="58"/>
      <c r="AK16" s="58"/>
      <c r="AL16" s="69"/>
      <c r="AM16" s="58"/>
      <c r="AN16" s="69"/>
      <c r="AO16" s="58"/>
      <c r="AP16" s="58"/>
      <c r="AQ16" s="69"/>
      <c r="AR16" s="58"/>
      <c r="AS16" s="93"/>
    </row>
    <row r="17" spans="1:45" s="73" customFormat="1">
      <c r="A17" s="148" t="s">
        <v>7</v>
      </c>
      <c r="B17" s="30" t="s">
        <v>605</v>
      </c>
      <c r="C17" s="153">
        <v>6</v>
      </c>
      <c r="D17" s="28">
        <v>2</v>
      </c>
      <c r="E17" s="154"/>
      <c r="F17" s="70">
        <f>AVERAGE(N17,O17,P17,U17,V17,Y17)</f>
        <v>5.333333333333333</v>
      </c>
      <c r="G17" s="38"/>
      <c r="H17" s="39"/>
      <c r="I17" s="58"/>
      <c r="J17" s="47"/>
      <c r="K17" s="58" t="s">
        <v>14</v>
      </c>
      <c r="L17" s="116" t="s">
        <v>14</v>
      </c>
      <c r="M17" s="69"/>
      <c r="N17" s="58">
        <v>5</v>
      </c>
      <c r="O17" s="69">
        <v>5</v>
      </c>
      <c r="P17" s="69">
        <v>5</v>
      </c>
      <c r="Q17" s="58"/>
      <c r="R17" s="69"/>
      <c r="S17" s="58"/>
      <c r="T17" s="69"/>
      <c r="U17" s="116">
        <v>6</v>
      </c>
      <c r="V17" s="58">
        <v>6</v>
      </c>
      <c r="W17" s="69"/>
      <c r="X17" s="58"/>
      <c r="Y17" s="69">
        <v>5</v>
      </c>
      <c r="Z17" s="69"/>
      <c r="AA17" s="58"/>
      <c r="AB17" s="69"/>
      <c r="AC17" s="58"/>
      <c r="AD17" s="69"/>
      <c r="AE17" s="58"/>
      <c r="AF17" s="58"/>
      <c r="AG17" s="69"/>
      <c r="AH17" s="37"/>
      <c r="AI17" s="69"/>
      <c r="AJ17" s="58"/>
      <c r="AK17" s="58"/>
      <c r="AL17" s="69"/>
      <c r="AM17" s="58"/>
      <c r="AN17" s="69"/>
      <c r="AO17" s="58"/>
      <c r="AP17" s="58"/>
      <c r="AQ17" s="69"/>
      <c r="AR17" s="58"/>
      <c r="AS17" s="93"/>
    </row>
    <row r="18" spans="1:45" s="73" customFormat="1">
      <c r="A18" s="148" t="s">
        <v>7</v>
      </c>
      <c r="B18" s="30" t="s">
        <v>750</v>
      </c>
      <c r="C18" s="153">
        <v>1</v>
      </c>
      <c r="D18" s="28">
        <v>1</v>
      </c>
      <c r="E18" s="154"/>
      <c r="F18" s="70">
        <f>AVERAGE(W18)</f>
        <v>5</v>
      </c>
      <c r="G18" s="38"/>
      <c r="H18" s="39"/>
      <c r="I18" s="58"/>
      <c r="J18" s="47"/>
      <c r="K18" s="58"/>
      <c r="L18" s="116"/>
      <c r="M18" s="69"/>
      <c r="N18" s="58"/>
      <c r="O18" s="69"/>
      <c r="P18" s="69"/>
      <c r="Q18" s="58"/>
      <c r="R18" s="58" t="s">
        <v>14</v>
      </c>
      <c r="S18" s="58"/>
      <c r="T18" s="69"/>
      <c r="U18" s="37"/>
      <c r="V18" s="58"/>
      <c r="W18" s="69">
        <v>5</v>
      </c>
      <c r="X18" s="58"/>
      <c r="Y18" s="69"/>
      <c r="Z18" s="69"/>
      <c r="AA18" s="58"/>
      <c r="AB18" s="69"/>
      <c r="AC18" s="58"/>
      <c r="AD18" s="69"/>
      <c r="AE18" s="58"/>
      <c r="AF18" s="58"/>
      <c r="AG18" s="69"/>
      <c r="AH18" s="37"/>
      <c r="AI18" s="69"/>
      <c r="AJ18" s="58"/>
      <c r="AK18" s="58"/>
      <c r="AL18" s="69"/>
      <c r="AM18" s="58"/>
      <c r="AN18" s="69"/>
      <c r="AO18" s="58"/>
      <c r="AP18" s="58"/>
      <c r="AQ18" s="69"/>
      <c r="AR18" s="58"/>
      <c r="AS18" s="93"/>
    </row>
    <row r="19" spans="1:45" s="73" customFormat="1">
      <c r="A19" s="148" t="s">
        <v>7</v>
      </c>
      <c r="B19" s="30" t="s">
        <v>914</v>
      </c>
      <c r="C19" s="153">
        <v>5</v>
      </c>
      <c r="D19" s="28">
        <v>2</v>
      </c>
      <c r="E19" s="154"/>
      <c r="F19" s="70">
        <f>AVERAGE(AC19,AD19,AE19,AG19,AI19)</f>
        <v>4.5999999999999996</v>
      </c>
      <c r="G19" s="38"/>
      <c r="H19" s="39"/>
      <c r="I19" s="58"/>
      <c r="J19" s="47"/>
      <c r="K19" s="58"/>
      <c r="L19" s="116"/>
      <c r="M19" s="69"/>
      <c r="N19" s="58"/>
      <c r="O19" s="69"/>
      <c r="P19" s="69"/>
      <c r="Q19" s="58"/>
      <c r="R19" s="58"/>
      <c r="S19" s="58"/>
      <c r="T19" s="69"/>
      <c r="U19" s="37"/>
      <c r="V19" s="58"/>
      <c r="W19" s="69"/>
      <c r="X19" s="58"/>
      <c r="Y19" s="69"/>
      <c r="Z19" s="58" t="s">
        <v>14</v>
      </c>
      <c r="AA19" s="58"/>
      <c r="AB19" s="58" t="s">
        <v>14</v>
      </c>
      <c r="AC19" s="58">
        <v>4</v>
      </c>
      <c r="AD19" s="69">
        <v>4</v>
      </c>
      <c r="AE19" s="58">
        <v>6</v>
      </c>
      <c r="AF19" s="58"/>
      <c r="AG19" s="69">
        <v>4</v>
      </c>
      <c r="AH19" s="37"/>
      <c r="AI19" s="69">
        <v>5</v>
      </c>
      <c r="AJ19" s="58"/>
      <c r="AK19" s="58"/>
      <c r="AL19" s="69"/>
      <c r="AM19" s="58"/>
      <c r="AN19" s="69"/>
      <c r="AO19" s="58"/>
      <c r="AP19" s="58"/>
      <c r="AQ19" s="69"/>
      <c r="AR19" s="58"/>
      <c r="AS19" s="93"/>
    </row>
    <row r="20" spans="1:45" s="73" customFormat="1">
      <c r="A20" s="257" t="s">
        <v>7</v>
      </c>
      <c r="B20" s="29" t="s">
        <v>330</v>
      </c>
      <c r="C20" s="140">
        <v>10</v>
      </c>
      <c r="D20" s="141">
        <v>4</v>
      </c>
      <c r="E20" s="117"/>
      <c r="F20" s="24">
        <f>AVERAGE(J20,K20,N20,O20,P20,Q20,U20,W20,Z20,AC20)</f>
        <v>4.8</v>
      </c>
      <c r="G20" s="38"/>
      <c r="H20" s="194" t="s">
        <v>14</v>
      </c>
      <c r="I20" s="37"/>
      <c r="J20" s="58">
        <v>5</v>
      </c>
      <c r="K20" s="69">
        <v>5</v>
      </c>
      <c r="L20" s="46"/>
      <c r="M20" s="69"/>
      <c r="N20" s="58">
        <v>6</v>
      </c>
      <c r="O20" s="69">
        <v>5</v>
      </c>
      <c r="P20" s="198">
        <v>3</v>
      </c>
      <c r="Q20" s="58">
        <v>5</v>
      </c>
      <c r="R20" s="69"/>
      <c r="S20" s="58" t="s">
        <v>14</v>
      </c>
      <c r="T20" s="69"/>
      <c r="U20" s="116">
        <v>5</v>
      </c>
      <c r="V20" s="58"/>
      <c r="W20" s="69">
        <v>6</v>
      </c>
      <c r="X20" s="58"/>
      <c r="Y20" s="69"/>
      <c r="Z20" s="69">
        <v>4</v>
      </c>
      <c r="AA20" s="58"/>
      <c r="AB20" s="58" t="s">
        <v>14</v>
      </c>
      <c r="AC20" s="58">
        <v>4</v>
      </c>
      <c r="AD20" s="69"/>
      <c r="AE20" s="58"/>
      <c r="AF20" s="58"/>
      <c r="AG20" s="58" t="s">
        <v>14</v>
      </c>
      <c r="AH20" s="37"/>
      <c r="AI20" s="69"/>
      <c r="AJ20" s="58"/>
      <c r="AK20" s="58"/>
      <c r="AL20" s="69"/>
      <c r="AM20" s="58"/>
      <c r="AN20" s="69"/>
      <c r="AO20" s="58"/>
      <c r="AP20" s="58"/>
      <c r="AQ20" s="69"/>
      <c r="AR20" s="58"/>
      <c r="AS20" s="93"/>
    </row>
    <row r="21" spans="1:45">
      <c r="A21" s="100" t="s">
        <v>8</v>
      </c>
      <c r="B21" s="72" t="s">
        <v>211</v>
      </c>
      <c r="C21" s="153">
        <v>20</v>
      </c>
      <c r="D21" s="28">
        <v>2</v>
      </c>
      <c r="E21" s="154">
        <v>1</v>
      </c>
      <c r="F21" s="70">
        <f>AVERAGE(V21,G21,H21,I21,J21,K21,L21,M21,N21,O21,P21,Q21,R21,X21,Y21,AC21,AD21,AE21,AG21,AI21)</f>
        <v>5.2</v>
      </c>
      <c r="G21" s="30">
        <v>5</v>
      </c>
      <c r="H21" s="41">
        <v>5</v>
      </c>
      <c r="I21" s="58">
        <v>5</v>
      </c>
      <c r="J21" s="69">
        <v>5</v>
      </c>
      <c r="K21" s="69">
        <v>6</v>
      </c>
      <c r="L21" s="69">
        <v>6</v>
      </c>
      <c r="M21" s="69">
        <v>5</v>
      </c>
      <c r="N21" s="192">
        <v>7</v>
      </c>
      <c r="O21" s="58">
        <v>5</v>
      </c>
      <c r="P21" s="58">
        <v>5</v>
      </c>
      <c r="Q21" s="116">
        <v>5</v>
      </c>
      <c r="R21" s="69">
        <v>5</v>
      </c>
      <c r="S21" s="58"/>
      <c r="T21" s="69"/>
      <c r="U21" s="58" t="s">
        <v>14</v>
      </c>
      <c r="V21" s="58">
        <v>5</v>
      </c>
      <c r="W21" s="58" t="s">
        <v>14</v>
      </c>
      <c r="X21" s="116">
        <v>4</v>
      </c>
      <c r="Y21" s="58">
        <v>5</v>
      </c>
      <c r="Z21" s="58"/>
      <c r="AA21" s="40"/>
      <c r="AB21" s="46"/>
      <c r="AC21" s="58">
        <v>5</v>
      </c>
      <c r="AD21" s="116">
        <v>6</v>
      </c>
      <c r="AE21" s="196">
        <v>7</v>
      </c>
      <c r="AF21" s="58"/>
      <c r="AG21" s="37">
        <v>5</v>
      </c>
      <c r="AH21" s="58"/>
      <c r="AI21" s="198">
        <v>3</v>
      </c>
      <c r="AJ21" s="58"/>
      <c r="AK21" s="58"/>
      <c r="AL21" s="47"/>
      <c r="AM21" s="116"/>
      <c r="AN21" s="46"/>
      <c r="AO21" s="116"/>
      <c r="AP21" s="37"/>
      <c r="AQ21" s="47"/>
      <c r="AR21" s="58"/>
      <c r="AS21" s="18"/>
    </row>
    <row r="22" spans="1:45">
      <c r="A22" s="100" t="s">
        <v>8</v>
      </c>
      <c r="B22" s="72" t="s">
        <v>212</v>
      </c>
      <c r="C22" s="153">
        <v>26</v>
      </c>
      <c r="D22" s="28"/>
      <c r="E22" s="154"/>
      <c r="F22" s="70">
        <f>AVERAGE(V22,U22,T22,S22,G22,H22,I22,J22,K22,L22,M22,N22,O22,P22,Q22,R22,X22,Y22,Z22,AA22,AB22,AC22,AD22,AE22,AG22,AI22)</f>
        <v>5.4230769230769234</v>
      </c>
      <c r="G22" s="36">
        <v>6</v>
      </c>
      <c r="H22" s="41">
        <v>5</v>
      </c>
      <c r="I22" s="58">
        <v>6</v>
      </c>
      <c r="J22" s="47">
        <v>6</v>
      </c>
      <c r="K22" s="69">
        <v>6</v>
      </c>
      <c r="L22" s="69">
        <v>5</v>
      </c>
      <c r="M22" s="239">
        <v>7</v>
      </c>
      <c r="N22" s="196">
        <v>7</v>
      </c>
      <c r="O22" s="69">
        <v>5</v>
      </c>
      <c r="P22" s="58">
        <v>5</v>
      </c>
      <c r="Q22" s="58">
        <v>5</v>
      </c>
      <c r="R22" s="69">
        <v>6</v>
      </c>
      <c r="S22" s="58">
        <v>6</v>
      </c>
      <c r="T22" s="69">
        <v>4</v>
      </c>
      <c r="U22" s="58">
        <v>5</v>
      </c>
      <c r="V22" s="58">
        <v>6</v>
      </c>
      <c r="W22" s="69"/>
      <c r="X22" s="186">
        <v>3</v>
      </c>
      <c r="Y22" s="69">
        <v>4</v>
      </c>
      <c r="Z22" s="69">
        <v>4</v>
      </c>
      <c r="AA22" s="28">
        <v>5</v>
      </c>
      <c r="AB22" s="69">
        <v>6</v>
      </c>
      <c r="AC22" s="58">
        <v>6</v>
      </c>
      <c r="AD22" s="58">
        <v>5</v>
      </c>
      <c r="AE22" s="192">
        <v>7</v>
      </c>
      <c r="AF22" s="58"/>
      <c r="AG22" s="58">
        <v>6</v>
      </c>
      <c r="AH22" s="58"/>
      <c r="AI22" s="69">
        <v>5</v>
      </c>
      <c r="AJ22" s="58"/>
      <c r="AK22" s="58"/>
      <c r="AL22" s="69"/>
      <c r="AM22" s="58"/>
      <c r="AN22" s="69"/>
      <c r="AO22" s="58"/>
      <c r="AP22" s="58"/>
      <c r="AQ22" s="69"/>
      <c r="AR22" s="58"/>
      <c r="AS22" s="18"/>
    </row>
    <row r="23" spans="1:45">
      <c r="A23" s="100" t="s">
        <v>8</v>
      </c>
      <c r="B23" s="72" t="s">
        <v>213</v>
      </c>
      <c r="C23" s="153">
        <v>20</v>
      </c>
      <c r="D23" s="28">
        <v>3</v>
      </c>
      <c r="E23" s="154">
        <v>3</v>
      </c>
      <c r="F23" s="70">
        <f>AVERAGE(G23,H23,I23,J23,K23,L23,M23,N23,O23,P23,Q23,U23,Y23,Z23,AA23,AB23,AC23,AE23,AG23,AI23)</f>
        <v>5.05</v>
      </c>
      <c r="G23" s="36">
        <v>5</v>
      </c>
      <c r="H23" s="28">
        <v>4</v>
      </c>
      <c r="I23" s="58">
        <v>4</v>
      </c>
      <c r="J23" s="58">
        <v>5</v>
      </c>
      <c r="K23" s="69">
        <v>6</v>
      </c>
      <c r="L23" s="182">
        <v>7</v>
      </c>
      <c r="M23" s="58">
        <v>4</v>
      </c>
      <c r="N23" s="116">
        <v>6</v>
      </c>
      <c r="O23" s="69">
        <v>4</v>
      </c>
      <c r="P23" s="58">
        <v>5</v>
      </c>
      <c r="Q23" s="58">
        <v>4</v>
      </c>
      <c r="R23" s="69"/>
      <c r="S23" s="58"/>
      <c r="T23" s="69"/>
      <c r="U23" s="58">
        <v>4</v>
      </c>
      <c r="V23" s="58" t="s">
        <v>14</v>
      </c>
      <c r="W23" s="58" t="s">
        <v>14</v>
      </c>
      <c r="X23" s="58" t="s">
        <v>14</v>
      </c>
      <c r="Y23" s="69">
        <v>6</v>
      </c>
      <c r="Z23" s="198">
        <v>3</v>
      </c>
      <c r="AA23" s="41">
        <v>5</v>
      </c>
      <c r="AB23" s="46">
        <v>6</v>
      </c>
      <c r="AC23" s="58">
        <v>4</v>
      </c>
      <c r="AD23" s="69"/>
      <c r="AE23" s="196">
        <v>7</v>
      </c>
      <c r="AF23" s="37"/>
      <c r="AG23" s="182">
        <v>8</v>
      </c>
      <c r="AH23" s="58"/>
      <c r="AI23" s="69">
        <v>4</v>
      </c>
      <c r="AJ23" s="37"/>
      <c r="AK23" s="58"/>
      <c r="AL23" s="69"/>
      <c r="AM23" s="58"/>
      <c r="AN23" s="58"/>
      <c r="AO23" s="58"/>
      <c r="AP23" s="37"/>
      <c r="AQ23" s="58"/>
      <c r="AR23" s="58"/>
      <c r="AS23" s="18"/>
    </row>
    <row r="24" spans="1:45">
      <c r="A24" s="100" t="s">
        <v>8</v>
      </c>
      <c r="B24" s="72" t="s">
        <v>214</v>
      </c>
      <c r="C24" s="153">
        <v>13</v>
      </c>
      <c r="D24" s="28">
        <v>7</v>
      </c>
      <c r="E24" s="154">
        <v>3</v>
      </c>
      <c r="F24" s="70">
        <f>AVERAGE(G24,S24,T24,U24,V24,X24,Z24,AA24,AB24,AD24,AE24,AG24,AI24)</f>
        <v>5.3076923076923075</v>
      </c>
      <c r="G24" s="36">
        <v>5</v>
      </c>
      <c r="H24" s="128"/>
      <c r="I24" s="116" t="s">
        <v>14</v>
      </c>
      <c r="J24" s="58" t="s">
        <v>14</v>
      </c>
      <c r="K24" s="69"/>
      <c r="L24" s="37" t="s">
        <v>14</v>
      </c>
      <c r="M24" s="69"/>
      <c r="N24" s="58" t="s">
        <v>14</v>
      </c>
      <c r="O24" s="58" t="s">
        <v>14</v>
      </c>
      <c r="P24" s="116"/>
      <c r="Q24" s="58" t="s">
        <v>14</v>
      </c>
      <c r="R24" s="58"/>
      <c r="S24" s="58">
        <v>6</v>
      </c>
      <c r="T24" s="188">
        <v>3</v>
      </c>
      <c r="U24" s="58">
        <v>6</v>
      </c>
      <c r="V24" s="58">
        <v>6</v>
      </c>
      <c r="W24" s="69"/>
      <c r="X24" s="58">
        <v>5</v>
      </c>
      <c r="Y24" s="58" t="s">
        <v>14</v>
      </c>
      <c r="Z24" s="69">
        <v>5</v>
      </c>
      <c r="AA24" s="266">
        <v>3</v>
      </c>
      <c r="AB24" s="182">
        <v>7</v>
      </c>
      <c r="AC24" s="58"/>
      <c r="AD24" s="69">
        <v>6</v>
      </c>
      <c r="AE24" s="58">
        <v>6</v>
      </c>
      <c r="AF24" s="58"/>
      <c r="AG24" s="69">
        <v>5</v>
      </c>
      <c r="AH24" s="58"/>
      <c r="AI24" s="46">
        <v>6</v>
      </c>
      <c r="AJ24" s="58"/>
      <c r="AK24" s="58"/>
      <c r="AL24" s="69"/>
      <c r="AM24" s="58"/>
      <c r="AN24" s="69"/>
      <c r="AO24" s="116"/>
      <c r="AP24" s="116"/>
      <c r="AQ24" s="69"/>
      <c r="AR24" s="58"/>
      <c r="AS24" s="18"/>
    </row>
    <row r="25" spans="1:45" s="73" customFormat="1">
      <c r="A25" s="100" t="s">
        <v>8</v>
      </c>
      <c r="B25" s="72" t="s">
        <v>219</v>
      </c>
      <c r="C25" s="153">
        <v>11</v>
      </c>
      <c r="D25" s="28">
        <v>7</v>
      </c>
      <c r="E25" s="154"/>
      <c r="F25" s="70">
        <f>AVERAGE(H25,I25,L25,M25,R25,S25,T25,W25,Y25,AA25,AB25)</f>
        <v>5.6363636363636367</v>
      </c>
      <c r="G25" s="36" t="s">
        <v>14</v>
      </c>
      <c r="H25" s="128">
        <v>6</v>
      </c>
      <c r="I25" s="58">
        <v>6</v>
      </c>
      <c r="J25" s="116" t="s">
        <v>14</v>
      </c>
      <c r="K25" s="58" t="s">
        <v>14</v>
      </c>
      <c r="L25" s="196">
        <v>7</v>
      </c>
      <c r="M25" s="196">
        <v>7</v>
      </c>
      <c r="N25" s="58"/>
      <c r="O25" s="58" t="s">
        <v>14</v>
      </c>
      <c r="P25" s="58" t="s">
        <v>14</v>
      </c>
      <c r="Q25" s="58"/>
      <c r="R25" s="69">
        <v>5</v>
      </c>
      <c r="S25" s="58">
        <v>5</v>
      </c>
      <c r="T25" s="69">
        <v>4</v>
      </c>
      <c r="U25" s="58"/>
      <c r="V25" s="58"/>
      <c r="W25" s="58">
        <v>6</v>
      </c>
      <c r="X25" s="58" t="s">
        <v>14</v>
      </c>
      <c r="Y25" s="69">
        <v>4</v>
      </c>
      <c r="Z25" s="69"/>
      <c r="AA25" s="28">
        <v>6</v>
      </c>
      <c r="AB25" s="58">
        <v>6</v>
      </c>
      <c r="AC25" s="58"/>
      <c r="AD25" s="69"/>
      <c r="AE25" s="58" t="s">
        <v>14</v>
      </c>
      <c r="AF25" s="58"/>
      <c r="AG25" s="69"/>
      <c r="AH25" s="58"/>
      <c r="AI25" s="69"/>
      <c r="AJ25" s="58"/>
      <c r="AK25" s="58"/>
      <c r="AL25" s="69"/>
      <c r="AM25" s="58"/>
      <c r="AN25" s="69"/>
      <c r="AO25" s="58"/>
      <c r="AP25" s="58"/>
      <c r="AQ25" s="69"/>
      <c r="AR25" s="58"/>
      <c r="AS25" s="93"/>
    </row>
    <row r="26" spans="1:45" s="73" customFormat="1">
      <c r="A26" s="100" t="s">
        <v>8</v>
      </c>
      <c r="B26" s="72" t="s">
        <v>554</v>
      </c>
      <c r="C26" s="153">
        <v>8</v>
      </c>
      <c r="D26" s="28">
        <v>7</v>
      </c>
      <c r="E26" s="154">
        <v>1</v>
      </c>
      <c r="F26" s="70">
        <f>AVERAGE(R26,T26,U26,V26,W26,X26,Y26,AD26)</f>
        <v>4.875</v>
      </c>
      <c r="H26" s="128"/>
      <c r="I26" s="58"/>
      <c r="J26" s="116"/>
      <c r="K26" s="116"/>
      <c r="L26" s="37"/>
      <c r="M26" s="37"/>
      <c r="N26" s="58"/>
      <c r="O26" s="58" t="s">
        <v>14</v>
      </c>
      <c r="P26" s="58" t="s">
        <v>14</v>
      </c>
      <c r="Q26" s="58" t="s">
        <v>14</v>
      </c>
      <c r="R26" s="69">
        <v>4</v>
      </c>
      <c r="S26" s="58"/>
      <c r="T26" s="69">
        <v>6</v>
      </c>
      <c r="U26" s="190">
        <v>7</v>
      </c>
      <c r="V26" s="58">
        <v>5</v>
      </c>
      <c r="W26" s="58">
        <v>5</v>
      </c>
      <c r="X26" s="58">
        <v>4</v>
      </c>
      <c r="Y26" s="69">
        <v>4</v>
      </c>
      <c r="Z26" s="58" t="s">
        <v>14</v>
      </c>
      <c r="AA26" s="43"/>
      <c r="AB26" s="58"/>
      <c r="AC26" s="58" t="s">
        <v>14</v>
      </c>
      <c r="AD26" s="69">
        <v>4</v>
      </c>
      <c r="AE26" s="58"/>
      <c r="AF26" s="58"/>
      <c r="AG26" s="58" t="s">
        <v>14</v>
      </c>
      <c r="AH26" s="58"/>
      <c r="AI26" s="116" t="s">
        <v>14</v>
      </c>
      <c r="AJ26" s="58"/>
      <c r="AK26" s="58"/>
      <c r="AL26" s="69"/>
      <c r="AM26" s="58"/>
      <c r="AN26" s="58"/>
      <c r="AO26" s="58"/>
      <c r="AP26" s="58"/>
      <c r="AQ26" s="69"/>
      <c r="AR26" s="58"/>
      <c r="AS26" s="93"/>
    </row>
    <row r="27" spans="1:45" s="73" customFormat="1">
      <c r="A27" s="118" t="s">
        <v>8</v>
      </c>
      <c r="B27" s="29" t="s">
        <v>672</v>
      </c>
      <c r="C27" s="140">
        <v>4</v>
      </c>
      <c r="D27" s="141">
        <v>6</v>
      </c>
      <c r="E27" s="104"/>
      <c r="F27" s="142">
        <f>AVERAGE(O27,U27,Y27,Z27)</f>
        <v>5</v>
      </c>
      <c r="G27" s="111"/>
      <c r="H27" s="236"/>
      <c r="I27" s="107"/>
      <c r="J27" s="107"/>
      <c r="K27" s="107"/>
      <c r="L27" s="107"/>
      <c r="M27" s="107"/>
      <c r="N27" s="116" t="s">
        <v>14</v>
      </c>
      <c r="O27" s="116">
        <v>6</v>
      </c>
      <c r="P27" s="116" t="s">
        <v>14</v>
      </c>
      <c r="Q27" s="107"/>
      <c r="R27" s="107"/>
      <c r="S27" s="116" t="s">
        <v>14</v>
      </c>
      <c r="T27" s="116" t="s">
        <v>14</v>
      </c>
      <c r="U27" s="116">
        <v>5</v>
      </c>
      <c r="V27" s="116" t="s">
        <v>14</v>
      </c>
      <c r="W27" s="107"/>
      <c r="X27" s="107"/>
      <c r="Y27" s="116">
        <v>5</v>
      </c>
      <c r="Z27" s="116">
        <v>4</v>
      </c>
      <c r="AA27" s="97"/>
      <c r="AB27" s="107"/>
      <c r="AC27" s="116" t="s">
        <v>14</v>
      </c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58"/>
      <c r="AS27" s="93"/>
    </row>
    <row r="28" spans="1:45">
      <c r="A28" s="100" t="s">
        <v>9</v>
      </c>
      <c r="B28" s="72" t="s">
        <v>215</v>
      </c>
      <c r="C28" s="101">
        <v>7</v>
      </c>
      <c r="D28" s="47">
        <v>15</v>
      </c>
      <c r="E28" s="102">
        <v>3</v>
      </c>
      <c r="F28" s="70">
        <f>AVERAGE(G28,H28,K28,V28,Y28,AA28,AC28)</f>
        <v>5</v>
      </c>
      <c r="G28" s="47">
        <v>4</v>
      </c>
      <c r="H28" s="47">
        <v>5</v>
      </c>
      <c r="I28" s="58" t="s">
        <v>14</v>
      </c>
      <c r="J28" s="58" t="s">
        <v>14</v>
      </c>
      <c r="K28" s="47">
        <v>5</v>
      </c>
      <c r="L28" s="116" t="s">
        <v>14</v>
      </c>
      <c r="M28" s="47"/>
      <c r="N28" s="47"/>
      <c r="O28" s="47"/>
      <c r="P28" s="47"/>
      <c r="Q28" s="47"/>
      <c r="R28" s="58" t="s">
        <v>14</v>
      </c>
      <c r="S28" s="58" t="s">
        <v>14</v>
      </c>
      <c r="T28" s="58" t="s">
        <v>14</v>
      </c>
      <c r="U28" s="58" t="s">
        <v>14</v>
      </c>
      <c r="V28" s="47">
        <v>4</v>
      </c>
      <c r="W28" s="58" t="s">
        <v>14</v>
      </c>
      <c r="X28" s="58" t="s">
        <v>14</v>
      </c>
      <c r="Y28" s="46">
        <v>6</v>
      </c>
      <c r="Z28" s="58" t="s">
        <v>14</v>
      </c>
      <c r="AA28" s="42">
        <v>5</v>
      </c>
      <c r="AB28" s="41" t="s">
        <v>14</v>
      </c>
      <c r="AC28" s="176">
        <v>6</v>
      </c>
      <c r="AD28" s="58" t="s">
        <v>14</v>
      </c>
      <c r="AE28" s="37" t="s">
        <v>14</v>
      </c>
      <c r="AF28" s="47"/>
      <c r="AG28" s="41" t="s">
        <v>14</v>
      </c>
      <c r="AH28" s="47"/>
      <c r="AI28" s="58" t="s">
        <v>14</v>
      </c>
      <c r="AJ28" s="47"/>
      <c r="AK28" s="47"/>
      <c r="AL28" s="42"/>
      <c r="AM28" s="47"/>
      <c r="AN28" s="47"/>
      <c r="AO28" s="47"/>
      <c r="AP28" s="42"/>
      <c r="AQ28" s="47"/>
      <c r="AR28" s="47"/>
      <c r="AS28" s="18"/>
    </row>
    <row r="29" spans="1:45">
      <c r="A29" s="100" t="s">
        <v>9</v>
      </c>
      <c r="B29" s="30" t="s">
        <v>216</v>
      </c>
      <c r="C29" s="101">
        <v>24</v>
      </c>
      <c r="D29" s="42">
        <v>2</v>
      </c>
      <c r="E29" s="103">
        <v>5</v>
      </c>
      <c r="F29" s="70">
        <f>AVERAGE(V29,T29,S29,G29,H29,I29,J29,K29,L29,M29,N29,O29,P29,Q29,R29,W29,X29,Z29,AA29,AB29,AC29,AE29,AG29,AI29)</f>
        <v>5.291666666666667</v>
      </c>
      <c r="G29" s="205">
        <v>7</v>
      </c>
      <c r="H29" s="28">
        <v>5</v>
      </c>
      <c r="I29" s="58">
        <v>6</v>
      </c>
      <c r="J29" s="69">
        <v>4</v>
      </c>
      <c r="K29" s="69">
        <v>6</v>
      </c>
      <c r="L29" s="69">
        <v>6</v>
      </c>
      <c r="M29" s="69">
        <v>4</v>
      </c>
      <c r="N29" s="190">
        <v>8</v>
      </c>
      <c r="O29" s="182">
        <v>7</v>
      </c>
      <c r="P29" s="58">
        <v>4</v>
      </c>
      <c r="Q29" s="58">
        <v>4</v>
      </c>
      <c r="R29" s="58">
        <v>4</v>
      </c>
      <c r="S29" s="116">
        <v>5</v>
      </c>
      <c r="T29" s="58">
        <v>5</v>
      </c>
      <c r="U29" s="58" t="s">
        <v>14</v>
      </c>
      <c r="V29" s="58">
        <v>5</v>
      </c>
      <c r="W29" s="47">
        <v>6</v>
      </c>
      <c r="X29" s="186">
        <v>2</v>
      </c>
      <c r="Y29" s="58"/>
      <c r="Z29" s="69">
        <v>4</v>
      </c>
      <c r="AA29" s="28">
        <v>4</v>
      </c>
      <c r="AB29" s="69">
        <v>6</v>
      </c>
      <c r="AC29" s="58">
        <v>4</v>
      </c>
      <c r="AD29" s="58" t="s">
        <v>14</v>
      </c>
      <c r="AE29" s="196">
        <v>7</v>
      </c>
      <c r="AF29" s="58"/>
      <c r="AG29" s="182">
        <v>8</v>
      </c>
      <c r="AH29" s="58"/>
      <c r="AI29" s="69">
        <v>6</v>
      </c>
      <c r="AJ29" s="58"/>
      <c r="AK29" s="58"/>
      <c r="AL29" s="69"/>
      <c r="AM29" s="58"/>
      <c r="AN29" s="69"/>
      <c r="AO29" s="58"/>
      <c r="AP29" s="37"/>
      <c r="AQ29" s="69"/>
      <c r="AR29" s="58"/>
      <c r="AS29" s="18"/>
    </row>
    <row r="30" spans="1:45">
      <c r="A30" s="100" t="s">
        <v>9</v>
      </c>
      <c r="B30" s="72" t="s">
        <v>218</v>
      </c>
      <c r="C30" s="101">
        <v>10</v>
      </c>
      <c r="D30" s="42">
        <v>3</v>
      </c>
      <c r="E30" s="103">
        <v>6</v>
      </c>
      <c r="F30" s="70">
        <f>AVERAGE(I30,L30,M30,N30,O30,P30,Q30,R30,S30,T30)</f>
        <v>5.0999999999999996</v>
      </c>
      <c r="G30" s="36" t="s">
        <v>14</v>
      </c>
      <c r="H30" s="45" t="s">
        <v>14</v>
      </c>
      <c r="I30" s="58">
        <v>4</v>
      </c>
      <c r="J30" s="69"/>
      <c r="K30" s="37" t="s">
        <v>14</v>
      </c>
      <c r="L30" s="190">
        <v>7</v>
      </c>
      <c r="M30" s="116">
        <v>4</v>
      </c>
      <c r="N30" s="190">
        <v>7</v>
      </c>
      <c r="O30" s="58">
        <v>4</v>
      </c>
      <c r="P30" s="58">
        <v>4</v>
      </c>
      <c r="Q30" s="37">
        <v>6</v>
      </c>
      <c r="R30" s="69">
        <v>4</v>
      </c>
      <c r="S30" s="190">
        <v>7</v>
      </c>
      <c r="T30" s="69">
        <v>4</v>
      </c>
      <c r="U30" s="58"/>
      <c r="V30" s="58"/>
      <c r="W30" s="58"/>
      <c r="X30" s="58"/>
      <c r="Y30" s="58"/>
      <c r="Z30" s="58"/>
      <c r="AA30" s="41"/>
      <c r="AB30" s="69"/>
      <c r="AC30" s="58"/>
      <c r="AD30" s="69"/>
      <c r="AE30" s="58"/>
      <c r="AF30" s="58"/>
      <c r="AG30" s="69"/>
      <c r="AH30" s="58"/>
      <c r="AI30" s="58"/>
      <c r="AJ30" s="58"/>
      <c r="AK30" s="58"/>
      <c r="AL30" s="69"/>
      <c r="AM30" s="69"/>
      <c r="AN30" s="69"/>
      <c r="AO30" s="37"/>
      <c r="AP30" s="58"/>
      <c r="AQ30" s="37"/>
      <c r="AR30" s="58"/>
      <c r="AS30" s="18"/>
    </row>
    <row r="31" spans="1:45" s="73" customFormat="1">
      <c r="A31" s="148" t="s">
        <v>9</v>
      </c>
      <c r="B31" s="72" t="s">
        <v>783</v>
      </c>
      <c r="C31" s="101">
        <v>1</v>
      </c>
      <c r="D31" s="42">
        <v>4</v>
      </c>
      <c r="E31" s="103"/>
      <c r="F31" s="70">
        <f>AVERAGE(S31)</f>
        <v>7</v>
      </c>
      <c r="G31" s="36"/>
      <c r="H31" s="45"/>
      <c r="I31" s="58"/>
      <c r="J31" s="69"/>
      <c r="K31" s="37"/>
      <c r="L31" s="58"/>
      <c r="M31" s="58"/>
      <c r="N31" s="37"/>
      <c r="O31" s="69"/>
      <c r="P31" s="58"/>
      <c r="Q31" s="37"/>
      <c r="R31" s="58"/>
      <c r="S31" s="196">
        <v>7</v>
      </c>
      <c r="T31" s="116" t="s">
        <v>14</v>
      </c>
      <c r="U31" s="69"/>
      <c r="V31" s="58"/>
      <c r="W31" s="58"/>
      <c r="X31" s="58"/>
      <c r="Y31" s="58" t="s">
        <v>14</v>
      </c>
      <c r="Z31" s="58"/>
      <c r="AA31" s="41" t="s">
        <v>14</v>
      </c>
      <c r="AB31" s="69"/>
      <c r="AC31" s="58" t="s">
        <v>14</v>
      </c>
      <c r="AD31" s="69"/>
      <c r="AE31" s="58"/>
      <c r="AF31" s="58"/>
      <c r="AG31" s="69"/>
      <c r="AH31" s="58"/>
      <c r="AI31" s="58"/>
      <c r="AJ31" s="58"/>
      <c r="AK31" s="58"/>
      <c r="AL31" s="69"/>
      <c r="AM31" s="69"/>
      <c r="AN31" s="69"/>
      <c r="AO31" s="37"/>
      <c r="AP31" s="58"/>
      <c r="AQ31" s="37"/>
      <c r="AR31" s="58"/>
      <c r="AS31" s="93"/>
    </row>
    <row r="32" spans="1:45" s="73" customFormat="1">
      <c r="A32" s="148" t="s">
        <v>9</v>
      </c>
      <c r="B32" s="72" t="s">
        <v>1023</v>
      </c>
      <c r="C32" s="101">
        <v>4</v>
      </c>
      <c r="D32" s="42"/>
      <c r="E32" s="103">
        <v>4</v>
      </c>
      <c r="F32" s="70">
        <f>AVERAGE(AD32,AE32,AG32,AI32)</f>
        <v>6.25</v>
      </c>
      <c r="G32" s="36"/>
      <c r="H32" s="45"/>
      <c r="I32" s="58"/>
      <c r="J32" s="69"/>
      <c r="K32" s="37"/>
      <c r="L32" s="58"/>
      <c r="M32" s="58"/>
      <c r="N32" s="37"/>
      <c r="O32" s="69"/>
      <c r="P32" s="58"/>
      <c r="Q32" s="37"/>
      <c r="R32" s="58"/>
      <c r="S32" s="58"/>
      <c r="T32" s="116"/>
      <c r="U32" s="69"/>
      <c r="V32" s="58"/>
      <c r="W32" s="58"/>
      <c r="X32" s="58"/>
      <c r="Y32" s="58"/>
      <c r="Z32" s="58"/>
      <c r="AA32" s="41"/>
      <c r="AB32" s="69"/>
      <c r="AC32" s="58"/>
      <c r="AD32" s="46">
        <v>6</v>
      </c>
      <c r="AE32" s="190">
        <v>8</v>
      </c>
      <c r="AF32" s="58"/>
      <c r="AG32" s="182">
        <v>7</v>
      </c>
      <c r="AH32" s="58"/>
      <c r="AI32" s="58">
        <v>4</v>
      </c>
      <c r="AJ32" s="58"/>
      <c r="AK32" s="58"/>
      <c r="AL32" s="69"/>
      <c r="AM32" s="69"/>
      <c r="AN32" s="69"/>
      <c r="AO32" s="37"/>
      <c r="AP32" s="58"/>
      <c r="AQ32" s="37"/>
      <c r="AR32" s="58"/>
      <c r="AS32" s="93"/>
    </row>
    <row r="33" spans="1:45" s="73" customFormat="1" ht="15.75" thickBot="1">
      <c r="A33" s="119" t="s">
        <v>9</v>
      </c>
      <c r="B33" s="112" t="s">
        <v>329</v>
      </c>
      <c r="C33" s="113">
        <v>7</v>
      </c>
      <c r="D33" s="114">
        <v>9</v>
      </c>
      <c r="E33" s="115">
        <v>4</v>
      </c>
      <c r="F33" s="175">
        <f>AVERAGE(J33,U33,W33,X33,Z33,AB33,AD33)</f>
        <v>5.1428571428571432</v>
      </c>
      <c r="G33" s="111"/>
      <c r="H33" s="162" t="s">
        <v>14</v>
      </c>
      <c r="I33" s="37" t="s">
        <v>14</v>
      </c>
      <c r="J33" s="116">
        <v>4</v>
      </c>
      <c r="K33" s="107"/>
      <c r="L33" s="107"/>
      <c r="M33" s="107"/>
      <c r="N33" s="116" t="s">
        <v>14</v>
      </c>
      <c r="O33" s="107"/>
      <c r="P33" s="107"/>
      <c r="Q33" s="116" t="s">
        <v>14</v>
      </c>
      <c r="R33" s="116" t="s">
        <v>14</v>
      </c>
      <c r="S33" s="107"/>
      <c r="T33" s="96"/>
      <c r="U33" s="116">
        <v>5</v>
      </c>
      <c r="V33" s="116" t="s">
        <v>14</v>
      </c>
      <c r="W33" s="190">
        <v>8</v>
      </c>
      <c r="X33" s="188">
        <v>3</v>
      </c>
      <c r="Y33" s="116" t="s">
        <v>14</v>
      </c>
      <c r="Z33" s="188">
        <v>3</v>
      </c>
      <c r="AA33" s="40" t="s">
        <v>14</v>
      </c>
      <c r="AB33" s="182">
        <v>7</v>
      </c>
      <c r="AC33" s="107"/>
      <c r="AD33" s="47">
        <v>6</v>
      </c>
      <c r="AE33" s="107"/>
      <c r="AF33" s="107"/>
      <c r="AG33" s="96"/>
      <c r="AH33" s="107"/>
      <c r="AI33" s="116" t="s">
        <v>14</v>
      </c>
      <c r="AJ33" s="107"/>
      <c r="AK33" s="107"/>
      <c r="AL33" s="96"/>
      <c r="AM33" s="96"/>
      <c r="AN33" s="107"/>
      <c r="AO33" s="107"/>
      <c r="AP33" s="107"/>
      <c r="AQ33" s="96"/>
      <c r="AR33" s="37"/>
      <c r="AS33" s="93"/>
    </row>
    <row r="34" spans="1:45">
      <c r="G34" s="20"/>
      <c r="H34" s="26"/>
      <c r="I34" s="26"/>
      <c r="J34" s="20"/>
      <c r="K34" s="20"/>
      <c r="L34" s="20"/>
      <c r="M34" s="20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7" width="4.85546875" customWidth="1"/>
    <col min="28" max="44" width="4.7109375" customWidth="1"/>
  </cols>
  <sheetData>
    <row r="1" spans="1:45">
      <c r="A1" s="73" t="s">
        <v>220</v>
      </c>
    </row>
    <row r="4" spans="1:45">
      <c r="A4" t="s">
        <v>0</v>
      </c>
    </row>
    <row r="5" spans="1:45" ht="15.75" thickBot="1"/>
    <row r="6" spans="1:45" ht="15.75" thickBot="1">
      <c r="C6" s="340" t="s">
        <v>13</v>
      </c>
      <c r="D6" s="341"/>
      <c r="E6" s="342"/>
    </row>
    <row r="7" spans="1:45" ht="48" customHeight="1" thickBot="1">
      <c r="A7" s="2" t="s">
        <v>1</v>
      </c>
      <c r="B7" s="3" t="s">
        <v>2</v>
      </c>
      <c r="C7" s="6" t="s">
        <v>5</v>
      </c>
      <c r="D7" s="7" t="s">
        <v>11</v>
      </c>
      <c r="E7" s="4" t="s">
        <v>3</v>
      </c>
      <c r="F7" s="4" t="s">
        <v>12</v>
      </c>
      <c r="G7" s="11" t="s">
        <v>221</v>
      </c>
      <c r="H7" s="92" t="s">
        <v>362</v>
      </c>
      <c r="I7" s="92" t="s">
        <v>418</v>
      </c>
      <c r="J7" s="92" t="s">
        <v>478</v>
      </c>
      <c r="K7" s="92" t="s">
        <v>594</v>
      </c>
      <c r="L7" s="92" t="s">
        <v>634</v>
      </c>
      <c r="M7" s="92" t="s">
        <v>643</v>
      </c>
      <c r="N7" s="92" t="s">
        <v>670</v>
      </c>
      <c r="O7" s="92" t="s">
        <v>689</v>
      </c>
      <c r="P7" s="92" t="s">
        <v>709</v>
      </c>
      <c r="Q7" s="92" t="s">
        <v>734</v>
      </c>
      <c r="R7" s="92" t="s">
        <v>758</v>
      </c>
      <c r="S7" s="92" t="s">
        <v>785</v>
      </c>
      <c r="T7" s="92" t="s">
        <v>799</v>
      </c>
      <c r="U7" s="92" t="s">
        <v>820</v>
      </c>
      <c r="V7" s="92" t="s">
        <v>838</v>
      </c>
      <c r="W7" s="92" t="s">
        <v>859</v>
      </c>
      <c r="X7" s="92" t="s">
        <v>886</v>
      </c>
      <c r="Y7" s="92" t="s">
        <v>911</v>
      </c>
      <c r="Z7" s="92" t="s">
        <v>931</v>
      </c>
      <c r="AA7" s="92" t="s">
        <v>953</v>
      </c>
      <c r="AB7" s="92" t="s">
        <v>965</v>
      </c>
      <c r="AC7" s="92" t="s">
        <v>988</v>
      </c>
      <c r="AD7" s="92" t="s">
        <v>1028</v>
      </c>
      <c r="AE7" s="92" t="s">
        <v>1045</v>
      </c>
      <c r="AF7" s="92" t="s">
        <v>1069</v>
      </c>
      <c r="AG7" s="92" t="s">
        <v>1090</v>
      </c>
      <c r="AH7" s="64"/>
      <c r="AI7" s="92" t="s">
        <v>1116</v>
      </c>
      <c r="AJ7" s="92"/>
      <c r="AK7" s="92"/>
      <c r="AL7" s="92"/>
      <c r="AM7" s="92"/>
      <c r="AN7" s="92"/>
      <c r="AO7" s="92"/>
      <c r="AP7" s="92"/>
      <c r="AQ7" s="92"/>
      <c r="AR7" s="92"/>
    </row>
    <row r="8" spans="1:45">
      <c r="A8" s="204" t="s">
        <v>6</v>
      </c>
      <c r="B8" s="203" t="s">
        <v>222</v>
      </c>
      <c r="C8" s="164">
        <v>28</v>
      </c>
      <c r="D8" s="165"/>
      <c r="E8" s="218" t="s">
        <v>172</v>
      </c>
      <c r="F8" s="264">
        <f>AVERAGE(W8,G8,H8,I8,J8,K8,L8,M8,N8,O8,P8,Q8,R8,S8,T8,U8,V8,X8,Y8,Z8,AA8,AB8,AC8,AD8,AE8,AF8,AG8,AI8)</f>
        <v>5.4285714285714288</v>
      </c>
      <c r="G8" s="229">
        <v>7</v>
      </c>
      <c r="H8" s="47">
        <v>5</v>
      </c>
      <c r="I8" s="116">
        <v>5</v>
      </c>
      <c r="J8" s="47">
        <v>5</v>
      </c>
      <c r="K8" s="116">
        <v>5</v>
      </c>
      <c r="L8" s="116">
        <v>5</v>
      </c>
      <c r="M8" s="42">
        <v>4</v>
      </c>
      <c r="N8" s="190">
        <v>7</v>
      </c>
      <c r="O8" s="182">
        <v>7</v>
      </c>
      <c r="P8" s="46">
        <v>6</v>
      </c>
      <c r="Q8" s="47">
        <v>6</v>
      </c>
      <c r="R8" s="47">
        <v>5</v>
      </c>
      <c r="S8" s="47">
        <v>4</v>
      </c>
      <c r="T8" s="188">
        <v>3</v>
      </c>
      <c r="U8" s="47">
        <v>5</v>
      </c>
      <c r="V8" s="47">
        <v>6</v>
      </c>
      <c r="W8" s="192">
        <v>7</v>
      </c>
      <c r="X8" s="47">
        <v>6</v>
      </c>
      <c r="Y8" s="193">
        <v>3</v>
      </c>
      <c r="Z8" s="47">
        <v>5</v>
      </c>
      <c r="AA8" s="37">
        <v>5</v>
      </c>
      <c r="AB8" s="47">
        <v>5</v>
      </c>
      <c r="AC8" s="191">
        <v>7</v>
      </c>
      <c r="AD8" s="191">
        <v>8</v>
      </c>
      <c r="AE8" s="268">
        <v>7</v>
      </c>
      <c r="AF8" s="47">
        <v>5</v>
      </c>
      <c r="AG8" s="47">
        <v>4</v>
      </c>
      <c r="AH8" s="42"/>
      <c r="AI8" s="47">
        <v>5</v>
      </c>
      <c r="AJ8" s="40"/>
      <c r="AK8" s="42"/>
      <c r="AL8" s="42"/>
      <c r="AM8" s="116"/>
      <c r="AN8" s="42"/>
      <c r="AO8" s="42"/>
      <c r="AP8" s="42"/>
      <c r="AQ8" s="42"/>
      <c r="AR8" s="47"/>
      <c r="AS8" s="18"/>
    </row>
    <row r="9" spans="1:45">
      <c r="A9" s="100" t="s">
        <v>6</v>
      </c>
      <c r="B9" s="30" t="s">
        <v>572</v>
      </c>
      <c r="C9" s="101"/>
      <c r="D9" s="42">
        <v>2</v>
      </c>
      <c r="E9" s="103"/>
      <c r="F9" s="32"/>
      <c r="G9" s="122"/>
      <c r="H9" s="47"/>
      <c r="I9" s="37"/>
      <c r="J9" s="47"/>
      <c r="K9" s="116"/>
      <c r="L9" s="116"/>
      <c r="M9" s="42"/>
      <c r="N9" s="116"/>
      <c r="O9" s="47"/>
      <c r="P9" s="47"/>
      <c r="Q9" s="58" t="s">
        <v>14</v>
      </c>
      <c r="R9" s="47"/>
      <c r="S9" s="47"/>
      <c r="T9" s="116"/>
      <c r="U9" s="47"/>
      <c r="V9" s="47"/>
      <c r="W9" s="116"/>
      <c r="X9" s="47"/>
      <c r="Y9" s="47"/>
      <c r="Z9" s="47"/>
      <c r="AA9" s="58" t="s">
        <v>14</v>
      </c>
      <c r="AB9" s="47"/>
      <c r="AC9" s="47"/>
      <c r="AD9" s="47"/>
      <c r="AE9" s="42"/>
      <c r="AF9" s="47"/>
      <c r="AG9" s="47"/>
      <c r="AH9" s="42"/>
      <c r="AI9" s="47"/>
      <c r="AJ9" s="40"/>
      <c r="AK9" s="42"/>
      <c r="AL9" s="42"/>
      <c r="AM9" s="116"/>
      <c r="AN9" s="42"/>
      <c r="AO9" s="42"/>
      <c r="AP9" s="42"/>
      <c r="AQ9" s="42"/>
      <c r="AR9" s="47"/>
      <c r="AS9" s="18"/>
    </row>
    <row r="10" spans="1:45">
      <c r="A10" s="118" t="s">
        <v>6</v>
      </c>
      <c r="B10" s="33" t="s">
        <v>573</v>
      </c>
      <c r="C10" s="140"/>
      <c r="D10" s="141"/>
      <c r="E10" s="117"/>
      <c r="F10" s="126"/>
      <c r="G10" s="122"/>
      <c r="H10" s="47"/>
      <c r="I10" s="116"/>
      <c r="J10" s="47"/>
      <c r="K10" s="116"/>
      <c r="L10" s="116"/>
      <c r="M10" s="42"/>
      <c r="N10" s="116"/>
      <c r="O10" s="47"/>
      <c r="P10" s="47"/>
      <c r="Q10" s="47"/>
      <c r="R10" s="47"/>
      <c r="S10" s="47"/>
      <c r="T10" s="116"/>
      <c r="U10" s="47"/>
      <c r="V10" s="47"/>
      <c r="W10" s="116"/>
      <c r="X10" s="47"/>
      <c r="Y10" s="47"/>
      <c r="Z10" s="47"/>
      <c r="AA10" s="116"/>
      <c r="AB10" s="47"/>
      <c r="AC10" s="47"/>
      <c r="AD10" s="47"/>
      <c r="AE10" s="42"/>
      <c r="AF10" s="47"/>
      <c r="AG10" s="47"/>
      <c r="AH10" s="42"/>
      <c r="AI10" s="47"/>
      <c r="AJ10" s="40"/>
      <c r="AK10" s="42"/>
      <c r="AL10" s="42"/>
      <c r="AM10" s="116"/>
      <c r="AN10" s="42"/>
      <c r="AO10" s="42"/>
      <c r="AP10" s="42"/>
      <c r="AQ10" s="40"/>
      <c r="AR10" s="47"/>
      <c r="AS10" s="18"/>
    </row>
    <row r="11" spans="1:45">
      <c r="A11" s="100" t="s">
        <v>7</v>
      </c>
      <c r="B11" s="72" t="s">
        <v>223</v>
      </c>
      <c r="C11" s="101">
        <v>10</v>
      </c>
      <c r="D11" s="42">
        <v>2</v>
      </c>
      <c r="E11" s="167"/>
      <c r="F11" s="32">
        <f>AVERAGE(G11,H11,J11,K11,L11,Y11,AC11,AD11,AE11,AI11)</f>
        <v>4.5999999999999996</v>
      </c>
      <c r="G11" s="122">
        <v>5</v>
      </c>
      <c r="H11" s="47">
        <v>4</v>
      </c>
      <c r="I11" s="163"/>
      <c r="J11" s="47">
        <v>5</v>
      </c>
      <c r="K11" s="116">
        <v>6</v>
      </c>
      <c r="L11" s="116">
        <v>4</v>
      </c>
      <c r="M11" s="42"/>
      <c r="N11" s="116"/>
      <c r="O11" s="47"/>
      <c r="P11" s="116"/>
      <c r="Q11" s="47"/>
      <c r="R11" s="47"/>
      <c r="S11" s="47"/>
      <c r="T11" s="116"/>
      <c r="U11" s="47"/>
      <c r="V11" s="47"/>
      <c r="W11" s="116"/>
      <c r="X11" s="47"/>
      <c r="Y11" s="193">
        <v>3</v>
      </c>
      <c r="Z11" s="47"/>
      <c r="AA11" s="116"/>
      <c r="AB11" s="58" t="s">
        <v>14</v>
      </c>
      <c r="AC11" s="47">
        <v>5</v>
      </c>
      <c r="AD11" s="47">
        <v>6</v>
      </c>
      <c r="AE11" s="42">
        <v>4</v>
      </c>
      <c r="AF11" s="58" t="s">
        <v>14</v>
      </c>
      <c r="AG11" s="47"/>
      <c r="AH11" s="42"/>
      <c r="AI11" s="116">
        <v>4</v>
      </c>
      <c r="AJ11" s="40"/>
      <c r="AK11" s="42"/>
      <c r="AL11" s="42"/>
      <c r="AM11" s="116"/>
      <c r="AN11" s="42"/>
      <c r="AO11" s="42"/>
      <c r="AP11" s="42"/>
      <c r="AQ11" s="42"/>
      <c r="AR11" s="47"/>
      <c r="AS11" s="18"/>
    </row>
    <row r="12" spans="1:45">
      <c r="A12" s="100" t="s">
        <v>7</v>
      </c>
      <c r="B12" s="72" t="s">
        <v>224</v>
      </c>
      <c r="C12" s="101">
        <v>25</v>
      </c>
      <c r="D12" s="42">
        <v>1</v>
      </c>
      <c r="E12" s="167">
        <v>1</v>
      </c>
      <c r="F12" s="32">
        <f>AVERAGE(W12,V12,U12,G12,H12,I12,K12,L12,M12,N12,O12,P12,R12,S12,T12,X12,Y12,Z12,AA12,AB12,AC12,AD12,AE12,AG12,AI12)</f>
        <v>4.68</v>
      </c>
      <c r="G12" s="122">
        <v>5</v>
      </c>
      <c r="H12" s="47">
        <v>4</v>
      </c>
      <c r="I12" s="116">
        <v>4</v>
      </c>
      <c r="J12" s="58" t="s">
        <v>14</v>
      </c>
      <c r="K12" s="116">
        <v>5</v>
      </c>
      <c r="L12" s="116">
        <v>4</v>
      </c>
      <c r="M12" s="42">
        <v>4</v>
      </c>
      <c r="N12" s="116">
        <v>6</v>
      </c>
      <c r="O12" s="47">
        <v>6</v>
      </c>
      <c r="P12" s="47">
        <v>6</v>
      </c>
      <c r="Q12" s="47"/>
      <c r="R12" s="47">
        <v>5</v>
      </c>
      <c r="S12" s="47">
        <v>4</v>
      </c>
      <c r="T12" s="116">
        <v>4</v>
      </c>
      <c r="U12" s="182">
        <v>7</v>
      </c>
      <c r="V12" s="116">
        <v>4</v>
      </c>
      <c r="W12" s="116">
        <v>5</v>
      </c>
      <c r="X12" s="47">
        <v>5</v>
      </c>
      <c r="Y12" s="193">
        <v>2</v>
      </c>
      <c r="Z12" s="193">
        <v>3</v>
      </c>
      <c r="AA12" s="116">
        <v>5</v>
      </c>
      <c r="AB12" s="47">
        <v>5</v>
      </c>
      <c r="AC12" s="47">
        <v>6</v>
      </c>
      <c r="AD12" s="47">
        <v>4</v>
      </c>
      <c r="AE12" s="42">
        <v>5</v>
      </c>
      <c r="AF12" s="47"/>
      <c r="AG12" s="47">
        <v>4</v>
      </c>
      <c r="AH12" s="42"/>
      <c r="AI12" s="47">
        <v>5</v>
      </c>
      <c r="AJ12" s="40"/>
      <c r="AK12" s="42"/>
      <c r="AL12" s="42"/>
      <c r="AM12" s="116"/>
      <c r="AN12" s="42"/>
      <c r="AO12" s="42"/>
      <c r="AP12" s="42"/>
      <c r="AQ12" s="42"/>
      <c r="AR12" s="47"/>
      <c r="AS12" s="18"/>
    </row>
    <row r="13" spans="1:45">
      <c r="A13" s="100" t="s">
        <v>7</v>
      </c>
      <c r="B13" s="72" t="s">
        <v>225</v>
      </c>
      <c r="C13" s="101">
        <v>22</v>
      </c>
      <c r="D13" s="42"/>
      <c r="E13" s="103"/>
      <c r="F13" s="32">
        <f>AVERAGE(W13,G13,H13,J13,K13,L13,N13,P13,Q13,R13,S13,U13,V13,X13,Z13,AA13,AB13,AC13,AE13,AF13,AG13,AI13)</f>
        <v>4.6363636363636367</v>
      </c>
      <c r="G13" s="122">
        <v>5</v>
      </c>
      <c r="H13" s="58">
        <v>4</v>
      </c>
      <c r="I13" s="116"/>
      <c r="J13" s="47">
        <v>4</v>
      </c>
      <c r="K13" s="116">
        <v>5</v>
      </c>
      <c r="L13" s="116">
        <v>4</v>
      </c>
      <c r="M13" s="42"/>
      <c r="N13" s="116">
        <v>6</v>
      </c>
      <c r="O13" s="47"/>
      <c r="P13" s="47">
        <v>6</v>
      </c>
      <c r="Q13" s="193">
        <v>3</v>
      </c>
      <c r="R13" s="47">
        <v>5</v>
      </c>
      <c r="S13" s="47">
        <v>5</v>
      </c>
      <c r="T13" s="116"/>
      <c r="U13" s="47">
        <v>5</v>
      </c>
      <c r="V13" s="47">
        <v>4</v>
      </c>
      <c r="W13" s="116">
        <v>4</v>
      </c>
      <c r="X13" s="47">
        <v>5</v>
      </c>
      <c r="Y13" s="47"/>
      <c r="Z13" s="47">
        <v>4</v>
      </c>
      <c r="AA13" s="116">
        <v>5</v>
      </c>
      <c r="AB13" s="116">
        <v>6</v>
      </c>
      <c r="AC13" s="47">
        <v>5</v>
      </c>
      <c r="AD13" s="47"/>
      <c r="AE13" s="42">
        <v>5</v>
      </c>
      <c r="AF13" s="116">
        <v>4</v>
      </c>
      <c r="AG13" s="47">
        <v>4</v>
      </c>
      <c r="AH13" s="42"/>
      <c r="AI13" s="47">
        <v>4</v>
      </c>
      <c r="AJ13" s="40"/>
      <c r="AK13" s="40"/>
      <c r="AL13" s="42"/>
      <c r="AM13" s="116"/>
      <c r="AN13" s="40"/>
      <c r="AO13" s="42"/>
      <c r="AP13" s="42"/>
      <c r="AQ13" s="40"/>
      <c r="AR13" s="47"/>
      <c r="AS13" s="18"/>
    </row>
    <row r="14" spans="1:45">
      <c r="A14" s="30" t="s">
        <v>7</v>
      </c>
      <c r="B14" s="72" t="s">
        <v>235</v>
      </c>
      <c r="C14" s="101">
        <v>6</v>
      </c>
      <c r="D14" s="42">
        <v>9</v>
      </c>
      <c r="E14" s="103">
        <v>1</v>
      </c>
      <c r="F14" s="32">
        <f>AVERAGE(M14,O14,R14,T14,U14,W14)</f>
        <v>4.833333333333333</v>
      </c>
      <c r="G14" s="36" t="s">
        <v>14</v>
      </c>
      <c r="H14" s="41" t="s">
        <v>14</v>
      </c>
      <c r="I14" s="47"/>
      <c r="J14" s="47"/>
      <c r="K14" s="37" t="s">
        <v>14</v>
      </c>
      <c r="L14" s="47"/>
      <c r="M14" s="47">
        <v>5</v>
      </c>
      <c r="N14" s="58" t="s">
        <v>14</v>
      </c>
      <c r="O14" s="47">
        <v>6</v>
      </c>
      <c r="P14" s="58" t="s">
        <v>14</v>
      </c>
      <c r="Q14" s="58" t="s">
        <v>14</v>
      </c>
      <c r="R14" s="47">
        <v>5</v>
      </c>
      <c r="S14" s="47"/>
      <c r="T14" s="47">
        <v>4</v>
      </c>
      <c r="U14" s="47">
        <v>5</v>
      </c>
      <c r="V14" s="58" t="s">
        <v>14</v>
      </c>
      <c r="W14" s="47">
        <v>4</v>
      </c>
      <c r="X14" s="58" t="s">
        <v>14</v>
      </c>
      <c r="Y14" s="47"/>
      <c r="Z14" s="47"/>
      <c r="AA14" s="58" t="s">
        <v>14</v>
      </c>
      <c r="AB14" s="42"/>
      <c r="AC14" s="47"/>
      <c r="AD14" s="42"/>
      <c r="AE14" s="47"/>
      <c r="AF14" s="42"/>
      <c r="AG14" s="42"/>
      <c r="AH14" s="47"/>
      <c r="AI14" s="47"/>
      <c r="AJ14" s="47"/>
      <c r="AK14" s="47"/>
      <c r="AL14" s="42"/>
      <c r="AM14" s="47"/>
      <c r="AN14" s="47"/>
      <c r="AO14" s="42"/>
      <c r="AP14" s="42"/>
      <c r="AQ14" s="42"/>
      <c r="AR14" s="47"/>
      <c r="AS14" s="18"/>
    </row>
    <row r="15" spans="1:45">
      <c r="A15" s="100" t="s">
        <v>7</v>
      </c>
      <c r="B15" s="72" t="s">
        <v>162</v>
      </c>
      <c r="C15" s="101">
        <v>21</v>
      </c>
      <c r="D15" s="42"/>
      <c r="E15" s="167">
        <v>2</v>
      </c>
      <c r="F15" s="32">
        <f>AVERAGE(I15,J15,M15,N15,O15,P15,Q15,R15,S15,W15,X15,Y15,Z15,AA15,AB15,AC15,AD15,AE15,AF15,AG15,AI15)</f>
        <v>4.666666666666667</v>
      </c>
      <c r="G15" s="122"/>
      <c r="H15" s="121"/>
      <c r="I15" s="240">
        <v>3</v>
      </c>
      <c r="J15" s="47">
        <v>5</v>
      </c>
      <c r="K15" s="116"/>
      <c r="L15" s="116"/>
      <c r="M15" s="42">
        <v>5</v>
      </c>
      <c r="N15" s="116">
        <v>5</v>
      </c>
      <c r="O15" s="47">
        <v>5</v>
      </c>
      <c r="P15" s="47">
        <v>6</v>
      </c>
      <c r="Q15" s="193">
        <v>3</v>
      </c>
      <c r="R15" s="47">
        <v>6</v>
      </c>
      <c r="S15" s="47">
        <v>5</v>
      </c>
      <c r="T15" s="116"/>
      <c r="U15" s="47"/>
      <c r="V15" s="47"/>
      <c r="W15" s="116">
        <v>4</v>
      </c>
      <c r="X15" s="47">
        <v>4</v>
      </c>
      <c r="Y15" s="272">
        <v>3</v>
      </c>
      <c r="Z15" s="47">
        <v>4</v>
      </c>
      <c r="AA15" s="116">
        <v>5</v>
      </c>
      <c r="AB15" s="47">
        <v>5</v>
      </c>
      <c r="AC15" s="182">
        <v>7</v>
      </c>
      <c r="AD15" s="47">
        <v>6</v>
      </c>
      <c r="AE15" s="42">
        <v>4</v>
      </c>
      <c r="AF15" s="47">
        <v>5</v>
      </c>
      <c r="AG15" s="193">
        <v>3</v>
      </c>
      <c r="AH15" s="42"/>
      <c r="AI15" s="47">
        <v>5</v>
      </c>
      <c r="AJ15" s="40"/>
      <c r="AK15" s="42"/>
      <c r="AL15" s="42"/>
      <c r="AM15" s="116"/>
      <c r="AN15" s="40"/>
      <c r="AO15" s="42"/>
      <c r="AP15" s="42"/>
      <c r="AQ15" s="42"/>
      <c r="AR15" s="47"/>
      <c r="AS15" s="18"/>
    </row>
    <row r="16" spans="1:45" s="73" customFormat="1">
      <c r="A16" s="100" t="s">
        <v>7</v>
      </c>
      <c r="B16" s="72" t="s">
        <v>419</v>
      </c>
      <c r="C16" s="101">
        <v>5</v>
      </c>
      <c r="D16" s="42">
        <v>5</v>
      </c>
      <c r="E16" s="167">
        <v>2</v>
      </c>
      <c r="F16" s="32">
        <f>AVERAGE(I16,T16,Z16,AA16,AB16)</f>
        <v>4.8</v>
      </c>
      <c r="G16" s="122"/>
      <c r="H16" s="108"/>
      <c r="I16" s="162">
        <v>4</v>
      </c>
      <c r="J16" s="47"/>
      <c r="K16" s="116"/>
      <c r="L16" s="116"/>
      <c r="M16" s="42"/>
      <c r="N16" s="58" t="s">
        <v>14</v>
      </c>
      <c r="O16" s="47"/>
      <c r="P16" s="58" t="s">
        <v>14</v>
      </c>
      <c r="Q16" s="47"/>
      <c r="R16" s="47"/>
      <c r="S16" s="58" t="s">
        <v>14</v>
      </c>
      <c r="T16" s="37">
        <v>5</v>
      </c>
      <c r="U16" s="58" t="s">
        <v>14</v>
      </c>
      <c r="V16" s="47"/>
      <c r="W16" s="58" t="s">
        <v>14</v>
      </c>
      <c r="X16" s="47"/>
      <c r="Y16" s="47"/>
      <c r="Z16" s="47">
        <v>4</v>
      </c>
      <c r="AA16" s="116">
        <v>5</v>
      </c>
      <c r="AB16" s="46">
        <v>6</v>
      </c>
      <c r="AC16" s="47"/>
      <c r="AD16" s="47"/>
      <c r="AE16" s="42"/>
      <c r="AF16" s="47"/>
      <c r="AG16" s="47"/>
      <c r="AH16" s="42"/>
      <c r="AI16" s="47"/>
      <c r="AJ16" s="40"/>
      <c r="AK16" s="42"/>
      <c r="AL16" s="42"/>
      <c r="AM16" s="116"/>
      <c r="AN16" s="40"/>
      <c r="AO16" s="42"/>
      <c r="AP16" s="42"/>
      <c r="AQ16" s="42"/>
      <c r="AR16" s="47"/>
      <c r="AS16" s="93"/>
    </row>
    <row r="17" spans="1:45" s="73" customFormat="1">
      <c r="A17" s="100" t="s">
        <v>7</v>
      </c>
      <c r="B17" s="72" t="s">
        <v>420</v>
      </c>
      <c r="C17" s="101">
        <v>10</v>
      </c>
      <c r="D17" s="42">
        <v>8</v>
      </c>
      <c r="E17" s="167">
        <v>1</v>
      </c>
      <c r="F17" s="32">
        <f>AVERAGE(J17,K17,Q17,R17,S17,V17,X17,AC17,AF17,AI17)</f>
        <v>4.9000000000000004</v>
      </c>
      <c r="G17" s="122"/>
      <c r="H17" s="108"/>
      <c r="I17" s="120" t="s">
        <v>14</v>
      </c>
      <c r="J17" s="47">
        <v>5</v>
      </c>
      <c r="K17" s="192">
        <v>7</v>
      </c>
      <c r="L17" s="116"/>
      <c r="M17" s="42"/>
      <c r="N17" s="116"/>
      <c r="O17" s="47"/>
      <c r="P17" s="58" t="s">
        <v>14</v>
      </c>
      <c r="Q17" s="272">
        <v>3</v>
      </c>
      <c r="R17" s="47">
        <v>5</v>
      </c>
      <c r="S17" s="47">
        <v>5</v>
      </c>
      <c r="T17" s="116"/>
      <c r="U17" s="58" t="s">
        <v>14</v>
      </c>
      <c r="V17" s="47">
        <v>4</v>
      </c>
      <c r="W17" s="58" t="s">
        <v>14</v>
      </c>
      <c r="X17" s="47">
        <v>5</v>
      </c>
      <c r="Y17" s="58" t="s">
        <v>14</v>
      </c>
      <c r="Z17" s="47"/>
      <c r="AA17" s="116"/>
      <c r="AB17" s="58" t="s">
        <v>14</v>
      </c>
      <c r="AC17" s="47">
        <v>5</v>
      </c>
      <c r="AD17" s="58" t="s">
        <v>14</v>
      </c>
      <c r="AE17" s="41" t="s">
        <v>14</v>
      </c>
      <c r="AF17" s="47">
        <v>5</v>
      </c>
      <c r="AG17" s="47"/>
      <c r="AH17" s="42"/>
      <c r="AI17" s="47">
        <v>5</v>
      </c>
      <c r="AJ17" s="40"/>
      <c r="AK17" s="42"/>
      <c r="AL17" s="42"/>
      <c r="AM17" s="116"/>
      <c r="AN17" s="40"/>
      <c r="AO17" s="42"/>
      <c r="AP17" s="42"/>
      <c r="AQ17" s="42"/>
      <c r="AR17" s="47"/>
      <c r="AS17" s="93"/>
    </row>
    <row r="18" spans="1:45" s="73" customFormat="1">
      <c r="A18" s="100" t="s">
        <v>7</v>
      </c>
      <c r="B18" s="30" t="s">
        <v>570</v>
      </c>
      <c r="C18" s="101"/>
      <c r="D18" s="42"/>
      <c r="E18" s="167"/>
      <c r="F18" s="32"/>
      <c r="G18" s="122"/>
      <c r="H18" s="161"/>
      <c r="I18" s="162"/>
      <c r="J18" s="47"/>
      <c r="K18" s="116"/>
      <c r="L18" s="116"/>
      <c r="M18" s="42"/>
      <c r="N18" s="116"/>
      <c r="O18" s="47"/>
      <c r="P18" s="47"/>
      <c r="Q18" s="47"/>
      <c r="R18" s="47"/>
      <c r="S18" s="47"/>
      <c r="T18" s="116"/>
      <c r="U18" s="47"/>
      <c r="V18" s="47"/>
      <c r="W18" s="116"/>
      <c r="X18" s="47"/>
      <c r="Y18" s="47"/>
      <c r="Z18" s="47"/>
      <c r="AA18" s="116"/>
      <c r="AB18" s="47"/>
      <c r="AC18" s="47"/>
      <c r="AD18" s="47"/>
      <c r="AE18" s="42"/>
      <c r="AF18" s="47"/>
      <c r="AG18" s="47"/>
      <c r="AH18" s="42"/>
      <c r="AI18" s="47"/>
      <c r="AJ18" s="40"/>
      <c r="AK18" s="42"/>
      <c r="AL18" s="42"/>
      <c r="AM18" s="116"/>
      <c r="AN18" s="40"/>
      <c r="AO18" s="42"/>
      <c r="AP18" s="42"/>
      <c r="AQ18" s="42"/>
      <c r="AR18" s="47"/>
      <c r="AS18" s="93"/>
    </row>
    <row r="19" spans="1:45" s="73" customFormat="1">
      <c r="A19" s="148" t="s">
        <v>7</v>
      </c>
      <c r="B19" s="30" t="s">
        <v>450</v>
      </c>
      <c r="C19" s="101"/>
      <c r="D19" s="42">
        <v>1</v>
      </c>
      <c r="E19" s="167"/>
      <c r="F19" s="32"/>
      <c r="G19" s="122"/>
      <c r="H19" s="161"/>
      <c r="I19" s="162"/>
      <c r="J19" s="47"/>
      <c r="K19" s="116"/>
      <c r="L19" s="116"/>
      <c r="M19" s="42"/>
      <c r="N19" s="116"/>
      <c r="O19" s="47"/>
      <c r="P19" s="47"/>
      <c r="Q19" s="47"/>
      <c r="R19" s="47"/>
      <c r="S19" s="47"/>
      <c r="T19" s="116"/>
      <c r="U19" s="47"/>
      <c r="V19" s="47"/>
      <c r="W19" s="116"/>
      <c r="X19" s="47"/>
      <c r="Y19" s="58" t="s">
        <v>14</v>
      </c>
      <c r="Z19" s="47"/>
      <c r="AA19" s="116"/>
      <c r="AB19" s="47"/>
      <c r="AC19" s="47"/>
      <c r="AD19" s="47"/>
      <c r="AE19" s="42"/>
      <c r="AF19" s="47"/>
      <c r="AG19" s="47"/>
      <c r="AH19" s="42"/>
      <c r="AI19" s="47"/>
      <c r="AJ19" s="40"/>
      <c r="AK19" s="42"/>
      <c r="AL19" s="42"/>
      <c r="AM19" s="116"/>
      <c r="AN19" s="40"/>
      <c r="AO19" s="42"/>
      <c r="AP19" s="42"/>
      <c r="AQ19" s="42"/>
      <c r="AR19" s="47"/>
      <c r="AS19" s="93"/>
    </row>
    <row r="20" spans="1:45" s="73" customFormat="1">
      <c r="A20" s="308" t="s">
        <v>7</v>
      </c>
      <c r="B20" s="309" t="s">
        <v>571</v>
      </c>
      <c r="C20" s="310"/>
      <c r="D20" s="311"/>
      <c r="E20" s="334"/>
      <c r="F20" s="126"/>
      <c r="G20" s="286"/>
      <c r="H20" s="319"/>
      <c r="I20" s="300"/>
      <c r="J20" s="288"/>
      <c r="K20" s="287"/>
      <c r="L20" s="287"/>
      <c r="M20" s="284"/>
      <c r="N20" s="287"/>
      <c r="O20" s="288"/>
      <c r="P20" s="288"/>
      <c r="Q20" s="288"/>
      <c r="R20" s="288"/>
      <c r="S20" s="288"/>
      <c r="T20" s="287"/>
      <c r="U20" s="288"/>
      <c r="V20" s="288"/>
      <c r="W20" s="287"/>
      <c r="X20" s="288"/>
      <c r="Y20" s="288"/>
      <c r="Z20" s="288"/>
      <c r="AA20" s="287"/>
      <c r="AB20" s="288"/>
      <c r="AC20" s="288"/>
      <c r="AD20" s="288"/>
      <c r="AE20" s="284"/>
      <c r="AF20" s="288"/>
      <c r="AG20" s="288"/>
      <c r="AH20" s="284"/>
      <c r="AI20" s="288"/>
      <c r="AJ20" s="290"/>
      <c r="AK20" s="284"/>
      <c r="AL20" s="284"/>
      <c r="AM20" s="287"/>
      <c r="AN20" s="290"/>
      <c r="AO20" s="284"/>
      <c r="AP20" s="284"/>
      <c r="AQ20" s="284"/>
      <c r="AR20" s="288"/>
      <c r="AS20" s="93"/>
    </row>
    <row r="21" spans="1:45">
      <c r="A21" s="100" t="s">
        <v>8</v>
      </c>
      <c r="B21" s="72" t="s">
        <v>226</v>
      </c>
      <c r="C21" s="101">
        <v>16</v>
      </c>
      <c r="D21" s="42">
        <v>3</v>
      </c>
      <c r="E21" s="103"/>
      <c r="F21" s="32">
        <f>AVERAGE(W21,V21,G21,H21,I21,L21,M21,N21,P21,Q21,R21,S21,T21,U21,X21,Y21)</f>
        <v>4.9375</v>
      </c>
      <c r="G21" s="122">
        <v>5</v>
      </c>
      <c r="H21" s="47">
        <v>5</v>
      </c>
      <c r="I21" s="240">
        <v>3</v>
      </c>
      <c r="J21" s="116"/>
      <c r="K21" s="58" t="s">
        <v>14</v>
      </c>
      <c r="L21" s="116">
        <v>4</v>
      </c>
      <c r="M21" s="270">
        <v>7</v>
      </c>
      <c r="N21" s="116">
        <v>5</v>
      </c>
      <c r="O21" s="58" t="s">
        <v>14</v>
      </c>
      <c r="P21" s="191">
        <v>7</v>
      </c>
      <c r="Q21" s="47">
        <v>5</v>
      </c>
      <c r="R21" s="47">
        <v>5</v>
      </c>
      <c r="S21" s="47">
        <v>4</v>
      </c>
      <c r="T21" s="116">
        <v>6</v>
      </c>
      <c r="U21" s="116">
        <v>6</v>
      </c>
      <c r="V21" s="47">
        <v>4</v>
      </c>
      <c r="W21" s="116">
        <v>5</v>
      </c>
      <c r="X21" s="116">
        <v>5</v>
      </c>
      <c r="Y21" s="193">
        <v>3</v>
      </c>
      <c r="Z21" s="116"/>
      <c r="AA21" s="116"/>
      <c r="AB21" s="47"/>
      <c r="AC21" s="47"/>
      <c r="AD21" s="47"/>
      <c r="AE21" s="42"/>
      <c r="AF21" s="47"/>
      <c r="AG21" s="47"/>
      <c r="AH21" s="42"/>
      <c r="AI21" s="58" t="s">
        <v>14</v>
      </c>
      <c r="AJ21" s="40"/>
      <c r="AK21" s="40"/>
      <c r="AL21" s="42"/>
      <c r="AM21" s="116"/>
      <c r="AN21" s="40"/>
      <c r="AO21" s="42"/>
      <c r="AP21" s="40"/>
      <c r="AQ21" s="42"/>
      <c r="AR21" s="47"/>
      <c r="AS21" s="18"/>
    </row>
    <row r="22" spans="1:45">
      <c r="A22" s="281" t="s">
        <v>8</v>
      </c>
      <c r="B22" s="282" t="s">
        <v>227</v>
      </c>
      <c r="C22" s="283">
        <v>9</v>
      </c>
      <c r="D22" s="284">
        <v>3</v>
      </c>
      <c r="E22" s="285"/>
      <c r="F22" s="331">
        <f>AVERAGE(G22,H22,I22,T22,U22,V22,X22,Y22,Z22)</f>
        <v>4.333333333333333</v>
      </c>
      <c r="G22" s="286">
        <v>5</v>
      </c>
      <c r="H22" s="287">
        <v>5</v>
      </c>
      <c r="I22" s="287">
        <v>4</v>
      </c>
      <c r="J22" s="288"/>
      <c r="K22" s="287"/>
      <c r="L22" s="287"/>
      <c r="M22" s="290" t="s">
        <v>14</v>
      </c>
      <c r="N22" s="287"/>
      <c r="O22" s="287" t="s">
        <v>14</v>
      </c>
      <c r="P22" s="287"/>
      <c r="Q22" s="287"/>
      <c r="R22" s="287" t="s">
        <v>14</v>
      </c>
      <c r="S22" s="288"/>
      <c r="T22" s="287">
        <v>4</v>
      </c>
      <c r="U22" s="288">
        <v>6</v>
      </c>
      <c r="V22" s="288">
        <v>4</v>
      </c>
      <c r="W22" s="287"/>
      <c r="X22" s="288">
        <v>4</v>
      </c>
      <c r="Y22" s="288">
        <v>4</v>
      </c>
      <c r="Z22" s="288">
        <v>3</v>
      </c>
      <c r="AA22" s="287"/>
      <c r="AB22" s="287"/>
      <c r="AC22" s="288"/>
      <c r="AD22" s="288"/>
      <c r="AE22" s="284"/>
      <c r="AF22" s="288"/>
      <c r="AG22" s="288"/>
      <c r="AH22" s="284"/>
      <c r="AI22" s="288"/>
      <c r="AJ22" s="290"/>
      <c r="AK22" s="284"/>
      <c r="AL22" s="284"/>
      <c r="AM22" s="287"/>
      <c r="AN22" s="290"/>
      <c r="AO22" s="290"/>
      <c r="AP22" s="284"/>
      <c r="AQ22" s="284"/>
      <c r="AR22" s="288"/>
      <c r="AS22" s="18"/>
    </row>
    <row r="23" spans="1:45" s="63" customFormat="1">
      <c r="A23" s="100" t="s">
        <v>8</v>
      </c>
      <c r="B23" s="72" t="s">
        <v>228</v>
      </c>
      <c r="C23" s="101">
        <v>23</v>
      </c>
      <c r="D23" s="42"/>
      <c r="E23" s="103"/>
      <c r="F23" s="32">
        <f>AVERAGE(W23,U23,S23,G23,H23,I23,J23,K23,L23,M23,N23,O23,P23,Q23,R23,X23,Z23,AA23,AC23,AD23,AF23,AG23,AI23)</f>
        <v>4.7826086956521738</v>
      </c>
      <c r="G23" s="122">
        <v>5</v>
      </c>
      <c r="H23" s="47">
        <v>5</v>
      </c>
      <c r="I23" s="116">
        <v>4</v>
      </c>
      <c r="J23" s="116">
        <v>5</v>
      </c>
      <c r="K23" s="116">
        <v>5</v>
      </c>
      <c r="L23" s="116">
        <v>5</v>
      </c>
      <c r="M23" s="42">
        <v>5</v>
      </c>
      <c r="N23" s="116">
        <v>4</v>
      </c>
      <c r="O23" s="47">
        <v>5</v>
      </c>
      <c r="P23" s="116">
        <v>5</v>
      </c>
      <c r="Q23" s="47">
        <v>4</v>
      </c>
      <c r="R23" s="47">
        <v>5</v>
      </c>
      <c r="S23" s="47">
        <v>5</v>
      </c>
      <c r="T23" s="116"/>
      <c r="U23" s="47">
        <v>5</v>
      </c>
      <c r="V23" s="47"/>
      <c r="W23" s="116">
        <v>5</v>
      </c>
      <c r="X23" s="116">
        <v>5</v>
      </c>
      <c r="Y23" s="116"/>
      <c r="Z23" s="116">
        <v>4</v>
      </c>
      <c r="AA23" s="116">
        <v>5</v>
      </c>
      <c r="AB23" s="116"/>
      <c r="AC23" s="47">
        <v>5</v>
      </c>
      <c r="AD23" s="47">
        <v>5</v>
      </c>
      <c r="AE23" s="40"/>
      <c r="AF23" s="47">
        <v>5</v>
      </c>
      <c r="AG23" s="47">
        <v>5</v>
      </c>
      <c r="AH23" s="42"/>
      <c r="AI23" s="47">
        <v>4</v>
      </c>
      <c r="AJ23" s="40"/>
      <c r="AK23" s="42"/>
      <c r="AL23" s="42"/>
      <c r="AM23" s="116"/>
      <c r="AN23" s="42"/>
      <c r="AO23" s="42"/>
      <c r="AP23" s="40"/>
      <c r="AQ23" s="42"/>
      <c r="AR23" s="47"/>
      <c r="AS23" s="65"/>
    </row>
    <row r="24" spans="1:45" s="73" customFormat="1">
      <c r="A24" s="100" t="s">
        <v>8</v>
      </c>
      <c r="B24" s="72" t="s">
        <v>229</v>
      </c>
      <c r="C24" s="101">
        <v>28</v>
      </c>
      <c r="D24" s="42"/>
      <c r="E24" s="103">
        <v>5</v>
      </c>
      <c r="F24" s="32">
        <f>AVERAGE(W24,V24,U24,S24,G24,H24,I24,J24,K24,L24,M24,N24,O24,P24,Q24,R24,T24,X24,Y24,Z24,AA24,AB24,AC24,AD24,AE24,AF24,AG24,AI24)</f>
        <v>5</v>
      </c>
      <c r="G24" s="183">
        <v>7</v>
      </c>
      <c r="H24" s="46">
        <v>6</v>
      </c>
      <c r="I24" s="116">
        <v>5</v>
      </c>
      <c r="J24" s="37">
        <v>6</v>
      </c>
      <c r="K24" s="190">
        <v>7</v>
      </c>
      <c r="L24" s="116">
        <v>5</v>
      </c>
      <c r="M24" s="40">
        <v>4</v>
      </c>
      <c r="N24" s="116">
        <v>5</v>
      </c>
      <c r="O24" s="47">
        <v>5</v>
      </c>
      <c r="P24" s="116">
        <v>6</v>
      </c>
      <c r="Q24" s="193">
        <v>3</v>
      </c>
      <c r="R24" s="182">
        <v>7</v>
      </c>
      <c r="S24" s="47">
        <v>5</v>
      </c>
      <c r="T24" s="116">
        <v>4</v>
      </c>
      <c r="U24" s="116">
        <v>5</v>
      </c>
      <c r="V24" s="116">
        <v>4</v>
      </c>
      <c r="W24" s="116">
        <v>4</v>
      </c>
      <c r="X24" s="116">
        <v>5</v>
      </c>
      <c r="Y24" s="188">
        <v>3</v>
      </c>
      <c r="Z24" s="116">
        <v>5</v>
      </c>
      <c r="AA24" s="116">
        <v>5</v>
      </c>
      <c r="AB24" s="116">
        <v>5</v>
      </c>
      <c r="AC24" s="191">
        <v>7</v>
      </c>
      <c r="AD24" s="47">
        <v>5</v>
      </c>
      <c r="AE24" s="291">
        <v>3</v>
      </c>
      <c r="AF24" s="47">
        <v>5</v>
      </c>
      <c r="AG24" s="47">
        <v>5</v>
      </c>
      <c r="AH24" s="42"/>
      <c r="AI24" s="47">
        <v>4</v>
      </c>
      <c r="AJ24" s="40"/>
      <c r="AK24" s="42"/>
      <c r="AL24" s="42"/>
      <c r="AM24" s="116"/>
      <c r="AN24" s="42"/>
      <c r="AO24" s="42"/>
      <c r="AP24" s="40"/>
      <c r="AQ24" s="42"/>
      <c r="AR24" s="47"/>
      <c r="AS24" s="93"/>
    </row>
    <row r="25" spans="1:45" s="73" customFormat="1">
      <c r="A25" s="100" t="s">
        <v>8</v>
      </c>
      <c r="B25" s="72" t="s">
        <v>230</v>
      </c>
      <c r="C25" s="101">
        <v>25</v>
      </c>
      <c r="D25" s="42"/>
      <c r="E25" s="103">
        <v>2</v>
      </c>
      <c r="F25" s="32">
        <f>AVERAGE(W25,V25,U25,G25,H25,I25,J25,K25,L25,M25,N25,O25,P25,Q25,S25,T25,X25,Y25,Z25,AA25,AB25,AD25,AE25,AF25,AG25)</f>
        <v>4.72</v>
      </c>
      <c r="G25" s="122">
        <v>5</v>
      </c>
      <c r="H25" s="47">
        <v>4</v>
      </c>
      <c r="I25" s="116">
        <v>4</v>
      </c>
      <c r="J25" s="37">
        <v>6</v>
      </c>
      <c r="K25" s="116">
        <v>5</v>
      </c>
      <c r="L25" s="116">
        <v>4</v>
      </c>
      <c r="M25" s="42">
        <v>5</v>
      </c>
      <c r="N25" s="190">
        <v>7</v>
      </c>
      <c r="O25" s="47">
        <v>5</v>
      </c>
      <c r="P25" s="47">
        <v>5</v>
      </c>
      <c r="Q25" s="188">
        <v>2</v>
      </c>
      <c r="R25" s="47"/>
      <c r="S25" s="47">
        <v>5</v>
      </c>
      <c r="T25" s="116">
        <v>4</v>
      </c>
      <c r="U25" s="191">
        <v>7</v>
      </c>
      <c r="V25" s="193">
        <v>3</v>
      </c>
      <c r="W25" s="116">
        <v>5</v>
      </c>
      <c r="X25" s="116">
        <v>4</v>
      </c>
      <c r="Y25" s="47">
        <v>4</v>
      </c>
      <c r="Z25" s="47">
        <v>4</v>
      </c>
      <c r="AA25" s="116">
        <v>5</v>
      </c>
      <c r="AB25" s="47">
        <v>5</v>
      </c>
      <c r="AC25" s="116"/>
      <c r="AD25" s="191">
        <v>7</v>
      </c>
      <c r="AE25" s="40">
        <v>4</v>
      </c>
      <c r="AF25" s="47">
        <v>5</v>
      </c>
      <c r="AG25" s="116">
        <v>4</v>
      </c>
      <c r="AH25" s="40"/>
      <c r="AI25" s="47"/>
      <c r="AJ25" s="40"/>
      <c r="AK25" s="42"/>
      <c r="AL25" s="40"/>
      <c r="AM25" s="116"/>
      <c r="AN25" s="42"/>
      <c r="AO25" s="42"/>
      <c r="AP25" s="42"/>
      <c r="AQ25" s="42"/>
      <c r="AR25" s="116"/>
      <c r="AS25" s="93"/>
    </row>
    <row r="26" spans="1:45" s="73" customFormat="1">
      <c r="A26" s="100" t="s">
        <v>8</v>
      </c>
      <c r="B26" s="72" t="s">
        <v>233</v>
      </c>
      <c r="C26" s="101"/>
      <c r="D26" s="42">
        <v>4</v>
      </c>
      <c r="E26" s="103"/>
      <c r="F26" s="32"/>
      <c r="G26" s="36" t="s">
        <v>14</v>
      </c>
      <c r="H26" s="58"/>
      <c r="I26" s="58"/>
      <c r="J26" s="58"/>
      <c r="K26" s="116"/>
      <c r="L26" s="116"/>
      <c r="M26" s="42"/>
      <c r="N26" s="58" t="s">
        <v>14</v>
      </c>
      <c r="O26" s="47"/>
      <c r="P26" s="47"/>
      <c r="Q26" s="58" t="s">
        <v>14</v>
      </c>
      <c r="R26" s="47"/>
      <c r="S26" s="47"/>
      <c r="T26" s="116"/>
      <c r="U26" s="58" t="s">
        <v>14</v>
      </c>
      <c r="V26" s="116"/>
      <c r="W26" s="116"/>
      <c r="X26" s="47"/>
      <c r="Y26" s="47"/>
      <c r="Z26" s="47"/>
      <c r="AA26" s="116"/>
      <c r="AB26" s="47"/>
      <c r="AC26" s="47"/>
      <c r="AD26" s="116"/>
      <c r="AE26" s="42"/>
      <c r="AF26" s="116"/>
      <c r="AG26" s="47"/>
      <c r="AH26" s="42"/>
      <c r="AI26" s="116"/>
      <c r="AJ26" s="40"/>
      <c r="AK26" s="42"/>
      <c r="AL26" s="40"/>
      <c r="AM26" s="116"/>
      <c r="AN26" s="42"/>
      <c r="AO26" s="42"/>
      <c r="AP26" s="40"/>
      <c r="AQ26" s="40"/>
      <c r="AR26" s="47"/>
      <c r="AS26" s="93"/>
    </row>
    <row r="27" spans="1:45" s="73" customFormat="1">
      <c r="A27" s="281" t="s">
        <v>8</v>
      </c>
      <c r="B27" s="282" t="s">
        <v>234</v>
      </c>
      <c r="C27" s="283"/>
      <c r="D27" s="284">
        <v>1</v>
      </c>
      <c r="E27" s="285"/>
      <c r="F27" s="32"/>
      <c r="G27" s="286" t="s">
        <v>14</v>
      </c>
      <c r="H27" s="288"/>
      <c r="I27" s="287"/>
      <c r="J27" s="287"/>
      <c r="K27" s="287"/>
      <c r="L27" s="287"/>
      <c r="M27" s="284"/>
      <c r="N27" s="287"/>
      <c r="O27" s="288"/>
      <c r="P27" s="288"/>
      <c r="Q27" s="287"/>
      <c r="R27" s="288"/>
      <c r="S27" s="288"/>
      <c r="T27" s="287"/>
      <c r="U27" s="288"/>
      <c r="V27" s="287"/>
      <c r="W27" s="287"/>
      <c r="X27" s="288"/>
      <c r="Y27" s="288"/>
      <c r="Z27" s="288"/>
      <c r="AA27" s="287"/>
      <c r="AB27" s="288"/>
      <c r="AC27" s="288"/>
      <c r="AD27" s="288"/>
      <c r="AE27" s="284"/>
      <c r="AF27" s="288"/>
      <c r="AG27" s="288"/>
      <c r="AH27" s="284"/>
      <c r="AI27" s="288"/>
      <c r="AJ27" s="290"/>
      <c r="AK27" s="284"/>
      <c r="AL27" s="284"/>
      <c r="AM27" s="287"/>
      <c r="AN27" s="284"/>
      <c r="AO27" s="284"/>
      <c r="AP27" s="284"/>
      <c r="AQ27" s="284"/>
      <c r="AR27" s="288"/>
      <c r="AS27" s="93"/>
    </row>
    <row r="28" spans="1:45" s="73" customFormat="1">
      <c r="A28" s="100" t="s">
        <v>8</v>
      </c>
      <c r="B28" s="72" t="s">
        <v>364</v>
      </c>
      <c r="C28" s="101">
        <v>4</v>
      </c>
      <c r="D28" s="30">
        <v>6</v>
      </c>
      <c r="E28" s="102">
        <v>1</v>
      </c>
      <c r="F28" s="32">
        <f>AVERAGE(Y28,Z28,AA28,AB28)</f>
        <v>4.75</v>
      </c>
      <c r="G28" s="122"/>
      <c r="H28" s="58" t="s">
        <v>14</v>
      </c>
      <c r="I28" s="58"/>
      <c r="J28" s="58"/>
      <c r="K28" s="116"/>
      <c r="L28" s="116"/>
      <c r="M28" s="42"/>
      <c r="N28" s="116"/>
      <c r="O28" s="47"/>
      <c r="P28" s="47"/>
      <c r="Q28" s="47"/>
      <c r="R28" s="116"/>
      <c r="S28" s="47"/>
      <c r="T28" s="116"/>
      <c r="U28" s="116"/>
      <c r="V28" s="47"/>
      <c r="W28" s="116"/>
      <c r="X28" s="116"/>
      <c r="Y28" s="47">
        <v>4</v>
      </c>
      <c r="Z28" s="47">
        <v>4</v>
      </c>
      <c r="AA28" s="116">
        <v>5</v>
      </c>
      <c r="AB28" s="47">
        <v>6</v>
      </c>
      <c r="AC28" s="58" t="s">
        <v>14</v>
      </c>
      <c r="AD28" s="58" t="s">
        <v>14</v>
      </c>
      <c r="AE28" s="42"/>
      <c r="AF28" s="58" t="s">
        <v>14</v>
      </c>
      <c r="AG28" s="37" t="s">
        <v>14</v>
      </c>
      <c r="AH28" s="42"/>
      <c r="AI28" s="58" t="s">
        <v>14</v>
      </c>
      <c r="AJ28" s="40"/>
      <c r="AK28" s="42"/>
      <c r="AL28" s="42"/>
      <c r="AM28" s="116"/>
      <c r="AN28" s="40"/>
      <c r="AO28" s="40"/>
      <c r="AP28" s="42"/>
      <c r="AQ28" s="42"/>
      <c r="AR28" s="47"/>
      <c r="AS28" s="93"/>
    </row>
    <row r="29" spans="1:45" s="73" customFormat="1">
      <c r="A29" s="148" t="s">
        <v>8</v>
      </c>
      <c r="B29" s="72" t="s">
        <v>97</v>
      </c>
      <c r="C29" s="101">
        <v>7</v>
      </c>
      <c r="D29" s="42">
        <v>1</v>
      </c>
      <c r="E29" s="103"/>
      <c r="F29" s="32">
        <f>AVERAGE(AB29,AC29,AD29,AE29,AF29,AG29,AI29)</f>
        <v>5.2857142857142856</v>
      </c>
      <c r="G29" s="122"/>
      <c r="H29" s="58"/>
      <c r="I29" s="58"/>
      <c r="J29" s="58"/>
      <c r="K29" s="116"/>
      <c r="L29" s="116"/>
      <c r="M29" s="42"/>
      <c r="N29" s="116"/>
      <c r="O29" s="47"/>
      <c r="P29" s="47"/>
      <c r="Q29" s="47"/>
      <c r="R29" s="116"/>
      <c r="S29" s="47"/>
      <c r="T29" s="116"/>
      <c r="U29" s="116"/>
      <c r="V29" s="47"/>
      <c r="W29" s="116"/>
      <c r="X29" s="116"/>
      <c r="Y29" s="47"/>
      <c r="Z29" s="47"/>
      <c r="AA29" s="58" t="s">
        <v>14</v>
      </c>
      <c r="AB29" s="47">
        <v>6</v>
      </c>
      <c r="AC29" s="47">
        <v>6</v>
      </c>
      <c r="AD29" s="47">
        <v>6</v>
      </c>
      <c r="AE29" s="42">
        <v>4</v>
      </c>
      <c r="AF29" s="47">
        <v>5</v>
      </c>
      <c r="AG29" s="47">
        <v>5</v>
      </c>
      <c r="AH29" s="42"/>
      <c r="AI29" s="47">
        <v>5</v>
      </c>
      <c r="AJ29" s="40"/>
      <c r="AK29" s="42"/>
      <c r="AL29" s="42"/>
      <c r="AM29" s="116"/>
      <c r="AN29" s="40"/>
      <c r="AO29" s="40"/>
      <c r="AP29" s="42"/>
      <c r="AQ29" s="42"/>
      <c r="AR29" s="47"/>
      <c r="AS29" s="93"/>
    </row>
    <row r="30" spans="1:45">
      <c r="A30" s="118" t="s">
        <v>8</v>
      </c>
      <c r="B30" s="29" t="s">
        <v>421</v>
      </c>
      <c r="C30" s="140">
        <v>12</v>
      </c>
      <c r="D30" s="141">
        <v>2</v>
      </c>
      <c r="E30" s="117">
        <v>3</v>
      </c>
      <c r="F30" s="126">
        <f>AVERAGE(J30,K30,L30,M30,N30,O30,P30,Q30,R30,S30,T30,V30)</f>
        <v>5</v>
      </c>
      <c r="G30" s="122"/>
      <c r="H30" s="47"/>
      <c r="I30" s="37" t="s">
        <v>14</v>
      </c>
      <c r="J30" s="192">
        <v>7</v>
      </c>
      <c r="K30" s="192">
        <v>7</v>
      </c>
      <c r="L30" s="116">
        <v>4</v>
      </c>
      <c r="M30" s="40">
        <v>5</v>
      </c>
      <c r="N30" s="116">
        <v>5</v>
      </c>
      <c r="O30" s="47">
        <v>5</v>
      </c>
      <c r="P30" s="47">
        <v>5</v>
      </c>
      <c r="Q30" s="193">
        <v>2</v>
      </c>
      <c r="R30" s="190">
        <v>7</v>
      </c>
      <c r="S30" s="47">
        <v>5</v>
      </c>
      <c r="T30" s="186">
        <v>3</v>
      </c>
      <c r="U30" s="47"/>
      <c r="V30" s="116">
        <v>5</v>
      </c>
      <c r="W30" s="116"/>
      <c r="X30" s="37" t="s">
        <v>14</v>
      </c>
      <c r="Y30" s="47"/>
      <c r="Z30" s="47"/>
      <c r="AA30" s="116"/>
      <c r="AB30" s="47"/>
      <c r="AC30" s="47"/>
      <c r="AD30" s="47"/>
      <c r="AE30" s="42"/>
      <c r="AF30" s="47"/>
      <c r="AG30" s="47"/>
      <c r="AH30" s="42"/>
      <c r="AI30" s="47"/>
      <c r="AJ30" s="40"/>
      <c r="AK30" s="42"/>
      <c r="AL30" s="42"/>
      <c r="AM30" s="116"/>
      <c r="AN30" s="42"/>
      <c r="AO30" s="42"/>
      <c r="AP30" s="42"/>
      <c r="AQ30" s="42"/>
      <c r="AR30" s="47"/>
      <c r="AS30" s="18"/>
    </row>
    <row r="31" spans="1:45">
      <c r="A31" s="30" t="s">
        <v>9</v>
      </c>
      <c r="B31" s="72" t="s">
        <v>231</v>
      </c>
      <c r="C31" s="101">
        <v>26</v>
      </c>
      <c r="D31" s="42">
        <v>1</v>
      </c>
      <c r="E31" s="149" t="s">
        <v>1117</v>
      </c>
      <c r="F31" s="32">
        <f>AVERAGE(W31,U31,S31,G31,H31,I31,J31,K31,L31,M31,N31,O31,P31,Q31,R31,T31,Y31,Z31,AA31,AB31,AD31,AC31,AE31,AF31,AG31,AI31)</f>
        <v>4.8076923076923075</v>
      </c>
      <c r="G31" s="122">
        <v>6</v>
      </c>
      <c r="H31" s="42">
        <v>5</v>
      </c>
      <c r="I31" s="188">
        <v>3</v>
      </c>
      <c r="J31" s="37">
        <v>6</v>
      </c>
      <c r="K31" s="46">
        <v>6</v>
      </c>
      <c r="L31" s="47">
        <v>4</v>
      </c>
      <c r="M31" s="191">
        <v>7</v>
      </c>
      <c r="N31" s="47">
        <v>4</v>
      </c>
      <c r="O31" s="47">
        <v>4</v>
      </c>
      <c r="P31" s="47">
        <v>4</v>
      </c>
      <c r="Q31" s="193">
        <v>4</v>
      </c>
      <c r="R31" s="116">
        <v>6</v>
      </c>
      <c r="S31" s="47">
        <v>4</v>
      </c>
      <c r="T31" s="47">
        <v>5</v>
      </c>
      <c r="U31" s="47">
        <v>4</v>
      </c>
      <c r="V31" s="58" t="s">
        <v>14</v>
      </c>
      <c r="W31" s="47">
        <v>4</v>
      </c>
      <c r="X31" s="47"/>
      <c r="Y31" s="193">
        <v>3</v>
      </c>
      <c r="Z31" s="47">
        <v>4</v>
      </c>
      <c r="AA31" s="47">
        <v>4</v>
      </c>
      <c r="AB31" s="269">
        <v>7</v>
      </c>
      <c r="AC31" s="182">
        <v>7</v>
      </c>
      <c r="AD31" s="43">
        <v>6</v>
      </c>
      <c r="AE31" s="47">
        <v>4</v>
      </c>
      <c r="AF31" s="43">
        <v>5</v>
      </c>
      <c r="AG31" s="43">
        <v>6</v>
      </c>
      <c r="AH31" s="47"/>
      <c r="AI31" s="193">
        <v>3</v>
      </c>
      <c r="AJ31" s="47"/>
      <c r="AK31" s="47"/>
      <c r="AL31" s="42"/>
      <c r="AM31" s="47"/>
      <c r="AN31" s="47"/>
      <c r="AO31" s="42"/>
      <c r="AP31" s="42"/>
      <c r="AQ31" s="42"/>
      <c r="AR31" s="47"/>
      <c r="AS31" s="18"/>
    </row>
    <row r="32" spans="1:45" s="73" customFormat="1">
      <c r="A32" s="281" t="s">
        <v>9</v>
      </c>
      <c r="B32" s="282" t="s">
        <v>232</v>
      </c>
      <c r="C32" s="283">
        <v>14</v>
      </c>
      <c r="D32" s="284">
        <v>4</v>
      </c>
      <c r="E32" s="321">
        <v>1</v>
      </c>
      <c r="F32" s="331">
        <f>AVERAGE(G32,H32,I32,J32,K32,L32,M32,O32,P32,Q32,V32,W32,X32,Y32)</f>
        <v>4.1428571428571432</v>
      </c>
      <c r="G32" s="286">
        <v>4</v>
      </c>
      <c r="H32" s="287">
        <v>3</v>
      </c>
      <c r="I32" s="287">
        <v>5</v>
      </c>
      <c r="J32" s="313">
        <v>7</v>
      </c>
      <c r="K32" s="287">
        <v>4</v>
      </c>
      <c r="L32" s="287">
        <v>4</v>
      </c>
      <c r="M32" s="290">
        <v>4</v>
      </c>
      <c r="N32" s="287"/>
      <c r="O32" s="288">
        <v>5</v>
      </c>
      <c r="P32" s="288">
        <v>5</v>
      </c>
      <c r="Q32" s="288">
        <v>3</v>
      </c>
      <c r="R32" s="288"/>
      <c r="S32" s="287" t="s">
        <v>14</v>
      </c>
      <c r="T32" s="287" t="s">
        <v>14</v>
      </c>
      <c r="U32" s="288"/>
      <c r="V32" s="288">
        <v>3</v>
      </c>
      <c r="W32" s="287">
        <v>4</v>
      </c>
      <c r="X32" s="288">
        <v>4</v>
      </c>
      <c r="Y32" s="288">
        <v>3</v>
      </c>
      <c r="Z32" s="287" t="s">
        <v>14</v>
      </c>
      <c r="AA32" s="287"/>
      <c r="AB32" s="287" t="s">
        <v>14</v>
      </c>
      <c r="AC32" s="288"/>
      <c r="AD32" s="288"/>
      <c r="AE32" s="284"/>
      <c r="AF32" s="288"/>
      <c r="AG32" s="288"/>
      <c r="AH32" s="284"/>
      <c r="AI32" s="288"/>
      <c r="AJ32" s="290"/>
      <c r="AK32" s="284"/>
      <c r="AL32" s="284"/>
      <c r="AM32" s="287"/>
      <c r="AN32" s="284"/>
      <c r="AO32" s="284"/>
      <c r="AP32" s="284"/>
      <c r="AQ32" s="284"/>
      <c r="AR32" s="288"/>
      <c r="AS32" s="93"/>
    </row>
    <row r="33" spans="1:45" s="73" customFormat="1">
      <c r="A33" s="148" t="s">
        <v>9</v>
      </c>
      <c r="B33" s="72" t="s">
        <v>422</v>
      </c>
      <c r="C33" s="101">
        <v>1</v>
      </c>
      <c r="D33" s="30">
        <v>12</v>
      </c>
      <c r="E33" s="102">
        <v>1</v>
      </c>
      <c r="F33" s="32">
        <f>AVERAGE(N33)</f>
        <v>5</v>
      </c>
      <c r="G33" s="122"/>
      <c r="H33" s="241"/>
      <c r="I33" s="242" t="s">
        <v>14</v>
      </c>
      <c r="J33" s="58" t="s">
        <v>14</v>
      </c>
      <c r="K33" s="58" t="s">
        <v>14</v>
      </c>
      <c r="L33" s="116"/>
      <c r="M33" s="44" t="s">
        <v>14</v>
      </c>
      <c r="N33" s="116">
        <v>5</v>
      </c>
      <c r="O33" s="47"/>
      <c r="P33" s="47"/>
      <c r="Q33" s="47"/>
      <c r="R33" s="47"/>
      <c r="S33" s="47"/>
      <c r="T33" s="116"/>
      <c r="U33" s="47"/>
      <c r="V33" s="58" t="s">
        <v>14</v>
      </c>
      <c r="W33" s="58" t="s">
        <v>14</v>
      </c>
      <c r="X33" s="47"/>
      <c r="Y33" s="47"/>
      <c r="Z33" s="47"/>
      <c r="AA33" s="116"/>
      <c r="AB33" s="47"/>
      <c r="AC33" s="58" t="s">
        <v>14</v>
      </c>
      <c r="AD33" s="58" t="s">
        <v>14</v>
      </c>
      <c r="AE33" s="41" t="s">
        <v>14</v>
      </c>
      <c r="AF33" s="58" t="s">
        <v>14</v>
      </c>
      <c r="AG33" s="58" t="s">
        <v>14</v>
      </c>
      <c r="AH33" s="42"/>
      <c r="AI33" s="58" t="s">
        <v>14</v>
      </c>
      <c r="AJ33" s="40"/>
      <c r="AK33" s="42"/>
      <c r="AL33" s="42"/>
      <c r="AM33" s="116"/>
      <c r="AN33" s="42"/>
      <c r="AO33" s="42"/>
      <c r="AP33" s="42"/>
      <c r="AQ33" s="42"/>
      <c r="AR33" s="47"/>
      <c r="AS33" s="93"/>
    </row>
    <row r="34" spans="1:45" s="73" customFormat="1">
      <c r="A34" s="148" t="s">
        <v>9</v>
      </c>
      <c r="B34" s="72" t="s">
        <v>479</v>
      </c>
      <c r="C34" s="101">
        <v>5</v>
      </c>
      <c r="D34" s="30">
        <v>5</v>
      </c>
      <c r="E34" s="102">
        <v>3</v>
      </c>
      <c r="F34" s="32">
        <f>AVERAGE(T34,U34,AA34,AB34,AG34)</f>
        <v>5.4</v>
      </c>
      <c r="G34" s="122"/>
      <c r="H34" s="241"/>
      <c r="I34" s="242"/>
      <c r="J34" s="58" t="s">
        <v>14</v>
      </c>
      <c r="K34" s="116"/>
      <c r="L34" s="116"/>
      <c r="M34" s="40"/>
      <c r="N34" s="116"/>
      <c r="O34" s="47"/>
      <c r="P34" s="47"/>
      <c r="Q34" s="47"/>
      <c r="R34" s="58" t="s">
        <v>14</v>
      </c>
      <c r="S34" s="58" t="s">
        <v>14</v>
      </c>
      <c r="T34" s="116">
        <v>4</v>
      </c>
      <c r="U34" s="182">
        <v>8</v>
      </c>
      <c r="V34" s="47"/>
      <c r="W34" s="116"/>
      <c r="X34" s="47"/>
      <c r="Y34" s="47"/>
      <c r="Z34" s="47"/>
      <c r="AA34" s="116">
        <v>5</v>
      </c>
      <c r="AB34" s="47">
        <v>4</v>
      </c>
      <c r="AC34" s="58" t="s">
        <v>14</v>
      </c>
      <c r="AD34" s="47"/>
      <c r="AE34" s="41" t="s">
        <v>14</v>
      </c>
      <c r="AF34" s="47"/>
      <c r="AG34" s="46">
        <v>6</v>
      </c>
      <c r="AH34" s="42"/>
      <c r="AI34" s="47"/>
      <c r="AJ34" s="40"/>
      <c r="AK34" s="42"/>
      <c r="AL34" s="42"/>
      <c r="AM34" s="116"/>
      <c r="AN34" s="42"/>
      <c r="AO34" s="42"/>
      <c r="AP34" s="42"/>
      <c r="AQ34" s="42"/>
      <c r="AR34" s="47"/>
      <c r="AS34" s="93"/>
    </row>
    <row r="35" spans="1:45" s="73" customFormat="1">
      <c r="A35" s="281" t="s">
        <v>9</v>
      </c>
      <c r="B35" s="282" t="s">
        <v>800</v>
      </c>
      <c r="C35" s="283">
        <v>1</v>
      </c>
      <c r="D35" s="282">
        <v>4</v>
      </c>
      <c r="E35" s="321"/>
      <c r="F35" s="331">
        <f>AVERAGE(V35)</f>
        <v>3</v>
      </c>
      <c r="G35" s="286"/>
      <c r="H35" s="336"/>
      <c r="I35" s="337"/>
      <c r="J35" s="287"/>
      <c r="K35" s="287"/>
      <c r="L35" s="287"/>
      <c r="M35" s="290"/>
      <c r="N35" s="287"/>
      <c r="O35" s="288"/>
      <c r="P35" s="288"/>
      <c r="Q35" s="288"/>
      <c r="R35" s="287"/>
      <c r="S35" s="287"/>
      <c r="T35" s="287" t="s">
        <v>14</v>
      </c>
      <c r="U35" s="288"/>
      <c r="V35" s="288">
        <v>3</v>
      </c>
      <c r="W35" s="287"/>
      <c r="X35" s="287" t="s">
        <v>14</v>
      </c>
      <c r="Y35" s="287" t="s">
        <v>14</v>
      </c>
      <c r="Z35" s="287" t="s">
        <v>14</v>
      </c>
      <c r="AA35" s="287"/>
      <c r="AB35" s="288"/>
      <c r="AC35" s="288"/>
      <c r="AD35" s="288"/>
      <c r="AE35" s="284"/>
      <c r="AF35" s="288"/>
      <c r="AG35" s="288"/>
      <c r="AH35" s="284"/>
      <c r="AI35" s="288"/>
      <c r="AJ35" s="290"/>
      <c r="AK35" s="284"/>
      <c r="AL35" s="284"/>
      <c r="AM35" s="287"/>
      <c r="AN35" s="284"/>
      <c r="AO35" s="284"/>
      <c r="AP35" s="284"/>
      <c r="AQ35" s="284"/>
      <c r="AR35" s="288"/>
      <c r="AS35" s="93"/>
    </row>
    <row r="36" spans="1:45" s="73" customFormat="1">
      <c r="A36" s="148" t="s">
        <v>9</v>
      </c>
      <c r="B36" s="72" t="s">
        <v>932</v>
      </c>
      <c r="C36" s="101"/>
      <c r="D36" s="30">
        <v>1</v>
      </c>
      <c r="E36" s="102"/>
      <c r="F36" s="32"/>
      <c r="G36" s="122"/>
      <c r="H36" s="241"/>
      <c r="I36" s="242"/>
      <c r="J36" s="58"/>
      <c r="K36" s="116"/>
      <c r="L36" s="116"/>
      <c r="M36" s="40"/>
      <c r="N36" s="116"/>
      <c r="O36" s="47"/>
      <c r="P36" s="47"/>
      <c r="Q36" s="47"/>
      <c r="R36" s="58"/>
      <c r="S36" s="58"/>
      <c r="T36" s="58"/>
      <c r="U36" s="47"/>
      <c r="V36" s="58"/>
      <c r="W36" s="116"/>
      <c r="X36" s="58"/>
      <c r="Y36" s="58"/>
      <c r="Z36" s="58" t="s">
        <v>14</v>
      </c>
      <c r="AA36" s="116"/>
      <c r="AB36" s="47"/>
      <c r="AC36" s="47"/>
      <c r="AD36" s="47"/>
      <c r="AE36" s="42"/>
      <c r="AF36" s="47"/>
      <c r="AG36" s="47"/>
      <c r="AH36" s="42"/>
      <c r="AI36" s="47"/>
      <c r="AJ36" s="40"/>
      <c r="AK36" s="42"/>
      <c r="AL36" s="42"/>
      <c r="AM36" s="116"/>
      <c r="AN36" s="42"/>
      <c r="AO36" s="42"/>
      <c r="AP36" s="42"/>
      <c r="AQ36" s="42"/>
      <c r="AR36" s="47"/>
      <c r="AS36" s="93"/>
    </row>
    <row r="37" spans="1:45" s="73" customFormat="1">
      <c r="A37" s="148" t="s">
        <v>9</v>
      </c>
      <c r="B37" s="72" t="s">
        <v>1029</v>
      </c>
      <c r="C37" s="101">
        <v>3</v>
      </c>
      <c r="D37" s="30"/>
      <c r="E37" s="102"/>
      <c r="F37" s="32">
        <f>AVERAGE(AD37,AE37,AF37)</f>
        <v>5</v>
      </c>
      <c r="G37" s="122"/>
      <c r="H37" s="241"/>
      <c r="I37" s="242"/>
      <c r="J37" s="58"/>
      <c r="K37" s="116"/>
      <c r="L37" s="116"/>
      <c r="M37" s="40"/>
      <c r="N37" s="116"/>
      <c r="O37" s="47"/>
      <c r="P37" s="47"/>
      <c r="Q37" s="47"/>
      <c r="R37" s="58"/>
      <c r="S37" s="58"/>
      <c r="T37" s="58"/>
      <c r="U37" s="47"/>
      <c r="V37" s="58"/>
      <c r="W37" s="116"/>
      <c r="X37" s="58"/>
      <c r="Y37" s="58"/>
      <c r="Z37" s="58"/>
      <c r="AA37" s="116"/>
      <c r="AB37" s="47"/>
      <c r="AC37" s="47"/>
      <c r="AD37" s="47">
        <v>5</v>
      </c>
      <c r="AE37" s="42">
        <v>4</v>
      </c>
      <c r="AF37" s="47">
        <v>6</v>
      </c>
      <c r="AG37" s="47"/>
      <c r="AH37" s="42"/>
      <c r="AI37" s="47"/>
      <c r="AJ37" s="40"/>
      <c r="AK37" s="42"/>
      <c r="AL37" s="42"/>
      <c r="AM37" s="116"/>
      <c r="AN37" s="42"/>
      <c r="AO37" s="42"/>
      <c r="AP37" s="42"/>
      <c r="AQ37" s="42"/>
      <c r="AR37" s="47"/>
      <c r="AS37" s="93"/>
    </row>
    <row r="38" spans="1:45" s="73" customFormat="1">
      <c r="A38" s="148" t="s">
        <v>9</v>
      </c>
      <c r="B38" s="72" t="s">
        <v>989</v>
      </c>
      <c r="C38" s="101">
        <v>6</v>
      </c>
      <c r="D38" s="30"/>
      <c r="E38" s="102">
        <v>1</v>
      </c>
      <c r="F38" s="32">
        <f>AVERAGE(AC38,AD38,AE38,AF38,AG38,AI38)</f>
        <v>5</v>
      </c>
      <c r="G38" s="122"/>
      <c r="H38" s="241"/>
      <c r="I38" s="242"/>
      <c r="J38" s="58"/>
      <c r="K38" s="116"/>
      <c r="L38" s="116"/>
      <c r="M38" s="40"/>
      <c r="N38" s="116"/>
      <c r="O38" s="47"/>
      <c r="P38" s="47"/>
      <c r="Q38" s="47"/>
      <c r="R38" s="58"/>
      <c r="S38" s="58"/>
      <c r="T38" s="58"/>
      <c r="U38" s="47"/>
      <c r="V38" s="58"/>
      <c r="W38" s="116"/>
      <c r="X38" s="58"/>
      <c r="Y38" s="58"/>
      <c r="Z38" s="58"/>
      <c r="AA38" s="116"/>
      <c r="AB38" s="47"/>
      <c r="AC38" s="47">
        <v>5</v>
      </c>
      <c r="AD38" s="182">
        <v>8</v>
      </c>
      <c r="AE38" s="42">
        <v>4</v>
      </c>
      <c r="AF38" s="47">
        <v>4</v>
      </c>
      <c r="AG38" s="47">
        <v>5</v>
      </c>
      <c r="AH38" s="42"/>
      <c r="AI38" s="47">
        <v>4</v>
      </c>
      <c r="AJ38" s="40"/>
      <c r="AK38" s="42"/>
      <c r="AL38" s="42"/>
      <c r="AM38" s="116"/>
      <c r="AN38" s="42"/>
      <c r="AO38" s="42"/>
      <c r="AP38" s="42"/>
      <c r="AQ38" s="42"/>
      <c r="AR38" s="47"/>
      <c r="AS38" s="93"/>
    </row>
    <row r="39" spans="1:45" s="73" customFormat="1" ht="15.75" thickBot="1">
      <c r="A39" s="301" t="s">
        <v>9</v>
      </c>
      <c r="B39" s="302" t="s">
        <v>363</v>
      </c>
      <c r="C39" s="303"/>
      <c r="D39" s="302">
        <v>1</v>
      </c>
      <c r="E39" s="304"/>
      <c r="F39" s="127"/>
      <c r="G39" s="293"/>
      <c r="H39" s="287" t="s">
        <v>14</v>
      </c>
      <c r="I39" s="287"/>
      <c r="J39" s="287"/>
      <c r="K39" s="287"/>
      <c r="L39" s="287"/>
      <c r="M39" s="284"/>
      <c r="N39" s="287"/>
      <c r="O39" s="288"/>
      <c r="P39" s="288"/>
      <c r="Q39" s="287"/>
      <c r="R39" s="288"/>
      <c r="S39" s="287"/>
      <c r="T39" s="287"/>
      <c r="U39" s="287"/>
      <c r="V39" s="288"/>
      <c r="W39" s="287"/>
      <c r="X39" s="288"/>
      <c r="Y39" s="287"/>
      <c r="Z39" s="288"/>
      <c r="AA39" s="287"/>
      <c r="AB39" s="287"/>
      <c r="AC39" s="288"/>
      <c r="AD39" s="288"/>
      <c r="AE39" s="290"/>
      <c r="AF39" s="287"/>
      <c r="AG39" s="287"/>
      <c r="AH39" s="284"/>
      <c r="AI39" s="288"/>
      <c r="AJ39" s="290"/>
      <c r="AK39" s="284"/>
      <c r="AL39" s="284"/>
      <c r="AM39" s="287"/>
      <c r="AN39" s="284"/>
      <c r="AO39" s="290"/>
      <c r="AP39" s="290"/>
      <c r="AQ39" s="284"/>
      <c r="AR39" s="288"/>
      <c r="AS39" s="93"/>
    </row>
    <row r="40" spans="1:45">
      <c r="G40" s="20"/>
      <c r="H40" s="26"/>
      <c r="I40" s="26"/>
      <c r="J40" s="26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V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7" width="4.7109375" customWidth="1"/>
  </cols>
  <sheetData>
    <row r="1" spans="1:48">
      <c r="A1" s="73" t="s">
        <v>236</v>
      </c>
    </row>
    <row r="4" spans="1:48">
      <c r="A4" t="s">
        <v>0</v>
      </c>
    </row>
    <row r="5" spans="1:48" ht="15.75" thickBot="1"/>
    <row r="6" spans="1:48" ht="15.75" thickBot="1">
      <c r="C6" s="340" t="s">
        <v>13</v>
      </c>
      <c r="D6" s="341"/>
      <c r="E6" s="342"/>
    </row>
    <row r="7" spans="1:48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237</v>
      </c>
      <c r="H7" s="92" t="s">
        <v>341</v>
      </c>
      <c r="I7" s="92" t="s">
        <v>423</v>
      </c>
      <c r="J7" s="92" t="s">
        <v>436</v>
      </c>
      <c r="K7" s="92" t="s">
        <v>591</v>
      </c>
      <c r="L7" s="92" t="s">
        <v>611</v>
      </c>
      <c r="M7" s="92" t="s">
        <v>648</v>
      </c>
      <c r="N7" s="92" t="s">
        <v>655</v>
      </c>
      <c r="O7" s="92" t="s">
        <v>676</v>
      </c>
      <c r="P7" s="92" t="s">
        <v>705</v>
      </c>
      <c r="Q7" s="92" t="s">
        <v>739</v>
      </c>
      <c r="R7" s="92" t="s">
        <v>748</v>
      </c>
      <c r="S7" s="92" t="s">
        <v>778</v>
      </c>
      <c r="T7" s="92" t="s">
        <v>802</v>
      </c>
      <c r="U7" s="92" t="s">
        <v>809</v>
      </c>
      <c r="V7" s="92" t="s">
        <v>834</v>
      </c>
      <c r="W7" s="92" t="s">
        <v>867</v>
      </c>
      <c r="X7" s="92" t="s">
        <v>872</v>
      </c>
      <c r="Y7" s="92" t="s">
        <v>909</v>
      </c>
      <c r="Z7" s="92" t="s">
        <v>926</v>
      </c>
      <c r="AA7" s="92" t="s">
        <v>950</v>
      </c>
      <c r="AB7" s="92" t="s">
        <v>980</v>
      </c>
      <c r="AC7" s="92" t="s">
        <v>987</v>
      </c>
      <c r="AD7" s="92" t="s">
        <v>1012</v>
      </c>
      <c r="AE7" s="92" t="s">
        <v>1039</v>
      </c>
      <c r="AF7" s="92" t="s">
        <v>1081</v>
      </c>
      <c r="AG7" s="92" t="s">
        <v>1080</v>
      </c>
      <c r="AH7" s="64"/>
      <c r="AI7" s="92" t="s">
        <v>1125</v>
      </c>
      <c r="AJ7" s="92"/>
      <c r="AK7" s="92"/>
      <c r="AL7" s="92"/>
      <c r="AM7" s="92"/>
      <c r="AN7" s="92"/>
      <c r="AO7" s="92"/>
      <c r="AP7" s="92"/>
      <c r="AQ7" s="92"/>
      <c r="AR7" s="92"/>
      <c r="AS7" s="73"/>
      <c r="AT7" s="73"/>
      <c r="AU7" s="73"/>
      <c r="AV7" s="73"/>
    </row>
    <row r="8" spans="1:48">
      <c r="A8" s="204" t="s">
        <v>6</v>
      </c>
      <c r="B8" s="230" t="s">
        <v>238</v>
      </c>
      <c r="C8" s="164">
        <v>27</v>
      </c>
      <c r="D8" s="165"/>
      <c r="E8" s="218" t="s">
        <v>172</v>
      </c>
      <c r="F8" s="25">
        <f>AVERAGE(G8,H8,I8,J8,K8,L8,M8,N8,O8,P8,Q8,R8,S8,T8,U8,V8,W8,X8,Y8,Z8,AA8,AB8,AC8,AD8,AE8,AG8,AI8)</f>
        <v>5.4444444444444446</v>
      </c>
      <c r="G8" s="122">
        <v>4</v>
      </c>
      <c r="H8" s="46">
        <v>6</v>
      </c>
      <c r="I8" s="58">
        <v>6</v>
      </c>
      <c r="J8" s="69">
        <v>6</v>
      </c>
      <c r="K8" s="58">
        <v>4</v>
      </c>
      <c r="L8" s="37">
        <v>6</v>
      </c>
      <c r="M8" s="43">
        <v>6</v>
      </c>
      <c r="N8" s="58">
        <v>6</v>
      </c>
      <c r="O8" s="182">
        <v>7</v>
      </c>
      <c r="P8" s="47">
        <v>4</v>
      </c>
      <c r="Q8" s="69">
        <v>5</v>
      </c>
      <c r="R8" s="69">
        <v>5</v>
      </c>
      <c r="S8" s="69">
        <v>6</v>
      </c>
      <c r="T8" s="58">
        <v>5</v>
      </c>
      <c r="U8" s="69">
        <v>6</v>
      </c>
      <c r="V8" s="69">
        <v>5</v>
      </c>
      <c r="W8" s="58">
        <v>5</v>
      </c>
      <c r="X8" s="46">
        <v>6</v>
      </c>
      <c r="Y8" s="182">
        <v>7</v>
      </c>
      <c r="Z8" s="69">
        <v>5</v>
      </c>
      <c r="AA8" s="37">
        <v>6</v>
      </c>
      <c r="AB8" s="239">
        <v>7</v>
      </c>
      <c r="AC8" s="69">
        <v>5</v>
      </c>
      <c r="AD8" s="198">
        <v>3</v>
      </c>
      <c r="AE8" s="269">
        <v>7</v>
      </c>
      <c r="AF8" s="41"/>
      <c r="AG8" s="69">
        <v>4</v>
      </c>
      <c r="AH8" s="28"/>
      <c r="AI8" s="69">
        <v>5</v>
      </c>
      <c r="AJ8" s="41"/>
      <c r="AK8" s="28"/>
      <c r="AL8" s="41"/>
      <c r="AM8" s="58"/>
      <c r="AN8" s="28"/>
      <c r="AO8" s="28"/>
      <c r="AP8" s="28"/>
      <c r="AQ8" s="28"/>
      <c r="AR8" s="28"/>
      <c r="AS8" s="73"/>
      <c r="AT8" s="73"/>
      <c r="AU8" s="73"/>
      <c r="AV8" s="73"/>
    </row>
    <row r="9" spans="1:48">
      <c r="A9" s="118" t="s">
        <v>6</v>
      </c>
      <c r="B9" s="29" t="s">
        <v>439</v>
      </c>
      <c r="C9" s="140"/>
      <c r="D9" s="141">
        <v>1</v>
      </c>
      <c r="E9" s="117"/>
      <c r="F9" s="24"/>
      <c r="G9" s="122"/>
      <c r="H9" s="47"/>
      <c r="I9" s="37"/>
      <c r="J9" s="69"/>
      <c r="K9" s="58"/>
      <c r="L9" s="58"/>
      <c r="M9" s="28"/>
      <c r="N9" s="37"/>
      <c r="O9" s="46"/>
      <c r="P9" s="46"/>
      <c r="Q9" s="69"/>
      <c r="R9" s="69"/>
      <c r="S9" s="69"/>
      <c r="T9" s="37"/>
      <c r="U9" s="69"/>
      <c r="V9" s="69"/>
      <c r="W9" s="58"/>
      <c r="X9" s="69"/>
      <c r="Y9" s="69"/>
      <c r="Z9" s="69"/>
      <c r="AA9" s="58"/>
      <c r="AB9" s="69"/>
      <c r="AC9" s="46"/>
      <c r="AD9" s="47"/>
      <c r="AE9" s="28"/>
      <c r="AF9" s="40"/>
      <c r="AG9" s="69"/>
      <c r="AH9" s="28"/>
      <c r="AI9" s="58" t="s">
        <v>14</v>
      </c>
      <c r="AJ9" s="40"/>
      <c r="AK9" s="28"/>
      <c r="AL9" s="28"/>
      <c r="AM9" s="58"/>
      <c r="AN9" s="28"/>
      <c r="AO9" s="28"/>
      <c r="AP9" s="43"/>
      <c r="AQ9" s="28"/>
      <c r="AR9" s="43"/>
      <c r="AS9" s="73"/>
      <c r="AT9" s="73"/>
      <c r="AU9" s="73"/>
      <c r="AV9" s="73"/>
    </row>
    <row r="10" spans="1:48">
      <c r="A10" s="100" t="s">
        <v>7</v>
      </c>
      <c r="B10" s="30" t="s">
        <v>239</v>
      </c>
      <c r="C10" s="101">
        <v>20</v>
      </c>
      <c r="D10" s="42">
        <v>2</v>
      </c>
      <c r="E10" s="103"/>
      <c r="F10" s="34">
        <f>AVERAGE(G10,H10,I10,J10,K10,L10,M10,N10,O10,P10,Q10,V10,W10,X10,Y10,Z10,AD10,AE10,AG10,AI10)</f>
        <v>4.9000000000000004</v>
      </c>
      <c r="G10" s="187">
        <v>3</v>
      </c>
      <c r="H10" s="69">
        <v>6</v>
      </c>
      <c r="I10" s="58">
        <v>6</v>
      </c>
      <c r="J10" s="69">
        <v>6</v>
      </c>
      <c r="K10" s="58">
        <v>5</v>
      </c>
      <c r="L10" s="196">
        <v>7</v>
      </c>
      <c r="M10" s="28">
        <v>5</v>
      </c>
      <c r="N10" s="58">
        <v>5</v>
      </c>
      <c r="O10" s="58">
        <v>6</v>
      </c>
      <c r="P10" s="47">
        <v>5</v>
      </c>
      <c r="Q10" s="58">
        <v>5</v>
      </c>
      <c r="R10" s="69"/>
      <c r="S10" s="69"/>
      <c r="T10" s="58"/>
      <c r="U10" s="58" t="s">
        <v>14</v>
      </c>
      <c r="V10" s="198">
        <v>3</v>
      </c>
      <c r="W10" s="186">
        <v>3</v>
      </c>
      <c r="X10" s="58">
        <v>6</v>
      </c>
      <c r="Y10" s="196">
        <v>7</v>
      </c>
      <c r="Z10" s="186">
        <v>3</v>
      </c>
      <c r="AA10" s="58"/>
      <c r="AB10" s="58" t="s">
        <v>14</v>
      </c>
      <c r="AC10" s="58"/>
      <c r="AD10" s="58">
        <v>4</v>
      </c>
      <c r="AE10" s="41">
        <v>6</v>
      </c>
      <c r="AF10" s="41"/>
      <c r="AG10" s="186">
        <v>3</v>
      </c>
      <c r="AH10" s="41"/>
      <c r="AI10" s="69">
        <v>4</v>
      </c>
      <c r="AJ10" s="41"/>
      <c r="AK10" s="41"/>
      <c r="AL10" s="41"/>
      <c r="AM10" s="58"/>
      <c r="AN10" s="28"/>
      <c r="AO10" s="41"/>
      <c r="AP10" s="28"/>
      <c r="AQ10" s="41"/>
      <c r="AR10" s="28"/>
      <c r="AS10" s="73"/>
      <c r="AT10" s="73"/>
      <c r="AU10" s="73"/>
      <c r="AV10" s="73"/>
    </row>
    <row r="11" spans="1:48">
      <c r="A11" s="100" t="s">
        <v>7</v>
      </c>
      <c r="B11" s="30" t="s">
        <v>240</v>
      </c>
      <c r="C11" s="101">
        <v>3</v>
      </c>
      <c r="D11" s="42"/>
      <c r="E11" s="103"/>
      <c r="F11" s="70">
        <f>AVERAGE(G11,H11,I11)</f>
        <v>4.333333333333333</v>
      </c>
      <c r="G11" s="187">
        <v>3</v>
      </c>
      <c r="H11" s="40">
        <v>5</v>
      </c>
      <c r="I11" s="40">
        <v>5</v>
      </c>
      <c r="J11" s="69"/>
      <c r="K11" s="58"/>
      <c r="L11" s="58"/>
      <c r="M11" s="28"/>
      <c r="N11" s="58"/>
      <c r="O11" s="69"/>
      <c r="P11" s="47"/>
      <c r="Q11" s="69"/>
      <c r="R11" s="69"/>
      <c r="S11" s="69"/>
      <c r="T11" s="58"/>
      <c r="U11" s="46"/>
      <c r="V11" s="69"/>
      <c r="W11" s="58"/>
      <c r="X11" s="69"/>
      <c r="Y11" s="69"/>
      <c r="Z11" s="69"/>
      <c r="AA11" s="58"/>
      <c r="AB11" s="46"/>
      <c r="AC11" s="69"/>
      <c r="AD11" s="69"/>
      <c r="AE11" s="28"/>
      <c r="AF11" s="41"/>
      <c r="AG11" s="69"/>
      <c r="AH11" s="28"/>
      <c r="AI11" s="69"/>
      <c r="AJ11" s="41"/>
      <c r="AK11" s="28"/>
      <c r="AL11" s="28"/>
      <c r="AM11" s="58"/>
      <c r="AN11" s="28"/>
      <c r="AO11" s="28"/>
      <c r="AP11" s="28"/>
      <c r="AQ11" s="28"/>
      <c r="AR11" s="28"/>
      <c r="AS11" s="73"/>
      <c r="AT11" s="73"/>
      <c r="AU11" s="73"/>
      <c r="AV11" s="73"/>
    </row>
    <row r="12" spans="1:48">
      <c r="A12" s="281" t="s">
        <v>7</v>
      </c>
      <c r="B12" s="282" t="s">
        <v>241</v>
      </c>
      <c r="C12" s="283">
        <v>1</v>
      </c>
      <c r="D12" s="284"/>
      <c r="E12" s="292">
        <v>1</v>
      </c>
      <c r="F12" s="135">
        <f>AVERAGE(G12)</f>
        <v>5</v>
      </c>
      <c r="G12" s="293">
        <v>5</v>
      </c>
      <c r="H12" s="288"/>
      <c r="I12" s="287"/>
      <c r="J12" s="288"/>
      <c r="K12" s="287"/>
      <c r="L12" s="287"/>
      <c r="M12" s="284"/>
      <c r="N12" s="287"/>
      <c r="O12" s="288"/>
      <c r="P12" s="288"/>
      <c r="Q12" s="288"/>
      <c r="R12" s="288"/>
      <c r="S12" s="288"/>
      <c r="T12" s="287"/>
      <c r="U12" s="288"/>
      <c r="V12" s="289"/>
      <c r="W12" s="287"/>
      <c r="X12" s="288"/>
      <c r="Y12" s="288"/>
      <c r="Z12" s="288"/>
      <c r="AA12" s="287"/>
      <c r="AB12" s="288"/>
      <c r="AC12" s="288"/>
      <c r="AD12" s="288"/>
      <c r="AE12" s="284"/>
      <c r="AF12" s="290"/>
      <c r="AG12" s="288"/>
      <c r="AH12" s="290"/>
      <c r="AI12" s="288"/>
      <c r="AJ12" s="290"/>
      <c r="AK12" s="298"/>
      <c r="AL12" s="290"/>
      <c r="AM12" s="287"/>
      <c r="AN12" s="284"/>
      <c r="AO12" s="284"/>
      <c r="AP12" s="284"/>
      <c r="AQ12" s="284"/>
      <c r="AR12" s="284"/>
      <c r="AS12" s="73"/>
      <c r="AT12" s="73"/>
      <c r="AU12" s="73"/>
      <c r="AV12" s="73"/>
    </row>
    <row r="13" spans="1:48" s="73" customFormat="1">
      <c r="A13" s="100" t="s">
        <v>7</v>
      </c>
      <c r="B13" s="30" t="s">
        <v>242</v>
      </c>
      <c r="C13" s="101">
        <v>24</v>
      </c>
      <c r="D13" s="42">
        <v>1</v>
      </c>
      <c r="E13" s="103"/>
      <c r="F13" s="70">
        <f>AVERAGE(T13,G13,H13,I13,J13,K13,L13,M13,N13,O13,Q13,R13,S13,U13,V13,W13,Y13,Z13,AA13,AB13,AC13,AD13,AG13,AI13)</f>
        <v>5</v>
      </c>
      <c r="G13" s="187">
        <v>3</v>
      </c>
      <c r="H13" s="58">
        <v>6</v>
      </c>
      <c r="I13" s="58">
        <v>5</v>
      </c>
      <c r="J13" s="69">
        <v>6</v>
      </c>
      <c r="K13" s="58">
        <v>6</v>
      </c>
      <c r="L13" s="58">
        <v>6</v>
      </c>
      <c r="M13" s="28">
        <v>6</v>
      </c>
      <c r="N13" s="58">
        <v>5</v>
      </c>
      <c r="O13" s="69">
        <v>5</v>
      </c>
      <c r="P13" s="47"/>
      <c r="Q13" s="69">
        <v>5</v>
      </c>
      <c r="R13" s="69">
        <v>5</v>
      </c>
      <c r="S13" s="69">
        <v>6</v>
      </c>
      <c r="T13" s="58">
        <v>5</v>
      </c>
      <c r="U13" s="69">
        <v>5</v>
      </c>
      <c r="V13" s="47">
        <v>4</v>
      </c>
      <c r="W13" s="58">
        <v>4</v>
      </c>
      <c r="X13" s="58" t="s">
        <v>14</v>
      </c>
      <c r="Y13" s="69">
        <v>6</v>
      </c>
      <c r="Z13" s="69">
        <v>4</v>
      </c>
      <c r="AA13" s="116">
        <v>6</v>
      </c>
      <c r="AB13" s="69">
        <v>5</v>
      </c>
      <c r="AC13" s="69">
        <v>4</v>
      </c>
      <c r="AD13" s="69">
        <v>5</v>
      </c>
      <c r="AE13" s="28"/>
      <c r="AF13" s="41"/>
      <c r="AG13" s="69">
        <v>4</v>
      </c>
      <c r="AH13" s="41"/>
      <c r="AI13" s="69">
        <v>4</v>
      </c>
      <c r="AJ13" s="41"/>
      <c r="AK13" s="28"/>
      <c r="AL13" s="41"/>
      <c r="AM13" s="58"/>
      <c r="AN13" s="28"/>
      <c r="AO13" s="28"/>
      <c r="AP13" s="28"/>
      <c r="AQ13" s="28"/>
      <c r="AR13" s="28"/>
    </row>
    <row r="14" spans="1:48" s="73" customFormat="1">
      <c r="A14" s="100" t="s">
        <v>7</v>
      </c>
      <c r="B14" s="30" t="s">
        <v>342</v>
      </c>
      <c r="C14" s="101">
        <v>26</v>
      </c>
      <c r="D14" s="42"/>
      <c r="E14" s="103">
        <v>2</v>
      </c>
      <c r="F14" s="70">
        <f>AVERAGE(T14,H14,I14,J14,K14,L14,M14,N14,O14,P14,Q14,R14,S14,U14,V14,W14,X14,Y14,Z14,AA14,AB14,AC14,AD14,AE14,AG14,AI14)</f>
        <v>5.7307692307692308</v>
      </c>
      <c r="G14" s="122"/>
      <c r="H14" s="69">
        <v>5</v>
      </c>
      <c r="I14" s="58">
        <v>6</v>
      </c>
      <c r="J14" s="182">
        <v>7</v>
      </c>
      <c r="K14" s="58">
        <v>6</v>
      </c>
      <c r="L14" s="196">
        <v>7</v>
      </c>
      <c r="M14" s="269">
        <v>7</v>
      </c>
      <c r="N14" s="58">
        <v>5</v>
      </c>
      <c r="O14" s="69">
        <v>6</v>
      </c>
      <c r="P14" s="47">
        <v>6</v>
      </c>
      <c r="Q14" s="69">
        <v>5</v>
      </c>
      <c r="R14" s="69">
        <v>6</v>
      </c>
      <c r="S14" s="239">
        <v>7</v>
      </c>
      <c r="T14" s="58">
        <v>6</v>
      </c>
      <c r="U14" s="69">
        <v>6</v>
      </c>
      <c r="V14" s="47">
        <v>5</v>
      </c>
      <c r="W14" s="58">
        <v>5</v>
      </c>
      <c r="X14" s="239">
        <v>7</v>
      </c>
      <c r="Y14" s="69">
        <v>6</v>
      </c>
      <c r="Z14" s="69">
        <v>5</v>
      </c>
      <c r="AA14" s="192">
        <v>7</v>
      </c>
      <c r="AB14" s="239">
        <v>8</v>
      </c>
      <c r="AC14" s="69">
        <v>4</v>
      </c>
      <c r="AD14" s="198">
        <v>3</v>
      </c>
      <c r="AE14" s="28">
        <v>6</v>
      </c>
      <c r="AF14" s="41"/>
      <c r="AG14" s="69">
        <v>4</v>
      </c>
      <c r="AH14" s="41"/>
      <c r="AI14" s="69">
        <v>4</v>
      </c>
      <c r="AJ14" s="41"/>
      <c r="AK14" s="28"/>
      <c r="AL14" s="41"/>
      <c r="AM14" s="58"/>
      <c r="AN14" s="28"/>
      <c r="AO14" s="28"/>
      <c r="AP14" s="28"/>
      <c r="AQ14" s="28"/>
      <c r="AR14" s="28"/>
    </row>
    <row r="15" spans="1:48" s="73" customFormat="1">
      <c r="A15" s="100" t="s">
        <v>7</v>
      </c>
      <c r="B15" s="30" t="s">
        <v>424</v>
      </c>
      <c r="C15" s="101">
        <v>3</v>
      </c>
      <c r="D15" s="42">
        <v>3</v>
      </c>
      <c r="E15" s="103"/>
      <c r="F15" s="70">
        <f>AVERAGE(P15,X15,AE15)</f>
        <v>6</v>
      </c>
      <c r="G15" s="122"/>
      <c r="H15" s="69"/>
      <c r="I15" s="58" t="s">
        <v>14</v>
      </c>
      <c r="J15" s="69"/>
      <c r="K15" s="37"/>
      <c r="L15" s="58" t="s">
        <v>14</v>
      </c>
      <c r="M15" s="28"/>
      <c r="N15" s="58" t="s">
        <v>14</v>
      </c>
      <c r="O15" s="69"/>
      <c r="P15" s="191">
        <v>7</v>
      </c>
      <c r="Q15" s="69"/>
      <c r="R15" s="69"/>
      <c r="S15" s="58"/>
      <c r="T15" s="58"/>
      <c r="U15" s="47"/>
      <c r="V15" s="47"/>
      <c r="W15" s="58"/>
      <c r="X15" s="47">
        <v>6</v>
      </c>
      <c r="Y15" s="69"/>
      <c r="Z15" s="69"/>
      <c r="AA15" s="116"/>
      <c r="AB15" s="69"/>
      <c r="AC15" s="69"/>
      <c r="AD15" s="69"/>
      <c r="AE15" s="28">
        <v>5</v>
      </c>
      <c r="AF15" s="41"/>
      <c r="AG15" s="69"/>
      <c r="AH15" s="41"/>
      <c r="AI15" s="69"/>
      <c r="AJ15" s="41"/>
      <c r="AK15" s="28"/>
      <c r="AL15" s="41"/>
      <c r="AM15" s="58"/>
      <c r="AN15" s="28"/>
      <c r="AO15" s="28"/>
      <c r="AP15" s="28"/>
      <c r="AQ15" s="28"/>
      <c r="AR15" s="28"/>
    </row>
    <row r="16" spans="1:48" s="73" customFormat="1">
      <c r="A16" s="100" t="s">
        <v>7</v>
      </c>
      <c r="B16" s="30" t="s">
        <v>437</v>
      </c>
      <c r="C16" s="101">
        <v>21</v>
      </c>
      <c r="D16" s="42">
        <v>1</v>
      </c>
      <c r="E16" s="103">
        <v>1</v>
      </c>
      <c r="F16" s="70">
        <f>AVERAGE(J16,K16,L16,M16,N16,O16,P16,Q16,R16,S16,T16,U16,Z16,AA16,AB16,AC16,AD16,AE16,AG16,AI16)</f>
        <v>5.25</v>
      </c>
      <c r="G16" s="122"/>
      <c r="H16" s="69"/>
      <c r="I16" s="58"/>
      <c r="J16" s="69">
        <v>5</v>
      </c>
      <c r="K16" s="116">
        <v>6</v>
      </c>
      <c r="L16" s="58">
        <v>6</v>
      </c>
      <c r="M16" s="28">
        <v>6</v>
      </c>
      <c r="N16" s="58">
        <v>5</v>
      </c>
      <c r="O16" s="69">
        <v>5</v>
      </c>
      <c r="P16" s="191">
        <v>7</v>
      </c>
      <c r="Q16" s="69">
        <v>5</v>
      </c>
      <c r="R16" s="69">
        <v>5</v>
      </c>
      <c r="S16" s="196">
        <v>7</v>
      </c>
      <c r="T16" s="58">
        <v>5</v>
      </c>
      <c r="U16" s="47">
        <v>5</v>
      </c>
      <c r="V16" s="47"/>
      <c r="W16" s="58"/>
      <c r="X16" s="46"/>
      <c r="Y16" s="69"/>
      <c r="Z16" s="69">
        <v>4</v>
      </c>
      <c r="AA16" s="116">
        <v>6</v>
      </c>
      <c r="AB16" s="182">
        <v>7</v>
      </c>
      <c r="AC16" s="198">
        <v>3</v>
      </c>
      <c r="AD16" s="69">
        <v>4</v>
      </c>
      <c r="AE16" s="28">
        <v>6</v>
      </c>
      <c r="AF16" s="41"/>
      <c r="AG16" s="69">
        <v>4</v>
      </c>
      <c r="AH16" s="41"/>
      <c r="AI16" s="69">
        <v>4</v>
      </c>
      <c r="AJ16" s="41"/>
      <c r="AK16" s="28"/>
      <c r="AL16" s="41"/>
      <c r="AM16" s="58"/>
      <c r="AN16" s="28"/>
      <c r="AO16" s="28"/>
      <c r="AP16" s="28"/>
      <c r="AQ16" s="28"/>
      <c r="AR16" s="28"/>
    </row>
    <row r="17" spans="1:48" s="73" customFormat="1">
      <c r="A17" s="100" t="s">
        <v>7</v>
      </c>
      <c r="B17" s="30" t="s">
        <v>485</v>
      </c>
      <c r="C17" s="101">
        <v>7</v>
      </c>
      <c r="D17" s="42">
        <v>2</v>
      </c>
      <c r="E17" s="103"/>
      <c r="F17" s="70">
        <f>AVERAGE(T17,U17,V17,W17,Y17,X17,AA17,AB17,AC17)</f>
        <v>5.2222222222222223</v>
      </c>
      <c r="G17" s="122"/>
      <c r="H17" s="58"/>
      <c r="I17" s="58"/>
      <c r="J17" s="69"/>
      <c r="K17" s="37"/>
      <c r="L17" s="58"/>
      <c r="M17" s="28"/>
      <c r="N17" s="58"/>
      <c r="O17" s="69"/>
      <c r="P17" s="47"/>
      <c r="Q17" s="69"/>
      <c r="R17" s="69"/>
      <c r="S17" s="58" t="s">
        <v>14</v>
      </c>
      <c r="T17" s="58">
        <v>5</v>
      </c>
      <c r="U17" s="47">
        <v>5</v>
      </c>
      <c r="V17" s="47">
        <v>5</v>
      </c>
      <c r="W17" s="58">
        <v>4</v>
      </c>
      <c r="X17" s="47">
        <v>6</v>
      </c>
      <c r="Y17" s="69">
        <v>6</v>
      </c>
      <c r="Z17" s="58" t="s">
        <v>14</v>
      </c>
      <c r="AA17" s="116">
        <v>6</v>
      </c>
      <c r="AB17" s="69">
        <v>5</v>
      </c>
      <c r="AC17" s="69">
        <v>5</v>
      </c>
      <c r="AD17" s="58" t="s">
        <v>14</v>
      </c>
      <c r="AE17" s="28"/>
      <c r="AF17" s="41"/>
      <c r="AG17" s="69"/>
      <c r="AH17" s="41"/>
      <c r="AI17" s="69"/>
      <c r="AJ17" s="41"/>
      <c r="AK17" s="28"/>
      <c r="AL17" s="41"/>
      <c r="AM17" s="58"/>
      <c r="AN17" s="28"/>
      <c r="AO17" s="28"/>
      <c r="AP17" s="28"/>
      <c r="AQ17" s="28"/>
      <c r="AR17" s="28"/>
    </row>
    <row r="18" spans="1:48" s="73" customFormat="1">
      <c r="A18" s="148" t="s">
        <v>7</v>
      </c>
      <c r="B18" s="30" t="s">
        <v>487</v>
      </c>
      <c r="C18" s="101">
        <v>1</v>
      </c>
      <c r="D18" s="42"/>
      <c r="E18" s="103"/>
      <c r="F18" s="70">
        <f>AVERAGE(S18)</f>
        <v>5</v>
      </c>
      <c r="G18" s="122"/>
      <c r="H18" s="58"/>
      <c r="I18" s="58"/>
      <c r="J18" s="69"/>
      <c r="K18" s="37"/>
      <c r="L18" s="58"/>
      <c r="M18" s="28"/>
      <c r="N18" s="58"/>
      <c r="O18" s="69"/>
      <c r="P18" s="47"/>
      <c r="Q18" s="69"/>
      <c r="R18" s="69"/>
      <c r="S18" s="58">
        <v>5</v>
      </c>
      <c r="T18" s="58"/>
      <c r="U18" s="47"/>
      <c r="V18" s="47"/>
      <c r="W18" s="58"/>
      <c r="X18" s="46"/>
      <c r="Y18" s="69"/>
      <c r="Z18" s="69"/>
      <c r="AA18" s="116"/>
      <c r="AB18" s="69"/>
      <c r="AC18" s="69"/>
      <c r="AD18" s="69"/>
      <c r="AE18" s="28"/>
      <c r="AF18" s="41"/>
      <c r="AG18" s="69"/>
      <c r="AH18" s="41"/>
      <c r="AI18" s="69"/>
      <c r="AJ18" s="41"/>
      <c r="AK18" s="28"/>
      <c r="AL18" s="41"/>
      <c r="AM18" s="58"/>
      <c r="AN18" s="28"/>
      <c r="AO18" s="28"/>
      <c r="AP18" s="28"/>
      <c r="AQ18" s="28"/>
      <c r="AR18" s="28"/>
    </row>
    <row r="19" spans="1:48" s="73" customFormat="1">
      <c r="A19" s="148" t="s">
        <v>7</v>
      </c>
      <c r="B19" s="30" t="s">
        <v>488</v>
      </c>
      <c r="C19" s="101">
        <v>1</v>
      </c>
      <c r="D19" s="42"/>
      <c r="E19" s="103"/>
      <c r="F19" s="70">
        <f>AVERAGE(R19)</f>
        <v>5</v>
      </c>
      <c r="G19" s="122"/>
      <c r="H19" s="58"/>
      <c r="I19" s="58"/>
      <c r="J19" s="69"/>
      <c r="K19" s="37"/>
      <c r="L19" s="58"/>
      <c r="M19" s="28"/>
      <c r="N19" s="58"/>
      <c r="O19" s="69"/>
      <c r="P19" s="47"/>
      <c r="Q19" s="69"/>
      <c r="R19" s="69">
        <v>5</v>
      </c>
      <c r="S19" s="58"/>
      <c r="T19" s="58"/>
      <c r="U19" s="47"/>
      <c r="V19" s="47"/>
      <c r="W19" s="58"/>
      <c r="X19" s="46"/>
      <c r="Y19" s="69"/>
      <c r="Z19" s="69"/>
      <c r="AA19" s="116"/>
      <c r="AB19" s="69"/>
      <c r="AC19" s="69"/>
      <c r="AD19" s="69"/>
      <c r="AE19" s="28"/>
      <c r="AF19" s="41"/>
      <c r="AG19" s="69"/>
      <c r="AH19" s="41"/>
      <c r="AI19" s="69"/>
      <c r="AJ19" s="41"/>
      <c r="AK19" s="28"/>
      <c r="AL19" s="41"/>
      <c r="AM19" s="58"/>
      <c r="AN19" s="28"/>
      <c r="AO19" s="28"/>
      <c r="AP19" s="28"/>
      <c r="AQ19" s="28"/>
      <c r="AR19" s="28"/>
    </row>
    <row r="20" spans="1:48">
      <c r="A20" s="118" t="s">
        <v>7</v>
      </c>
      <c r="B20" s="29" t="s">
        <v>486</v>
      </c>
      <c r="C20" s="140"/>
      <c r="D20" s="141"/>
      <c r="E20" s="181"/>
      <c r="F20" s="24"/>
      <c r="G20" s="122"/>
      <c r="H20" s="69"/>
      <c r="I20" s="58"/>
      <c r="J20" s="69"/>
      <c r="K20" s="58"/>
      <c r="L20" s="58"/>
      <c r="M20" s="28"/>
      <c r="N20" s="37"/>
      <c r="O20" s="69"/>
      <c r="P20" s="47"/>
      <c r="Q20" s="69"/>
      <c r="R20" s="69"/>
      <c r="S20" s="69"/>
      <c r="T20" s="58"/>
      <c r="U20" s="69"/>
      <c r="V20" s="69"/>
      <c r="W20" s="58"/>
      <c r="X20" s="69"/>
      <c r="Y20" s="69"/>
      <c r="Z20" s="69"/>
      <c r="AA20" s="58"/>
      <c r="AB20" s="69"/>
      <c r="AC20" s="69"/>
      <c r="AD20" s="69"/>
      <c r="AE20" s="28"/>
      <c r="AF20" s="41"/>
      <c r="AG20" s="69"/>
      <c r="AH20" s="28"/>
      <c r="AI20" s="69"/>
      <c r="AJ20" s="41"/>
      <c r="AK20" s="28"/>
      <c r="AL20" s="28"/>
      <c r="AM20" s="58"/>
      <c r="AN20" s="28"/>
      <c r="AO20" s="28"/>
      <c r="AP20" s="28"/>
      <c r="AQ20" s="28"/>
      <c r="AR20" s="28"/>
      <c r="AS20" s="73"/>
      <c r="AT20" s="73"/>
      <c r="AU20" s="73"/>
      <c r="AV20" s="73"/>
    </row>
    <row r="21" spans="1:48">
      <c r="A21" s="100" t="s">
        <v>8</v>
      </c>
      <c r="B21" s="72" t="s">
        <v>244</v>
      </c>
      <c r="C21" s="101">
        <v>19</v>
      </c>
      <c r="D21" s="42">
        <v>3</v>
      </c>
      <c r="E21" s="103"/>
      <c r="F21" s="70">
        <f>AVERAGE(G21,H21,J21,K21,L21,O21,P21,Q21,R21,T21,U21,V21,W21,X21,Z21,AC21,AD21,AE21,AG21)</f>
        <v>5.3157894736842106</v>
      </c>
      <c r="G21" s="122">
        <v>4</v>
      </c>
      <c r="H21" s="69">
        <v>5</v>
      </c>
      <c r="I21" s="37"/>
      <c r="J21" s="69">
        <v>5</v>
      </c>
      <c r="K21" s="192">
        <v>7</v>
      </c>
      <c r="L21" s="58">
        <v>5</v>
      </c>
      <c r="M21" s="28"/>
      <c r="N21" s="58" t="s">
        <v>14</v>
      </c>
      <c r="O21" s="69">
        <v>5</v>
      </c>
      <c r="P21" s="47">
        <v>6</v>
      </c>
      <c r="Q21" s="69">
        <v>5</v>
      </c>
      <c r="R21" s="69">
        <v>6</v>
      </c>
      <c r="S21" s="46"/>
      <c r="T21" s="196">
        <v>7</v>
      </c>
      <c r="U21" s="69">
        <v>6</v>
      </c>
      <c r="V21" s="69">
        <v>4</v>
      </c>
      <c r="W21" s="58">
        <v>4</v>
      </c>
      <c r="X21" s="69">
        <v>6</v>
      </c>
      <c r="Y21" s="58" t="s">
        <v>14</v>
      </c>
      <c r="Z21" s="69">
        <v>5</v>
      </c>
      <c r="AA21" s="58"/>
      <c r="AB21" s="58" t="s">
        <v>14</v>
      </c>
      <c r="AC21" s="47">
        <v>5</v>
      </c>
      <c r="AD21" s="47">
        <v>5</v>
      </c>
      <c r="AE21" s="28">
        <v>6</v>
      </c>
      <c r="AF21" s="41"/>
      <c r="AG21" s="47">
        <v>5</v>
      </c>
      <c r="AH21" s="28"/>
      <c r="AI21" s="46"/>
      <c r="AJ21" s="41"/>
      <c r="AK21" s="28"/>
      <c r="AL21" s="28"/>
      <c r="AM21" s="58"/>
      <c r="AN21" s="41"/>
      <c r="AO21" s="28"/>
      <c r="AP21" s="41"/>
      <c r="AQ21" s="41"/>
      <c r="AR21" s="28"/>
      <c r="AS21" s="73"/>
      <c r="AT21" s="73"/>
      <c r="AU21" s="73"/>
      <c r="AV21" s="73"/>
    </row>
    <row r="22" spans="1:48" s="73" customFormat="1">
      <c r="A22" s="100" t="s">
        <v>8</v>
      </c>
      <c r="B22" s="72" t="s">
        <v>245</v>
      </c>
      <c r="C22" s="101">
        <v>7</v>
      </c>
      <c r="D22" s="42">
        <v>6</v>
      </c>
      <c r="E22" s="103"/>
      <c r="F22" s="70">
        <f>AVERAGE(G22,R22,Z22,AA22,AB22,AC22,AI22)</f>
        <v>5</v>
      </c>
      <c r="G22" s="122">
        <v>4</v>
      </c>
      <c r="H22" s="69"/>
      <c r="I22" s="58"/>
      <c r="J22" s="69"/>
      <c r="K22" s="58"/>
      <c r="L22" s="58"/>
      <c r="M22" s="28"/>
      <c r="N22" s="58"/>
      <c r="O22" s="69"/>
      <c r="P22" s="58" t="s">
        <v>14</v>
      </c>
      <c r="Q22" s="58" t="s">
        <v>14</v>
      </c>
      <c r="R22" s="58">
        <v>4</v>
      </c>
      <c r="S22" s="58" t="s">
        <v>14</v>
      </c>
      <c r="T22" s="58" t="s">
        <v>14</v>
      </c>
      <c r="U22" s="69"/>
      <c r="V22" s="69"/>
      <c r="W22" s="58"/>
      <c r="X22" s="58" t="s">
        <v>14</v>
      </c>
      <c r="Y22" s="58" t="s">
        <v>14</v>
      </c>
      <c r="Z22" s="69">
        <v>6</v>
      </c>
      <c r="AA22" s="58">
        <v>6</v>
      </c>
      <c r="AB22" s="69">
        <v>6</v>
      </c>
      <c r="AC22" s="69">
        <v>5</v>
      </c>
      <c r="AD22" s="69"/>
      <c r="AE22" s="28"/>
      <c r="AF22" s="41"/>
      <c r="AG22" s="69"/>
      <c r="AH22" s="28"/>
      <c r="AI22" s="69">
        <v>4</v>
      </c>
      <c r="AJ22" s="41"/>
      <c r="AK22" s="28"/>
      <c r="AL22" s="28"/>
      <c r="AM22" s="58"/>
      <c r="AN22" s="28"/>
      <c r="AO22" s="28"/>
      <c r="AP22" s="28"/>
      <c r="AQ22" s="28"/>
      <c r="AR22" s="28"/>
    </row>
    <row r="23" spans="1:48" s="73" customFormat="1">
      <c r="A23" s="100" t="s">
        <v>8</v>
      </c>
      <c r="B23" s="72" t="s">
        <v>246</v>
      </c>
      <c r="C23" s="101">
        <v>6</v>
      </c>
      <c r="D23" s="42">
        <v>6</v>
      </c>
      <c r="E23" s="103"/>
      <c r="F23" s="70">
        <f>AVERAGE(G23,O23,P23,R23,S23,Y23)</f>
        <v>5.833333333333333</v>
      </c>
      <c r="G23" s="36">
        <v>5</v>
      </c>
      <c r="H23" s="58"/>
      <c r="I23" s="58" t="s">
        <v>14</v>
      </c>
      <c r="J23" s="69"/>
      <c r="K23" s="116" t="s">
        <v>14</v>
      </c>
      <c r="L23" s="58"/>
      <c r="M23" s="41" t="s">
        <v>14</v>
      </c>
      <c r="N23" s="58"/>
      <c r="O23" s="69">
        <v>6</v>
      </c>
      <c r="P23" s="191">
        <v>7</v>
      </c>
      <c r="Q23" s="69"/>
      <c r="R23" s="69">
        <v>5</v>
      </c>
      <c r="S23" s="69">
        <v>6</v>
      </c>
      <c r="T23" s="58" t="s">
        <v>14</v>
      </c>
      <c r="U23" s="69"/>
      <c r="V23" s="69"/>
      <c r="W23" s="58" t="s">
        <v>14</v>
      </c>
      <c r="X23" s="69"/>
      <c r="Y23" s="69">
        <v>6</v>
      </c>
      <c r="Z23" s="69"/>
      <c r="AA23" s="58"/>
      <c r="AB23" s="69"/>
      <c r="AC23" s="69"/>
      <c r="AD23" s="69"/>
      <c r="AE23" s="41" t="s">
        <v>14</v>
      </c>
      <c r="AF23" s="41"/>
      <c r="AG23" s="69"/>
      <c r="AH23" s="28"/>
      <c r="AI23" s="69"/>
      <c r="AJ23" s="41"/>
      <c r="AK23" s="28"/>
      <c r="AL23" s="28"/>
      <c r="AM23" s="58"/>
      <c r="AN23" s="28"/>
      <c r="AO23" s="28"/>
      <c r="AP23" s="28"/>
      <c r="AQ23" s="28"/>
      <c r="AR23" s="28"/>
    </row>
    <row r="24" spans="1:48" s="73" customFormat="1">
      <c r="A24" s="100" t="s">
        <v>8</v>
      </c>
      <c r="B24" s="72" t="s">
        <v>247</v>
      </c>
      <c r="C24" s="101">
        <v>18</v>
      </c>
      <c r="D24" s="42">
        <v>5</v>
      </c>
      <c r="E24" s="103">
        <v>3</v>
      </c>
      <c r="F24" s="70">
        <f>AVERAGE(G24,K24,L24,M24,N24,O24,P24,Q24,W24,X24,Y24,Z24,AA24,AB24,AC24,AD24,AE24,AG24)</f>
        <v>5.5</v>
      </c>
      <c r="G24" s="122">
        <v>4</v>
      </c>
      <c r="H24" s="69"/>
      <c r="I24" s="58"/>
      <c r="J24" s="58" t="s">
        <v>14</v>
      </c>
      <c r="K24" s="192">
        <v>8</v>
      </c>
      <c r="L24" s="58">
        <v>6</v>
      </c>
      <c r="M24" s="41">
        <v>5</v>
      </c>
      <c r="N24" s="58">
        <v>6</v>
      </c>
      <c r="O24" s="69">
        <v>4</v>
      </c>
      <c r="P24" s="47">
        <v>5</v>
      </c>
      <c r="Q24" s="58">
        <v>5</v>
      </c>
      <c r="R24" s="69"/>
      <c r="S24" s="69"/>
      <c r="T24" s="58" t="s">
        <v>14</v>
      </c>
      <c r="U24" s="37" t="s">
        <v>14</v>
      </c>
      <c r="V24" s="58" t="s">
        <v>14</v>
      </c>
      <c r="W24" s="58">
        <v>5</v>
      </c>
      <c r="X24" s="69">
        <v>6</v>
      </c>
      <c r="Y24" s="182">
        <v>8</v>
      </c>
      <c r="Z24" s="69">
        <v>4</v>
      </c>
      <c r="AA24" s="196">
        <v>7</v>
      </c>
      <c r="AB24" s="69">
        <v>6</v>
      </c>
      <c r="AC24" s="37">
        <v>6</v>
      </c>
      <c r="AD24" s="69">
        <v>4</v>
      </c>
      <c r="AE24" s="28">
        <v>5</v>
      </c>
      <c r="AF24" s="41"/>
      <c r="AG24" s="58">
        <v>5</v>
      </c>
      <c r="AH24" s="28"/>
      <c r="AI24" s="58" t="s">
        <v>14</v>
      </c>
      <c r="AJ24" s="41"/>
      <c r="AK24" s="41"/>
      <c r="AL24" s="41"/>
      <c r="AM24" s="58"/>
      <c r="AN24" s="28"/>
      <c r="AO24" s="28"/>
      <c r="AP24" s="28"/>
      <c r="AQ24" s="41"/>
      <c r="AR24" s="41"/>
    </row>
    <row r="25" spans="1:48" s="73" customFormat="1">
      <c r="A25" s="100" t="s">
        <v>8</v>
      </c>
      <c r="B25" s="72" t="s">
        <v>248</v>
      </c>
      <c r="C25" s="101">
        <v>7</v>
      </c>
      <c r="D25" s="42">
        <v>1</v>
      </c>
      <c r="E25" s="103">
        <v>2</v>
      </c>
      <c r="F25" s="70">
        <f>AVERAGE(H25,I25,J25,K25,L25,M25,N25)</f>
        <v>6</v>
      </c>
      <c r="G25" s="36" t="s">
        <v>14</v>
      </c>
      <c r="H25" s="69">
        <v>4</v>
      </c>
      <c r="I25" s="190">
        <v>7</v>
      </c>
      <c r="J25" s="182">
        <v>8</v>
      </c>
      <c r="K25" s="58">
        <v>6</v>
      </c>
      <c r="L25" s="116">
        <v>6</v>
      </c>
      <c r="M25" s="28">
        <v>6</v>
      </c>
      <c r="N25" s="58">
        <v>5</v>
      </c>
      <c r="O25" s="69"/>
      <c r="P25" s="116"/>
      <c r="Q25" s="69"/>
      <c r="R25" s="58"/>
      <c r="S25" s="58"/>
      <c r="T25" s="58"/>
      <c r="U25" s="69"/>
      <c r="V25" s="69"/>
      <c r="W25" s="58"/>
      <c r="X25" s="69"/>
      <c r="Y25" s="69"/>
      <c r="Z25" s="69"/>
      <c r="AA25" s="58"/>
      <c r="AB25" s="58"/>
      <c r="AC25" s="69"/>
      <c r="AD25" s="58"/>
      <c r="AE25" s="28"/>
      <c r="AF25" s="41"/>
      <c r="AG25" s="69"/>
      <c r="AH25" s="28"/>
      <c r="AI25" s="58"/>
      <c r="AJ25" s="41"/>
      <c r="AK25" s="28"/>
      <c r="AL25" s="28"/>
      <c r="AM25" s="58"/>
      <c r="AN25" s="28"/>
      <c r="AO25" s="28"/>
      <c r="AP25" s="28"/>
      <c r="AQ25" s="28"/>
      <c r="AR25" s="28"/>
    </row>
    <row r="26" spans="1:48" s="73" customFormat="1">
      <c r="A26" s="100" t="s">
        <v>8</v>
      </c>
      <c r="B26" s="72" t="s">
        <v>249</v>
      </c>
      <c r="C26" s="101">
        <v>12</v>
      </c>
      <c r="D26" s="42">
        <v>11</v>
      </c>
      <c r="E26" s="103">
        <v>2</v>
      </c>
      <c r="F26" s="70">
        <f>AVERAGE(H26,I26,J26,P26,S26,T26,U26,V26,AD26,AE26,AG26,AI26)</f>
        <v>5.75</v>
      </c>
      <c r="G26" s="110" t="s">
        <v>14</v>
      </c>
      <c r="H26" s="69">
        <v>5</v>
      </c>
      <c r="I26" s="58">
        <v>5</v>
      </c>
      <c r="J26" s="69">
        <v>5</v>
      </c>
      <c r="K26" s="58"/>
      <c r="L26" s="58"/>
      <c r="M26" s="41" t="s">
        <v>14</v>
      </c>
      <c r="N26" s="58" t="s">
        <v>14</v>
      </c>
      <c r="O26" s="58" t="s">
        <v>14</v>
      </c>
      <c r="P26" s="191">
        <v>7</v>
      </c>
      <c r="Q26" s="58" t="s">
        <v>14</v>
      </c>
      <c r="R26" s="58" t="s">
        <v>14</v>
      </c>
      <c r="S26" s="58">
        <v>5</v>
      </c>
      <c r="T26" s="190">
        <v>9</v>
      </c>
      <c r="U26" s="239">
        <v>7</v>
      </c>
      <c r="V26" s="58">
        <v>5</v>
      </c>
      <c r="W26" s="58" t="s">
        <v>14</v>
      </c>
      <c r="X26" s="69"/>
      <c r="Y26" s="58" t="s">
        <v>14</v>
      </c>
      <c r="Z26" s="58" t="s">
        <v>14</v>
      </c>
      <c r="AA26" s="58" t="s">
        <v>14</v>
      </c>
      <c r="AB26" s="69"/>
      <c r="AC26" s="58" t="s">
        <v>14</v>
      </c>
      <c r="AD26" s="69">
        <v>6</v>
      </c>
      <c r="AE26" s="28">
        <v>6</v>
      </c>
      <c r="AF26" s="41"/>
      <c r="AG26" s="69">
        <v>5</v>
      </c>
      <c r="AH26" s="28"/>
      <c r="AI26" s="69">
        <v>4</v>
      </c>
      <c r="AJ26" s="41"/>
      <c r="AK26" s="28"/>
      <c r="AL26" s="41"/>
      <c r="AM26" s="58"/>
      <c r="AN26" s="28"/>
      <c r="AO26" s="28"/>
      <c r="AP26" s="28"/>
      <c r="AQ26" s="28"/>
      <c r="AR26" s="28"/>
    </row>
    <row r="27" spans="1:48" s="73" customFormat="1">
      <c r="A27" s="100" t="s">
        <v>8</v>
      </c>
      <c r="B27" s="72" t="s">
        <v>250</v>
      </c>
      <c r="C27" s="101">
        <v>17</v>
      </c>
      <c r="D27" s="42">
        <v>4</v>
      </c>
      <c r="E27" s="103">
        <v>1</v>
      </c>
      <c r="F27" s="70">
        <f>AVERAGE(H27,I27,M27,N27,Q27,S27,T27,U27,V27,W27,X27,Y27,Z27,AA27,AB27,AG27,AI27)</f>
        <v>5.5882352941176467</v>
      </c>
      <c r="G27" s="36" t="s">
        <v>14</v>
      </c>
      <c r="H27" s="69">
        <v>5</v>
      </c>
      <c r="I27" s="58">
        <v>6</v>
      </c>
      <c r="J27" s="69"/>
      <c r="K27" s="37" t="s">
        <v>14</v>
      </c>
      <c r="L27" s="58" t="s">
        <v>14</v>
      </c>
      <c r="M27" s="41">
        <v>6</v>
      </c>
      <c r="N27" s="58">
        <v>5</v>
      </c>
      <c r="O27" s="58"/>
      <c r="P27" s="47"/>
      <c r="Q27" s="58">
        <v>6</v>
      </c>
      <c r="R27" s="58" t="s">
        <v>14</v>
      </c>
      <c r="S27" s="239">
        <v>7</v>
      </c>
      <c r="T27" s="58">
        <v>6</v>
      </c>
      <c r="U27" s="58">
        <v>6</v>
      </c>
      <c r="V27" s="69">
        <v>5</v>
      </c>
      <c r="W27" s="58">
        <v>4</v>
      </c>
      <c r="X27" s="58">
        <v>6</v>
      </c>
      <c r="Y27" s="58">
        <v>6</v>
      </c>
      <c r="Z27" s="58">
        <v>5</v>
      </c>
      <c r="AA27" s="196">
        <v>7</v>
      </c>
      <c r="AB27" s="69">
        <v>5</v>
      </c>
      <c r="AC27" s="69"/>
      <c r="AD27" s="69"/>
      <c r="AE27" s="28"/>
      <c r="AF27" s="41"/>
      <c r="AG27" s="198">
        <v>3</v>
      </c>
      <c r="AH27" s="28"/>
      <c r="AI27" s="239">
        <v>7</v>
      </c>
      <c r="AJ27" s="41"/>
      <c r="AK27" s="28"/>
      <c r="AL27" s="28"/>
      <c r="AM27" s="58"/>
      <c r="AN27" s="41"/>
      <c r="AO27" s="28"/>
      <c r="AP27" s="28"/>
      <c r="AQ27" s="28"/>
      <c r="AR27" s="28"/>
    </row>
    <row r="28" spans="1:48" s="73" customFormat="1">
      <c r="A28" s="100" t="s">
        <v>8</v>
      </c>
      <c r="B28" s="72" t="s">
        <v>343</v>
      </c>
      <c r="C28" s="101">
        <v>21</v>
      </c>
      <c r="D28" s="42">
        <v>1</v>
      </c>
      <c r="E28" s="103">
        <v>5</v>
      </c>
      <c r="F28" s="70">
        <f>AVERAGE(I28,J28,K28,L28,M28,N28,O28,P28,Q28,R28,S28,T28,U28,V28,W28,X28,AA28,AB28,AC28,AD28,AE28)</f>
        <v>5.7142857142857144</v>
      </c>
      <c r="G28" s="122"/>
      <c r="H28" s="58" t="s">
        <v>14</v>
      </c>
      <c r="I28" s="37">
        <v>6</v>
      </c>
      <c r="J28" s="69">
        <v>5</v>
      </c>
      <c r="K28" s="58">
        <v>6</v>
      </c>
      <c r="L28" s="190">
        <v>7</v>
      </c>
      <c r="M28" s="41">
        <v>5</v>
      </c>
      <c r="N28" s="190">
        <v>7</v>
      </c>
      <c r="O28" s="58">
        <v>4</v>
      </c>
      <c r="P28" s="191">
        <v>8</v>
      </c>
      <c r="Q28" s="58">
        <v>5</v>
      </c>
      <c r="R28" s="69">
        <v>4</v>
      </c>
      <c r="S28" s="69">
        <v>5</v>
      </c>
      <c r="T28" s="190">
        <v>8</v>
      </c>
      <c r="U28" s="190">
        <v>7</v>
      </c>
      <c r="V28" s="69">
        <v>4</v>
      </c>
      <c r="W28" s="58">
        <v>4</v>
      </c>
      <c r="X28" s="58">
        <v>6</v>
      </c>
      <c r="Y28" s="58"/>
      <c r="Z28" s="58"/>
      <c r="AA28" s="196">
        <v>7</v>
      </c>
      <c r="AB28" s="239">
        <v>7</v>
      </c>
      <c r="AC28" s="69">
        <v>6</v>
      </c>
      <c r="AD28" s="69">
        <v>4</v>
      </c>
      <c r="AE28" s="28">
        <v>5</v>
      </c>
      <c r="AF28" s="41"/>
      <c r="AG28" s="69"/>
      <c r="AH28" s="28"/>
      <c r="AI28" s="69"/>
      <c r="AJ28" s="41"/>
      <c r="AK28" s="28"/>
      <c r="AL28" s="28"/>
      <c r="AM28" s="58"/>
      <c r="AN28" s="28"/>
      <c r="AO28" s="28"/>
      <c r="AP28" s="28"/>
      <c r="AQ28" s="28"/>
      <c r="AR28" s="41"/>
    </row>
    <row r="29" spans="1:48" s="73" customFormat="1">
      <c r="A29" s="244" t="s">
        <v>8</v>
      </c>
      <c r="B29" s="245" t="s">
        <v>345</v>
      </c>
      <c r="C29" s="246"/>
      <c r="D29" s="247">
        <v>2</v>
      </c>
      <c r="E29" s="248"/>
      <c r="F29" s="70"/>
      <c r="G29" s="249"/>
      <c r="H29" s="250" t="s">
        <v>14</v>
      </c>
      <c r="I29" s="250" t="s">
        <v>14</v>
      </c>
      <c r="J29" s="251"/>
      <c r="K29" s="250"/>
      <c r="L29" s="250"/>
      <c r="M29" s="252"/>
      <c r="N29" s="250"/>
      <c r="O29" s="250"/>
      <c r="P29" s="251"/>
      <c r="Q29" s="250"/>
      <c r="R29" s="251"/>
      <c r="S29" s="251"/>
      <c r="T29" s="250"/>
      <c r="U29" s="250"/>
      <c r="V29" s="251"/>
      <c r="W29" s="250"/>
      <c r="X29" s="250"/>
      <c r="Y29" s="250"/>
      <c r="Z29" s="250"/>
      <c r="AA29" s="250"/>
      <c r="AB29" s="251"/>
      <c r="AC29" s="251"/>
      <c r="AD29" s="251"/>
      <c r="AE29" s="247"/>
      <c r="AF29" s="252"/>
      <c r="AG29" s="251"/>
      <c r="AH29" s="247"/>
      <c r="AI29" s="251"/>
      <c r="AJ29" s="252"/>
      <c r="AK29" s="247"/>
      <c r="AL29" s="247"/>
      <c r="AM29" s="250"/>
      <c r="AN29" s="247"/>
      <c r="AO29" s="247"/>
      <c r="AP29" s="247"/>
      <c r="AQ29" s="247"/>
      <c r="AR29" s="252"/>
    </row>
    <row r="30" spans="1:48" s="73" customFormat="1">
      <c r="A30" s="148" t="s">
        <v>8</v>
      </c>
      <c r="B30" s="72" t="s">
        <v>490</v>
      </c>
      <c r="C30" s="101">
        <v>2</v>
      </c>
      <c r="D30" s="42">
        <v>4</v>
      </c>
      <c r="E30" s="103">
        <v>1</v>
      </c>
      <c r="F30" s="70">
        <f>AVERAGE(AG30)</f>
        <v>5</v>
      </c>
      <c r="G30" s="36"/>
      <c r="H30" s="58"/>
      <c r="I30" s="58"/>
      <c r="J30" s="69"/>
      <c r="K30" s="58"/>
      <c r="L30" s="58"/>
      <c r="M30" s="41"/>
      <c r="N30" s="58"/>
      <c r="O30" s="58"/>
      <c r="P30" s="47"/>
      <c r="Q30" s="58"/>
      <c r="R30" s="69"/>
      <c r="S30" s="69"/>
      <c r="T30" s="58"/>
      <c r="U30" s="58"/>
      <c r="V30" s="69"/>
      <c r="W30" s="58"/>
      <c r="X30" s="58"/>
      <c r="Y30" s="58"/>
      <c r="Z30" s="58"/>
      <c r="AA30" s="58" t="s">
        <v>14</v>
      </c>
      <c r="AB30" s="58" t="s">
        <v>14</v>
      </c>
      <c r="AC30" s="69"/>
      <c r="AD30" s="58" t="s">
        <v>14</v>
      </c>
      <c r="AE30" s="41" t="s">
        <v>14</v>
      </c>
      <c r="AF30" s="41"/>
      <c r="AG30" s="46">
        <v>5</v>
      </c>
      <c r="AH30" s="28"/>
      <c r="AI30" s="69">
        <v>4</v>
      </c>
      <c r="AJ30" s="41"/>
      <c r="AK30" s="28"/>
      <c r="AL30" s="28"/>
      <c r="AM30" s="58"/>
      <c r="AN30" s="28"/>
      <c r="AO30" s="28"/>
      <c r="AP30" s="28"/>
      <c r="AQ30" s="28"/>
      <c r="AR30" s="41"/>
    </row>
    <row r="31" spans="1:48" s="73" customFormat="1">
      <c r="A31" s="148" t="s">
        <v>8</v>
      </c>
      <c r="B31" s="72" t="s">
        <v>706</v>
      </c>
      <c r="C31" s="101"/>
      <c r="D31" s="42">
        <v>1</v>
      </c>
      <c r="E31" s="103"/>
      <c r="F31" s="70"/>
      <c r="G31" s="36"/>
      <c r="H31" s="58"/>
      <c r="I31" s="58"/>
      <c r="J31" s="69"/>
      <c r="K31" s="58"/>
      <c r="L31" s="58"/>
      <c r="M31" s="41"/>
      <c r="N31" s="58"/>
      <c r="O31" s="58"/>
      <c r="P31" s="58" t="s">
        <v>14</v>
      </c>
      <c r="Q31" s="58"/>
      <c r="R31" s="69"/>
      <c r="S31" s="69"/>
      <c r="T31" s="58"/>
      <c r="U31" s="58"/>
      <c r="V31" s="69"/>
      <c r="W31" s="58"/>
      <c r="X31" s="58"/>
      <c r="Y31" s="58"/>
      <c r="Z31" s="58"/>
      <c r="AA31" s="58"/>
      <c r="AB31" s="69"/>
      <c r="AC31" s="69"/>
      <c r="AD31" s="69"/>
      <c r="AE31" s="28"/>
      <c r="AF31" s="41"/>
      <c r="AG31" s="69"/>
      <c r="AH31" s="28"/>
      <c r="AI31" s="69"/>
      <c r="AJ31" s="41"/>
      <c r="AK31" s="28"/>
      <c r="AL31" s="28"/>
      <c r="AM31" s="58"/>
      <c r="AN31" s="28"/>
      <c r="AO31" s="28"/>
      <c r="AP31" s="28"/>
      <c r="AQ31" s="28"/>
      <c r="AR31" s="41"/>
    </row>
    <row r="32" spans="1:48">
      <c r="A32" s="118" t="s">
        <v>8</v>
      </c>
      <c r="B32" s="29" t="s">
        <v>489</v>
      </c>
      <c r="C32" s="140"/>
      <c r="D32" s="141"/>
      <c r="E32" s="117"/>
      <c r="F32" s="24"/>
      <c r="G32" s="122"/>
      <c r="H32" s="58"/>
      <c r="I32" s="58"/>
      <c r="J32" s="58"/>
      <c r="K32" s="58"/>
      <c r="L32" s="58"/>
      <c r="M32" s="28"/>
      <c r="N32" s="58"/>
      <c r="O32" s="69"/>
      <c r="P32" s="47"/>
      <c r="Q32" s="69"/>
      <c r="R32" s="69"/>
      <c r="S32" s="69"/>
      <c r="T32" s="58"/>
      <c r="U32" s="69"/>
      <c r="V32" s="69"/>
      <c r="W32" s="58"/>
      <c r="X32" s="69"/>
      <c r="Y32" s="69"/>
      <c r="Z32" s="69"/>
      <c r="AA32" s="58"/>
      <c r="AB32" s="58"/>
      <c r="AC32" s="58"/>
      <c r="AD32" s="69"/>
      <c r="AE32" s="41"/>
      <c r="AF32" s="41"/>
      <c r="AG32" s="69"/>
      <c r="AH32" s="28"/>
      <c r="AI32" s="69"/>
      <c r="AJ32" s="41"/>
      <c r="AK32" s="28"/>
      <c r="AL32" s="41"/>
      <c r="AM32" s="58"/>
      <c r="AN32" s="28"/>
      <c r="AO32" s="28"/>
      <c r="AP32" s="28"/>
      <c r="AQ32" s="28"/>
      <c r="AR32" s="28"/>
      <c r="AS32" s="73"/>
      <c r="AT32" s="73"/>
      <c r="AU32" s="73"/>
      <c r="AV32" s="73"/>
    </row>
    <row r="33" spans="1:48" s="73" customFormat="1">
      <c r="A33" s="100" t="s">
        <v>9</v>
      </c>
      <c r="B33" s="103" t="s">
        <v>243</v>
      </c>
      <c r="C33" s="101">
        <v>19</v>
      </c>
      <c r="D33" s="42">
        <v>2</v>
      </c>
      <c r="E33" s="103">
        <v>8</v>
      </c>
      <c r="F33" s="52">
        <f>AVERAGE(T33,G33,H33,I33,J33,K33,L33,M33,N33,O33,Q33,R33,S33,U33,V33,W33,AD33,AE33,AI33)</f>
        <v>5.5789473684210522</v>
      </c>
      <c r="G33" s="110">
        <v>5</v>
      </c>
      <c r="H33" s="47">
        <v>6</v>
      </c>
      <c r="I33" s="192">
        <v>7</v>
      </c>
      <c r="J33" s="116">
        <v>5</v>
      </c>
      <c r="K33" s="190">
        <v>7</v>
      </c>
      <c r="L33" s="190">
        <v>7</v>
      </c>
      <c r="M33" s="42">
        <v>5</v>
      </c>
      <c r="N33" s="190">
        <v>7</v>
      </c>
      <c r="O33" s="116">
        <v>6</v>
      </c>
      <c r="P33" s="96"/>
      <c r="Q33" s="47">
        <v>5</v>
      </c>
      <c r="R33" s="116">
        <v>5</v>
      </c>
      <c r="S33" s="182">
        <v>7</v>
      </c>
      <c r="T33" s="116">
        <v>5</v>
      </c>
      <c r="U33" s="182">
        <v>7</v>
      </c>
      <c r="V33" s="47">
        <v>4</v>
      </c>
      <c r="W33" s="37">
        <v>5</v>
      </c>
      <c r="X33" s="107"/>
      <c r="Y33" s="96"/>
      <c r="Z33" s="107"/>
      <c r="AA33" s="107"/>
      <c r="AB33" s="96"/>
      <c r="AC33" s="116" t="s">
        <v>14</v>
      </c>
      <c r="AD33" s="47">
        <v>4</v>
      </c>
      <c r="AE33" s="42">
        <v>5</v>
      </c>
      <c r="AF33" s="97"/>
      <c r="AG33" s="116" t="s">
        <v>14</v>
      </c>
      <c r="AH33" s="98"/>
      <c r="AI33" s="47">
        <v>4</v>
      </c>
      <c r="AJ33" s="97"/>
      <c r="AK33" s="98"/>
      <c r="AL33" s="98"/>
      <c r="AM33" s="107"/>
      <c r="AN33" s="98"/>
      <c r="AO33" s="98"/>
      <c r="AP33" s="98"/>
      <c r="AQ33" s="98"/>
      <c r="AR33" s="98"/>
    </row>
    <row r="34" spans="1:48" s="73" customFormat="1">
      <c r="A34" s="100" t="s">
        <v>9</v>
      </c>
      <c r="B34" s="154" t="s">
        <v>251</v>
      </c>
      <c r="C34" s="101">
        <v>25</v>
      </c>
      <c r="D34" s="42">
        <v>2</v>
      </c>
      <c r="E34" s="167">
        <v>18</v>
      </c>
      <c r="F34" s="70">
        <f>AVERAGE(T34,G34,H34,I34,K34,L34,M34,N34,O34,P34,Q34,R34,S34,U34,V34,W34,X34,Y34,Z34,AA34,AB34,AC34,AD34,AE34,AI34)</f>
        <v>6.36</v>
      </c>
      <c r="G34" s="122">
        <v>4</v>
      </c>
      <c r="H34" s="47">
        <v>5</v>
      </c>
      <c r="I34" s="190">
        <v>8</v>
      </c>
      <c r="J34" s="58" t="s">
        <v>14</v>
      </c>
      <c r="K34" s="190">
        <v>7</v>
      </c>
      <c r="L34" s="190">
        <v>8</v>
      </c>
      <c r="M34" s="42">
        <v>6</v>
      </c>
      <c r="N34" s="116">
        <v>6</v>
      </c>
      <c r="O34" s="116">
        <v>5</v>
      </c>
      <c r="P34" s="182">
        <v>8</v>
      </c>
      <c r="Q34" s="47">
        <v>5</v>
      </c>
      <c r="R34" s="116">
        <v>5</v>
      </c>
      <c r="S34" s="182">
        <v>8</v>
      </c>
      <c r="T34" s="190">
        <v>9</v>
      </c>
      <c r="U34" s="47">
        <v>6</v>
      </c>
      <c r="V34" s="46">
        <v>6</v>
      </c>
      <c r="W34" s="116">
        <v>6</v>
      </c>
      <c r="X34" s="116">
        <v>6</v>
      </c>
      <c r="Y34" s="191">
        <v>7</v>
      </c>
      <c r="Z34" s="37">
        <v>6</v>
      </c>
      <c r="AA34" s="190">
        <v>7</v>
      </c>
      <c r="AB34" s="182">
        <v>7</v>
      </c>
      <c r="AC34" s="47">
        <v>5</v>
      </c>
      <c r="AD34" s="47">
        <v>4</v>
      </c>
      <c r="AE34" s="269">
        <v>8</v>
      </c>
      <c r="AF34" s="40"/>
      <c r="AG34" s="58" t="s">
        <v>14</v>
      </c>
      <c r="AH34" s="43"/>
      <c r="AI34" s="182">
        <v>7</v>
      </c>
      <c r="AJ34" s="40"/>
      <c r="AK34" s="43"/>
      <c r="AL34" s="42"/>
      <c r="AM34" s="116"/>
      <c r="AN34" s="42"/>
      <c r="AO34" s="43"/>
      <c r="AP34" s="42"/>
      <c r="AQ34" s="43"/>
      <c r="AR34" s="42"/>
    </row>
    <row r="35" spans="1:48" s="73" customFormat="1">
      <c r="A35" s="100" t="s">
        <v>9</v>
      </c>
      <c r="B35" s="154" t="s">
        <v>344</v>
      </c>
      <c r="C35" s="101">
        <v>7</v>
      </c>
      <c r="D35" s="42">
        <v>12</v>
      </c>
      <c r="E35" s="103">
        <v>8</v>
      </c>
      <c r="F35" s="70">
        <f>AVERAGE(X35,Y35,Z35,AA35,AB35,AC35,AG35)</f>
        <v>5.5714285714285712</v>
      </c>
      <c r="G35" s="36"/>
      <c r="H35" s="58" t="s">
        <v>14</v>
      </c>
      <c r="I35" s="37"/>
      <c r="J35" s="58" t="s">
        <v>14</v>
      </c>
      <c r="K35" s="58"/>
      <c r="L35" s="58" t="s">
        <v>14</v>
      </c>
      <c r="M35" s="28"/>
      <c r="N35" s="58"/>
      <c r="O35" s="58"/>
      <c r="P35" s="37" t="s">
        <v>14</v>
      </c>
      <c r="Q35" s="58" t="s">
        <v>14</v>
      </c>
      <c r="R35" s="37" t="s">
        <v>14</v>
      </c>
      <c r="S35" s="58" t="s">
        <v>14</v>
      </c>
      <c r="T35" s="58"/>
      <c r="U35" s="58" t="s">
        <v>14</v>
      </c>
      <c r="V35" s="58" t="s">
        <v>14</v>
      </c>
      <c r="W35" s="58" t="s">
        <v>14</v>
      </c>
      <c r="X35" s="190">
        <v>7</v>
      </c>
      <c r="Y35" s="190">
        <v>7</v>
      </c>
      <c r="Z35" s="182">
        <v>8</v>
      </c>
      <c r="AA35" s="37">
        <v>6</v>
      </c>
      <c r="AB35" s="69">
        <v>4</v>
      </c>
      <c r="AC35" s="198">
        <v>3</v>
      </c>
      <c r="AD35" s="37" t="s">
        <v>14</v>
      </c>
      <c r="AE35" s="43"/>
      <c r="AF35" s="41"/>
      <c r="AG35" s="47">
        <v>4</v>
      </c>
      <c r="AH35" s="41"/>
      <c r="AI35" s="58" t="s">
        <v>14</v>
      </c>
      <c r="AJ35" s="41"/>
      <c r="AK35" s="28"/>
      <c r="AL35" s="28"/>
      <c r="AM35" s="58"/>
      <c r="AN35" s="41"/>
      <c r="AO35" s="28"/>
      <c r="AP35" s="41"/>
      <c r="AQ35" s="41"/>
      <c r="AR35" s="43"/>
    </row>
    <row r="36" spans="1:48" s="73" customFormat="1">
      <c r="A36" s="100" t="s">
        <v>9</v>
      </c>
      <c r="B36" s="154" t="s">
        <v>438</v>
      </c>
      <c r="C36" s="101">
        <v>2</v>
      </c>
      <c r="D36" s="42">
        <v>9</v>
      </c>
      <c r="E36" s="103">
        <v>1</v>
      </c>
      <c r="F36" s="70">
        <f>AVERAGE(J36,Y36)</f>
        <v>4.5</v>
      </c>
      <c r="G36" s="122"/>
      <c r="H36" s="69"/>
      <c r="I36" s="58"/>
      <c r="J36" s="69">
        <v>4</v>
      </c>
      <c r="K36" s="58" t="s">
        <v>14</v>
      </c>
      <c r="L36" s="58"/>
      <c r="M36" s="41"/>
      <c r="N36" s="58"/>
      <c r="O36" s="58" t="s">
        <v>14</v>
      </c>
      <c r="P36" s="47"/>
      <c r="Q36" s="58"/>
      <c r="R36" s="69"/>
      <c r="S36" s="69"/>
      <c r="T36" s="58"/>
      <c r="U36" s="58"/>
      <c r="V36" s="58" t="s">
        <v>14</v>
      </c>
      <c r="W36" s="58"/>
      <c r="X36" s="58" t="s">
        <v>14</v>
      </c>
      <c r="Y36" s="58">
        <v>5</v>
      </c>
      <c r="Z36" s="37" t="s">
        <v>14</v>
      </c>
      <c r="AA36" s="58" t="s">
        <v>14</v>
      </c>
      <c r="AB36" s="69"/>
      <c r="AC36" s="58" t="s">
        <v>14</v>
      </c>
      <c r="AD36" s="69"/>
      <c r="AE36" s="41" t="s">
        <v>14</v>
      </c>
      <c r="AF36" s="41"/>
      <c r="AG36" s="58" t="s">
        <v>14</v>
      </c>
      <c r="AH36" s="41"/>
      <c r="AI36" s="37"/>
      <c r="AJ36" s="41"/>
      <c r="AK36" s="41"/>
      <c r="AL36" s="41"/>
      <c r="AM36" s="58"/>
      <c r="AN36" s="28"/>
      <c r="AO36" s="28"/>
      <c r="AP36" s="28"/>
      <c r="AQ36" s="28"/>
      <c r="AR36" s="28"/>
    </row>
    <row r="37" spans="1:48" s="73" customFormat="1">
      <c r="A37" s="281" t="s">
        <v>9</v>
      </c>
      <c r="B37" s="282" t="s">
        <v>483</v>
      </c>
      <c r="C37" s="283"/>
      <c r="D37" s="284"/>
      <c r="E37" s="285"/>
      <c r="F37" s="70"/>
      <c r="G37" s="293"/>
      <c r="H37" s="294"/>
      <c r="I37" s="295"/>
      <c r="J37" s="294"/>
      <c r="K37" s="295"/>
      <c r="L37" s="295"/>
      <c r="M37" s="297"/>
      <c r="N37" s="295"/>
      <c r="O37" s="295"/>
      <c r="P37" s="332"/>
      <c r="Q37" s="295"/>
      <c r="R37" s="294"/>
      <c r="S37" s="294"/>
      <c r="T37" s="295"/>
      <c r="U37" s="295"/>
      <c r="V37" s="294"/>
      <c r="W37" s="295"/>
      <c r="X37" s="295"/>
      <c r="Y37" s="295"/>
      <c r="Z37" s="295"/>
      <c r="AA37" s="295"/>
      <c r="AB37" s="294"/>
      <c r="AC37" s="294"/>
      <c r="AD37" s="294"/>
      <c r="AE37" s="297"/>
      <c r="AF37" s="297"/>
      <c r="AG37" s="294"/>
      <c r="AH37" s="297"/>
      <c r="AI37" s="313"/>
      <c r="AJ37" s="297"/>
      <c r="AK37" s="297"/>
      <c r="AL37" s="297"/>
      <c r="AM37" s="295"/>
      <c r="AN37" s="296"/>
      <c r="AO37" s="296"/>
      <c r="AP37" s="296"/>
      <c r="AQ37" s="296"/>
      <c r="AR37" s="296"/>
    </row>
    <row r="38" spans="1:48" s="73" customFormat="1" ht="15.75" thickBot="1">
      <c r="A38" s="119" t="s">
        <v>9</v>
      </c>
      <c r="B38" s="112" t="s">
        <v>484</v>
      </c>
      <c r="C38" s="113"/>
      <c r="D38" s="114"/>
      <c r="E38" s="115"/>
      <c r="F38" s="23"/>
      <c r="G38" s="122"/>
      <c r="H38" s="69"/>
      <c r="I38" s="58"/>
      <c r="J38" s="58"/>
      <c r="K38" s="58"/>
      <c r="L38" s="58"/>
      <c r="M38" s="41"/>
      <c r="N38" s="58"/>
      <c r="O38" s="58"/>
      <c r="P38" s="47"/>
      <c r="Q38" s="58"/>
      <c r="R38" s="69"/>
      <c r="S38" s="69"/>
      <c r="T38" s="58"/>
      <c r="U38" s="58"/>
      <c r="V38" s="69"/>
      <c r="W38" s="58"/>
      <c r="X38" s="58"/>
      <c r="Y38" s="58"/>
      <c r="Z38" s="58"/>
      <c r="AA38" s="58"/>
      <c r="AB38" s="69"/>
      <c r="AC38" s="69"/>
      <c r="AD38" s="69"/>
      <c r="AE38" s="41"/>
      <c r="AF38" s="41"/>
      <c r="AG38" s="69"/>
      <c r="AH38" s="41"/>
      <c r="AI38" s="37"/>
      <c r="AJ38" s="41"/>
      <c r="AK38" s="41"/>
      <c r="AL38" s="41"/>
      <c r="AM38" s="58"/>
      <c r="AN38" s="28"/>
      <c r="AO38" s="28"/>
      <c r="AP38" s="28"/>
      <c r="AQ38" s="28"/>
      <c r="AR38" s="28"/>
    </row>
    <row r="39" spans="1:48">
      <c r="G39" s="26"/>
      <c r="H39" s="26"/>
      <c r="I39" s="20"/>
      <c r="J39" s="26"/>
      <c r="K39" s="20"/>
      <c r="L39" s="20"/>
      <c r="M39" s="26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73"/>
      <c r="AT39" s="73"/>
      <c r="AU39" s="73"/>
      <c r="AV39" s="73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R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73"/>
    <col min="7" max="47" width="4.7109375" style="73" customWidth="1"/>
    <col min="48" max="16384" width="11.42578125" style="73"/>
  </cols>
  <sheetData>
    <row r="1" spans="1:44">
      <c r="A1" s="73" t="s">
        <v>252</v>
      </c>
    </row>
    <row r="4" spans="1:44">
      <c r="A4" s="73" t="s">
        <v>0</v>
      </c>
    </row>
    <row r="5" spans="1:44" ht="15.75" thickBot="1"/>
    <row r="6" spans="1:44" ht="15.75" thickBot="1">
      <c r="C6" s="340" t="s">
        <v>13</v>
      </c>
      <c r="D6" s="341"/>
      <c r="E6" s="342"/>
    </row>
    <row r="7" spans="1:44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253</v>
      </c>
      <c r="H7" s="92" t="s">
        <v>334</v>
      </c>
      <c r="I7" s="92" t="s">
        <v>415</v>
      </c>
      <c r="J7" s="92" t="s">
        <v>451</v>
      </c>
      <c r="K7" s="92" t="s">
        <v>587</v>
      </c>
      <c r="L7" s="92" t="s">
        <v>615</v>
      </c>
      <c r="M7" s="92" t="s">
        <v>642</v>
      </c>
      <c r="N7" s="92" t="s">
        <v>674</v>
      </c>
      <c r="O7" s="92" t="s">
        <v>686</v>
      </c>
      <c r="P7" s="92" t="s">
        <v>697</v>
      </c>
      <c r="Q7" s="92" t="s">
        <v>732</v>
      </c>
      <c r="R7" s="92" t="s">
        <v>751</v>
      </c>
      <c r="S7" s="92" t="s">
        <v>773</v>
      </c>
      <c r="T7" s="92" t="s">
        <v>804</v>
      </c>
      <c r="U7" s="92" t="s">
        <v>824</v>
      </c>
      <c r="V7" s="92" t="s">
        <v>840</v>
      </c>
      <c r="W7" s="92" t="s">
        <v>871</v>
      </c>
      <c r="X7" s="92" t="s">
        <v>888</v>
      </c>
      <c r="Y7" s="92" t="s">
        <v>900</v>
      </c>
      <c r="Z7" s="92" t="s">
        <v>920</v>
      </c>
      <c r="AA7" s="92" t="s">
        <v>963</v>
      </c>
      <c r="AB7" s="92" t="s">
        <v>968</v>
      </c>
      <c r="AC7" s="92" t="s">
        <v>994</v>
      </c>
      <c r="AD7" s="92" t="s">
        <v>1021</v>
      </c>
      <c r="AE7" s="92" t="s">
        <v>1041</v>
      </c>
      <c r="AF7" s="92" t="s">
        <v>1076</v>
      </c>
      <c r="AG7" s="92" t="s">
        <v>1079</v>
      </c>
      <c r="AH7" s="92" t="s">
        <v>1109</v>
      </c>
      <c r="AI7" s="92" t="s">
        <v>1131</v>
      </c>
      <c r="AJ7" s="92"/>
      <c r="AK7" s="92"/>
      <c r="AL7" s="92"/>
      <c r="AM7" s="92"/>
      <c r="AN7" s="92"/>
      <c r="AO7" s="92"/>
      <c r="AP7" s="92"/>
      <c r="AQ7" s="92"/>
      <c r="AR7" s="92"/>
    </row>
    <row r="8" spans="1:44">
      <c r="A8" s="254" t="s">
        <v>6</v>
      </c>
      <c r="B8" s="31" t="s">
        <v>254</v>
      </c>
      <c r="C8" s="76">
        <v>19</v>
      </c>
      <c r="D8" s="77"/>
      <c r="E8" s="75"/>
      <c r="F8" s="25">
        <f>AVERAGE(G8,H8,I8,J8,K8,V8,W8,X8,Y8,Z8,AA8,AB8,AC8,AD8,AE8,AF8,AG8,AH8,AI8)</f>
        <v>5.2105263157894735</v>
      </c>
      <c r="G8" s="122">
        <v>6</v>
      </c>
      <c r="H8" s="47">
        <v>4</v>
      </c>
      <c r="I8" s="116">
        <v>6</v>
      </c>
      <c r="J8" s="47">
        <v>5</v>
      </c>
      <c r="K8" s="116">
        <v>5</v>
      </c>
      <c r="L8" s="116"/>
      <c r="M8" s="42"/>
      <c r="N8" s="116"/>
      <c r="O8" s="47"/>
      <c r="P8" s="47"/>
      <c r="Q8" s="47"/>
      <c r="R8" s="47"/>
      <c r="S8" s="47"/>
      <c r="T8" s="116"/>
      <c r="U8" s="47"/>
      <c r="V8" s="37">
        <v>6</v>
      </c>
      <c r="W8" s="37">
        <v>6</v>
      </c>
      <c r="X8" s="47">
        <v>5</v>
      </c>
      <c r="Y8" s="46">
        <v>6</v>
      </c>
      <c r="Z8" s="47">
        <v>6</v>
      </c>
      <c r="AA8" s="116">
        <v>5</v>
      </c>
      <c r="AB8" s="47">
        <v>4</v>
      </c>
      <c r="AC8" s="47">
        <v>6</v>
      </c>
      <c r="AD8" s="193">
        <v>3</v>
      </c>
      <c r="AE8" s="43">
        <v>6</v>
      </c>
      <c r="AF8" s="47">
        <v>5</v>
      </c>
      <c r="AG8" s="47">
        <v>5</v>
      </c>
      <c r="AH8" s="42">
        <v>5</v>
      </c>
      <c r="AI8" s="47">
        <v>5</v>
      </c>
      <c r="AJ8" s="40"/>
      <c r="AK8" s="42"/>
      <c r="AL8" s="42"/>
      <c r="AM8" s="116"/>
      <c r="AN8" s="42"/>
      <c r="AO8" s="42"/>
      <c r="AP8" s="42"/>
      <c r="AQ8" s="42"/>
      <c r="AR8" s="42"/>
    </row>
    <row r="9" spans="1:44">
      <c r="A9" s="148" t="s">
        <v>6</v>
      </c>
      <c r="B9" s="19" t="s">
        <v>539</v>
      </c>
      <c r="C9" s="85"/>
      <c r="D9" s="87"/>
      <c r="E9" s="83"/>
      <c r="F9" s="70"/>
      <c r="G9" s="122"/>
      <c r="H9" s="46"/>
      <c r="I9" s="116"/>
      <c r="J9" s="47"/>
      <c r="K9" s="116"/>
      <c r="L9" s="116"/>
      <c r="M9" s="42"/>
      <c r="N9" s="116"/>
      <c r="O9" s="47"/>
      <c r="P9" s="47"/>
      <c r="Q9" s="47"/>
      <c r="R9" s="47"/>
      <c r="S9" s="47"/>
      <c r="T9" s="116"/>
      <c r="U9" s="47"/>
      <c r="V9" s="116"/>
      <c r="W9" s="116"/>
      <c r="X9" s="47"/>
      <c r="Y9" s="47"/>
      <c r="Z9" s="47"/>
      <c r="AA9" s="116"/>
      <c r="AB9" s="47"/>
      <c r="AC9" s="47"/>
      <c r="AD9" s="47"/>
      <c r="AE9" s="42"/>
      <c r="AF9" s="47"/>
      <c r="AG9" s="47"/>
      <c r="AH9" s="42"/>
      <c r="AI9" s="47"/>
      <c r="AJ9" s="40"/>
      <c r="AK9" s="42"/>
      <c r="AL9" s="42"/>
      <c r="AM9" s="116"/>
      <c r="AN9" s="42"/>
      <c r="AO9" s="42"/>
      <c r="AP9" s="42"/>
      <c r="AQ9" s="42"/>
      <c r="AR9" s="42"/>
    </row>
    <row r="10" spans="1:44">
      <c r="A10" s="8" t="s">
        <v>6</v>
      </c>
      <c r="B10" s="9" t="s">
        <v>540</v>
      </c>
      <c r="C10" s="89">
        <v>10</v>
      </c>
      <c r="D10" s="90"/>
      <c r="E10" s="91"/>
      <c r="F10" s="24">
        <f>AVERAGE(L10,M10,N10,O10,P10,Q10,R10,S10,T10,U10)</f>
        <v>4.9000000000000004</v>
      </c>
      <c r="G10" s="122"/>
      <c r="H10" s="47"/>
      <c r="I10" s="116"/>
      <c r="J10" s="47"/>
      <c r="K10" s="116"/>
      <c r="L10" s="116">
        <v>5</v>
      </c>
      <c r="M10" s="42">
        <v>5</v>
      </c>
      <c r="N10" s="37">
        <v>5</v>
      </c>
      <c r="O10" s="47">
        <v>5</v>
      </c>
      <c r="P10" s="47">
        <v>5</v>
      </c>
      <c r="Q10" s="191">
        <v>7</v>
      </c>
      <c r="R10" s="47">
        <v>5</v>
      </c>
      <c r="S10" s="46">
        <v>6</v>
      </c>
      <c r="T10" s="188">
        <v>3</v>
      </c>
      <c r="U10" s="193">
        <v>3</v>
      </c>
      <c r="V10" s="47"/>
      <c r="W10" s="116"/>
      <c r="X10" s="47"/>
      <c r="Y10" s="47"/>
      <c r="Z10" s="47"/>
      <c r="AA10" s="116"/>
      <c r="AB10" s="47"/>
      <c r="AC10" s="47"/>
      <c r="AD10" s="47"/>
      <c r="AE10" s="42"/>
      <c r="AF10" s="47"/>
      <c r="AG10" s="47"/>
      <c r="AH10" s="42"/>
      <c r="AI10" s="47"/>
      <c r="AJ10" s="40"/>
      <c r="AK10" s="42"/>
      <c r="AL10" s="42"/>
      <c r="AM10" s="116"/>
      <c r="AN10" s="42"/>
      <c r="AO10" s="42"/>
      <c r="AP10" s="42"/>
      <c r="AQ10" s="42"/>
      <c r="AR10" s="42"/>
    </row>
    <row r="11" spans="1:44">
      <c r="A11" s="54" t="s">
        <v>7</v>
      </c>
      <c r="B11" s="72" t="s">
        <v>255</v>
      </c>
      <c r="C11" s="85">
        <v>27</v>
      </c>
      <c r="D11" s="87"/>
      <c r="E11" s="83"/>
      <c r="F11" s="70">
        <f>AVERAGE(W11,U11,T11,G11,H11,I11,J11,K11,L11,M11,N11,O11,P11,Q11,R11,S11,V11,X11,Y11,Z11,AC11,AD11,AE11,AF11,AG11,AH11,AI11)</f>
        <v>5.2962962962962967</v>
      </c>
      <c r="G11" s="122">
        <v>5</v>
      </c>
      <c r="H11" s="193">
        <v>3</v>
      </c>
      <c r="I11" s="116">
        <v>4</v>
      </c>
      <c r="J11" s="47">
        <v>5</v>
      </c>
      <c r="K11" s="116">
        <v>6</v>
      </c>
      <c r="L11" s="116">
        <v>6</v>
      </c>
      <c r="M11" s="42">
        <v>6</v>
      </c>
      <c r="N11" s="116">
        <v>5</v>
      </c>
      <c r="O11" s="47">
        <v>5</v>
      </c>
      <c r="P11" s="47">
        <v>5</v>
      </c>
      <c r="Q11" s="47">
        <v>6</v>
      </c>
      <c r="R11" s="47">
        <v>5</v>
      </c>
      <c r="S11" s="47">
        <v>6</v>
      </c>
      <c r="T11" s="116">
        <v>5</v>
      </c>
      <c r="U11" s="47">
        <v>5</v>
      </c>
      <c r="V11" s="191">
        <v>8</v>
      </c>
      <c r="W11" s="116">
        <v>6</v>
      </c>
      <c r="X11" s="47">
        <v>5</v>
      </c>
      <c r="Y11" s="47">
        <v>5</v>
      </c>
      <c r="Z11" s="47">
        <v>6</v>
      </c>
      <c r="AA11" s="116"/>
      <c r="AB11" s="47"/>
      <c r="AC11" s="47">
        <v>5</v>
      </c>
      <c r="AD11" s="47">
        <v>5</v>
      </c>
      <c r="AE11" s="42">
        <v>6</v>
      </c>
      <c r="AF11" s="47">
        <v>4</v>
      </c>
      <c r="AG11" s="47">
        <v>6</v>
      </c>
      <c r="AH11" s="42">
        <v>5</v>
      </c>
      <c r="AI11" s="47">
        <v>5</v>
      </c>
      <c r="AJ11" s="40"/>
      <c r="AK11" s="42"/>
      <c r="AL11" s="42"/>
      <c r="AM11" s="116"/>
      <c r="AN11" s="42"/>
      <c r="AO11" s="42"/>
      <c r="AP11" s="42"/>
      <c r="AQ11" s="42"/>
      <c r="AR11" s="40"/>
    </row>
    <row r="12" spans="1:44">
      <c r="A12" s="54" t="s">
        <v>7</v>
      </c>
      <c r="B12" s="72" t="s">
        <v>256</v>
      </c>
      <c r="C12" s="85">
        <v>20</v>
      </c>
      <c r="D12" s="87"/>
      <c r="E12" s="83">
        <v>2</v>
      </c>
      <c r="F12" s="70">
        <f>AVERAGE(W12,U12,G12,H12,I12,K12,M12,N12,O12,P12,R12,S12,T12,V12,X12,Y12,Z12,AA12,AB12,AC12)</f>
        <v>5.15</v>
      </c>
      <c r="G12" s="122">
        <v>4</v>
      </c>
      <c r="H12" s="47">
        <v>5</v>
      </c>
      <c r="I12" s="116">
        <v>5</v>
      </c>
      <c r="J12" s="47"/>
      <c r="K12" s="190">
        <v>7</v>
      </c>
      <c r="L12" s="116"/>
      <c r="M12" s="42">
        <v>5</v>
      </c>
      <c r="N12" s="116">
        <v>5</v>
      </c>
      <c r="O12" s="47">
        <v>5</v>
      </c>
      <c r="P12" s="46">
        <v>5</v>
      </c>
      <c r="Q12" s="47"/>
      <c r="R12" s="47">
        <v>5</v>
      </c>
      <c r="S12" s="47">
        <v>6</v>
      </c>
      <c r="T12" s="116">
        <v>4</v>
      </c>
      <c r="U12" s="47">
        <v>4</v>
      </c>
      <c r="V12" s="47">
        <v>5</v>
      </c>
      <c r="W12" s="116">
        <v>6</v>
      </c>
      <c r="X12" s="47">
        <v>5</v>
      </c>
      <c r="Y12" s="47">
        <v>6</v>
      </c>
      <c r="Z12" s="191">
        <v>7</v>
      </c>
      <c r="AA12" s="116">
        <v>5</v>
      </c>
      <c r="AB12" s="116">
        <v>4</v>
      </c>
      <c r="AC12" s="47">
        <v>5</v>
      </c>
      <c r="AD12" s="47"/>
      <c r="AE12" s="40"/>
      <c r="AF12" s="47"/>
      <c r="AG12" s="47"/>
      <c r="AH12" s="42"/>
      <c r="AI12" s="47"/>
      <c r="AJ12" s="40"/>
      <c r="AK12" s="42"/>
      <c r="AL12" s="42"/>
      <c r="AM12" s="116"/>
      <c r="AN12" s="42"/>
      <c r="AO12" s="42"/>
      <c r="AP12" s="42"/>
      <c r="AQ12" s="42"/>
      <c r="AR12" s="42"/>
    </row>
    <row r="13" spans="1:44">
      <c r="A13" s="100" t="s">
        <v>7</v>
      </c>
      <c r="B13" s="72" t="s">
        <v>257</v>
      </c>
      <c r="C13" s="101">
        <v>13</v>
      </c>
      <c r="D13" s="42">
        <v>3</v>
      </c>
      <c r="E13" s="103"/>
      <c r="F13" s="52">
        <f>AVERAGE(G13,H13,L13,V13,W13,X13,Y13,Z13,AA13,AB13,AG13,AH13,AI13)</f>
        <v>5.1538461538461542</v>
      </c>
      <c r="G13" s="122">
        <v>5</v>
      </c>
      <c r="H13" s="47">
        <v>4</v>
      </c>
      <c r="I13" s="116"/>
      <c r="J13" s="47"/>
      <c r="K13" s="116"/>
      <c r="L13" s="192">
        <v>7</v>
      </c>
      <c r="M13" s="42"/>
      <c r="N13" s="116"/>
      <c r="O13" s="47"/>
      <c r="P13" s="58" t="s">
        <v>14</v>
      </c>
      <c r="Q13" s="47"/>
      <c r="R13" s="47"/>
      <c r="S13" s="47"/>
      <c r="T13" s="116"/>
      <c r="U13" s="58" t="s">
        <v>14</v>
      </c>
      <c r="V13" s="47">
        <v>5</v>
      </c>
      <c r="W13" s="116">
        <v>5</v>
      </c>
      <c r="X13" s="47">
        <v>6</v>
      </c>
      <c r="Y13" s="116">
        <v>6</v>
      </c>
      <c r="Z13" s="47">
        <v>5</v>
      </c>
      <c r="AA13" s="116">
        <v>5</v>
      </c>
      <c r="AB13" s="193">
        <v>3</v>
      </c>
      <c r="AC13" s="47"/>
      <c r="AD13" s="47"/>
      <c r="AE13" s="41" t="s">
        <v>14</v>
      </c>
      <c r="AF13" s="47"/>
      <c r="AG13" s="47">
        <v>5</v>
      </c>
      <c r="AH13" s="42">
        <v>5</v>
      </c>
      <c r="AI13" s="47">
        <v>6</v>
      </c>
      <c r="AJ13" s="40"/>
      <c r="AK13" s="42"/>
      <c r="AL13" s="42"/>
      <c r="AM13" s="116"/>
      <c r="AN13" s="42"/>
      <c r="AO13" s="42"/>
      <c r="AP13" s="40"/>
      <c r="AQ13" s="40"/>
      <c r="AR13" s="42"/>
    </row>
    <row r="14" spans="1:44">
      <c r="A14" s="54" t="s">
        <v>7</v>
      </c>
      <c r="B14" s="72" t="s">
        <v>258</v>
      </c>
      <c r="C14" s="85">
        <v>2</v>
      </c>
      <c r="D14" s="87">
        <v>7</v>
      </c>
      <c r="E14" s="83"/>
      <c r="F14" s="70">
        <f>AVERAGE(G14,P14)</f>
        <v>4.5</v>
      </c>
      <c r="G14" s="187">
        <v>3</v>
      </c>
      <c r="H14" s="58" t="s">
        <v>14</v>
      </c>
      <c r="I14" s="116"/>
      <c r="J14" s="58" t="s">
        <v>14</v>
      </c>
      <c r="K14" s="116"/>
      <c r="L14" s="116"/>
      <c r="M14" s="42"/>
      <c r="N14" s="58" t="s">
        <v>14</v>
      </c>
      <c r="O14" s="47"/>
      <c r="P14" s="47">
        <v>6</v>
      </c>
      <c r="Q14" s="47"/>
      <c r="R14" s="47"/>
      <c r="S14" s="47"/>
      <c r="T14" s="116"/>
      <c r="U14" s="47"/>
      <c r="V14" s="47"/>
      <c r="W14" s="116"/>
      <c r="X14" s="58" t="s">
        <v>14</v>
      </c>
      <c r="Y14" s="47"/>
      <c r="Z14" s="58" t="s">
        <v>14</v>
      </c>
      <c r="AA14" s="116"/>
      <c r="AB14" s="47"/>
      <c r="AC14" s="47"/>
      <c r="AD14" s="58" t="s">
        <v>14</v>
      </c>
      <c r="AE14" s="42"/>
      <c r="AF14" s="58" t="s">
        <v>14</v>
      </c>
      <c r="AG14" s="47"/>
      <c r="AH14" s="40"/>
      <c r="AI14" s="47"/>
      <c r="AJ14" s="40"/>
      <c r="AK14" s="42"/>
      <c r="AL14" s="40"/>
      <c r="AM14" s="116"/>
      <c r="AN14" s="42"/>
      <c r="AO14" s="42"/>
      <c r="AP14" s="42"/>
      <c r="AQ14" s="42"/>
      <c r="AR14" s="42"/>
    </row>
    <row r="15" spans="1:44">
      <c r="A15" s="54" t="s">
        <v>7</v>
      </c>
      <c r="B15" s="72" t="s">
        <v>264</v>
      </c>
      <c r="C15" s="85"/>
      <c r="D15" s="87">
        <v>4</v>
      </c>
      <c r="E15" s="83"/>
      <c r="F15" s="70"/>
      <c r="G15" s="36" t="s">
        <v>14</v>
      </c>
      <c r="H15" s="47"/>
      <c r="I15" s="58" t="s">
        <v>14</v>
      </c>
      <c r="J15" s="58" t="s">
        <v>14</v>
      </c>
      <c r="K15" s="58" t="s">
        <v>14</v>
      </c>
      <c r="L15" s="116"/>
      <c r="M15" s="42"/>
      <c r="N15" s="116"/>
      <c r="O15" s="47"/>
      <c r="P15" s="47"/>
      <c r="Q15" s="47"/>
      <c r="R15" s="47"/>
      <c r="S15" s="47"/>
      <c r="T15" s="116"/>
      <c r="U15" s="47"/>
      <c r="V15" s="47"/>
      <c r="W15" s="116"/>
      <c r="X15" s="47"/>
      <c r="Y15" s="47"/>
      <c r="Z15" s="47"/>
      <c r="AA15" s="116"/>
      <c r="AB15" s="47"/>
      <c r="AC15" s="47"/>
      <c r="AD15" s="47"/>
      <c r="AE15" s="42"/>
      <c r="AF15" s="47"/>
      <c r="AG15" s="47"/>
      <c r="AH15" s="40"/>
      <c r="AI15" s="47"/>
      <c r="AJ15" s="40"/>
      <c r="AK15" s="42"/>
      <c r="AL15" s="40"/>
      <c r="AM15" s="116"/>
      <c r="AN15" s="42"/>
      <c r="AO15" s="42"/>
      <c r="AP15" s="42"/>
      <c r="AQ15" s="42"/>
      <c r="AR15" s="42"/>
    </row>
    <row r="16" spans="1:44">
      <c r="A16" s="54" t="s">
        <v>7</v>
      </c>
      <c r="B16" s="72" t="s">
        <v>416</v>
      </c>
      <c r="C16" s="85">
        <v>19</v>
      </c>
      <c r="D16" s="87">
        <v>1</v>
      </c>
      <c r="E16" s="83">
        <v>1</v>
      </c>
      <c r="F16" s="70">
        <f>AVERAGE(I16,J16,K16,L16,M16,N16,O16,P16,Q16,R16,S16,U16,AC16,AD16,AE16,AF16,AG16,AH16,AI16)</f>
        <v>5.4736842105263159</v>
      </c>
      <c r="G16" s="122"/>
      <c r="H16" s="47"/>
      <c r="I16" s="58">
        <v>5</v>
      </c>
      <c r="J16" s="47">
        <v>6</v>
      </c>
      <c r="K16" s="116">
        <v>6</v>
      </c>
      <c r="L16" s="116">
        <v>6</v>
      </c>
      <c r="M16" s="42">
        <v>5</v>
      </c>
      <c r="N16" s="116">
        <v>6</v>
      </c>
      <c r="O16" s="47">
        <v>6</v>
      </c>
      <c r="P16" s="46">
        <v>6</v>
      </c>
      <c r="Q16" s="47">
        <v>6</v>
      </c>
      <c r="R16" s="47">
        <v>5</v>
      </c>
      <c r="S16" s="47">
        <v>6</v>
      </c>
      <c r="T16" s="116"/>
      <c r="U16" s="47">
        <v>5</v>
      </c>
      <c r="V16" s="47"/>
      <c r="W16" s="116"/>
      <c r="X16" s="47"/>
      <c r="Y16" s="47"/>
      <c r="Z16" s="47"/>
      <c r="AA16" s="116"/>
      <c r="AB16" s="58" t="s">
        <v>14</v>
      </c>
      <c r="AC16" s="47">
        <v>4</v>
      </c>
      <c r="AD16" s="47">
        <v>4</v>
      </c>
      <c r="AE16" s="42">
        <v>6</v>
      </c>
      <c r="AF16" s="47">
        <v>4</v>
      </c>
      <c r="AG16" s="47">
        <v>6</v>
      </c>
      <c r="AH16" s="42">
        <v>6</v>
      </c>
      <c r="AI16" s="47">
        <v>6</v>
      </c>
      <c r="AJ16" s="40"/>
      <c r="AK16" s="42"/>
      <c r="AL16" s="42"/>
      <c r="AM16" s="116"/>
      <c r="AN16" s="42"/>
      <c r="AO16" s="42"/>
      <c r="AP16" s="42"/>
      <c r="AQ16" s="42"/>
      <c r="AR16" s="42"/>
    </row>
    <row r="17" spans="1:44">
      <c r="A17" s="281" t="s">
        <v>7</v>
      </c>
      <c r="B17" s="282" t="s">
        <v>538</v>
      </c>
      <c r="C17" s="283"/>
      <c r="D17" s="284"/>
      <c r="E17" s="285"/>
      <c r="F17" s="70"/>
      <c r="G17" s="286"/>
      <c r="H17" s="288"/>
      <c r="I17" s="287"/>
      <c r="J17" s="288"/>
      <c r="K17" s="287"/>
      <c r="L17" s="287"/>
      <c r="M17" s="284"/>
      <c r="N17" s="287"/>
      <c r="O17" s="288"/>
      <c r="P17" s="288"/>
      <c r="Q17" s="288"/>
      <c r="R17" s="288"/>
      <c r="S17" s="288"/>
      <c r="T17" s="287"/>
      <c r="U17" s="288"/>
      <c r="V17" s="288"/>
      <c r="W17" s="287"/>
      <c r="X17" s="288"/>
      <c r="Y17" s="288"/>
      <c r="Z17" s="288"/>
      <c r="AA17" s="287"/>
      <c r="AB17" s="288"/>
      <c r="AC17" s="288"/>
      <c r="AD17" s="288"/>
      <c r="AE17" s="284"/>
      <c r="AF17" s="288"/>
      <c r="AG17" s="288"/>
      <c r="AH17" s="284"/>
      <c r="AI17" s="288"/>
      <c r="AJ17" s="290"/>
      <c r="AK17" s="284"/>
      <c r="AL17" s="284"/>
      <c r="AM17" s="287"/>
      <c r="AN17" s="284"/>
      <c r="AO17" s="284"/>
      <c r="AP17" s="284"/>
      <c r="AQ17" s="284"/>
      <c r="AR17" s="284"/>
    </row>
    <row r="18" spans="1:44">
      <c r="A18" s="8" t="s">
        <v>7</v>
      </c>
      <c r="B18" s="29" t="s">
        <v>842</v>
      </c>
      <c r="C18" s="89">
        <v>1</v>
      </c>
      <c r="D18" s="90">
        <v>3</v>
      </c>
      <c r="E18" s="91"/>
      <c r="F18" s="24">
        <f>AVERAGE(AA18)</f>
        <v>5</v>
      </c>
      <c r="G18" s="122"/>
      <c r="H18" s="47"/>
      <c r="I18" s="58"/>
      <c r="J18" s="47"/>
      <c r="K18" s="116"/>
      <c r="L18" s="116"/>
      <c r="M18" s="42"/>
      <c r="N18" s="116"/>
      <c r="O18" s="47"/>
      <c r="P18" s="47"/>
      <c r="Q18" s="47"/>
      <c r="R18" s="47"/>
      <c r="S18" s="47"/>
      <c r="T18" s="116"/>
      <c r="U18" s="47"/>
      <c r="V18" s="58" t="s">
        <v>14</v>
      </c>
      <c r="W18" s="116"/>
      <c r="X18" s="47"/>
      <c r="Y18" s="47"/>
      <c r="Z18" s="47"/>
      <c r="AA18" s="116">
        <v>5</v>
      </c>
      <c r="AB18" s="47"/>
      <c r="AC18" s="47"/>
      <c r="AD18" s="47"/>
      <c r="AE18" s="41" t="s">
        <v>14</v>
      </c>
      <c r="AF18" s="47"/>
      <c r="AG18" s="58" t="s">
        <v>14</v>
      </c>
      <c r="AH18" s="42"/>
      <c r="AI18" s="47"/>
      <c r="AJ18" s="40"/>
      <c r="AK18" s="42"/>
      <c r="AL18" s="42"/>
      <c r="AM18" s="116"/>
      <c r="AN18" s="42"/>
      <c r="AO18" s="42"/>
      <c r="AP18" s="42"/>
      <c r="AQ18" s="42"/>
      <c r="AR18" s="42"/>
    </row>
    <row r="19" spans="1:44">
      <c r="A19" s="54" t="s">
        <v>8</v>
      </c>
      <c r="B19" s="72" t="s">
        <v>259</v>
      </c>
      <c r="C19" s="85">
        <v>25</v>
      </c>
      <c r="D19" s="87">
        <v>2</v>
      </c>
      <c r="E19" s="83">
        <v>7</v>
      </c>
      <c r="F19" s="70">
        <f>AVERAGE(W19,G19,H19,I19,J19,K19,L19,M19,O19,P19,Q19,U19,V19,X19,Y19,Z19,AA19,AB19,AC19,AD19,AE19,AF19,AG19,AH19,AI19)</f>
        <v>5.48</v>
      </c>
      <c r="G19" s="110">
        <v>6</v>
      </c>
      <c r="H19" s="47">
        <v>5</v>
      </c>
      <c r="I19" s="116">
        <v>5</v>
      </c>
      <c r="J19" s="190">
        <v>7</v>
      </c>
      <c r="K19" s="116">
        <v>4</v>
      </c>
      <c r="L19" s="190">
        <v>8</v>
      </c>
      <c r="M19" s="40">
        <v>5</v>
      </c>
      <c r="N19" s="58" t="s">
        <v>14</v>
      </c>
      <c r="O19" s="116">
        <v>5</v>
      </c>
      <c r="P19" s="116">
        <v>5</v>
      </c>
      <c r="Q19" s="191">
        <v>8</v>
      </c>
      <c r="R19" s="47"/>
      <c r="S19" s="47"/>
      <c r="T19" s="58" t="s">
        <v>14</v>
      </c>
      <c r="U19" s="37">
        <v>5</v>
      </c>
      <c r="V19" s="182">
        <v>8</v>
      </c>
      <c r="W19" s="116">
        <v>5</v>
      </c>
      <c r="X19" s="182">
        <v>7</v>
      </c>
      <c r="Y19" s="47">
        <v>6</v>
      </c>
      <c r="Z19" s="116">
        <v>6</v>
      </c>
      <c r="AA19" s="116">
        <v>5</v>
      </c>
      <c r="AB19" s="47">
        <v>4</v>
      </c>
      <c r="AC19" s="116">
        <v>4</v>
      </c>
      <c r="AD19" s="47">
        <v>5</v>
      </c>
      <c r="AE19" s="42">
        <v>5</v>
      </c>
      <c r="AF19" s="116">
        <v>4</v>
      </c>
      <c r="AG19" s="47">
        <v>6</v>
      </c>
      <c r="AH19" s="40">
        <v>5</v>
      </c>
      <c r="AI19" s="47">
        <v>4</v>
      </c>
      <c r="AJ19" s="40"/>
      <c r="AK19" s="40"/>
      <c r="AL19" s="40"/>
      <c r="AM19" s="116"/>
      <c r="AN19" s="42"/>
      <c r="AO19" s="40"/>
      <c r="AP19" s="40"/>
      <c r="AQ19" s="42"/>
      <c r="AR19" s="40"/>
    </row>
    <row r="20" spans="1:44">
      <c r="A20" s="100" t="s">
        <v>8</v>
      </c>
      <c r="B20" s="72" t="s">
        <v>260</v>
      </c>
      <c r="C20" s="101">
        <v>24</v>
      </c>
      <c r="D20" s="42"/>
      <c r="E20" s="103">
        <v>1</v>
      </c>
      <c r="F20" s="52">
        <f>AVERAGE(W20,U20,T20,G20,H20,I20,J20,K20,L20,M20,N20,O20,P20,Q20,R20,S20,V20,X20,Y20,AA20,AB20,AC20,AD20,AE20)</f>
        <v>5.958333333333333</v>
      </c>
      <c r="G20" s="122">
        <v>6</v>
      </c>
      <c r="H20" s="47">
        <v>6</v>
      </c>
      <c r="I20" s="116">
        <v>5</v>
      </c>
      <c r="J20" s="47">
        <v>6</v>
      </c>
      <c r="K20" s="190">
        <v>7</v>
      </c>
      <c r="L20" s="192">
        <v>7</v>
      </c>
      <c r="M20" s="268">
        <v>7</v>
      </c>
      <c r="N20" s="116">
        <v>5</v>
      </c>
      <c r="O20" s="47">
        <v>5</v>
      </c>
      <c r="P20" s="191">
        <v>7</v>
      </c>
      <c r="Q20" s="191">
        <v>7</v>
      </c>
      <c r="R20" s="47">
        <v>5</v>
      </c>
      <c r="S20" s="191">
        <v>7</v>
      </c>
      <c r="T20" s="192">
        <v>7</v>
      </c>
      <c r="U20" s="47">
        <v>6</v>
      </c>
      <c r="V20" s="47">
        <v>6</v>
      </c>
      <c r="W20" s="116">
        <v>6</v>
      </c>
      <c r="X20" s="47">
        <v>6</v>
      </c>
      <c r="Y20" s="116">
        <v>5</v>
      </c>
      <c r="Z20" s="47"/>
      <c r="AA20" s="116">
        <v>5</v>
      </c>
      <c r="AB20" s="47">
        <v>5</v>
      </c>
      <c r="AC20" s="47">
        <v>5</v>
      </c>
      <c r="AD20" s="47">
        <v>6</v>
      </c>
      <c r="AE20" s="42">
        <v>6</v>
      </c>
      <c r="AF20" s="47"/>
      <c r="AG20" s="47"/>
      <c r="AH20" s="42"/>
      <c r="AI20" s="47"/>
      <c r="AJ20" s="40"/>
      <c r="AK20" s="42"/>
      <c r="AL20" s="42"/>
      <c r="AM20" s="116"/>
      <c r="AN20" s="42"/>
      <c r="AO20" s="42"/>
      <c r="AP20" s="40"/>
      <c r="AQ20" s="40"/>
      <c r="AR20" s="42"/>
    </row>
    <row r="21" spans="1:44">
      <c r="A21" s="54" t="s">
        <v>8</v>
      </c>
      <c r="B21" s="72" t="s">
        <v>261</v>
      </c>
      <c r="C21" s="85">
        <v>24</v>
      </c>
      <c r="D21" s="87">
        <v>3</v>
      </c>
      <c r="E21" s="83">
        <v>5</v>
      </c>
      <c r="F21" s="52">
        <f>AVERAGE(W21,G21,H21,I21,J21,K21,L21,M21,R21,S21,T21,U21,V21,X21,Y21,Z21,AA21,AB21,AC21,AE21,AF21,AG21,AH21,AI21)</f>
        <v>5.666666666666667</v>
      </c>
      <c r="G21" s="122">
        <v>6</v>
      </c>
      <c r="H21" s="58">
        <v>5</v>
      </c>
      <c r="I21" s="116">
        <v>4</v>
      </c>
      <c r="J21" s="196">
        <v>7</v>
      </c>
      <c r="K21" s="116">
        <v>6</v>
      </c>
      <c r="L21" s="192">
        <v>7</v>
      </c>
      <c r="M21" s="42">
        <v>5</v>
      </c>
      <c r="N21" s="116"/>
      <c r="O21" s="58" t="s">
        <v>14</v>
      </c>
      <c r="P21" s="58" t="s">
        <v>14</v>
      </c>
      <c r="Q21" s="37" t="s">
        <v>14</v>
      </c>
      <c r="R21" s="116">
        <v>5</v>
      </c>
      <c r="S21" s="47">
        <v>6</v>
      </c>
      <c r="T21" s="116">
        <v>5</v>
      </c>
      <c r="U21" s="116">
        <v>5</v>
      </c>
      <c r="V21" s="47">
        <v>6</v>
      </c>
      <c r="W21" s="116">
        <v>6</v>
      </c>
      <c r="X21" s="116">
        <v>5</v>
      </c>
      <c r="Y21" s="190">
        <v>7</v>
      </c>
      <c r="Z21" s="47">
        <v>5</v>
      </c>
      <c r="AA21" s="116">
        <v>5</v>
      </c>
      <c r="AB21" s="47">
        <v>5</v>
      </c>
      <c r="AC21" s="182">
        <v>7</v>
      </c>
      <c r="AD21" s="47"/>
      <c r="AE21" s="268">
        <v>7</v>
      </c>
      <c r="AF21" s="47">
        <v>4</v>
      </c>
      <c r="AG21" s="182">
        <v>7</v>
      </c>
      <c r="AH21" s="43">
        <v>6</v>
      </c>
      <c r="AI21" s="47">
        <v>5</v>
      </c>
      <c r="AJ21" s="40"/>
      <c r="AK21" s="42"/>
      <c r="AL21" s="42"/>
      <c r="AM21" s="116"/>
      <c r="AN21" s="42"/>
      <c r="AO21" s="40"/>
      <c r="AP21" s="40"/>
      <c r="AQ21" s="42"/>
      <c r="AR21" s="42"/>
    </row>
    <row r="22" spans="1:44">
      <c r="A22" s="54" t="s">
        <v>8</v>
      </c>
      <c r="B22" s="72" t="s">
        <v>265</v>
      </c>
      <c r="C22" s="85">
        <v>17</v>
      </c>
      <c r="D22" s="87">
        <v>6</v>
      </c>
      <c r="E22" s="83">
        <v>4</v>
      </c>
      <c r="F22" s="70">
        <f>AVERAGE(N22,O22,P22,Q22,R22,S22,T22,Y22,Z22,AA22,AB22,AC22,AD22,AF22,AG22,AH22,AI22)</f>
        <v>5.6470588235294121</v>
      </c>
      <c r="G22" s="36" t="s">
        <v>14</v>
      </c>
      <c r="H22" s="47"/>
      <c r="I22" s="116"/>
      <c r="J22" s="37"/>
      <c r="K22" s="116"/>
      <c r="L22" s="58" t="s">
        <v>14</v>
      </c>
      <c r="M22" s="41" t="s">
        <v>14</v>
      </c>
      <c r="N22" s="116">
        <v>6</v>
      </c>
      <c r="O22" s="47">
        <v>6</v>
      </c>
      <c r="P22" s="182">
        <v>7</v>
      </c>
      <c r="Q22" s="182">
        <v>7</v>
      </c>
      <c r="R22" s="47">
        <v>5</v>
      </c>
      <c r="S22" s="47">
        <v>5</v>
      </c>
      <c r="T22" s="190">
        <v>7</v>
      </c>
      <c r="U22" s="47"/>
      <c r="V22" s="47"/>
      <c r="W22" s="58" t="s">
        <v>14</v>
      </c>
      <c r="X22" s="58" t="s">
        <v>14</v>
      </c>
      <c r="Y22" s="47">
        <v>5</v>
      </c>
      <c r="Z22" s="47">
        <v>6</v>
      </c>
      <c r="AA22" s="116">
        <v>6</v>
      </c>
      <c r="AB22" s="193">
        <v>3</v>
      </c>
      <c r="AC22" s="47">
        <v>5</v>
      </c>
      <c r="AD22" s="47">
        <v>4</v>
      </c>
      <c r="AE22" s="41" t="s">
        <v>14</v>
      </c>
      <c r="AF22" s="191">
        <v>7</v>
      </c>
      <c r="AG22" s="47">
        <v>5</v>
      </c>
      <c r="AH22" s="269">
        <v>7</v>
      </c>
      <c r="AI22" s="47">
        <v>5</v>
      </c>
      <c r="AJ22" s="40"/>
      <c r="AK22" s="42"/>
      <c r="AL22" s="42"/>
      <c r="AM22" s="116"/>
      <c r="AN22" s="42"/>
      <c r="AO22" s="42"/>
      <c r="AP22" s="42"/>
      <c r="AQ22" s="42"/>
      <c r="AR22" s="42"/>
    </row>
    <row r="23" spans="1:44">
      <c r="A23" s="54" t="s">
        <v>8</v>
      </c>
      <c r="B23" s="72" t="s">
        <v>335</v>
      </c>
      <c r="C23" s="85">
        <v>27</v>
      </c>
      <c r="D23" s="87"/>
      <c r="E23" s="83">
        <v>7</v>
      </c>
      <c r="F23" s="70">
        <f>AVERAGE(W23,U23,H23,I23,J23,K23,L23,M23,N23,O23,Q23,R23,S23,T23,V23,X23,Y23,Z23,AA23,AB23,AC23,AD23,AE23,AF23,AG23,AH23,AI23)</f>
        <v>5.4814814814814818</v>
      </c>
      <c r="G23" s="122"/>
      <c r="H23" s="47">
        <v>5</v>
      </c>
      <c r="I23" s="37">
        <v>6</v>
      </c>
      <c r="J23" s="47">
        <v>6</v>
      </c>
      <c r="K23" s="116">
        <v>4</v>
      </c>
      <c r="L23" s="190">
        <v>8</v>
      </c>
      <c r="M23" s="269">
        <v>7</v>
      </c>
      <c r="N23" s="116">
        <v>5</v>
      </c>
      <c r="O23" s="47">
        <v>5</v>
      </c>
      <c r="P23" s="47"/>
      <c r="Q23" s="191">
        <v>7</v>
      </c>
      <c r="R23" s="47">
        <v>5</v>
      </c>
      <c r="S23" s="182">
        <v>7</v>
      </c>
      <c r="T23" s="188">
        <v>3</v>
      </c>
      <c r="U23" s="47">
        <v>5</v>
      </c>
      <c r="V23" s="47">
        <v>6</v>
      </c>
      <c r="W23" s="116">
        <v>6</v>
      </c>
      <c r="X23" s="47">
        <v>6</v>
      </c>
      <c r="Y23" s="47">
        <v>6</v>
      </c>
      <c r="Z23" s="47">
        <v>5</v>
      </c>
      <c r="AA23" s="37">
        <v>6</v>
      </c>
      <c r="AB23" s="116">
        <v>5</v>
      </c>
      <c r="AC23" s="47">
        <v>4</v>
      </c>
      <c r="AD23" s="47">
        <v>5</v>
      </c>
      <c r="AE23" s="42">
        <v>5</v>
      </c>
      <c r="AF23" s="47">
        <v>4</v>
      </c>
      <c r="AG23" s="47">
        <v>6</v>
      </c>
      <c r="AH23" s="40">
        <v>5</v>
      </c>
      <c r="AI23" s="46">
        <v>6</v>
      </c>
      <c r="AJ23" s="40"/>
      <c r="AK23" s="42"/>
      <c r="AL23" s="40"/>
      <c r="AM23" s="116"/>
      <c r="AN23" s="40"/>
      <c r="AO23" s="42"/>
      <c r="AP23" s="42"/>
      <c r="AQ23" s="42"/>
      <c r="AR23" s="42"/>
    </row>
    <row r="24" spans="1:44">
      <c r="A24" s="54" t="s">
        <v>8</v>
      </c>
      <c r="B24" s="72" t="s">
        <v>337</v>
      </c>
      <c r="C24" s="85"/>
      <c r="D24" s="87">
        <v>2</v>
      </c>
      <c r="E24" s="83"/>
      <c r="F24" s="70"/>
      <c r="G24" s="122"/>
      <c r="H24" s="58" t="s">
        <v>14</v>
      </c>
      <c r="I24" s="116"/>
      <c r="J24" s="47"/>
      <c r="K24" s="116"/>
      <c r="L24" s="58" t="s">
        <v>14</v>
      </c>
      <c r="M24" s="42"/>
      <c r="N24" s="116"/>
      <c r="O24" s="47"/>
      <c r="P24" s="47"/>
      <c r="Q24" s="47"/>
      <c r="R24" s="47"/>
      <c r="S24" s="116"/>
      <c r="T24" s="116"/>
      <c r="U24" s="47"/>
      <c r="V24" s="47"/>
      <c r="W24" s="116"/>
      <c r="X24" s="47"/>
      <c r="Y24" s="116"/>
      <c r="Z24" s="116"/>
      <c r="AA24" s="116"/>
      <c r="AB24" s="47"/>
      <c r="AC24" s="116"/>
      <c r="AD24" s="116"/>
      <c r="AE24" s="40"/>
      <c r="AF24" s="47"/>
      <c r="AG24" s="116"/>
      <c r="AH24" s="42"/>
      <c r="AI24" s="116"/>
      <c r="AJ24" s="40"/>
      <c r="AK24" s="40"/>
      <c r="AL24" s="42"/>
      <c r="AM24" s="116"/>
      <c r="AN24" s="42"/>
      <c r="AO24" s="40"/>
      <c r="AP24" s="42"/>
      <c r="AQ24" s="42"/>
      <c r="AR24" s="40"/>
    </row>
    <row r="25" spans="1:44">
      <c r="A25" s="54" t="s">
        <v>8</v>
      </c>
      <c r="B25" s="30" t="s">
        <v>452</v>
      </c>
      <c r="C25" s="85">
        <v>6</v>
      </c>
      <c r="D25" s="87">
        <v>10</v>
      </c>
      <c r="E25" s="83"/>
      <c r="F25" s="70">
        <f>AVERAGE(J25,Q25,T25,AD25,AE25,AF25)</f>
        <v>4.666666666666667</v>
      </c>
      <c r="G25" s="122"/>
      <c r="H25" s="58"/>
      <c r="I25" s="116"/>
      <c r="J25" s="47">
        <v>4</v>
      </c>
      <c r="K25" s="58" t="s">
        <v>14</v>
      </c>
      <c r="L25" s="116"/>
      <c r="M25" s="42"/>
      <c r="N25" s="116"/>
      <c r="O25" s="58" t="s">
        <v>14</v>
      </c>
      <c r="P25" s="47"/>
      <c r="Q25" s="47">
        <v>6</v>
      </c>
      <c r="R25" s="47"/>
      <c r="S25" s="58" t="s">
        <v>14</v>
      </c>
      <c r="T25" s="116">
        <v>4</v>
      </c>
      <c r="U25" s="47"/>
      <c r="V25" s="58" t="s">
        <v>14</v>
      </c>
      <c r="W25" s="58" t="s">
        <v>14</v>
      </c>
      <c r="X25" s="47"/>
      <c r="Y25" s="58" t="s">
        <v>14</v>
      </c>
      <c r="Z25" s="58" t="s">
        <v>14</v>
      </c>
      <c r="AA25" s="116"/>
      <c r="AB25" s="47"/>
      <c r="AC25" s="116"/>
      <c r="AD25" s="116">
        <v>4</v>
      </c>
      <c r="AE25" s="40">
        <v>6</v>
      </c>
      <c r="AF25" s="47">
        <v>4</v>
      </c>
      <c r="AG25" s="58" t="s">
        <v>14</v>
      </c>
      <c r="AH25" s="41" t="s">
        <v>14</v>
      </c>
      <c r="AI25" s="58" t="s">
        <v>14</v>
      </c>
      <c r="AJ25" s="40"/>
      <c r="AK25" s="40"/>
      <c r="AL25" s="42"/>
      <c r="AM25" s="116"/>
      <c r="AN25" s="42"/>
      <c r="AO25" s="40"/>
      <c r="AP25" s="42"/>
      <c r="AQ25" s="42"/>
      <c r="AR25" s="40"/>
    </row>
    <row r="26" spans="1:44">
      <c r="A26" s="54" t="s">
        <v>8</v>
      </c>
      <c r="B26" s="30" t="s">
        <v>733</v>
      </c>
      <c r="C26" s="85"/>
      <c r="D26" s="87">
        <v>2</v>
      </c>
      <c r="E26" s="83"/>
      <c r="F26" s="70"/>
      <c r="G26" s="122"/>
      <c r="H26" s="58"/>
      <c r="I26" s="116"/>
      <c r="J26" s="47"/>
      <c r="K26" s="58"/>
      <c r="L26" s="116"/>
      <c r="M26" s="42"/>
      <c r="N26" s="116"/>
      <c r="O26" s="58"/>
      <c r="P26" s="47"/>
      <c r="Q26" s="58" t="s">
        <v>14</v>
      </c>
      <c r="R26" s="47"/>
      <c r="S26" s="116"/>
      <c r="T26" s="116"/>
      <c r="U26" s="47"/>
      <c r="V26" s="58" t="s">
        <v>14</v>
      </c>
      <c r="W26" s="116"/>
      <c r="X26" s="47"/>
      <c r="Y26" s="116"/>
      <c r="Z26" s="116"/>
      <c r="AA26" s="116"/>
      <c r="AB26" s="47"/>
      <c r="AC26" s="116"/>
      <c r="AD26" s="116"/>
      <c r="AE26" s="40"/>
      <c r="AF26" s="47"/>
      <c r="AG26" s="116"/>
      <c r="AH26" s="42"/>
      <c r="AI26" s="116"/>
      <c r="AJ26" s="40"/>
      <c r="AK26" s="40"/>
      <c r="AL26" s="42"/>
      <c r="AM26" s="116"/>
      <c r="AN26" s="42"/>
      <c r="AO26" s="40"/>
      <c r="AP26" s="42"/>
      <c r="AQ26" s="42"/>
      <c r="AR26" s="40"/>
    </row>
    <row r="27" spans="1:44">
      <c r="A27" s="54" t="s">
        <v>8</v>
      </c>
      <c r="B27" s="30" t="s">
        <v>774</v>
      </c>
      <c r="C27" s="85"/>
      <c r="D27" s="87">
        <v>3</v>
      </c>
      <c r="E27" s="83"/>
      <c r="F27" s="70"/>
      <c r="G27" s="122"/>
      <c r="H27" s="58"/>
      <c r="I27" s="116"/>
      <c r="J27" s="47"/>
      <c r="K27" s="58"/>
      <c r="L27" s="116"/>
      <c r="M27" s="42"/>
      <c r="N27" s="116"/>
      <c r="O27" s="58"/>
      <c r="P27" s="47"/>
      <c r="Q27" s="58"/>
      <c r="R27" s="47"/>
      <c r="S27" s="58" t="s">
        <v>14</v>
      </c>
      <c r="T27" s="116"/>
      <c r="U27" s="47"/>
      <c r="V27" s="47"/>
      <c r="W27" s="116"/>
      <c r="X27" s="47"/>
      <c r="Y27" s="116"/>
      <c r="Z27" s="116"/>
      <c r="AA27" s="116"/>
      <c r="AB27" s="47"/>
      <c r="AC27" s="116"/>
      <c r="AD27" s="116"/>
      <c r="AE27" s="40"/>
      <c r="AF27" s="58" t="s">
        <v>14</v>
      </c>
      <c r="AG27" s="116"/>
      <c r="AH27" s="41" t="s">
        <v>14</v>
      </c>
      <c r="AI27" s="116"/>
      <c r="AJ27" s="40"/>
      <c r="AK27" s="40"/>
      <c r="AL27" s="42"/>
      <c r="AM27" s="116"/>
      <c r="AN27" s="42"/>
      <c r="AO27" s="40"/>
      <c r="AP27" s="42"/>
      <c r="AQ27" s="42"/>
      <c r="AR27" s="40"/>
    </row>
    <row r="28" spans="1:44">
      <c r="A28" s="8" t="s">
        <v>8</v>
      </c>
      <c r="B28" s="155" t="s">
        <v>263</v>
      </c>
      <c r="C28" s="89">
        <v>20</v>
      </c>
      <c r="D28" s="90">
        <v>2</v>
      </c>
      <c r="E28" s="91">
        <v>6</v>
      </c>
      <c r="F28" s="24">
        <f>AVERAGE(G28,H28,I28,K28,L28,M28,N28,O28,P28,Q28,R28,S28,AB28,AC28,AD28,AE28,AF28,AG28,AH28,AI28)</f>
        <v>5.85</v>
      </c>
      <c r="G28" s="183">
        <v>8</v>
      </c>
      <c r="H28" s="47">
        <v>6</v>
      </c>
      <c r="I28" s="116">
        <v>4</v>
      </c>
      <c r="J28" s="58" t="s">
        <v>14</v>
      </c>
      <c r="K28" s="192">
        <v>7</v>
      </c>
      <c r="L28" s="190">
        <v>8</v>
      </c>
      <c r="M28" s="268">
        <v>7</v>
      </c>
      <c r="N28" s="116">
        <v>5</v>
      </c>
      <c r="O28" s="182">
        <v>7</v>
      </c>
      <c r="P28" s="191">
        <v>8</v>
      </c>
      <c r="Q28" s="182">
        <v>8</v>
      </c>
      <c r="R28" s="47">
        <v>6</v>
      </c>
      <c r="S28" s="47">
        <v>4</v>
      </c>
      <c r="T28" s="116"/>
      <c r="U28" s="47"/>
      <c r="V28" s="47"/>
      <c r="W28" s="116"/>
      <c r="X28" s="47"/>
      <c r="Y28" s="47"/>
      <c r="Z28" s="47"/>
      <c r="AA28" s="58" t="s">
        <v>14</v>
      </c>
      <c r="AB28" s="47">
        <v>4</v>
      </c>
      <c r="AC28" s="47">
        <v>4</v>
      </c>
      <c r="AD28" s="116">
        <v>4</v>
      </c>
      <c r="AE28" s="42">
        <v>5</v>
      </c>
      <c r="AF28" s="182">
        <v>7</v>
      </c>
      <c r="AG28" s="47">
        <v>6</v>
      </c>
      <c r="AH28" s="42">
        <v>4</v>
      </c>
      <c r="AI28" s="47">
        <v>5</v>
      </c>
      <c r="AJ28" s="40"/>
      <c r="AK28" s="42"/>
      <c r="AL28" s="42"/>
      <c r="AM28" s="116"/>
      <c r="AN28" s="42"/>
      <c r="AO28" s="42"/>
      <c r="AP28" s="42"/>
      <c r="AQ28" s="42"/>
      <c r="AR28" s="42"/>
    </row>
    <row r="29" spans="1:44">
      <c r="A29" s="100" t="s">
        <v>9</v>
      </c>
      <c r="B29" s="154" t="s">
        <v>25</v>
      </c>
      <c r="C29" s="101">
        <v>25</v>
      </c>
      <c r="D29" s="42">
        <v>1</v>
      </c>
      <c r="E29" s="103">
        <v>12</v>
      </c>
      <c r="F29" s="70">
        <f>AVERAGE(W29,U29,T29,G29,I29,J29,K29,L29,M29,N29,O29,P29,Q29,R29,S29,V29,X29,Y29,Z29,AD29,AE29,AF29,AG29,AH29,AI29)</f>
        <v>5.84</v>
      </c>
      <c r="G29" s="183">
        <v>7</v>
      </c>
      <c r="H29" s="47"/>
      <c r="I29" s="116">
        <v>4</v>
      </c>
      <c r="J29" s="37">
        <v>6</v>
      </c>
      <c r="K29" s="116">
        <v>4</v>
      </c>
      <c r="L29" s="190">
        <v>7</v>
      </c>
      <c r="M29" s="42">
        <v>6</v>
      </c>
      <c r="N29" s="116">
        <v>4</v>
      </c>
      <c r="O29" s="190">
        <v>7</v>
      </c>
      <c r="P29" s="47">
        <v>6</v>
      </c>
      <c r="Q29" s="182">
        <v>8</v>
      </c>
      <c r="R29" s="116">
        <v>5</v>
      </c>
      <c r="S29" s="116">
        <v>6</v>
      </c>
      <c r="T29" s="190">
        <v>7</v>
      </c>
      <c r="U29" s="116">
        <v>6</v>
      </c>
      <c r="V29" s="116">
        <v>6</v>
      </c>
      <c r="W29" s="190">
        <v>7</v>
      </c>
      <c r="X29" s="116">
        <v>5</v>
      </c>
      <c r="Y29" s="47">
        <v>4</v>
      </c>
      <c r="Z29" s="37">
        <v>6</v>
      </c>
      <c r="AA29" s="116"/>
      <c r="AB29" s="47"/>
      <c r="AC29" s="58" t="s">
        <v>14</v>
      </c>
      <c r="AD29" s="47">
        <v>5</v>
      </c>
      <c r="AE29" s="269">
        <v>8</v>
      </c>
      <c r="AF29" s="47">
        <v>4</v>
      </c>
      <c r="AG29" s="190">
        <v>7</v>
      </c>
      <c r="AH29" s="42">
        <v>5</v>
      </c>
      <c r="AI29" s="116">
        <v>6</v>
      </c>
      <c r="AJ29" s="40"/>
      <c r="AK29" s="42"/>
      <c r="AL29" s="42"/>
      <c r="AM29" s="116"/>
      <c r="AN29" s="42"/>
      <c r="AO29" s="42"/>
      <c r="AP29" s="42"/>
      <c r="AQ29" s="42"/>
      <c r="AR29" s="42"/>
    </row>
    <row r="30" spans="1:44">
      <c r="A30" s="54" t="s">
        <v>9</v>
      </c>
      <c r="B30" s="72" t="s">
        <v>262</v>
      </c>
      <c r="C30" s="85">
        <v>27</v>
      </c>
      <c r="D30" s="87"/>
      <c r="E30" s="83">
        <v>9</v>
      </c>
      <c r="F30" s="70">
        <f>AVERAGE(W30,U30,T30,G30,H30,I30,J30,L30,M30,N30,O30,P30,Q30,R30,S30,V30,X30,Y30,Z30,AA30,AB30,AD30,AC30,AE30,AF30,AG30,AI30)</f>
        <v>5.5925925925925926</v>
      </c>
      <c r="G30" s="122">
        <v>4</v>
      </c>
      <c r="H30" s="116">
        <v>6</v>
      </c>
      <c r="I30" s="116">
        <v>6</v>
      </c>
      <c r="J30" s="190">
        <v>8</v>
      </c>
      <c r="K30" s="116"/>
      <c r="L30" s="116">
        <v>6</v>
      </c>
      <c r="M30" s="269">
        <v>7</v>
      </c>
      <c r="N30" s="116">
        <v>4</v>
      </c>
      <c r="O30" s="47">
        <v>6</v>
      </c>
      <c r="P30" s="182">
        <v>7</v>
      </c>
      <c r="Q30" s="182">
        <v>8</v>
      </c>
      <c r="R30" s="47">
        <v>4</v>
      </c>
      <c r="S30" s="116">
        <v>6</v>
      </c>
      <c r="T30" s="116">
        <v>4</v>
      </c>
      <c r="U30" s="47">
        <v>4</v>
      </c>
      <c r="V30" s="47">
        <v>6</v>
      </c>
      <c r="W30" s="116">
        <v>4</v>
      </c>
      <c r="X30" s="182">
        <v>7</v>
      </c>
      <c r="Y30" s="116">
        <v>4</v>
      </c>
      <c r="Z30" s="47">
        <v>6</v>
      </c>
      <c r="AA30" s="116">
        <v>5</v>
      </c>
      <c r="AB30" s="182">
        <v>8</v>
      </c>
      <c r="AC30" s="188">
        <v>3</v>
      </c>
      <c r="AD30" s="47">
        <v>5</v>
      </c>
      <c r="AE30" s="42">
        <v>6</v>
      </c>
      <c r="AF30" s="47">
        <v>4</v>
      </c>
      <c r="AG30" s="182">
        <v>8</v>
      </c>
      <c r="AH30" s="42"/>
      <c r="AI30" s="116">
        <v>5</v>
      </c>
      <c r="AJ30" s="40"/>
      <c r="AK30" s="40"/>
      <c r="AL30" s="42"/>
      <c r="AM30" s="116"/>
      <c r="AN30" s="42"/>
      <c r="AO30" s="40"/>
      <c r="AP30" s="42"/>
      <c r="AQ30" s="42"/>
      <c r="AR30" s="40"/>
    </row>
    <row r="31" spans="1:44">
      <c r="A31" s="54" t="s">
        <v>9</v>
      </c>
      <c r="B31" s="103" t="s">
        <v>266</v>
      </c>
      <c r="C31" s="85">
        <v>7</v>
      </c>
      <c r="D31" s="87">
        <v>18</v>
      </c>
      <c r="E31" s="83">
        <v>4</v>
      </c>
      <c r="F31" s="70">
        <f>AVERAGE(T31,U31,V31,W31,X31,AA31,AH31)</f>
        <v>5.2857142857142856</v>
      </c>
      <c r="G31" s="36" t="s">
        <v>14</v>
      </c>
      <c r="H31" s="58" t="s">
        <v>14</v>
      </c>
      <c r="I31" s="58" t="s">
        <v>14</v>
      </c>
      <c r="J31" s="37"/>
      <c r="K31" s="58" t="s">
        <v>14</v>
      </c>
      <c r="L31" s="116"/>
      <c r="M31" s="41" t="s">
        <v>14</v>
      </c>
      <c r="N31" s="58" t="s">
        <v>14</v>
      </c>
      <c r="O31" s="58" t="s">
        <v>14</v>
      </c>
      <c r="P31" s="58" t="s">
        <v>14</v>
      </c>
      <c r="Q31" s="47"/>
      <c r="R31" s="58" t="s">
        <v>14</v>
      </c>
      <c r="S31" s="37" t="s">
        <v>14</v>
      </c>
      <c r="T31" s="37">
        <v>6</v>
      </c>
      <c r="U31" s="46">
        <v>6</v>
      </c>
      <c r="V31" s="182">
        <v>7</v>
      </c>
      <c r="W31" s="116">
        <v>4</v>
      </c>
      <c r="X31" s="47">
        <v>5</v>
      </c>
      <c r="Y31" s="58" t="s">
        <v>14</v>
      </c>
      <c r="Z31" s="58" t="s">
        <v>14</v>
      </c>
      <c r="AA31" s="116">
        <v>4</v>
      </c>
      <c r="AB31" s="58" t="s">
        <v>14</v>
      </c>
      <c r="AC31" s="58" t="s">
        <v>14</v>
      </c>
      <c r="AD31" s="58" t="s">
        <v>14</v>
      </c>
      <c r="AE31" s="42"/>
      <c r="AF31" s="58" t="s">
        <v>14</v>
      </c>
      <c r="AG31" s="58" t="s">
        <v>14</v>
      </c>
      <c r="AH31" s="42">
        <v>5</v>
      </c>
      <c r="AI31" s="58" t="s">
        <v>14</v>
      </c>
      <c r="AJ31" s="40"/>
      <c r="AK31" s="42"/>
      <c r="AL31" s="42"/>
      <c r="AM31" s="116"/>
      <c r="AN31" s="42"/>
      <c r="AO31" s="42"/>
      <c r="AP31" s="42"/>
      <c r="AQ31" s="42"/>
      <c r="AR31" s="42"/>
    </row>
    <row r="32" spans="1:44">
      <c r="A32" s="54" t="s">
        <v>9</v>
      </c>
      <c r="B32" s="237" t="s">
        <v>336</v>
      </c>
      <c r="C32" s="85">
        <v>5</v>
      </c>
      <c r="D32" s="87">
        <v>9</v>
      </c>
      <c r="E32" s="83">
        <v>2</v>
      </c>
      <c r="F32" s="70">
        <f>AVERAGE(H32,J32,K32,N32,Z32)</f>
        <v>5.2</v>
      </c>
      <c r="G32" s="122"/>
      <c r="H32" s="47">
        <v>4</v>
      </c>
      <c r="I32" s="58" t="s">
        <v>14</v>
      </c>
      <c r="J32" s="116">
        <v>6</v>
      </c>
      <c r="K32" s="116">
        <v>5</v>
      </c>
      <c r="L32" s="58" t="s">
        <v>14</v>
      </c>
      <c r="M32" s="41" t="s">
        <v>14</v>
      </c>
      <c r="N32" s="116">
        <v>4</v>
      </c>
      <c r="O32" s="47"/>
      <c r="P32" s="47"/>
      <c r="Q32" s="58" t="s">
        <v>14</v>
      </c>
      <c r="R32" s="58" t="s">
        <v>14</v>
      </c>
      <c r="S32" s="47"/>
      <c r="T32" s="116"/>
      <c r="U32" s="47"/>
      <c r="V32" s="47"/>
      <c r="W32" s="58" t="s">
        <v>14</v>
      </c>
      <c r="X32" s="37" t="s">
        <v>14</v>
      </c>
      <c r="Y32" s="47"/>
      <c r="Z32" s="182">
        <v>7</v>
      </c>
      <c r="AA32" s="116"/>
      <c r="AB32" s="58" t="s">
        <v>14</v>
      </c>
      <c r="AC32" s="47"/>
      <c r="AD32" s="58" t="s">
        <v>14</v>
      </c>
      <c r="AE32" s="42"/>
      <c r="AF32" s="47"/>
      <c r="AG32" s="47"/>
      <c r="AH32" s="42"/>
      <c r="AI32" s="47"/>
      <c r="AJ32" s="40"/>
      <c r="AK32" s="42"/>
      <c r="AL32" s="42"/>
      <c r="AM32" s="116"/>
      <c r="AN32" s="42"/>
      <c r="AO32" s="42"/>
      <c r="AP32" s="42"/>
      <c r="AQ32" s="42"/>
      <c r="AR32" s="42"/>
    </row>
    <row r="33" spans="1:44" ht="15.75" thickBot="1">
      <c r="A33" s="1" t="s">
        <v>9</v>
      </c>
      <c r="B33" s="255" t="s">
        <v>537</v>
      </c>
      <c r="C33" s="86"/>
      <c r="D33" s="88"/>
      <c r="E33" s="84"/>
      <c r="F33" s="23"/>
      <c r="G33" s="36"/>
      <c r="H33" s="58"/>
      <c r="I33" s="58"/>
      <c r="J33" s="116"/>
      <c r="K33" s="116"/>
      <c r="L33" s="116"/>
      <c r="M33" s="42"/>
      <c r="N33" s="116"/>
      <c r="O33" s="47"/>
      <c r="P33" s="47"/>
      <c r="Q33" s="47"/>
      <c r="R33" s="47"/>
      <c r="S33" s="47"/>
      <c r="T33" s="116"/>
      <c r="U33" s="47"/>
      <c r="V33" s="47"/>
      <c r="W33" s="116"/>
      <c r="X33" s="47"/>
      <c r="Y33" s="47"/>
      <c r="Z33" s="47"/>
      <c r="AA33" s="116"/>
      <c r="AB33" s="47"/>
      <c r="AC33" s="47"/>
      <c r="AD33" s="116"/>
      <c r="AE33" s="42"/>
      <c r="AF33" s="47"/>
      <c r="AG33" s="47"/>
      <c r="AH33" s="42"/>
      <c r="AI33" s="47"/>
      <c r="AJ33" s="40"/>
      <c r="AK33" s="42"/>
      <c r="AL33" s="42"/>
      <c r="AM33" s="116"/>
      <c r="AN33" s="42"/>
      <c r="AO33" s="42"/>
      <c r="AP33" s="42"/>
      <c r="AQ33" s="42"/>
      <c r="AR33" s="42"/>
    </row>
    <row r="34" spans="1:44">
      <c r="G34" s="78"/>
      <c r="H34" s="78"/>
      <c r="I34" s="74"/>
      <c r="J34" s="78"/>
      <c r="K34" s="74"/>
      <c r="L34" s="74"/>
      <c r="M34" s="78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11" width="4.5703125" customWidth="1"/>
    <col min="12" max="44" width="4.7109375" customWidth="1"/>
    <col min="45" max="45" width="11.42578125" customWidth="1"/>
  </cols>
  <sheetData>
    <row r="1" spans="1:45">
      <c r="A1" s="73" t="s">
        <v>267</v>
      </c>
    </row>
    <row r="4" spans="1:45">
      <c r="A4" t="s">
        <v>0</v>
      </c>
    </row>
    <row r="5" spans="1:45" ht="15.75" thickBot="1"/>
    <row r="6" spans="1:45" ht="15.75" thickBot="1">
      <c r="C6" s="340" t="s">
        <v>13</v>
      </c>
      <c r="D6" s="341"/>
      <c r="E6" s="342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268</v>
      </c>
      <c r="H7" s="273" t="s">
        <v>385</v>
      </c>
      <c r="I7" s="92" t="s">
        <v>396</v>
      </c>
      <c r="J7" s="92" t="s">
        <v>442</v>
      </c>
      <c r="K7" s="92" t="s">
        <v>598</v>
      </c>
      <c r="L7" s="92" t="s">
        <v>613</v>
      </c>
      <c r="M7" s="92" t="s">
        <v>644</v>
      </c>
      <c r="N7" s="92" t="s">
        <v>657</v>
      </c>
      <c r="O7" s="92" t="s">
        <v>678</v>
      </c>
      <c r="P7" s="92" t="s">
        <v>703</v>
      </c>
      <c r="Q7" s="92" t="s">
        <v>719</v>
      </c>
      <c r="R7" s="92" t="s">
        <v>753</v>
      </c>
      <c r="S7" s="92" t="s">
        <v>779</v>
      </c>
      <c r="T7" s="92" t="s">
        <v>803</v>
      </c>
      <c r="U7" s="92" t="s">
        <v>813</v>
      </c>
      <c r="V7" s="92" t="s">
        <v>830</v>
      </c>
      <c r="W7" s="92" t="s">
        <v>864</v>
      </c>
      <c r="X7" s="92" t="s">
        <v>877</v>
      </c>
      <c r="Y7" s="92" t="s">
        <v>908</v>
      </c>
      <c r="Z7" s="92" t="s">
        <v>925</v>
      </c>
      <c r="AA7" s="92" t="s">
        <v>942</v>
      </c>
      <c r="AB7" s="92" t="s">
        <v>964</v>
      </c>
      <c r="AC7" s="92" t="s">
        <v>990</v>
      </c>
      <c r="AD7" s="92" t="s">
        <v>1017</v>
      </c>
      <c r="AE7" s="92" t="s">
        <v>1059</v>
      </c>
      <c r="AF7" s="92" t="s">
        <v>1072</v>
      </c>
      <c r="AG7" s="92" t="s">
        <v>1084</v>
      </c>
      <c r="AH7" s="92" t="s">
        <v>1102</v>
      </c>
      <c r="AI7" s="92" t="s">
        <v>1112</v>
      </c>
      <c r="AJ7" s="92"/>
      <c r="AK7" s="92"/>
      <c r="AL7" s="92"/>
      <c r="AM7" s="92"/>
      <c r="AN7" s="92"/>
      <c r="AO7" s="92"/>
      <c r="AP7" s="92"/>
      <c r="AQ7" s="92"/>
      <c r="AR7" s="92"/>
    </row>
    <row r="8" spans="1:45">
      <c r="A8" s="15" t="s">
        <v>6</v>
      </c>
      <c r="B8" s="31" t="s">
        <v>269</v>
      </c>
      <c r="C8" s="168">
        <v>27</v>
      </c>
      <c r="D8" s="169"/>
      <c r="E8" s="170"/>
      <c r="F8" s="25">
        <f>AVERAGE(G8,H8,I8,J8,K8,L8,M8,N8,O8,P8,Q8,T8,U8,V8,W8,X8,Y8,Z8,AA8,AB8,AC8,AD8,AE8,AF8,AG8,AH8,AI8)</f>
        <v>5.0740740740740744</v>
      </c>
      <c r="G8" s="95">
        <v>5</v>
      </c>
      <c r="H8" s="161">
        <v>5</v>
      </c>
      <c r="I8" s="116">
        <v>6</v>
      </c>
      <c r="J8" s="46">
        <v>6</v>
      </c>
      <c r="K8" s="47">
        <v>5</v>
      </c>
      <c r="L8" s="46">
        <v>6</v>
      </c>
      <c r="M8" s="47">
        <v>5</v>
      </c>
      <c r="N8" s="47">
        <v>6</v>
      </c>
      <c r="O8" s="46">
        <v>6</v>
      </c>
      <c r="P8" s="47">
        <v>5</v>
      </c>
      <c r="Q8" s="47">
        <v>5</v>
      </c>
      <c r="R8" s="47"/>
      <c r="S8" s="47"/>
      <c r="T8" s="193">
        <v>2</v>
      </c>
      <c r="U8" s="47">
        <v>5</v>
      </c>
      <c r="V8" s="182">
        <v>7</v>
      </c>
      <c r="W8" s="47">
        <v>4</v>
      </c>
      <c r="X8" s="47">
        <v>5</v>
      </c>
      <c r="Y8" s="182">
        <v>7</v>
      </c>
      <c r="Z8" s="193">
        <v>3</v>
      </c>
      <c r="AA8" s="47">
        <v>4</v>
      </c>
      <c r="AB8" s="47">
        <v>4</v>
      </c>
      <c r="AC8" s="47">
        <v>5</v>
      </c>
      <c r="AD8" s="193">
        <v>2</v>
      </c>
      <c r="AE8" s="47">
        <v>5</v>
      </c>
      <c r="AF8" s="47">
        <v>4</v>
      </c>
      <c r="AG8" s="268">
        <v>8</v>
      </c>
      <c r="AH8" s="47">
        <v>6</v>
      </c>
      <c r="AI8" s="37">
        <v>6</v>
      </c>
      <c r="AJ8" s="47"/>
      <c r="AK8" s="47"/>
      <c r="AL8" s="47"/>
      <c r="AM8" s="47"/>
      <c r="AN8" s="47"/>
      <c r="AO8" s="47"/>
      <c r="AP8" s="47"/>
      <c r="AQ8" s="47"/>
      <c r="AR8" s="47"/>
      <c r="AS8" s="18"/>
    </row>
    <row r="9" spans="1:45">
      <c r="A9" s="54" t="s">
        <v>6</v>
      </c>
      <c r="B9" s="19" t="s">
        <v>494</v>
      </c>
      <c r="C9" s="101">
        <v>2</v>
      </c>
      <c r="D9" s="42"/>
      <c r="E9" s="103"/>
      <c r="F9" s="70">
        <f>AVERAGE(R9,S9)</f>
        <v>5</v>
      </c>
      <c r="G9" s="95"/>
      <c r="H9" s="108"/>
      <c r="I9" s="116"/>
      <c r="J9" s="47"/>
      <c r="K9" s="47"/>
      <c r="L9" s="47"/>
      <c r="M9" s="47"/>
      <c r="N9" s="116"/>
      <c r="O9" s="47"/>
      <c r="P9" s="47"/>
      <c r="Q9" s="47"/>
      <c r="R9" s="182">
        <v>7</v>
      </c>
      <c r="S9" s="193">
        <v>3</v>
      </c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2"/>
      <c r="AH9" s="47"/>
      <c r="AI9" s="116"/>
      <c r="AJ9" s="47"/>
      <c r="AK9" s="47"/>
      <c r="AL9" s="47"/>
      <c r="AM9" s="47"/>
      <c r="AN9" s="47"/>
      <c r="AO9" s="47"/>
      <c r="AP9" s="47"/>
      <c r="AQ9" s="47"/>
      <c r="AR9" s="47"/>
      <c r="AS9" s="18"/>
    </row>
    <row r="10" spans="1:45" s="73" customFormat="1">
      <c r="A10" s="54" t="s">
        <v>6</v>
      </c>
      <c r="B10" s="30" t="s">
        <v>496</v>
      </c>
      <c r="C10" s="101"/>
      <c r="D10" s="42"/>
      <c r="E10" s="103"/>
      <c r="F10" s="70"/>
      <c r="G10" s="95"/>
      <c r="H10" s="108"/>
      <c r="I10" s="116"/>
      <c r="J10" s="47"/>
      <c r="K10" s="47"/>
      <c r="L10" s="47"/>
      <c r="M10" s="47"/>
      <c r="N10" s="116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2"/>
      <c r="AH10" s="47"/>
      <c r="AI10" s="116"/>
      <c r="AJ10" s="47"/>
      <c r="AK10" s="47"/>
      <c r="AL10" s="47"/>
      <c r="AM10" s="47"/>
      <c r="AN10" s="47"/>
      <c r="AO10" s="47"/>
      <c r="AP10" s="47"/>
      <c r="AQ10" s="47"/>
      <c r="AR10" s="47"/>
      <c r="AS10" s="93"/>
    </row>
    <row r="11" spans="1:45">
      <c r="A11" s="8" t="s">
        <v>6</v>
      </c>
      <c r="B11" s="109" t="s">
        <v>495</v>
      </c>
      <c r="C11" s="140"/>
      <c r="D11" s="141"/>
      <c r="E11" s="181"/>
      <c r="F11" s="24"/>
      <c r="G11" s="95"/>
      <c r="H11" s="116"/>
      <c r="I11" s="116"/>
      <c r="J11" s="162"/>
      <c r="K11" s="161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2"/>
      <c r="AH11" s="47"/>
      <c r="AI11" s="116"/>
      <c r="AJ11" s="47"/>
      <c r="AK11" s="47"/>
      <c r="AL11" s="47"/>
      <c r="AM11" s="47"/>
      <c r="AN11" s="47"/>
      <c r="AO11" s="47"/>
      <c r="AP11" s="47"/>
      <c r="AQ11" s="47"/>
      <c r="AR11" s="47"/>
      <c r="AS11" s="18"/>
    </row>
    <row r="12" spans="1:45">
      <c r="A12" s="54" t="s">
        <v>7</v>
      </c>
      <c r="B12" s="79" t="s">
        <v>502</v>
      </c>
      <c r="C12" s="101">
        <v>3</v>
      </c>
      <c r="D12" s="42">
        <v>2</v>
      </c>
      <c r="E12" s="103"/>
      <c r="F12" s="70">
        <f>AVERAGE(S12,X12,AC12)</f>
        <v>3.6666666666666665</v>
      </c>
      <c r="G12" s="176"/>
      <c r="H12" s="162"/>
      <c r="I12" s="116"/>
      <c r="J12" s="47"/>
      <c r="K12" s="161"/>
      <c r="L12" s="47"/>
      <c r="M12" s="47"/>
      <c r="N12" s="47"/>
      <c r="O12" s="47"/>
      <c r="P12" s="47"/>
      <c r="Q12" s="47"/>
      <c r="R12" s="47"/>
      <c r="S12" s="47">
        <v>4</v>
      </c>
      <c r="T12" s="47"/>
      <c r="U12" s="47"/>
      <c r="V12" s="116"/>
      <c r="W12" s="47"/>
      <c r="X12" s="193">
        <v>3</v>
      </c>
      <c r="Y12" s="47"/>
      <c r="Z12" s="58" t="s">
        <v>14</v>
      </c>
      <c r="AA12" s="47"/>
      <c r="AB12" s="47"/>
      <c r="AC12" s="47">
        <v>4</v>
      </c>
      <c r="AD12" s="58" t="s">
        <v>14</v>
      </c>
      <c r="AE12" s="47"/>
      <c r="AF12" s="47"/>
      <c r="AG12" s="42"/>
      <c r="AH12" s="47"/>
      <c r="AI12" s="116"/>
      <c r="AJ12" s="47"/>
      <c r="AK12" s="47"/>
      <c r="AL12" s="47"/>
      <c r="AM12" s="47"/>
      <c r="AN12" s="47"/>
      <c r="AO12" s="47"/>
      <c r="AP12" s="47"/>
      <c r="AQ12" s="47"/>
      <c r="AR12" s="47"/>
      <c r="AS12" s="18"/>
    </row>
    <row r="13" spans="1:45">
      <c r="A13" s="54" t="s">
        <v>7</v>
      </c>
      <c r="B13" s="72" t="s">
        <v>270</v>
      </c>
      <c r="C13" s="101">
        <v>25</v>
      </c>
      <c r="D13" s="42"/>
      <c r="E13" s="103"/>
      <c r="F13" s="70">
        <f>AVERAGE(V13,U13,S13,G13,H13,I13,J13,K13,L13,M13,N13,O13,P13,Q13,R13,T13,W13,X13,Y13,Z13,AC13,AD13,AE13,AH13,AI13)</f>
        <v>4.72</v>
      </c>
      <c r="G13" s="185">
        <v>3</v>
      </c>
      <c r="H13" s="116">
        <v>5</v>
      </c>
      <c r="I13" s="162">
        <v>5</v>
      </c>
      <c r="J13" s="116">
        <v>6</v>
      </c>
      <c r="K13" s="193">
        <v>3</v>
      </c>
      <c r="L13" s="47">
        <v>6</v>
      </c>
      <c r="M13" s="47">
        <v>5</v>
      </c>
      <c r="N13" s="47">
        <v>6</v>
      </c>
      <c r="O13" s="191">
        <v>7</v>
      </c>
      <c r="P13" s="47">
        <v>4</v>
      </c>
      <c r="Q13" s="47">
        <v>5</v>
      </c>
      <c r="R13" s="47">
        <v>4</v>
      </c>
      <c r="S13" s="47">
        <v>4</v>
      </c>
      <c r="T13" s="47">
        <v>4</v>
      </c>
      <c r="U13" s="47">
        <v>6</v>
      </c>
      <c r="V13" s="47">
        <v>5</v>
      </c>
      <c r="W13" s="47">
        <v>5</v>
      </c>
      <c r="X13" s="193">
        <v>3</v>
      </c>
      <c r="Y13" s="191">
        <v>7</v>
      </c>
      <c r="Z13" s="47">
        <v>4</v>
      </c>
      <c r="AA13" s="47"/>
      <c r="AB13" s="47"/>
      <c r="AC13" s="193">
        <v>2</v>
      </c>
      <c r="AD13" s="193">
        <v>3</v>
      </c>
      <c r="AE13" s="47">
        <v>5</v>
      </c>
      <c r="AF13" s="47"/>
      <c r="AG13" s="42"/>
      <c r="AH13" s="47">
        <v>5</v>
      </c>
      <c r="AI13" s="116">
        <v>6</v>
      </c>
      <c r="AJ13" s="47"/>
      <c r="AK13" s="47"/>
      <c r="AL13" s="47"/>
      <c r="AM13" s="47"/>
      <c r="AN13" s="47"/>
      <c r="AO13" s="47"/>
      <c r="AP13" s="47"/>
      <c r="AQ13" s="47"/>
      <c r="AR13" s="47"/>
      <c r="AS13" s="18"/>
    </row>
    <row r="14" spans="1:45">
      <c r="A14" s="100" t="s">
        <v>7</v>
      </c>
      <c r="B14" s="72" t="s">
        <v>498</v>
      </c>
      <c r="C14" s="101">
        <v>29</v>
      </c>
      <c r="D14" s="42"/>
      <c r="E14" s="149" t="s">
        <v>769</v>
      </c>
      <c r="F14" s="70">
        <f>AVERAGE(V14,U14,S14,G14,H14,I14,J14,K14,L14,M14,N14,O14,P14,Q14,R14,T14,W14,X14,Y14,Z14,AA14,AB14,AC14,AD14,AE14,AF14,AG14,AH14,AI14)</f>
        <v>5.0344827586206895</v>
      </c>
      <c r="G14" s="122">
        <v>4</v>
      </c>
      <c r="H14" s="116">
        <v>6</v>
      </c>
      <c r="I14" s="116">
        <v>5</v>
      </c>
      <c r="J14" s="116">
        <v>6</v>
      </c>
      <c r="K14" s="193">
        <v>3</v>
      </c>
      <c r="L14" s="116">
        <v>6</v>
      </c>
      <c r="M14" s="47">
        <v>4</v>
      </c>
      <c r="N14" s="190">
        <v>8</v>
      </c>
      <c r="O14" s="116">
        <v>6</v>
      </c>
      <c r="P14" s="47">
        <v>4</v>
      </c>
      <c r="Q14" s="47">
        <v>5</v>
      </c>
      <c r="R14" s="191">
        <v>7</v>
      </c>
      <c r="S14" s="193">
        <v>3</v>
      </c>
      <c r="T14" s="190">
        <v>7</v>
      </c>
      <c r="U14" s="47">
        <v>4</v>
      </c>
      <c r="V14" s="191">
        <v>7</v>
      </c>
      <c r="W14" s="116">
        <v>5</v>
      </c>
      <c r="X14" s="193">
        <v>3</v>
      </c>
      <c r="Y14" s="47">
        <v>6</v>
      </c>
      <c r="Z14" s="116">
        <v>5</v>
      </c>
      <c r="AA14" s="193">
        <v>3</v>
      </c>
      <c r="AB14" s="47">
        <v>5</v>
      </c>
      <c r="AC14" s="47">
        <v>5</v>
      </c>
      <c r="AD14" s="193">
        <v>3</v>
      </c>
      <c r="AE14" s="47">
        <v>4</v>
      </c>
      <c r="AF14" s="116">
        <v>5</v>
      </c>
      <c r="AG14" s="42">
        <v>6</v>
      </c>
      <c r="AH14" s="47">
        <v>5</v>
      </c>
      <c r="AI14" s="116">
        <v>6</v>
      </c>
      <c r="AJ14" s="47"/>
      <c r="AK14" s="47"/>
      <c r="AL14" s="47"/>
      <c r="AM14" s="47"/>
      <c r="AN14" s="47"/>
      <c r="AO14" s="47"/>
      <c r="AP14" s="47"/>
      <c r="AQ14" s="47"/>
      <c r="AR14" s="47"/>
      <c r="AS14" s="18"/>
    </row>
    <row r="15" spans="1:45">
      <c r="A15" s="54" t="s">
        <v>7</v>
      </c>
      <c r="B15" s="30" t="s">
        <v>271</v>
      </c>
      <c r="C15" s="101">
        <v>25</v>
      </c>
      <c r="D15" s="42"/>
      <c r="E15" s="167">
        <v>3</v>
      </c>
      <c r="F15" s="70">
        <f>AVERAGE(V15,U15,G15,H15,I15,J15,K15,L15,M15,N15,O15,P15,Q15,R15,W15,X15,Y15,Z15,AA15,AB15,AE15,AF15,AG15,AH15,AI15)</f>
        <v>4.92</v>
      </c>
      <c r="G15" s="95">
        <v>5</v>
      </c>
      <c r="H15" s="162">
        <v>4</v>
      </c>
      <c r="I15" s="162">
        <v>4</v>
      </c>
      <c r="J15" s="116">
        <v>6</v>
      </c>
      <c r="K15" s="193">
        <v>2</v>
      </c>
      <c r="L15" s="47">
        <v>5</v>
      </c>
      <c r="M15" s="47">
        <v>4</v>
      </c>
      <c r="N15" s="182">
        <v>8</v>
      </c>
      <c r="O15" s="47">
        <v>5</v>
      </c>
      <c r="P15" s="47">
        <v>5</v>
      </c>
      <c r="Q15" s="47">
        <v>6</v>
      </c>
      <c r="R15" s="47">
        <v>6</v>
      </c>
      <c r="S15" s="47"/>
      <c r="T15" s="47"/>
      <c r="U15" s="182">
        <v>7</v>
      </c>
      <c r="V15" s="47">
        <v>5</v>
      </c>
      <c r="W15" s="193">
        <v>3</v>
      </c>
      <c r="X15" s="47">
        <v>4</v>
      </c>
      <c r="Y15" s="47">
        <v>6</v>
      </c>
      <c r="Z15" s="46">
        <v>6</v>
      </c>
      <c r="AA15" s="193">
        <v>3</v>
      </c>
      <c r="AB15" s="47">
        <v>4</v>
      </c>
      <c r="AC15" s="47"/>
      <c r="AD15" s="47"/>
      <c r="AE15" s="47">
        <v>4</v>
      </c>
      <c r="AF15" s="47">
        <v>5</v>
      </c>
      <c r="AG15" s="42">
        <v>5</v>
      </c>
      <c r="AH15" s="47">
        <v>5</v>
      </c>
      <c r="AI15" s="116">
        <v>6</v>
      </c>
      <c r="AJ15" s="47"/>
      <c r="AK15" s="47"/>
      <c r="AL15" s="47"/>
      <c r="AM15" s="47"/>
      <c r="AN15" s="47"/>
      <c r="AO15" s="47"/>
      <c r="AP15" s="47"/>
      <c r="AQ15" s="47"/>
      <c r="AR15" s="47"/>
      <c r="AS15" s="18"/>
    </row>
    <row r="16" spans="1:45">
      <c r="A16" s="281" t="s">
        <v>7</v>
      </c>
      <c r="B16" s="282" t="s">
        <v>388</v>
      </c>
      <c r="C16" s="283">
        <v>8</v>
      </c>
      <c r="D16" s="284">
        <v>2</v>
      </c>
      <c r="E16" s="285">
        <v>3</v>
      </c>
      <c r="F16" s="135">
        <f>AVERAGE(R16,S16,T16,U16,V16,W16,Y16,Z16)</f>
        <v>5.75</v>
      </c>
      <c r="G16" s="286"/>
      <c r="H16" s="300" t="s">
        <v>14</v>
      </c>
      <c r="I16" s="300" t="s">
        <v>14</v>
      </c>
      <c r="J16" s="287"/>
      <c r="K16" s="288"/>
      <c r="L16" s="288"/>
      <c r="M16" s="288"/>
      <c r="N16" s="288"/>
      <c r="O16" s="288"/>
      <c r="P16" s="288"/>
      <c r="Q16" s="288"/>
      <c r="R16" s="289">
        <v>8</v>
      </c>
      <c r="S16" s="288">
        <v>4</v>
      </c>
      <c r="T16" s="289">
        <v>5</v>
      </c>
      <c r="U16" s="288">
        <v>5</v>
      </c>
      <c r="V16" s="288">
        <v>6</v>
      </c>
      <c r="W16" s="289">
        <v>6</v>
      </c>
      <c r="X16" s="288"/>
      <c r="Y16" s="288">
        <v>7</v>
      </c>
      <c r="Z16" s="288">
        <v>5</v>
      </c>
      <c r="AA16" s="288"/>
      <c r="AB16" s="288"/>
      <c r="AC16" s="288"/>
      <c r="AD16" s="288"/>
      <c r="AE16" s="288"/>
      <c r="AF16" s="288"/>
      <c r="AG16" s="284"/>
      <c r="AH16" s="288"/>
      <c r="AI16" s="287"/>
      <c r="AJ16" s="288"/>
      <c r="AK16" s="288"/>
      <c r="AL16" s="288"/>
      <c r="AM16" s="288"/>
      <c r="AN16" s="288"/>
      <c r="AO16" s="288"/>
      <c r="AP16" s="288"/>
      <c r="AQ16" s="288"/>
      <c r="AR16" s="288"/>
      <c r="AS16" s="18"/>
    </row>
    <row r="17" spans="1:45">
      <c r="A17" s="54" t="s">
        <v>7</v>
      </c>
      <c r="B17" s="30" t="s">
        <v>492</v>
      </c>
      <c r="C17" s="101">
        <v>5</v>
      </c>
      <c r="D17" s="42">
        <v>2</v>
      </c>
      <c r="E17" s="149" t="s">
        <v>949</v>
      </c>
      <c r="F17" s="70">
        <f>AVERAGE(AA17,AB17,AD17,AF17,AG17)</f>
        <v>4</v>
      </c>
      <c r="G17" s="95"/>
      <c r="H17" s="116"/>
      <c r="I17" s="116"/>
      <c r="J17" s="116"/>
      <c r="K17" s="116"/>
      <c r="L17" s="47"/>
      <c r="M17" s="116"/>
      <c r="N17" s="116"/>
      <c r="O17" s="47"/>
      <c r="P17" s="47"/>
      <c r="Q17" s="47"/>
      <c r="R17" s="47"/>
      <c r="S17" s="47"/>
      <c r="T17" s="47"/>
      <c r="U17" s="47"/>
      <c r="V17" s="58" t="s">
        <v>14</v>
      </c>
      <c r="W17" s="47"/>
      <c r="X17" s="116"/>
      <c r="Y17" s="47"/>
      <c r="Z17" s="47"/>
      <c r="AA17" s="193">
        <v>3</v>
      </c>
      <c r="AB17" s="47">
        <v>5</v>
      </c>
      <c r="AC17" s="47"/>
      <c r="AD17" s="193">
        <v>2</v>
      </c>
      <c r="AE17" s="58" t="s">
        <v>14</v>
      </c>
      <c r="AF17" s="47">
        <v>5</v>
      </c>
      <c r="AG17" s="42">
        <v>5</v>
      </c>
      <c r="AH17" s="47"/>
      <c r="AI17" s="116"/>
      <c r="AJ17" s="47"/>
      <c r="AK17" s="47"/>
      <c r="AL17" s="47"/>
      <c r="AM17" s="47"/>
      <c r="AN17" s="47"/>
      <c r="AO17" s="47"/>
      <c r="AP17" s="47"/>
      <c r="AQ17" s="47"/>
      <c r="AR17" s="47"/>
      <c r="AS17" s="18"/>
    </row>
    <row r="18" spans="1:45" s="73" customFormat="1">
      <c r="A18" s="54" t="s">
        <v>7</v>
      </c>
      <c r="B18" s="30" t="s">
        <v>1085</v>
      </c>
      <c r="C18" s="101"/>
      <c r="D18" s="42">
        <v>1</v>
      </c>
      <c r="E18" s="149"/>
      <c r="F18" s="70"/>
      <c r="G18" s="95"/>
      <c r="H18" s="116"/>
      <c r="I18" s="116"/>
      <c r="J18" s="116"/>
      <c r="K18" s="116"/>
      <c r="L18" s="47"/>
      <c r="M18" s="116"/>
      <c r="N18" s="116"/>
      <c r="O18" s="47"/>
      <c r="P18" s="47"/>
      <c r="Q18" s="47"/>
      <c r="R18" s="47"/>
      <c r="S18" s="47"/>
      <c r="T18" s="47"/>
      <c r="U18" s="47"/>
      <c r="V18" s="58"/>
      <c r="W18" s="47"/>
      <c r="X18" s="116"/>
      <c r="Y18" s="47"/>
      <c r="Z18" s="47"/>
      <c r="AA18" s="47"/>
      <c r="AB18" s="47"/>
      <c r="AC18" s="47"/>
      <c r="AD18" s="116"/>
      <c r="AE18" s="58"/>
      <c r="AF18" s="47"/>
      <c r="AG18" s="41" t="s">
        <v>14</v>
      </c>
      <c r="AH18" s="47"/>
      <c r="AI18" s="116"/>
      <c r="AJ18" s="47"/>
      <c r="AK18" s="47"/>
      <c r="AL18" s="47"/>
      <c r="AM18" s="47"/>
      <c r="AN18" s="47"/>
      <c r="AO18" s="47"/>
      <c r="AP18" s="47"/>
      <c r="AQ18" s="47"/>
      <c r="AR18" s="47"/>
      <c r="AS18" s="93"/>
    </row>
    <row r="19" spans="1:45" s="73" customFormat="1">
      <c r="A19" s="8" t="s">
        <v>7</v>
      </c>
      <c r="B19" s="33" t="s">
        <v>493</v>
      </c>
      <c r="C19" s="140"/>
      <c r="D19" s="141"/>
      <c r="E19" s="181"/>
      <c r="F19" s="24"/>
      <c r="G19" s="95"/>
      <c r="H19" s="116"/>
      <c r="I19" s="116"/>
      <c r="J19" s="116"/>
      <c r="K19" s="116"/>
      <c r="L19" s="47"/>
      <c r="M19" s="47"/>
      <c r="N19" s="116"/>
      <c r="O19" s="47"/>
      <c r="P19" s="47"/>
      <c r="Q19" s="47"/>
      <c r="R19" s="47"/>
      <c r="S19" s="47"/>
      <c r="T19" s="47"/>
      <c r="U19" s="47"/>
      <c r="V19" s="47"/>
      <c r="W19" s="47"/>
      <c r="X19" s="116"/>
      <c r="Y19" s="47"/>
      <c r="Z19" s="47"/>
      <c r="AA19" s="47"/>
      <c r="AB19" s="47"/>
      <c r="AC19" s="47"/>
      <c r="AD19" s="116"/>
      <c r="AE19" s="47"/>
      <c r="AF19" s="47"/>
      <c r="AG19" s="42"/>
      <c r="AH19" s="47"/>
      <c r="AI19" s="116"/>
      <c r="AJ19" s="47"/>
      <c r="AK19" s="47"/>
      <c r="AL19" s="47"/>
      <c r="AM19" s="47"/>
      <c r="AN19" s="47"/>
      <c r="AO19" s="47"/>
      <c r="AP19" s="47"/>
      <c r="AQ19" s="47"/>
      <c r="AR19" s="47"/>
      <c r="AS19" s="93"/>
    </row>
    <row r="20" spans="1:45">
      <c r="A20" s="54" t="s">
        <v>8</v>
      </c>
      <c r="B20" s="79" t="s">
        <v>499</v>
      </c>
      <c r="C20" s="101">
        <v>1</v>
      </c>
      <c r="D20" s="42"/>
      <c r="E20" s="103"/>
      <c r="F20" s="70">
        <f>AVERAGE(G20)</f>
        <v>4</v>
      </c>
      <c r="G20" s="47">
        <v>4</v>
      </c>
      <c r="H20" s="116"/>
      <c r="I20" s="116"/>
      <c r="J20" s="58"/>
      <c r="K20" s="47"/>
      <c r="L20" s="11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2"/>
      <c r="AH20" s="47"/>
      <c r="AI20" s="116"/>
      <c r="AJ20" s="47"/>
      <c r="AK20" s="47"/>
      <c r="AL20" s="47"/>
      <c r="AM20" s="47"/>
      <c r="AN20" s="47"/>
      <c r="AO20" s="47"/>
      <c r="AP20" s="47"/>
      <c r="AQ20" s="47"/>
      <c r="AR20" s="47"/>
      <c r="AS20" s="18"/>
    </row>
    <row r="21" spans="1:45">
      <c r="A21" s="54" t="s">
        <v>8</v>
      </c>
      <c r="B21" s="19" t="s">
        <v>272</v>
      </c>
      <c r="C21" s="101">
        <v>19</v>
      </c>
      <c r="D21" s="42">
        <v>1</v>
      </c>
      <c r="E21" s="103"/>
      <c r="F21" s="70">
        <f>AVERAGE(G21,H21,I21,J21,K21,L21,M21,N21,P21,X21,Y21,AA21,AB21,AC21,AD21,AE21,AF21,AG21,AI21)</f>
        <v>4.7368421052631575</v>
      </c>
      <c r="G21" s="95">
        <v>6</v>
      </c>
      <c r="H21" s="116">
        <v>5</v>
      </c>
      <c r="I21" s="116">
        <v>5</v>
      </c>
      <c r="J21" s="116">
        <v>5</v>
      </c>
      <c r="K21" s="193">
        <v>3</v>
      </c>
      <c r="L21" s="47">
        <v>6</v>
      </c>
      <c r="M21" s="47">
        <v>4</v>
      </c>
      <c r="N21" s="192">
        <v>7</v>
      </c>
      <c r="O21" s="47"/>
      <c r="P21" s="47">
        <v>5</v>
      </c>
      <c r="Q21" s="116"/>
      <c r="R21" s="116"/>
      <c r="S21" s="47"/>
      <c r="T21" s="116"/>
      <c r="U21" s="116"/>
      <c r="V21" s="47"/>
      <c r="W21" s="47"/>
      <c r="X21" s="188">
        <v>3</v>
      </c>
      <c r="Y21" s="116">
        <v>6</v>
      </c>
      <c r="Z21" s="58" t="s">
        <v>14</v>
      </c>
      <c r="AA21" s="116">
        <v>4</v>
      </c>
      <c r="AB21" s="116">
        <v>5</v>
      </c>
      <c r="AC21" s="47">
        <v>4</v>
      </c>
      <c r="AD21" s="116">
        <v>4</v>
      </c>
      <c r="AE21" s="47">
        <v>5</v>
      </c>
      <c r="AF21" s="47">
        <v>4</v>
      </c>
      <c r="AG21" s="291">
        <v>3</v>
      </c>
      <c r="AH21" s="116"/>
      <c r="AI21" s="116">
        <v>6</v>
      </c>
      <c r="AJ21" s="116"/>
      <c r="AK21" s="47"/>
      <c r="AL21" s="116"/>
      <c r="AM21" s="47"/>
      <c r="AN21" s="47"/>
      <c r="AO21" s="47"/>
      <c r="AP21" s="47"/>
      <c r="AQ21" s="47"/>
      <c r="AR21" s="116"/>
      <c r="AS21" s="18"/>
    </row>
    <row r="22" spans="1:45">
      <c r="A22" s="54" t="s">
        <v>8</v>
      </c>
      <c r="B22" s="79" t="s">
        <v>273</v>
      </c>
      <c r="C22" s="101">
        <v>26</v>
      </c>
      <c r="D22" s="42">
        <v>1</v>
      </c>
      <c r="E22" s="167">
        <v>1</v>
      </c>
      <c r="F22" s="70">
        <f>AVERAGE(V22,U22,S22,G22,H22,I22,J22,K22,L22,M22,N22,O22,P22,Q22,R22,T22,W22,X22,Y22,Z22,AA22,AD22,AE22,AF22,AG22,AH22)</f>
        <v>5.1538461538461542</v>
      </c>
      <c r="G22" s="95">
        <v>4</v>
      </c>
      <c r="H22" s="116">
        <v>4</v>
      </c>
      <c r="I22" s="192">
        <v>7</v>
      </c>
      <c r="J22" s="162">
        <v>5</v>
      </c>
      <c r="K22" s="266">
        <v>3</v>
      </c>
      <c r="L22" s="191">
        <v>7</v>
      </c>
      <c r="M22" s="47">
        <v>6</v>
      </c>
      <c r="N22" s="47">
        <v>6</v>
      </c>
      <c r="O22" s="47">
        <v>6</v>
      </c>
      <c r="P22" s="47">
        <v>4</v>
      </c>
      <c r="Q22" s="47">
        <v>5</v>
      </c>
      <c r="R22" s="47">
        <v>6</v>
      </c>
      <c r="S22" s="47">
        <v>5</v>
      </c>
      <c r="T22" s="47">
        <v>5</v>
      </c>
      <c r="U22" s="116">
        <v>5</v>
      </c>
      <c r="V22" s="47">
        <v>6</v>
      </c>
      <c r="W22" s="47">
        <v>5</v>
      </c>
      <c r="X22" s="47">
        <v>4</v>
      </c>
      <c r="Y22" s="191">
        <v>7</v>
      </c>
      <c r="Z22" s="47">
        <v>6</v>
      </c>
      <c r="AA22" s="47">
        <v>5</v>
      </c>
      <c r="AB22" s="47"/>
      <c r="AC22" s="58" t="s">
        <v>14</v>
      </c>
      <c r="AD22" s="37">
        <v>5</v>
      </c>
      <c r="AE22" s="116">
        <v>5</v>
      </c>
      <c r="AF22" s="47">
        <v>5</v>
      </c>
      <c r="AG22" s="42">
        <v>4</v>
      </c>
      <c r="AH22" s="47">
        <v>4</v>
      </c>
      <c r="AI22" s="116"/>
      <c r="AJ22" s="47"/>
      <c r="AK22" s="47"/>
      <c r="AL22" s="47"/>
      <c r="AM22" s="47"/>
      <c r="AN22" s="47"/>
      <c r="AO22" s="116"/>
      <c r="AP22" s="47"/>
      <c r="AQ22" s="47"/>
      <c r="AR22" s="116"/>
      <c r="AS22" s="18"/>
    </row>
    <row r="23" spans="1:45" s="56" customFormat="1">
      <c r="A23" s="54" t="s">
        <v>8</v>
      </c>
      <c r="B23" s="30" t="s">
        <v>386</v>
      </c>
      <c r="C23" s="101">
        <v>14</v>
      </c>
      <c r="D23" s="42">
        <v>5</v>
      </c>
      <c r="E23" s="103">
        <v>3</v>
      </c>
      <c r="F23" s="70">
        <f>AVERAGE(H23,I23,U23,Y23,Z23,AA23,AB23,AC23,AD23,AE23,AF23,AG23,AH23,AI23)</f>
        <v>5.1428571428571432</v>
      </c>
      <c r="G23" s="95"/>
      <c r="H23" s="116">
        <v>5</v>
      </c>
      <c r="I23" s="162">
        <v>5</v>
      </c>
      <c r="J23" s="163"/>
      <c r="K23" s="47"/>
      <c r="L23" s="163"/>
      <c r="M23" s="108"/>
      <c r="N23" s="116"/>
      <c r="O23" s="58" t="s">
        <v>14</v>
      </c>
      <c r="P23" s="58" t="s">
        <v>14</v>
      </c>
      <c r="Q23" s="58" t="s">
        <v>14</v>
      </c>
      <c r="R23" s="163"/>
      <c r="S23" s="108"/>
      <c r="T23" s="37" t="s">
        <v>14</v>
      </c>
      <c r="U23" s="47">
        <v>5</v>
      </c>
      <c r="V23" s="116"/>
      <c r="W23" s="58" t="s">
        <v>14</v>
      </c>
      <c r="X23" s="47"/>
      <c r="Y23" s="46">
        <v>6</v>
      </c>
      <c r="Z23" s="182">
        <v>7</v>
      </c>
      <c r="AA23" s="116">
        <v>5</v>
      </c>
      <c r="AB23" s="116">
        <v>5</v>
      </c>
      <c r="AC23" s="116">
        <v>4</v>
      </c>
      <c r="AD23" s="47">
        <v>5</v>
      </c>
      <c r="AE23" s="193">
        <v>3</v>
      </c>
      <c r="AF23" s="47">
        <v>5</v>
      </c>
      <c r="AG23" s="42">
        <v>5</v>
      </c>
      <c r="AH23" s="47">
        <v>6</v>
      </c>
      <c r="AI23" s="116">
        <v>6</v>
      </c>
      <c r="AJ23" s="116"/>
      <c r="AK23" s="47"/>
      <c r="AL23" s="116"/>
      <c r="AM23" s="47"/>
      <c r="AN23" s="47"/>
      <c r="AO23" s="116"/>
      <c r="AP23" s="47"/>
      <c r="AQ23" s="116"/>
      <c r="AR23" s="116"/>
      <c r="AS23" s="57"/>
    </row>
    <row r="24" spans="1:45">
      <c r="A24" s="100" t="s">
        <v>8</v>
      </c>
      <c r="B24" s="30" t="s">
        <v>387</v>
      </c>
      <c r="C24" s="101">
        <v>11</v>
      </c>
      <c r="D24" s="42">
        <v>12</v>
      </c>
      <c r="E24" s="103">
        <v>2</v>
      </c>
      <c r="F24" s="70">
        <f>AVERAGE(O24,Q24,R24,S24,T24,U24,X24,Z24,AD24,AH24,AI24)</f>
        <v>4.9090909090909092</v>
      </c>
      <c r="G24" s="95"/>
      <c r="H24" s="58" t="s">
        <v>14</v>
      </c>
      <c r="I24" s="120" t="s">
        <v>14</v>
      </c>
      <c r="J24" s="58" t="s">
        <v>14</v>
      </c>
      <c r="K24" s="58" t="s">
        <v>14</v>
      </c>
      <c r="L24" s="58" t="s">
        <v>14</v>
      </c>
      <c r="M24" s="58" t="s">
        <v>14</v>
      </c>
      <c r="N24" s="37" t="s">
        <v>14</v>
      </c>
      <c r="O24" s="47">
        <v>5</v>
      </c>
      <c r="P24" s="58" t="s">
        <v>14</v>
      </c>
      <c r="Q24" s="182">
        <v>7</v>
      </c>
      <c r="R24" s="47">
        <v>5</v>
      </c>
      <c r="S24" s="116">
        <v>4</v>
      </c>
      <c r="T24" s="47">
        <v>5</v>
      </c>
      <c r="U24" s="47">
        <v>5</v>
      </c>
      <c r="V24" s="58" t="s">
        <v>14</v>
      </c>
      <c r="W24" s="47"/>
      <c r="X24" s="193">
        <v>3</v>
      </c>
      <c r="Y24" s="58" t="s">
        <v>14</v>
      </c>
      <c r="Z24" s="47">
        <v>5</v>
      </c>
      <c r="AA24" s="116"/>
      <c r="AB24" s="47"/>
      <c r="AC24" s="47"/>
      <c r="AD24" s="47">
        <v>4</v>
      </c>
      <c r="AE24" s="47"/>
      <c r="AF24" s="58" t="s">
        <v>14</v>
      </c>
      <c r="AG24" s="41" t="s">
        <v>14</v>
      </c>
      <c r="AH24" s="47">
        <v>4</v>
      </c>
      <c r="AI24" s="192">
        <v>7</v>
      </c>
      <c r="AJ24" s="47"/>
      <c r="AK24" s="47"/>
      <c r="AL24" s="47"/>
      <c r="AM24" s="47"/>
      <c r="AN24" s="47"/>
      <c r="AO24" s="47"/>
      <c r="AP24" s="47"/>
      <c r="AQ24" s="47"/>
      <c r="AR24" s="47"/>
      <c r="AS24" s="18"/>
    </row>
    <row r="25" spans="1:45" s="73" customFormat="1">
      <c r="A25" s="54" t="s">
        <v>8</v>
      </c>
      <c r="B25" s="30" t="s">
        <v>443</v>
      </c>
      <c r="C25" s="101">
        <v>14</v>
      </c>
      <c r="D25" s="42">
        <v>1</v>
      </c>
      <c r="E25" s="103">
        <v>4</v>
      </c>
      <c r="F25" s="70">
        <f>AVERAGE(J25,K25,L25,M25,N25,Q25,R25,S25,T25,Y25,Z25,AA25,AB25,AC25)</f>
        <v>5.7142857142857144</v>
      </c>
      <c r="G25" s="95"/>
      <c r="H25" s="116"/>
      <c r="I25" s="162"/>
      <c r="J25" s="58">
        <v>5</v>
      </c>
      <c r="K25" s="188">
        <v>3</v>
      </c>
      <c r="L25" s="46">
        <v>6</v>
      </c>
      <c r="M25" s="116">
        <v>6</v>
      </c>
      <c r="N25" s="182">
        <v>9</v>
      </c>
      <c r="O25" s="47"/>
      <c r="P25" s="47"/>
      <c r="Q25" s="47">
        <v>6</v>
      </c>
      <c r="R25" s="47">
        <v>6</v>
      </c>
      <c r="S25" s="116">
        <v>5</v>
      </c>
      <c r="T25" s="47">
        <v>5</v>
      </c>
      <c r="U25" s="47"/>
      <c r="V25" s="116"/>
      <c r="W25" s="116"/>
      <c r="X25" s="58" t="s">
        <v>14</v>
      </c>
      <c r="Y25" s="191">
        <v>7</v>
      </c>
      <c r="Z25" s="191">
        <v>7</v>
      </c>
      <c r="AA25" s="37">
        <v>5</v>
      </c>
      <c r="AB25" s="47">
        <v>5</v>
      </c>
      <c r="AC25" s="47">
        <v>5</v>
      </c>
      <c r="AD25" s="47"/>
      <c r="AE25" s="47"/>
      <c r="AF25" s="116"/>
      <c r="AG25" s="42"/>
      <c r="AH25" s="47"/>
      <c r="AI25" s="116"/>
      <c r="AJ25" s="47"/>
      <c r="AK25" s="47"/>
      <c r="AL25" s="47"/>
      <c r="AM25" s="47"/>
      <c r="AN25" s="47"/>
      <c r="AO25" s="47"/>
      <c r="AP25" s="47"/>
      <c r="AQ25" s="47"/>
      <c r="AR25" s="116"/>
      <c r="AS25" s="93"/>
    </row>
    <row r="26" spans="1:45" s="73" customFormat="1">
      <c r="A26" s="54" t="s">
        <v>8</v>
      </c>
      <c r="B26" s="30" t="s">
        <v>345</v>
      </c>
      <c r="C26" s="101">
        <v>19</v>
      </c>
      <c r="D26" s="42">
        <v>4</v>
      </c>
      <c r="E26" s="103"/>
      <c r="F26" s="70">
        <f>AVERAGE(K26,L26,M26,N26,O26,P26,Q26,R26,T26,V26,W26,X26,Y26,AA26,AB26,AC26,AD26,AE26,AF26)</f>
        <v>5.2631578947368425</v>
      </c>
      <c r="G26" s="95"/>
      <c r="H26" s="116"/>
      <c r="I26" s="162"/>
      <c r="J26" s="58" t="s">
        <v>14</v>
      </c>
      <c r="K26" s="193">
        <v>3</v>
      </c>
      <c r="L26" s="47">
        <v>6</v>
      </c>
      <c r="M26" s="47">
        <v>4</v>
      </c>
      <c r="N26" s="47">
        <v>6</v>
      </c>
      <c r="O26" s="47">
        <v>5</v>
      </c>
      <c r="P26" s="47">
        <v>5</v>
      </c>
      <c r="Q26" s="47">
        <v>5</v>
      </c>
      <c r="R26" s="191">
        <v>7</v>
      </c>
      <c r="S26" s="116"/>
      <c r="T26" s="47">
        <v>5</v>
      </c>
      <c r="U26" s="58" t="s">
        <v>14</v>
      </c>
      <c r="V26" s="116">
        <v>6</v>
      </c>
      <c r="W26" s="47">
        <v>6</v>
      </c>
      <c r="X26" s="47">
        <v>5</v>
      </c>
      <c r="Y26" s="47">
        <v>6</v>
      </c>
      <c r="Z26" s="47"/>
      <c r="AA26" s="116">
        <v>4</v>
      </c>
      <c r="AB26" s="47">
        <v>6</v>
      </c>
      <c r="AC26" s="47">
        <v>5</v>
      </c>
      <c r="AD26" s="47">
        <v>6</v>
      </c>
      <c r="AE26" s="47">
        <v>5</v>
      </c>
      <c r="AF26" s="116">
        <v>5</v>
      </c>
      <c r="AG26" s="42"/>
      <c r="AH26" s="58" t="s">
        <v>14</v>
      </c>
      <c r="AI26" s="58" t="s">
        <v>14</v>
      </c>
      <c r="AJ26" s="47"/>
      <c r="AK26" s="47"/>
      <c r="AL26" s="47"/>
      <c r="AM26" s="47"/>
      <c r="AN26" s="47"/>
      <c r="AO26" s="47"/>
      <c r="AP26" s="47"/>
      <c r="AQ26" s="47"/>
      <c r="AR26" s="47"/>
      <c r="AS26" s="93"/>
    </row>
    <row r="27" spans="1:45" s="73" customFormat="1">
      <c r="A27" s="281" t="s">
        <v>8</v>
      </c>
      <c r="B27" s="282" t="s">
        <v>497</v>
      </c>
      <c r="C27" s="283"/>
      <c r="D27" s="284"/>
      <c r="E27" s="285"/>
      <c r="F27" s="70"/>
      <c r="G27" s="314"/>
      <c r="H27" s="287"/>
      <c r="I27" s="319"/>
      <c r="J27" s="287"/>
      <c r="K27" s="288"/>
      <c r="L27" s="288"/>
      <c r="M27" s="288"/>
      <c r="N27" s="288"/>
      <c r="O27" s="288"/>
      <c r="P27" s="288"/>
      <c r="Q27" s="288"/>
      <c r="R27" s="288"/>
      <c r="S27" s="287"/>
      <c r="T27" s="287"/>
      <c r="U27" s="288"/>
      <c r="V27" s="287"/>
      <c r="W27" s="288"/>
      <c r="X27" s="288"/>
      <c r="Y27" s="288"/>
      <c r="Z27" s="288"/>
      <c r="AA27" s="287"/>
      <c r="AB27" s="288"/>
      <c r="AC27" s="288"/>
      <c r="AD27" s="288"/>
      <c r="AE27" s="288"/>
      <c r="AF27" s="287"/>
      <c r="AG27" s="284"/>
      <c r="AH27" s="288"/>
      <c r="AI27" s="287"/>
      <c r="AJ27" s="288"/>
      <c r="AK27" s="288"/>
      <c r="AL27" s="288"/>
      <c r="AM27" s="288"/>
      <c r="AN27" s="288"/>
      <c r="AO27" s="288"/>
      <c r="AP27" s="288"/>
      <c r="AQ27" s="288"/>
      <c r="AR27" s="288"/>
      <c r="AS27" s="93"/>
    </row>
    <row r="28" spans="1:45" s="73" customFormat="1">
      <c r="A28" s="54" t="s">
        <v>8</v>
      </c>
      <c r="B28" s="30" t="s">
        <v>501</v>
      </c>
      <c r="C28" s="101">
        <v>25</v>
      </c>
      <c r="D28" s="42">
        <v>2</v>
      </c>
      <c r="E28" s="103">
        <v>1</v>
      </c>
      <c r="F28" s="70">
        <f>AVERAGE(G28,H28,I28,J28,K28,L28,M28,N28,O28,P28,Q28,S28,T28,U28,V28,W28,AA28,AB28,X28,AC28,AE28,AF28,AG28,AH28,AI28)</f>
        <v>4.72</v>
      </c>
      <c r="G28" s="176">
        <v>4</v>
      </c>
      <c r="H28" s="162">
        <v>5</v>
      </c>
      <c r="I28" s="116">
        <v>5</v>
      </c>
      <c r="J28" s="192">
        <v>7</v>
      </c>
      <c r="K28" s="193">
        <v>3</v>
      </c>
      <c r="L28" s="47">
        <v>6</v>
      </c>
      <c r="M28" s="47">
        <v>5</v>
      </c>
      <c r="N28" s="191">
        <v>7</v>
      </c>
      <c r="O28" s="47">
        <v>5</v>
      </c>
      <c r="P28" s="47">
        <v>5</v>
      </c>
      <c r="Q28" s="47">
        <v>4</v>
      </c>
      <c r="R28" s="47"/>
      <c r="S28" s="116">
        <v>4</v>
      </c>
      <c r="T28" s="116">
        <v>4</v>
      </c>
      <c r="U28" s="47">
        <v>4</v>
      </c>
      <c r="V28" s="116">
        <v>5</v>
      </c>
      <c r="W28" s="47">
        <v>5</v>
      </c>
      <c r="X28" s="193">
        <v>3</v>
      </c>
      <c r="Y28" s="58" t="s">
        <v>14</v>
      </c>
      <c r="Z28" s="58" t="s">
        <v>14</v>
      </c>
      <c r="AA28" s="116">
        <v>4</v>
      </c>
      <c r="AB28" s="47">
        <v>6</v>
      </c>
      <c r="AC28" s="47">
        <v>4</v>
      </c>
      <c r="AD28" s="47"/>
      <c r="AE28" s="47">
        <v>4</v>
      </c>
      <c r="AF28" s="116">
        <v>4</v>
      </c>
      <c r="AG28" s="42">
        <v>4</v>
      </c>
      <c r="AH28" s="47">
        <v>5</v>
      </c>
      <c r="AI28" s="116">
        <v>6</v>
      </c>
      <c r="AJ28" s="47"/>
      <c r="AK28" s="47"/>
      <c r="AL28" s="47"/>
      <c r="AM28" s="47"/>
      <c r="AN28" s="47"/>
      <c r="AO28" s="47"/>
      <c r="AP28" s="47"/>
      <c r="AQ28" s="47"/>
      <c r="AR28" s="47"/>
      <c r="AS28" s="93"/>
    </row>
    <row r="29" spans="1:45" s="73" customFormat="1">
      <c r="A29" s="8" t="s">
        <v>8</v>
      </c>
      <c r="B29" s="33" t="s">
        <v>500</v>
      </c>
      <c r="C29" s="140">
        <v>7</v>
      </c>
      <c r="D29" s="141">
        <v>5</v>
      </c>
      <c r="E29" s="117">
        <v>1</v>
      </c>
      <c r="F29" s="24">
        <f>AVERAGE(V29,W29,AD29,AF29,AG29,AH29,AI29)</f>
        <v>4.8571428571428568</v>
      </c>
      <c r="G29" s="36"/>
      <c r="H29" s="58"/>
      <c r="I29" s="162"/>
      <c r="J29" s="116"/>
      <c r="K29" s="47"/>
      <c r="L29" s="47"/>
      <c r="M29" s="47"/>
      <c r="N29" s="47"/>
      <c r="O29" s="47"/>
      <c r="P29" s="47"/>
      <c r="Q29" s="47"/>
      <c r="R29" s="58" t="s">
        <v>14</v>
      </c>
      <c r="S29" s="116"/>
      <c r="T29" s="116"/>
      <c r="U29" s="58" t="s">
        <v>14</v>
      </c>
      <c r="V29" s="190">
        <v>8</v>
      </c>
      <c r="W29" s="47">
        <v>5</v>
      </c>
      <c r="X29" s="47"/>
      <c r="Y29" s="116"/>
      <c r="Z29" s="47"/>
      <c r="AA29" s="58" t="s">
        <v>14</v>
      </c>
      <c r="AB29" s="58" t="s">
        <v>14</v>
      </c>
      <c r="AC29" s="47"/>
      <c r="AD29" s="193">
        <v>3</v>
      </c>
      <c r="AE29" s="58" t="s">
        <v>14</v>
      </c>
      <c r="AF29" s="116">
        <v>4</v>
      </c>
      <c r="AG29" s="42">
        <v>5</v>
      </c>
      <c r="AH29" s="47">
        <v>5</v>
      </c>
      <c r="AI29" s="116">
        <v>4</v>
      </c>
      <c r="AJ29" s="47"/>
      <c r="AK29" s="47"/>
      <c r="AL29" s="47"/>
      <c r="AM29" s="47"/>
      <c r="AN29" s="47"/>
      <c r="AO29" s="47"/>
      <c r="AP29" s="47"/>
      <c r="AQ29" s="47"/>
      <c r="AR29" s="47"/>
      <c r="AS29" s="93"/>
    </row>
    <row r="30" spans="1:45">
      <c r="A30" s="54" t="s">
        <v>9</v>
      </c>
      <c r="B30" s="79" t="s">
        <v>274</v>
      </c>
      <c r="C30" s="101">
        <v>12</v>
      </c>
      <c r="D30" s="42">
        <v>8</v>
      </c>
      <c r="E30" s="103"/>
      <c r="F30" s="70">
        <f>AVERAGE(G30,H30,I30,J30,K30,L30,M30,N30,O30,P30,Q30,AE30)</f>
        <v>4.583333333333333</v>
      </c>
      <c r="G30" s="122">
        <v>4</v>
      </c>
      <c r="H30" s="116">
        <v>5</v>
      </c>
      <c r="I30" s="120">
        <v>5</v>
      </c>
      <c r="J30" s="116">
        <v>6</v>
      </c>
      <c r="K30" s="162">
        <v>4</v>
      </c>
      <c r="L30" s="47">
        <v>5</v>
      </c>
      <c r="M30" s="47">
        <v>4</v>
      </c>
      <c r="N30" s="47">
        <v>5</v>
      </c>
      <c r="O30" s="47">
        <v>5</v>
      </c>
      <c r="P30" s="47">
        <v>5</v>
      </c>
      <c r="Q30" s="188">
        <v>3</v>
      </c>
      <c r="R30" s="47"/>
      <c r="S30" s="58" t="s">
        <v>14</v>
      </c>
      <c r="T30" s="58" t="s">
        <v>14</v>
      </c>
      <c r="U30" s="47"/>
      <c r="V30" s="47"/>
      <c r="W30" s="58" t="s">
        <v>14</v>
      </c>
      <c r="X30" s="58" t="s">
        <v>14</v>
      </c>
      <c r="Y30" s="47"/>
      <c r="Z30" s="47"/>
      <c r="AA30" s="47"/>
      <c r="AB30" s="58" t="s">
        <v>14</v>
      </c>
      <c r="AC30" s="58" t="s">
        <v>14</v>
      </c>
      <c r="AD30" s="58" t="s">
        <v>14</v>
      </c>
      <c r="AE30" s="47">
        <v>4</v>
      </c>
      <c r="AF30" s="47"/>
      <c r="AG30" s="42"/>
      <c r="AH30" s="47"/>
      <c r="AI30" s="58" t="s">
        <v>14</v>
      </c>
      <c r="AJ30" s="47"/>
      <c r="AK30" s="47"/>
      <c r="AL30" s="47"/>
      <c r="AM30" s="116"/>
      <c r="AN30" s="116"/>
      <c r="AO30" s="47"/>
      <c r="AP30" s="116"/>
      <c r="AQ30" s="116"/>
      <c r="AR30" s="47"/>
      <c r="AS30" s="18"/>
    </row>
    <row r="31" spans="1:45">
      <c r="A31" s="281" t="s">
        <v>9</v>
      </c>
      <c r="B31" s="282" t="s">
        <v>275</v>
      </c>
      <c r="C31" s="283">
        <v>16</v>
      </c>
      <c r="D31" s="284">
        <v>4</v>
      </c>
      <c r="E31" s="285">
        <v>6</v>
      </c>
      <c r="F31" s="135">
        <f>AVERAGE(U31,G31,H31,I31,J31,L31,M31,N31,O31,P31,R31,S31,T31,W31,Z31,AB31)</f>
        <v>4.6875</v>
      </c>
      <c r="G31" s="286">
        <v>3</v>
      </c>
      <c r="H31" s="287">
        <v>4</v>
      </c>
      <c r="I31" s="287">
        <v>3</v>
      </c>
      <c r="J31" s="313">
        <v>6</v>
      </c>
      <c r="K31" s="287" t="s">
        <v>14</v>
      </c>
      <c r="L31" s="288">
        <v>4</v>
      </c>
      <c r="M31" s="289">
        <v>7</v>
      </c>
      <c r="N31" s="289">
        <v>7</v>
      </c>
      <c r="O31" s="288">
        <v>4</v>
      </c>
      <c r="P31" s="288">
        <v>4</v>
      </c>
      <c r="Q31" s="288"/>
      <c r="R31" s="288">
        <v>4</v>
      </c>
      <c r="S31" s="313">
        <v>6</v>
      </c>
      <c r="T31" s="289">
        <v>6</v>
      </c>
      <c r="U31" s="288">
        <v>3</v>
      </c>
      <c r="V31" s="287" t="s">
        <v>14</v>
      </c>
      <c r="W31" s="288">
        <v>4</v>
      </c>
      <c r="X31" s="288"/>
      <c r="Y31" s="288"/>
      <c r="Z31" s="313">
        <v>6</v>
      </c>
      <c r="AA31" s="287" t="s">
        <v>14</v>
      </c>
      <c r="AB31" s="287">
        <v>4</v>
      </c>
      <c r="AC31" s="287" t="s">
        <v>14</v>
      </c>
      <c r="AD31" s="287"/>
      <c r="AE31" s="287"/>
      <c r="AF31" s="287"/>
      <c r="AG31" s="284"/>
      <c r="AH31" s="287"/>
      <c r="AI31" s="287"/>
      <c r="AJ31" s="288"/>
      <c r="AK31" s="287"/>
      <c r="AL31" s="288"/>
      <c r="AM31" s="287"/>
      <c r="AN31" s="287"/>
      <c r="AO31" s="288"/>
      <c r="AP31" s="288"/>
      <c r="AQ31" s="288"/>
      <c r="AR31" s="288"/>
      <c r="AS31" s="18"/>
    </row>
    <row r="32" spans="1:45">
      <c r="A32" s="54" t="s">
        <v>9</v>
      </c>
      <c r="B32" s="79" t="s">
        <v>135</v>
      </c>
      <c r="C32" s="101">
        <v>23</v>
      </c>
      <c r="D32" s="42">
        <v>5</v>
      </c>
      <c r="E32" s="103">
        <v>11</v>
      </c>
      <c r="F32" s="70">
        <f>AVERAGE(G32,H32,I32,J32,K32,O32,P32,Q32,R32,S32,T32,V32,W32,X32,Z32,AB32,AD32,AC32,AE32,AF32,AG32,AH32,AI32)</f>
        <v>5.0434782608695654</v>
      </c>
      <c r="G32" s="122">
        <v>4</v>
      </c>
      <c r="H32" s="116">
        <v>5</v>
      </c>
      <c r="I32" s="190">
        <v>7</v>
      </c>
      <c r="J32" s="162">
        <v>5</v>
      </c>
      <c r="K32" s="47">
        <v>4</v>
      </c>
      <c r="L32" s="116"/>
      <c r="M32" s="37" t="s">
        <v>14</v>
      </c>
      <c r="N32" s="58" t="s">
        <v>14</v>
      </c>
      <c r="O32" s="47">
        <v>5</v>
      </c>
      <c r="P32" s="193">
        <v>3</v>
      </c>
      <c r="Q32" s="116">
        <v>4</v>
      </c>
      <c r="R32" s="116">
        <v>4</v>
      </c>
      <c r="S32" s="47">
        <v>5</v>
      </c>
      <c r="T32" s="116">
        <v>5</v>
      </c>
      <c r="U32" s="58" t="s">
        <v>14</v>
      </c>
      <c r="V32" s="47">
        <v>5</v>
      </c>
      <c r="W32" s="47">
        <v>4</v>
      </c>
      <c r="X32" s="116">
        <v>4</v>
      </c>
      <c r="Y32" s="37" t="s">
        <v>14</v>
      </c>
      <c r="Z32" s="47">
        <v>4</v>
      </c>
      <c r="AA32" s="58" t="s">
        <v>14</v>
      </c>
      <c r="AB32" s="46">
        <v>6</v>
      </c>
      <c r="AC32" s="47">
        <v>4</v>
      </c>
      <c r="AD32" s="182">
        <v>7</v>
      </c>
      <c r="AE32" s="47">
        <v>4</v>
      </c>
      <c r="AF32" s="46">
        <v>5</v>
      </c>
      <c r="AG32" s="243">
        <v>7</v>
      </c>
      <c r="AH32" s="190">
        <v>8</v>
      </c>
      <c r="AI32" s="192">
        <v>7</v>
      </c>
      <c r="AJ32" s="47"/>
      <c r="AK32" s="47"/>
      <c r="AL32" s="47"/>
      <c r="AM32" s="116"/>
      <c r="AN32" s="116"/>
      <c r="AO32" s="47"/>
      <c r="AP32" s="47"/>
      <c r="AQ32" s="47"/>
      <c r="AR32" s="47"/>
      <c r="AS32" s="18"/>
    </row>
    <row r="33" spans="1:45" s="73" customFormat="1">
      <c r="A33" s="54" t="s">
        <v>9</v>
      </c>
      <c r="B33" s="72" t="s">
        <v>278</v>
      </c>
      <c r="C33" s="101">
        <v>8</v>
      </c>
      <c r="D33" s="42">
        <v>16</v>
      </c>
      <c r="E33" s="103">
        <v>4</v>
      </c>
      <c r="F33" s="70">
        <f>AVERAGE(U33,V33,Y33,AA33,AC33,AG33,AH33,AI33)</f>
        <v>5</v>
      </c>
      <c r="G33" s="36" t="s">
        <v>14</v>
      </c>
      <c r="H33" s="116"/>
      <c r="I33" s="116"/>
      <c r="J33" s="162"/>
      <c r="K33" s="47"/>
      <c r="L33" s="58" t="s">
        <v>14</v>
      </c>
      <c r="M33" s="58" t="s">
        <v>14</v>
      </c>
      <c r="N33" s="58" t="s">
        <v>14</v>
      </c>
      <c r="O33" s="58" t="s">
        <v>14</v>
      </c>
      <c r="P33" s="58" t="s">
        <v>14</v>
      </c>
      <c r="Q33" s="58" t="s">
        <v>14</v>
      </c>
      <c r="R33" s="58" t="s">
        <v>14</v>
      </c>
      <c r="S33" s="58" t="s">
        <v>14</v>
      </c>
      <c r="T33" s="58" t="s">
        <v>14</v>
      </c>
      <c r="U33" s="46">
        <v>6</v>
      </c>
      <c r="V33" s="47">
        <v>6</v>
      </c>
      <c r="W33" s="58" t="s">
        <v>14</v>
      </c>
      <c r="X33" s="58" t="s">
        <v>14</v>
      </c>
      <c r="Y33" s="190">
        <v>7</v>
      </c>
      <c r="Z33" s="47"/>
      <c r="AA33" s="193">
        <v>3</v>
      </c>
      <c r="AB33" s="37" t="s">
        <v>14</v>
      </c>
      <c r="AC33" s="47">
        <v>4</v>
      </c>
      <c r="AD33" s="58" t="s">
        <v>14</v>
      </c>
      <c r="AE33" s="58" t="s">
        <v>14</v>
      </c>
      <c r="AF33" s="58" t="s">
        <v>14</v>
      </c>
      <c r="AG33" s="40">
        <v>4</v>
      </c>
      <c r="AH33" s="188">
        <v>3</v>
      </c>
      <c r="AI33" s="190">
        <v>7</v>
      </c>
      <c r="AJ33" s="47"/>
      <c r="AK33" s="47"/>
      <c r="AL33" s="47"/>
      <c r="AM33" s="116"/>
      <c r="AN33" s="116"/>
      <c r="AO33" s="47"/>
      <c r="AP33" s="47"/>
      <c r="AQ33" s="47"/>
      <c r="AR33" s="47"/>
      <c r="AS33" s="93"/>
    </row>
    <row r="34" spans="1:45" s="73" customFormat="1">
      <c r="A34" s="54" t="s">
        <v>9</v>
      </c>
      <c r="B34" s="72" t="s">
        <v>277</v>
      </c>
      <c r="C34" s="101"/>
      <c r="D34" s="42">
        <v>7</v>
      </c>
      <c r="E34" s="103"/>
      <c r="F34" s="70"/>
      <c r="G34" s="36" t="s">
        <v>14</v>
      </c>
      <c r="H34" s="116"/>
      <c r="I34" s="116"/>
      <c r="J34" s="120" t="s">
        <v>14</v>
      </c>
      <c r="K34" s="58" t="s">
        <v>14</v>
      </c>
      <c r="L34" s="58" t="s">
        <v>14</v>
      </c>
      <c r="M34" s="116"/>
      <c r="N34" s="47"/>
      <c r="O34" s="58" t="s">
        <v>14</v>
      </c>
      <c r="P34" s="47"/>
      <c r="Q34" s="116"/>
      <c r="R34" s="116"/>
      <c r="S34" s="47"/>
      <c r="T34" s="116"/>
      <c r="U34" s="47"/>
      <c r="V34" s="47"/>
      <c r="W34" s="47"/>
      <c r="X34" s="116"/>
      <c r="Y34" s="116"/>
      <c r="Z34" s="47"/>
      <c r="AA34" s="47"/>
      <c r="AB34" s="47"/>
      <c r="AC34" s="47"/>
      <c r="AD34" s="47"/>
      <c r="AE34" s="47"/>
      <c r="AF34" s="47"/>
      <c r="AG34" s="41" t="s">
        <v>14</v>
      </c>
      <c r="AH34" s="116"/>
      <c r="AI34" s="58" t="s">
        <v>14</v>
      </c>
      <c r="AJ34" s="47"/>
      <c r="AK34" s="47"/>
      <c r="AL34" s="47"/>
      <c r="AM34" s="116"/>
      <c r="AN34" s="116"/>
      <c r="AO34" s="47"/>
      <c r="AP34" s="47"/>
      <c r="AQ34" s="47"/>
      <c r="AR34" s="47"/>
      <c r="AS34" s="93"/>
    </row>
    <row r="35" spans="1:45" s="73" customFormat="1">
      <c r="A35" s="54" t="s">
        <v>9</v>
      </c>
      <c r="B35" s="72" t="s">
        <v>491</v>
      </c>
      <c r="C35" s="101"/>
      <c r="D35" s="42">
        <v>4</v>
      </c>
      <c r="E35" s="103"/>
      <c r="F35" s="70"/>
      <c r="G35" s="36"/>
      <c r="H35" s="116"/>
      <c r="I35" s="116"/>
      <c r="J35" s="120"/>
      <c r="K35" s="47"/>
      <c r="L35" s="116"/>
      <c r="M35" s="116"/>
      <c r="N35" s="47"/>
      <c r="O35" s="47"/>
      <c r="P35" s="47"/>
      <c r="Q35" s="58" t="s">
        <v>14</v>
      </c>
      <c r="R35" s="116"/>
      <c r="S35" s="58" t="s">
        <v>14</v>
      </c>
      <c r="T35" s="116"/>
      <c r="U35" s="47"/>
      <c r="V35" s="47"/>
      <c r="W35" s="47"/>
      <c r="X35" s="116"/>
      <c r="Y35" s="116"/>
      <c r="Z35" s="47"/>
      <c r="AA35" s="47"/>
      <c r="AB35" s="47"/>
      <c r="AC35" s="47"/>
      <c r="AD35" s="47"/>
      <c r="AE35" s="47"/>
      <c r="AF35" s="58" t="s">
        <v>14</v>
      </c>
      <c r="AG35" s="40"/>
      <c r="AH35" s="58" t="s">
        <v>14</v>
      </c>
      <c r="AI35" s="116"/>
      <c r="AJ35" s="47"/>
      <c r="AK35" s="47"/>
      <c r="AL35" s="47"/>
      <c r="AM35" s="116"/>
      <c r="AN35" s="116"/>
      <c r="AO35" s="47"/>
      <c r="AP35" s="47"/>
      <c r="AQ35" s="47"/>
      <c r="AR35" s="47"/>
      <c r="AS35" s="93"/>
    </row>
    <row r="36" spans="1:45" s="63" customFormat="1" ht="15.75" thickBot="1">
      <c r="A36" s="301" t="s">
        <v>9</v>
      </c>
      <c r="B36" s="302" t="s">
        <v>276</v>
      </c>
      <c r="C36" s="303"/>
      <c r="D36" s="316">
        <v>3</v>
      </c>
      <c r="E36" s="317"/>
      <c r="F36" s="23"/>
      <c r="G36" s="286" t="s">
        <v>14</v>
      </c>
      <c r="H36" s="287" t="s">
        <v>14</v>
      </c>
      <c r="I36" s="287" t="s">
        <v>14</v>
      </c>
      <c r="J36" s="319"/>
      <c r="K36" s="287"/>
      <c r="L36" s="287"/>
      <c r="M36" s="288"/>
      <c r="N36" s="287"/>
      <c r="O36" s="287"/>
      <c r="P36" s="287"/>
      <c r="Q36" s="287"/>
      <c r="R36" s="287"/>
      <c r="S36" s="287"/>
      <c r="T36" s="288"/>
      <c r="U36" s="287"/>
      <c r="V36" s="287"/>
      <c r="W36" s="287"/>
      <c r="X36" s="287"/>
      <c r="Y36" s="287"/>
      <c r="Z36" s="287"/>
      <c r="AA36" s="288"/>
      <c r="AB36" s="288"/>
      <c r="AC36" s="287"/>
      <c r="AD36" s="288"/>
      <c r="AE36" s="288"/>
      <c r="AF36" s="288"/>
      <c r="AG36" s="284"/>
      <c r="AH36" s="288"/>
      <c r="AI36" s="287"/>
      <c r="AJ36" s="287"/>
      <c r="AK36" s="287"/>
      <c r="AL36" s="288"/>
      <c r="AM36" s="288"/>
      <c r="AN36" s="287"/>
      <c r="AO36" s="288"/>
      <c r="AP36" s="288"/>
      <c r="AQ36" s="288"/>
      <c r="AR36" s="288"/>
      <c r="AS36" s="65"/>
    </row>
    <row r="37" spans="1:45">
      <c r="G37" s="78"/>
      <c r="H37" s="78"/>
      <c r="I37" s="201"/>
      <c r="J37" s="78"/>
      <c r="K37" s="74"/>
      <c r="L37" s="74"/>
      <c r="M37" s="78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3.28515625" customWidth="1"/>
    <col min="7" max="8" width="4.5703125" customWidth="1"/>
    <col min="9" max="10" width="4.7109375" customWidth="1"/>
    <col min="11" max="11" width="4.85546875" customWidth="1"/>
    <col min="12" max="44" width="4.7109375" customWidth="1"/>
  </cols>
  <sheetData>
    <row r="1" spans="1:45">
      <c r="A1" s="73" t="s">
        <v>111</v>
      </c>
    </row>
    <row r="4" spans="1:45" ht="15.75" thickBot="1">
      <c r="A4" t="s">
        <v>0</v>
      </c>
    </row>
    <row r="5" spans="1:45" ht="15.75" thickBot="1">
      <c r="C5" s="340" t="s">
        <v>13</v>
      </c>
      <c r="D5" s="341"/>
      <c r="E5" s="342"/>
    </row>
    <row r="6" spans="1:45" ht="48" customHeight="1" thickBot="1">
      <c r="A6" s="2" t="s">
        <v>1</v>
      </c>
      <c r="B6" s="4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11" t="s">
        <v>26</v>
      </c>
      <c r="H6" s="92" t="s">
        <v>331</v>
      </c>
      <c r="I6" s="92" t="s">
        <v>390</v>
      </c>
      <c r="J6" s="92" t="s">
        <v>446</v>
      </c>
      <c r="K6" s="92" t="s">
        <v>593</v>
      </c>
      <c r="L6" s="92" t="s">
        <v>633</v>
      </c>
      <c r="M6" s="92" t="s">
        <v>647</v>
      </c>
      <c r="N6" s="92" t="s">
        <v>673</v>
      </c>
      <c r="O6" s="92" t="s">
        <v>680</v>
      </c>
      <c r="P6" s="92" t="s">
        <v>699</v>
      </c>
      <c r="Q6" s="92" t="s">
        <v>721</v>
      </c>
      <c r="R6" s="92" t="s">
        <v>763</v>
      </c>
      <c r="S6" s="92" t="s">
        <v>764</v>
      </c>
      <c r="T6" s="92" t="s">
        <v>792</v>
      </c>
      <c r="U6" s="92" t="s">
        <v>812</v>
      </c>
      <c r="V6" s="92" t="s">
        <v>851</v>
      </c>
      <c r="W6" s="92" t="s">
        <v>869</v>
      </c>
      <c r="X6" s="92" t="s">
        <v>874</v>
      </c>
      <c r="Y6" s="92" t="s">
        <v>895</v>
      </c>
      <c r="Z6" s="92" t="s">
        <v>916</v>
      </c>
      <c r="AA6" s="92" t="s">
        <v>936</v>
      </c>
      <c r="AB6" s="92" t="s">
        <v>981</v>
      </c>
      <c r="AC6" s="92" t="s">
        <v>992</v>
      </c>
      <c r="AD6" s="92" t="s">
        <v>1030</v>
      </c>
      <c r="AE6" s="92" t="s">
        <v>1055</v>
      </c>
      <c r="AF6" s="92" t="s">
        <v>1068</v>
      </c>
      <c r="AG6" s="92" t="s">
        <v>1089</v>
      </c>
      <c r="AH6" s="92" t="s">
        <v>1110</v>
      </c>
      <c r="AI6" s="92" t="s">
        <v>1123</v>
      </c>
      <c r="AJ6" s="92"/>
      <c r="AK6" s="92"/>
      <c r="AL6" s="92"/>
      <c r="AM6" s="92"/>
      <c r="AN6" s="92"/>
      <c r="AO6" s="92"/>
      <c r="AP6" s="92"/>
      <c r="AQ6" s="92"/>
      <c r="AR6" s="92"/>
    </row>
    <row r="7" spans="1:45" s="73" customFormat="1">
      <c r="A7" s="204" t="s">
        <v>6</v>
      </c>
      <c r="B7" s="203" t="s">
        <v>27</v>
      </c>
      <c r="C7" s="207">
        <v>26</v>
      </c>
      <c r="D7" s="208"/>
      <c r="E7" s="209"/>
      <c r="F7" s="25">
        <f>AVERAGE(G7,H7,I7,J7,K7,L7,M7,N7,O7,P7,Q7,R7,U7,V7,W7,X7,Y7,Z7,AA7,AB7,AC7,AD7,AE7,AF7,AH7,AI7)</f>
        <v>5.7307692307692308</v>
      </c>
      <c r="G7" s="215">
        <v>6</v>
      </c>
      <c r="H7" s="197">
        <v>7</v>
      </c>
      <c r="I7" s="47">
        <v>5</v>
      </c>
      <c r="J7" s="47">
        <v>5</v>
      </c>
      <c r="K7" s="69">
        <v>4</v>
      </c>
      <c r="L7" s="46">
        <v>6</v>
      </c>
      <c r="M7" s="47">
        <v>6</v>
      </c>
      <c r="N7" s="239">
        <v>7</v>
      </c>
      <c r="O7" s="69">
        <v>6</v>
      </c>
      <c r="P7" s="182">
        <v>8</v>
      </c>
      <c r="Q7" s="69">
        <v>6</v>
      </c>
      <c r="R7" s="198">
        <v>3</v>
      </c>
      <c r="S7" s="69"/>
      <c r="T7" s="69"/>
      <c r="U7" s="47">
        <v>5</v>
      </c>
      <c r="V7" s="239">
        <v>7</v>
      </c>
      <c r="W7" s="69">
        <v>6</v>
      </c>
      <c r="X7" s="46">
        <v>6</v>
      </c>
      <c r="Y7" s="69">
        <v>5</v>
      </c>
      <c r="Z7" s="58">
        <v>5</v>
      </c>
      <c r="AA7" s="182">
        <v>7</v>
      </c>
      <c r="AB7" s="69">
        <v>6</v>
      </c>
      <c r="AC7" s="43">
        <v>6</v>
      </c>
      <c r="AD7" s="72">
        <v>5</v>
      </c>
      <c r="AE7" s="69">
        <v>5</v>
      </c>
      <c r="AF7" s="69">
        <v>5</v>
      </c>
      <c r="AG7" s="69"/>
      <c r="AH7" s="69">
        <v>4</v>
      </c>
      <c r="AI7" s="182">
        <v>8</v>
      </c>
      <c r="AJ7" s="46"/>
      <c r="AK7" s="69"/>
      <c r="AL7" s="69"/>
      <c r="AM7" s="28"/>
      <c r="AN7" s="69"/>
      <c r="AO7" s="46"/>
      <c r="AP7" s="69"/>
      <c r="AQ7" s="46"/>
      <c r="AR7" s="47"/>
      <c r="AS7" s="93"/>
    </row>
    <row r="8" spans="1:45" s="73" customFormat="1">
      <c r="A8" s="148" t="s">
        <v>6</v>
      </c>
      <c r="B8" s="72" t="s">
        <v>507</v>
      </c>
      <c r="C8" s="153"/>
      <c r="D8" s="69"/>
      <c r="E8" s="212"/>
      <c r="F8" s="70"/>
      <c r="G8" s="215"/>
      <c r="H8" s="47"/>
      <c r="I8" s="47"/>
      <c r="J8" s="47"/>
      <c r="K8" s="69"/>
      <c r="L8" s="46"/>
      <c r="M8" s="46"/>
      <c r="N8" s="69"/>
      <c r="O8" s="69"/>
      <c r="P8" s="46"/>
      <c r="Q8" s="69"/>
      <c r="R8" s="69"/>
      <c r="S8" s="69"/>
      <c r="T8" s="69"/>
      <c r="U8" s="46"/>
      <c r="V8" s="69"/>
      <c r="W8" s="69"/>
      <c r="X8" s="69"/>
      <c r="Y8" s="69"/>
      <c r="Z8" s="58"/>
      <c r="AA8" s="69"/>
      <c r="AB8" s="69"/>
      <c r="AC8" s="42"/>
      <c r="AD8" s="72"/>
      <c r="AE8" s="69"/>
      <c r="AF8" s="69"/>
      <c r="AG8" s="69"/>
      <c r="AH8" s="69"/>
      <c r="AI8" s="46"/>
      <c r="AJ8" s="46"/>
      <c r="AK8" s="69"/>
      <c r="AL8" s="69"/>
      <c r="AM8" s="28"/>
      <c r="AN8" s="69"/>
      <c r="AO8" s="46"/>
      <c r="AP8" s="69"/>
      <c r="AQ8" s="46"/>
      <c r="AR8" s="47"/>
      <c r="AS8" s="93"/>
    </row>
    <row r="9" spans="1:45">
      <c r="A9" s="118" t="s">
        <v>6</v>
      </c>
      <c r="B9" s="155" t="s">
        <v>506</v>
      </c>
      <c r="C9" s="140">
        <v>3</v>
      </c>
      <c r="D9" s="150"/>
      <c r="E9" s="151"/>
      <c r="F9" s="24">
        <f>AVERAGE(S9,T9,AG9)</f>
        <v>4.666666666666667</v>
      </c>
      <c r="G9" s="38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>
        <v>5</v>
      </c>
      <c r="T9" s="69">
        <v>4</v>
      </c>
      <c r="U9" s="69"/>
      <c r="V9" s="69"/>
      <c r="W9" s="69"/>
      <c r="X9" s="69"/>
      <c r="Y9" s="69"/>
      <c r="Z9" s="69"/>
      <c r="AA9" s="28"/>
      <c r="AB9" s="69"/>
      <c r="AC9" s="28"/>
      <c r="AD9" s="38"/>
      <c r="AE9" s="69"/>
      <c r="AF9" s="28"/>
      <c r="AG9" s="69">
        <v>5</v>
      </c>
      <c r="AH9" s="69"/>
      <c r="AI9" s="69"/>
      <c r="AJ9" s="69"/>
      <c r="AK9" s="69"/>
      <c r="AL9" s="69"/>
      <c r="AM9" s="28"/>
      <c r="AN9" s="28"/>
      <c r="AO9" s="69"/>
      <c r="AP9" s="69"/>
      <c r="AQ9" s="28"/>
      <c r="AR9" s="46"/>
      <c r="AS9" s="18"/>
    </row>
    <row r="10" spans="1:45">
      <c r="A10" s="100" t="s">
        <v>7</v>
      </c>
      <c r="B10" s="154" t="s">
        <v>28</v>
      </c>
      <c r="C10" s="101">
        <v>27</v>
      </c>
      <c r="D10" s="96"/>
      <c r="E10" s="210"/>
      <c r="F10" s="70">
        <f>AVERAGE(U10,S10,G10,H10,I10,J10,K10,L10,M10,N10,O10,P10,Q10,R10,V10,W10,Y10,Z10,AA10,AB10,AC10,AD10,AE10,AF10,AG10,AH10,AI10)</f>
        <v>4.7407407407407405</v>
      </c>
      <c r="G10" s="129">
        <v>4</v>
      </c>
      <c r="H10" s="58">
        <v>6</v>
      </c>
      <c r="I10" s="58">
        <v>4</v>
      </c>
      <c r="J10" s="58">
        <v>5</v>
      </c>
      <c r="K10" s="193">
        <v>3</v>
      </c>
      <c r="L10" s="69">
        <v>6</v>
      </c>
      <c r="M10" s="58">
        <v>4</v>
      </c>
      <c r="N10" s="69">
        <v>4</v>
      </c>
      <c r="O10" s="69">
        <v>5</v>
      </c>
      <c r="P10" s="69">
        <v>6</v>
      </c>
      <c r="Q10" s="69">
        <v>5</v>
      </c>
      <c r="R10" s="198">
        <v>3</v>
      </c>
      <c r="S10" s="69">
        <v>5</v>
      </c>
      <c r="T10" s="69"/>
      <c r="U10" s="69">
        <v>4</v>
      </c>
      <c r="V10" s="69">
        <v>5</v>
      </c>
      <c r="W10" s="58">
        <v>4</v>
      </c>
      <c r="X10" s="69"/>
      <c r="Y10" s="69">
        <v>5</v>
      </c>
      <c r="Z10" s="41">
        <v>4</v>
      </c>
      <c r="AA10" s="69">
        <v>6</v>
      </c>
      <c r="AB10" s="28">
        <v>5</v>
      </c>
      <c r="AC10" s="28">
        <v>5</v>
      </c>
      <c r="AD10" s="69">
        <v>4</v>
      </c>
      <c r="AE10" s="28">
        <v>5</v>
      </c>
      <c r="AF10" s="69">
        <v>6</v>
      </c>
      <c r="AG10" s="69">
        <v>4</v>
      </c>
      <c r="AH10" s="69">
        <v>6</v>
      </c>
      <c r="AI10" s="58">
        <v>5</v>
      </c>
      <c r="AJ10" s="69"/>
      <c r="AK10" s="69"/>
      <c r="AL10" s="28"/>
      <c r="AM10" s="28"/>
      <c r="AN10" s="69"/>
      <c r="AO10" s="69"/>
      <c r="AP10" s="28"/>
      <c r="AQ10" s="69"/>
      <c r="AR10" s="69"/>
      <c r="AS10" s="18"/>
    </row>
    <row r="11" spans="1:45">
      <c r="A11" s="100" t="s">
        <v>7</v>
      </c>
      <c r="B11" s="154" t="s">
        <v>29</v>
      </c>
      <c r="C11" s="153">
        <v>29</v>
      </c>
      <c r="D11" s="72"/>
      <c r="E11" s="211">
        <v>2</v>
      </c>
      <c r="F11" s="70">
        <f>AVERAGE(U11,T11,S11,G11,H11,I11,J11,K11,L11,M11,N11,O11,P11,Q11,R11,V11,W11,X11,Y11,Z11,AA11,AB11,AC11,AD11,AE11,AF11,AG11,AH11,AI11)</f>
        <v>5.1724137931034484</v>
      </c>
      <c r="G11" s="129">
        <v>5</v>
      </c>
      <c r="H11" s="120">
        <v>6</v>
      </c>
      <c r="I11" s="116">
        <v>4</v>
      </c>
      <c r="J11" s="58">
        <v>5</v>
      </c>
      <c r="K11" s="116">
        <v>4</v>
      </c>
      <c r="L11" s="190">
        <v>7</v>
      </c>
      <c r="M11" s="58">
        <v>6</v>
      </c>
      <c r="N11" s="58">
        <v>5</v>
      </c>
      <c r="O11" s="58">
        <v>6</v>
      </c>
      <c r="P11" s="196">
        <v>7</v>
      </c>
      <c r="Q11" s="116">
        <v>6</v>
      </c>
      <c r="R11" s="198">
        <v>3</v>
      </c>
      <c r="S11" s="69">
        <v>5</v>
      </c>
      <c r="T11" s="69">
        <v>5</v>
      </c>
      <c r="U11" s="116">
        <v>5</v>
      </c>
      <c r="V11" s="69">
        <v>4</v>
      </c>
      <c r="W11" s="69">
        <v>5</v>
      </c>
      <c r="X11" s="69">
        <v>5</v>
      </c>
      <c r="Y11" s="69">
        <v>5</v>
      </c>
      <c r="Z11" s="41">
        <v>4</v>
      </c>
      <c r="AA11" s="69">
        <v>6</v>
      </c>
      <c r="AB11" s="28">
        <v>5</v>
      </c>
      <c r="AC11" s="324">
        <v>7</v>
      </c>
      <c r="AD11" s="58">
        <v>5</v>
      </c>
      <c r="AE11" s="41">
        <v>5</v>
      </c>
      <c r="AF11" s="37">
        <v>5</v>
      </c>
      <c r="AG11" s="58">
        <v>4</v>
      </c>
      <c r="AH11" s="69">
        <v>5</v>
      </c>
      <c r="AI11" s="58">
        <v>6</v>
      </c>
      <c r="AJ11" s="69"/>
      <c r="AK11" s="116"/>
      <c r="AL11" s="41"/>
      <c r="AM11" s="28"/>
      <c r="AN11" s="69"/>
      <c r="AO11" s="69"/>
      <c r="AP11" s="42"/>
      <c r="AQ11" s="30"/>
      <c r="AR11" s="69"/>
      <c r="AS11" s="18"/>
    </row>
    <row r="12" spans="1:45" s="56" customFormat="1">
      <c r="A12" s="100" t="s">
        <v>7</v>
      </c>
      <c r="B12" s="154" t="s">
        <v>30</v>
      </c>
      <c r="C12" s="101">
        <v>29</v>
      </c>
      <c r="D12" s="96"/>
      <c r="E12" s="102">
        <v>1</v>
      </c>
      <c r="F12" s="70">
        <f>AVERAGE(U12,T12,S12,G12,H12,I12,J12,K12,L12,M12,N12,O12,P12,Q12,R12,V12,W12,X12,Y12,Z12,AA12,AB12,AC12,AD12,AE12,AF12,AG12,AH12,AI12)</f>
        <v>5.0344827586206895</v>
      </c>
      <c r="G12" s="69">
        <v>5</v>
      </c>
      <c r="H12" s="58">
        <v>6</v>
      </c>
      <c r="I12" s="58">
        <v>4</v>
      </c>
      <c r="J12" s="58">
        <v>5</v>
      </c>
      <c r="K12" s="186">
        <v>3</v>
      </c>
      <c r="L12" s="69">
        <v>5</v>
      </c>
      <c r="M12" s="69">
        <v>5</v>
      </c>
      <c r="N12" s="69">
        <v>5</v>
      </c>
      <c r="O12" s="47">
        <v>5</v>
      </c>
      <c r="P12" s="58">
        <v>6</v>
      </c>
      <c r="Q12" s="58">
        <v>6</v>
      </c>
      <c r="R12" s="186">
        <v>3</v>
      </c>
      <c r="S12" s="69">
        <v>4</v>
      </c>
      <c r="T12" s="58">
        <v>5</v>
      </c>
      <c r="U12" s="58">
        <v>6</v>
      </c>
      <c r="V12" s="58">
        <v>4</v>
      </c>
      <c r="W12" s="69">
        <v>5</v>
      </c>
      <c r="X12" s="58">
        <v>6</v>
      </c>
      <c r="Y12" s="116">
        <v>5</v>
      </c>
      <c r="Z12" s="44">
        <v>4</v>
      </c>
      <c r="AA12" s="116">
        <v>6</v>
      </c>
      <c r="AB12" s="28">
        <v>5</v>
      </c>
      <c r="AC12" s="28">
        <v>6</v>
      </c>
      <c r="AD12" s="69">
        <v>5</v>
      </c>
      <c r="AE12" s="28">
        <v>5</v>
      </c>
      <c r="AF12" s="58">
        <v>6</v>
      </c>
      <c r="AG12" s="58">
        <v>5</v>
      </c>
      <c r="AH12" s="69">
        <v>5</v>
      </c>
      <c r="AI12" s="69">
        <v>6</v>
      </c>
      <c r="AJ12" s="47"/>
      <c r="AK12" s="69"/>
      <c r="AL12" s="28"/>
      <c r="AM12" s="41"/>
      <c r="AN12" s="69"/>
      <c r="AO12" s="58"/>
      <c r="AP12" s="28"/>
      <c r="AQ12" s="69"/>
      <c r="AR12" s="69"/>
      <c r="AS12" s="57"/>
    </row>
    <row r="13" spans="1:45" s="56" customFormat="1">
      <c r="A13" s="100" t="s">
        <v>7</v>
      </c>
      <c r="B13" s="154" t="s">
        <v>31</v>
      </c>
      <c r="C13" s="153">
        <v>28</v>
      </c>
      <c r="D13" s="69"/>
      <c r="E13" s="212">
        <v>1</v>
      </c>
      <c r="F13" s="70">
        <f>AVERAGE(U13,T13,S13,G13,H13,I13,J13,K13,L13,M13,N13,O13,P13,R13,V13,W13,X13,Y13,Z13,AA13,AB13,AC13,AD13,AE13,AF13,AG13,AH13,AI13)</f>
        <v>4.75</v>
      </c>
      <c r="G13" s="69">
        <v>5</v>
      </c>
      <c r="H13" s="58">
        <v>5</v>
      </c>
      <c r="I13" s="186">
        <v>3</v>
      </c>
      <c r="J13" s="58">
        <v>4</v>
      </c>
      <c r="K13" s="69">
        <v>4</v>
      </c>
      <c r="L13" s="69">
        <v>5</v>
      </c>
      <c r="M13" s="69">
        <v>5</v>
      </c>
      <c r="N13" s="69">
        <v>4</v>
      </c>
      <c r="O13" s="69">
        <v>5</v>
      </c>
      <c r="P13" s="69">
        <v>5</v>
      </c>
      <c r="Q13" s="69"/>
      <c r="R13" s="186">
        <v>2</v>
      </c>
      <c r="S13" s="198">
        <v>3</v>
      </c>
      <c r="T13" s="69">
        <v>4</v>
      </c>
      <c r="U13" s="190">
        <v>7</v>
      </c>
      <c r="V13" s="69">
        <v>5</v>
      </c>
      <c r="W13" s="58">
        <v>5</v>
      </c>
      <c r="X13" s="69">
        <v>5</v>
      </c>
      <c r="Y13" s="69">
        <v>6</v>
      </c>
      <c r="Z13" s="41">
        <v>5</v>
      </c>
      <c r="AA13" s="58">
        <v>6</v>
      </c>
      <c r="AB13" s="28">
        <v>5</v>
      </c>
      <c r="AC13" s="325">
        <v>7</v>
      </c>
      <c r="AD13" s="69">
        <v>4</v>
      </c>
      <c r="AE13" s="41">
        <v>5</v>
      </c>
      <c r="AF13" s="58">
        <v>4</v>
      </c>
      <c r="AG13" s="69">
        <v>5</v>
      </c>
      <c r="AH13" s="47">
        <v>4</v>
      </c>
      <c r="AI13" s="58">
        <v>6</v>
      </c>
      <c r="AJ13" s="69"/>
      <c r="AK13" s="69"/>
      <c r="AL13" s="28"/>
      <c r="AM13" s="28"/>
      <c r="AN13" s="69"/>
      <c r="AO13" s="58"/>
      <c r="AP13" s="28"/>
      <c r="AQ13" s="69"/>
      <c r="AR13" s="58"/>
      <c r="AS13" s="57"/>
    </row>
    <row r="14" spans="1:45" s="63" customFormat="1">
      <c r="A14" s="100" t="s">
        <v>7</v>
      </c>
      <c r="B14" s="154" t="s">
        <v>391</v>
      </c>
      <c r="C14" s="153"/>
      <c r="D14" s="69">
        <v>12</v>
      </c>
      <c r="E14" s="212"/>
      <c r="F14" s="70"/>
      <c r="G14" s="96"/>
      <c r="H14" s="107"/>
      <c r="I14" s="116" t="s">
        <v>14</v>
      </c>
      <c r="J14" s="107"/>
      <c r="K14" s="96"/>
      <c r="L14" s="96"/>
      <c r="M14" s="96"/>
      <c r="N14" s="96"/>
      <c r="O14" s="116" t="s">
        <v>14</v>
      </c>
      <c r="P14" s="96"/>
      <c r="Q14" s="116" t="s">
        <v>14</v>
      </c>
      <c r="R14" s="107"/>
      <c r="S14" s="116" t="s">
        <v>14</v>
      </c>
      <c r="T14" s="116" t="s">
        <v>14</v>
      </c>
      <c r="U14" s="116" t="s">
        <v>14</v>
      </c>
      <c r="V14" s="96"/>
      <c r="W14" s="96"/>
      <c r="X14" s="96"/>
      <c r="Y14" s="116" t="s">
        <v>14</v>
      </c>
      <c r="Z14" s="97"/>
      <c r="AA14" s="116" t="s">
        <v>14</v>
      </c>
      <c r="AB14" s="40" t="s">
        <v>14</v>
      </c>
      <c r="AC14" s="122" t="s">
        <v>14</v>
      </c>
      <c r="AD14" s="107"/>
      <c r="AE14" s="97"/>
      <c r="AF14" s="116" t="s">
        <v>14</v>
      </c>
      <c r="AG14" s="116" t="s">
        <v>14</v>
      </c>
      <c r="AH14" s="96"/>
      <c r="AI14" s="96"/>
      <c r="AJ14" s="96"/>
      <c r="AK14" s="96"/>
      <c r="AL14" s="98"/>
      <c r="AM14" s="98"/>
      <c r="AN14" s="96"/>
      <c r="AO14" s="96"/>
      <c r="AP14" s="98"/>
      <c r="AQ14" s="96"/>
      <c r="AR14" s="96"/>
      <c r="AS14" s="65"/>
    </row>
    <row r="15" spans="1:45" s="73" customFormat="1">
      <c r="A15" s="100" t="s">
        <v>7</v>
      </c>
      <c r="B15" s="154" t="s">
        <v>503</v>
      </c>
      <c r="C15" s="153"/>
      <c r="D15" s="69"/>
      <c r="E15" s="211"/>
      <c r="F15" s="70"/>
      <c r="G15" s="69"/>
      <c r="H15" s="58"/>
      <c r="I15" s="58"/>
      <c r="J15" s="58"/>
      <c r="K15" s="69"/>
      <c r="L15" s="46"/>
      <c r="M15" s="69"/>
      <c r="N15" s="69"/>
      <c r="O15" s="69"/>
      <c r="P15" s="69"/>
      <c r="Q15" s="69"/>
      <c r="R15" s="58"/>
      <c r="S15" s="69"/>
      <c r="T15" s="69"/>
      <c r="U15" s="69"/>
      <c r="V15" s="69"/>
      <c r="W15" s="69"/>
      <c r="X15" s="69"/>
      <c r="Y15" s="69"/>
      <c r="Z15" s="41"/>
      <c r="AA15" s="69"/>
      <c r="AB15" s="28"/>
      <c r="AC15" s="38"/>
      <c r="AD15" s="58"/>
      <c r="AE15" s="41"/>
      <c r="AF15" s="69"/>
      <c r="AG15" s="58"/>
      <c r="AH15" s="69"/>
      <c r="AI15" s="69"/>
      <c r="AJ15" s="69"/>
      <c r="AK15" s="69"/>
      <c r="AL15" s="28"/>
      <c r="AM15" s="28"/>
      <c r="AN15" s="69"/>
      <c r="AO15" s="69"/>
      <c r="AP15" s="28"/>
      <c r="AQ15" s="69"/>
      <c r="AR15" s="69"/>
      <c r="AS15" s="93"/>
    </row>
    <row r="16" spans="1:45" s="73" customFormat="1">
      <c r="A16" s="100" t="s">
        <v>7</v>
      </c>
      <c r="B16" s="154" t="s">
        <v>504</v>
      </c>
      <c r="C16" s="153"/>
      <c r="D16" s="69"/>
      <c r="E16" s="212"/>
      <c r="F16" s="70"/>
      <c r="G16" s="69"/>
      <c r="H16" s="58"/>
      <c r="I16" s="58"/>
      <c r="J16" s="58"/>
      <c r="K16" s="69"/>
      <c r="L16" s="69"/>
      <c r="M16" s="69"/>
      <c r="N16" s="69"/>
      <c r="O16" s="69"/>
      <c r="P16" s="69"/>
      <c r="Q16" s="69"/>
      <c r="R16" s="58"/>
      <c r="S16" s="69"/>
      <c r="T16" s="69"/>
      <c r="U16" s="69"/>
      <c r="V16" s="69"/>
      <c r="W16" s="69"/>
      <c r="X16" s="69"/>
      <c r="Y16" s="69"/>
      <c r="Z16" s="41"/>
      <c r="AA16" s="69"/>
      <c r="AB16" s="28"/>
      <c r="AC16" s="28"/>
      <c r="AD16" s="58"/>
      <c r="AE16" s="41"/>
      <c r="AF16" s="69"/>
      <c r="AG16" s="69"/>
      <c r="AH16" s="69"/>
      <c r="AI16" s="69"/>
      <c r="AJ16" s="58"/>
      <c r="AK16" s="46"/>
      <c r="AL16" s="28"/>
      <c r="AM16" s="28"/>
      <c r="AN16" s="69"/>
      <c r="AO16" s="69"/>
      <c r="AP16" s="28"/>
      <c r="AQ16" s="69"/>
      <c r="AR16" s="69"/>
      <c r="AS16" s="93"/>
    </row>
    <row r="17" spans="1:45" s="73" customFormat="1">
      <c r="A17" s="118" t="s">
        <v>7</v>
      </c>
      <c r="B17" s="155" t="s">
        <v>505</v>
      </c>
      <c r="C17" s="156">
        <v>3</v>
      </c>
      <c r="D17" s="213">
        <v>2</v>
      </c>
      <c r="E17" s="214"/>
      <c r="F17" s="24">
        <f>AVERAGE(Q17,T17,X17)</f>
        <v>4.333333333333333</v>
      </c>
      <c r="G17" s="69"/>
      <c r="H17" s="58"/>
      <c r="I17" s="58"/>
      <c r="J17" s="58"/>
      <c r="K17" s="69"/>
      <c r="L17" s="69"/>
      <c r="M17" s="69"/>
      <c r="N17" s="69"/>
      <c r="O17" s="58" t="s">
        <v>14</v>
      </c>
      <c r="P17" s="58" t="s">
        <v>14</v>
      </c>
      <c r="Q17" s="69">
        <v>5</v>
      </c>
      <c r="R17" s="58"/>
      <c r="S17" s="69"/>
      <c r="T17" s="198">
        <v>3</v>
      </c>
      <c r="U17" s="69"/>
      <c r="V17" s="69"/>
      <c r="W17" s="69"/>
      <c r="X17" s="69">
        <v>5</v>
      </c>
      <c r="Y17" s="69"/>
      <c r="Z17" s="41"/>
      <c r="AA17" s="69"/>
      <c r="AB17" s="28"/>
      <c r="AC17" s="28"/>
      <c r="AD17" s="58"/>
      <c r="AE17" s="41"/>
      <c r="AF17" s="69"/>
      <c r="AG17" s="69"/>
      <c r="AH17" s="69"/>
      <c r="AI17" s="69"/>
      <c r="AJ17" s="58"/>
      <c r="AK17" s="46"/>
      <c r="AL17" s="28"/>
      <c r="AM17" s="28"/>
      <c r="AN17" s="69"/>
      <c r="AO17" s="69"/>
      <c r="AP17" s="28"/>
      <c r="AQ17" s="69"/>
      <c r="AR17" s="69"/>
      <c r="AS17" s="93"/>
    </row>
    <row r="18" spans="1:45">
      <c r="A18" s="100" t="s">
        <v>8</v>
      </c>
      <c r="B18" s="154" t="s">
        <v>32</v>
      </c>
      <c r="C18" s="153">
        <v>25</v>
      </c>
      <c r="D18" s="69">
        <v>3</v>
      </c>
      <c r="E18" s="212">
        <v>1</v>
      </c>
      <c r="F18" s="70">
        <f>AVERAGE(G18,H18,I18,J18,K18,L18,M18,N18,S18,T18,U18,V18,W18,X18,Y18,Z18,AA18,AB18,AC18,AD18,AE18,AF18,AG18,AH18,AI18)</f>
        <v>4.92</v>
      </c>
      <c r="G18" s="129">
        <v>5</v>
      </c>
      <c r="H18" s="120">
        <v>6</v>
      </c>
      <c r="I18" s="116">
        <v>4</v>
      </c>
      <c r="J18" s="58">
        <v>5</v>
      </c>
      <c r="K18" s="116">
        <v>4</v>
      </c>
      <c r="L18" s="116">
        <v>6</v>
      </c>
      <c r="M18" s="58">
        <v>5</v>
      </c>
      <c r="N18" s="58">
        <v>4</v>
      </c>
      <c r="O18" s="58"/>
      <c r="P18" s="58" t="s">
        <v>14</v>
      </c>
      <c r="Q18" s="116" t="s">
        <v>14</v>
      </c>
      <c r="R18" s="58" t="s">
        <v>14</v>
      </c>
      <c r="S18" s="69">
        <v>4</v>
      </c>
      <c r="T18" s="69">
        <v>4</v>
      </c>
      <c r="U18" s="37">
        <v>6</v>
      </c>
      <c r="V18" s="69">
        <v>5</v>
      </c>
      <c r="W18" s="69">
        <v>4</v>
      </c>
      <c r="X18" s="69">
        <v>6</v>
      </c>
      <c r="Y18" s="69">
        <v>6</v>
      </c>
      <c r="Z18" s="41">
        <v>4</v>
      </c>
      <c r="AA18" s="69">
        <v>6</v>
      </c>
      <c r="AB18" s="28">
        <v>5</v>
      </c>
      <c r="AC18" s="28">
        <v>4</v>
      </c>
      <c r="AD18" s="58">
        <v>5</v>
      </c>
      <c r="AE18" s="41">
        <v>5</v>
      </c>
      <c r="AF18" s="58">
        <v>5</v>
      </c>
      <c r="AG18" s="58">
        <v>5</v>
      </c>
      <c r="AH18" s="69">
        <v>5</v>
      </c>
      <c r="AI18" s="58">
        <v>5</v>
      </c>
      <c r="AJ18" s="69"/>
      <c r="AK18" s="116"/>
      <c r="AL18" s="41"/>
      <c r="AM18" s="28"/>
      <c r="AN18" s="69"/>
      <c r="AO18" s="69"/>
      <c r="AP18" s="42"/>
      <c r="AQ18" s="30"/>
      <c r="AR18" s="69"/>
      <c r="AS18" s="18"/>
    </row>
    <row r="19" spans="1:45" s="73" customFormat="1">
      <c r="A19" s="100" t="s">
        <v>8</v>
      </c>
      <c r="B19" s="72" t="s">
        <v>33</v>
      </c>
      <c r="C19" s="153">
        <v>21</v>
      </c>
      <c r="D19" s="72"/>
      <c r="E19" s="212">
        <v>1</v>
      </c>
      <c r="F19" s="70">
        <f>AVERAGE(U19,T19,S19,G19,H19,I19,J19,K19,L19,M19,N19,O19,P19,Q19,R19,V19,W19,X19,Y19,AA19,AB19)</f>
        <v>4.7619047619047619</v>
      </c>
      <c r="G19" s="58">
        <v>5</v>
      </c>
      <c r="H19" s="58">
        <v>5</v>
      </c>
      <c r="I19" s="186">
        <v>3</v>
      </c>
      <c r="J19" s="58">
        <v>5</v>
      </c>
      <c r="K19" s="58">
        <v>4</v>
      </c>
      <c r="L19" s="69">
        <v>5</v>
      </c>
      <c r="M19" s="58">
        <v>5</v>
      </c>
      <c r="N19" s="58">
        <v>4</v>
      </c>
      <c r="O19" s="58">
        <v>5</v>
      </c>
      <c r="P19" s="58">
        <v>5</v>
      </c>
      <c r="Q19" s="69">
        <v>5</v>
      </c>
      <c r="R19" s="69">
        <v>4</v>
      </c>
      <c r="S19" s="37">
        <v>6</v>
      </c>
      <c r="T19" s="47">
        <v>4</v>
      </c>
      <c r="U19" s="69">
        <v>5</v>
      </c>
      <c r="V19" s="69">
        <v>4</v>
      </c>
      <c r="W19" s="116">
        <v>4</v>
      </c>
      <c r="X19" s="69">
        <v>5</v>
      </c>
      <c r="Y19" s="239">
        <v>7</v>
      </c>
      <c r="Z19" s="41"/>
      <c r="AA19" s="116">
        <v>5</v>
      </c>
      <c r="AB19" s="28">
        <v>5</v>
      </c>
      <c r="AC19" s="28"/>
      <c r="AD19" s="69"/>
      <c r="AE19" s="41"/>
      <c r="AF19" s="69"/>
      <c r="AG19" s="69"/>
      <c r="AH19" s="58"/>
      <c r="AI19" s="69"/>
      <c r="AJ19" s="58"/>
      <c r="AK19" s="116"/>
      <c r="AL19" s="28"/>
      <c r="AM19" s="41"/>
      <c r="AN19" s="69"/>
      <c r="AO19" s="69"/>
      <c r="AP19" s="41"/>
      <c r="AQ19" s="58"/>
      <c r="AR19" s="58"/>
      <c r="AS19" s="93"/>
    </row>
    <row r="20" spans="1:45" s="73" customFormat="1">
      <c r="A20" s="281" t="s">
        <v>8</v>
      </c>
      <c r="B20" s="282" t="s">
        <v>34</v>
      </c>
      <c r="C20" s="283">
        <v>1</v>
      </c>
      <c r="D20" s="282"/>
      <c r="E20" s="321"/>
      <c r="F20" s="135">
        <f>AVERAGE(G20)</f>
        <v>4</v>
      </c>
      <c r="G20" s="288">
        <v>4</v>
      </c>
      <c r="H20" s="287"/>
      <c r="I20" s="313"/>
      <c r="J20" s="287"/>
      <c r="K20" s="287"/>
      <c r="L20" s="288"/>
      <c r="M20" s="288"/>
      <c r="N20" s="287"/>
      <c r="O20" s="287"/>
      <c r="P20" s="287"/>
      <c r="Q20" s="288"/>
      <c r="R20" s="288"/>
      <c r="S20" s="288"/>
      <c r="T20" s="288"/>
      <c r="U20" s="288"/>
      <c r="V20" s="289"/>
      <c r="W20" s="313"/>
      <c r="X20" s="288"/>
      <c r="Y20" s="288"/>
      <c r="Z20" s="290"/>
      <c r="AA20" s="287"/>
      <c r="AB20" s="298"/>
      <c r="AC20" s="314"/>
      <c r="AD20" s="288"/>
      <c r="AE20" s="298"/>
      <c r="AF20" s="288"/>
      <c r="AG20" s="288"/>
      <c r="AH20" s="289"/>
      <c r="AI20" s="288"/>
      <c r="AJ20" s="287"/>
      <c r="AK20" s="288"/>
      <c r="AL20" s="284"/>
      <c r="AM20" s="290"/>
      <c r="AN20" s="288"/>
      <c r="AO20" s="287"/>
      <c r="AP20" s="290"/>
      <c r="AQ20" s="287"/>
      <c r="AR20" s="288"/>
      <c r="AS20" s="93"/>
    </row>
    <row r="21" spans="1:45" s="73" customFormat="1">
      <c r="A21" s="100" t="s">
        <v>8</v>
      </c>
      <c r="B21" s="72" t="s">
        <v>35</v>
      </c>
      <c r="C21" s="153">
        <v>18</v>
      </c>
      <c r="D21" s="72">
        <v>8</v>
      </c>
      <c r="E21" s="212">
        <v>1</v>
      </c>
      <c r="F21" s="70">
        <f>AVERAGE(G21,H21,I21,K21,O21,P21,Q21,R21,T21,U21,V21,W21,X21,Y21,Z21,AD21,AH21,AI21)</f>
        <v>5</v>
      </c>
      <c r="G21" s="69">
        <v>5</v>
      </c>
      <c r="H21" s="58">
        <v>5</v>
      </c>
      <c r="I21" s="116">
        <v>4</v>
      </c>
      <c r="J21" s="58" t="s">
        <v>14</v>
      </c>
      <c r="K21" s="58">
        <v>5</v>
      </c>
      <c r="L21" s="58" t="s">
        <v>14</v>
      </c>
      <c r="M21" s="58" t="s">
        <v>14</v>
      </c>
      <c r="N21" s="58"/>
      <c r="O21" s="190">
        <v>8</v>
      </c>
      <c r="P21" s="58">
        <v>5</v>
      </c>
      <c r="Q21" s="69">
        <v>4</v>
      </c>
      <c r="R21" s="198">
        <v>3</v>
      </c>
      <c r="S21" s="58" t="s">
        <v>14</v>
      </c>
      <c r="T21" s="47">
        <v>5</v>
      </c>
      <c r="U21" s="69">
        <v>5</v>
      </c>
      <c r="V21" s="69">
        <v>5</v>
      </c>
      <c r="W21" s="58">
        <v>5</v>
      </c>
      <c r="X21" s="69">
        <v>5</v>
      </c>
      <c r="Y21" s="69">
        <v>6</v>
      </c>
      <c r="Z21" s="41">
        <v>5</v>
      </c>
      <c r="AA21" s="116"/>
      <c r="AB21" s="28"/>
      <c r="AC21" s="36" t="s">
        <v>14</v>
      </c>
      <c r="AD21" s="69">
        <v>4</v>
      </c>
      <c r="AE21" s="41" t="s">
        <v>14</v>
      </c>
      <c r="AF21" s="58" t="s">
        <v>14</v>
      </c>
      <c r="AG21" s="58" t="s">
        <v>14</v>
      </c>
      <c r="AH21" s="69">
        <v>5</v>
      </c>
      <c r="AI21" s="69">
        <v>6</v>
      </c>
      <c r="AJ21" s="58"/>
      <c r="AK21" s="69"/>
      <c r="AL21" s="28"/>
      <c r="AM21" s="41"/>
      <c r="AN21" s="69"/>
      <c r="AO21" s="69"/>
      <c r="AP21" s="41"/>
      <c r="AQ21" s="69"/>
      <c r="AR21" s="69"/>
      <c r="AS21" s="93"/>
    </row>
    <row r="22" spans="1:45" s="73" customFormat="1">
      <c r="A22" s="100" t="s">
        <v>8</v>
      </c>
      <c r="B22" s="72" t="s">
        <v>39</v>
      </c>
      <c r="C22" s="153">
        <v>10</v>
      </c>
      <c r="D22" s="72">
        <v>6</v>
      </c>
      <c r="E22" s="212">
        <v>1</v>
      </c>
      <c r="F22" s="70">
        <f>AVERAGE(J22,L22,M22,N22,O22,P22,Q22,R22,S22,Z22)</f>
        <v>5.4</v>
      </c>
      <c r="G22" s="58" t="s">
        <v>14</v>
      </c>
      <c r="H22" s="58" t="s">
        <v>14</v>
      </c>
      <c r="I22" s="58" t="s">
        <v>14</v>
      </c>
      <c r="J22" s="58">
        <v>5</v>
      </c>
      <c r="K22" s="58" t="s">
        <v>14</v>
      </c>
      <c r="L22" s="58">
        <v>6</v>
      </c>
      <c r="M22" s="69">
        <v>5</v>
      </c>
      <c r="N22" s="58">
        <v>4</v>
      </c>
      <c r="O22" s="58">
        <v>6</v>
      </c>
      <c r="P22" s="58">
        <v>6</v>
      </c>
      <c r="Q22" s="182">
        <v>8</v>
      </c>
      <c r="R22" s="69">
        <v>4</v>
      </c>
      <c r="S22" s="58">
        <v>5</v>
      </c>
      <c r="T22" s="46"/>
      <c r="U22" s="69"/>
      <c r="V22" s="69"/>
      <c r="W22" s="58"/>
      <c r="X22" s="58" t="s">
        <v>14</v>
      </c>
      <c r="Y22" s="58" t="s">
        <v>14</v>
      </c>
      <c r="Z22" s="41">
        <v>5</v>
      </c>
      <c r="AA22" s="37"/>
      <c r="AB22" s="41"/>
      <c r="AC22" s="38"/>
      <c r="AD22" s="69"/>
      <c r="AE22" s="28"/>
      <c r="AF22" s="69"/>
      <c r="AG22" s="69"/>
      <c r="AH22" s="69"/>
      <c r="AI22" s="69"/>
      <c r="AJ22" s="58"/>
      <c r="AK22" s="69"/>
      <c r="AL22" s="28"/>
      <c r="AM22" s="41"/>
      <c r="AN22" s="69"/>
      <c r="AO22" s="58"/>
      <c r="AP22" s="28"/>
      <c r="AQ22" s="58"/>
      <c r="AR22" s="58"/>
      <c r="AS22" s="93"/>
    </row>
    <row r="23" spans="1:45" s="73" customFormat="1">
      <c r="A23" s="100" t="s">
        <v>8</v>
      </c>
      <c r="B23" s="72" t="s">
        <v>332</v>
      </c>
      <c r="C23" s="153">
        <v>15</v>
      </c>
      <c r="D23" s="72">
        <v>3</v>
      </c>
      <c r="E23" s="212">
        <v>1</v>
      </c>
      <c r="F23" s="70">
        <f>AVERAGE(H23,I23,J23,K23,L23,M23,N23,Q23,R23,S23,U23,Y23,AA23,AB23,AC23)</f>
        <v>5.4666666666666668</v>
      </c>
      <c r="G23" s="69"/>
      <c r="H23" s="116">
        <v>6</v>
      </c>
      <c r="I23" s="69">
        <v>5</v>
      </c>
      <c r="J23" s="182">
        <v>7</v>
      </c>
      <c r="K23" s="69">
        <v>4</v>
      </c>
      <c r="L23" s="191">
        <v>8</v>
      </c>
      <c r="M23" s="69">
        <v>5</v>
      </c>
      <c r="N23" s="69">
        <v>4</v>
      </c>
      <c r="O23" s="69"/>
      <c r="P23" s="69"/>
      <c r="Q23" s="69">
        <v>6</v>
      </c>
      <c r="R23" s="69">
        <v>4</v>
      </c>
      <c r="S23" s="58">
        <v>5</v>
      </c>
      <c r="T23" s="69"/>
      <c r="U23" s="69">
        <v>5</v>
      </c>
      <c r="V23" s="69"/>
      <c r="W23" s="58" t="s">
        <v>14</v>
      </c>
      <c r="X23" s="58" t="s">
        <v>14</v>
      </c>
      <c r="Y23" s="239">
        <v>7</v>
      </c>
      <c r="Z23" s="41" t="s">
        <v>14</v>
      </c>
      <c r="AA23" s="69">
        <v>6</v>
      </c>
      <c r="AB23" s="28">
        <v>5</v>
      </c>
      <c r="AC23" s="122">
        <v>5</v>
      </c>
      <c r="AD23" s="58"/>
      <c r="AE23" s="28"/>
      <c r="AF23" s="58"/>
      <c r="AG23" s="69"/>
      <c r="AH23" s="58"/>
      <c r="AI23" s="58"/>
      <c r="AJ23" s="69"/>
      <c r="AK23" s="46"/>
      <c r="AL23" s="28"/>
      <c r="AM23" s="28"/>
      <c r="AN23" s="58"/>
      <c r="AO23" s="46"/>
      <c r="AP23" s="28"/>
      <c r="AQ23" s="69"/>
      <c r="AR23" s="69"/>
      <c r="AS23" s="93"/>
    </row>
    <row r="24" spans="1:45" s="73" customFormat="1">
      <c r="A24" s="100" t="s">
        <v>8</v>
      </c>
      <c r="B24" s="72" t="s">
        <v>333</v>
      </c>
      <c r="C24" s="153"/>
      <c r="D24" s="72">
        <v>3</v>
      </c>
      <c r="E24" s="212"/>
      <c r="F24" s="70"/>
      <c r="G24" s="69"/>
      <c r="H24" s="58" t="s">
        <v>14</v>
      </c>
      <c r="I24" s="58" t="s">
        <v>14</v>
      </c>
      <c r="J24" s="69"/>
      <c r="K24" s="69"/>
      <c r="L24" s="69"/>
      <c r="M24" s="69"/>
      <c r="N24" s="58" t="s">
        <v>14</v>
      </c>
      <c r="O24" s="69"/>
      <c r="P24" s="69"/>
      <c r="Q24" s="69"/>
      <c r="R24" s="69"/>
      <c r="S24" s="58"/>
      <c r="T24" s="69"/>
      <c r="U24" s="69"/>
      <c r="V24" s="69"/>
      <c r="W24" s="69"/>
      <c r="X24" s="69"/>
      <c r="Y24" s="69"/>
      <c r="Z24" s="41"/>
      <c r="AA24" s="69"/>
      <c r="AB24" s="28"/>
      <c r="AC24" s="110"/>
      <c r="AD24" s="58"/>
      <c r="AE24" s="28"/>
      <c r="AF24" s="58"/>
      <c r="AG24" s="69"/>
      <c r="AH24" s="58"/>
      <c r="AI24" s="58"/>
      <c r="AJ24" s="69"/>
      <c r="AK24" s="116"/>
      <c r="AL24" s="28"/>
      <c r="AM24" s="28"/>
      <c r="AN24" s="69"/>
      <c r="AO24" s="69"/>
      <c r="AP24" s="28"/>
      <c r="AQ24" s="69"/>
      <c r="AR24" s="69"/>
      <c r="AS24" s="93"/>
    </row>
    <row r="25" spans="1:45" s="73" customFormat="1">
      <c r="A25" s="100" t="s">
        <v>8</v>
      </c>
      <c r="B25" s="72" t="s">
        <v>447</v>
      </c>
      <c r="C25" s="153">
        <v>22</v>
      </c>
      <c r="D25" s="72">
        <v>1</v>
      </c>
      <c r="E25" s="212">
        <v>2</v>
      </c>
      <c r="F25" s="70">
        <f>AVERAGE(K25,L25,M25,N25,O25,P25,Q25,R25,S25,T25,U25,V25,W25,X25,Z25,AA25,AB25,AC25,AD25,AG25,AH25,AI25)</f>
        <v>4.5454545454545459</v>
      </c>
      <c r="G25" s="69"/>
      <c r="H25" s="58"/>
      <c r="I25" s="58"/>
      <c r="J25" s="58" t="s">
        <v>14</v>
      </c>
      <c r="K25" s="69">
        <v>4</v>
      </c>
      <c r="L25" s="46">
        <v>6</v>
      </c>
      <c r="M25" s="69">
        <v>4</v>
      </c>
      <c r="N25" s="69">
        <v>4</v>
      </c>
      <c r="O25" s="69">
        <v>5</v>
      </c>
      <c r="P25" s="69">
        <v>4</v>
      </c>
      <c r="Q25" s="69">
        <v>6</v>
      </c>
      <c r="R25" s="198">
        <v>3</v>
      </c>
      <c r="S25" s="58">
        <v>4</v>
      </c>
      <c r="T25" s="69">
        <v>5</v>
      </c>
      <c r="U25" s="182">
        <v>7</v>
      </c>
      <c r="V25" s="69">
        <v>4</v>
      </c>
      <c r="W25" s="69">
        <v>5</v>
      </c>
      <c r="X25" s="69">
        <v>5</v>
      </c>
      <c r="Y25" s="69"/>
      <c r="Z25" s="41">
        <v>5</v>
      </c>
      <c r="AA25" s="69">
        <v>4</v>
      </c>
      <c r="AB25" s="28">
        <v>4</v>
      </c>
      <c r="AC25" s="122">
        <v>5</v>
      </c>
      <c r="AD25" s="186">
        <v>3</v>
      </c>
      <c r="AE25" s="28"/>
      <c r="AF25" s="58"/>
      <c r="AG25" s="69">
        <v>4</v>
      </c>
      <c r="AH25" s="58">
        <v>5</v>
      </c>
      <c r="AI25" s="58">
        <v>4</v>
      </c>
      <c r="AJ25" s="69"/>
      <c r="AK25" s="116"/>
      <c r="AL25" s="28"/>
      <c r="AM25" s="28"/>
      <c r="AN25" s="69"/>
      <c r="AO25" s="69"/>
      <c r="AP25" s="28"/>
      <c r="AQ25" s="69"/>
      <c r="AR25" s="69"/>
      <c r="AS25" s="93"/>
    </row>
    <row r="26" spans="1:45" s="73" customFormat="1">
      <c r="A26" s="148" t="s">
        <v>8</v>
      </c>
      <c r="B26" s="72" t="s">
        <v>937</v>
      </c>
      <c r="C26" s="153">
        <v>7</v>
      </c>
      <c r="D26" s="72">
        <v>2</v>
      </c>
      <c r="E26" s="212">
        <v>1</v>
      </c>
      <c r="F26" s="70">
        <f>AVERAGE(AC26,AD26,AE26,AF26,AG26,AH26,AI26)</f>
        <v>5</v>
      </c>
      <c r="G26" s="69"/>
      <c r="H26" s="58"/>
      <c r="I26" s="58"/>
      <c r="J26" s="58"/>
      <c r="K26" s="69"/>
      <c r="L26" s="46"/>
      <c r="M26" s="69"/>
      <c r="N26" s="69"/>
      <c r="O26" s="69"/>
      <c r="P26" s="69"/>
      <c r="Q26" s="69"/>
      <c r="R26" s="46"/>
      <c r="S26" s="69"/>
      <c r="T26" s="69"/>
      <c r="U26" s="69"/>
      <c r="V26" s="69"/>
      <c r="W26" s="69"/>
      <c r="X26" s="69"/>
      <c r="Y26" s="69"/>
      <c r="Z26" s="41"/>
      <c r="AA26" s="37" t="s">
        <v>14</v>
      </c>
      <c r="AB26" s="41" t="s">
        <v>14</v>
      </c>
      <c r="AC26" s="122">
        <v>6</v>
      </c>
      <c r="AD26" s="58">
        <v>5</v>
      </c>
      <c r="AE26" s="28">
        <v>6</v>
      </c>
      <c r="AF26" s="58">
        <v>5</v>
      </c>
      <c r="AG26" s="69">
        <v>5</v>
      </c>
      <c r="AH26" s="58">
        <v>4</v>
      </c>
      <c r="AI26" s="58">
        <v>4</v>
      </c>
      <c r="AJ26" s="69"/>
      <c r="AK26" s="116"/>
      <c r="AL26" s="28"/>
      <c r="AM26" s="28"/>
      <c r="AN26" s="69"/>
      <c r="AO26" s="69"/>
      <c r="AP26" s="28"/>
      <c r="AQ26" s="69"/>
      <c r="AR26" s="69"/>
      <c r="AS26" s="93"/>
    </row>
    <row r="27" spans="1:45" s="73" customFormat="1">
      <c r="A27" s="148" t="s">
        <v>8</v>
      </c>
      <c r="B27" s="72" t="s">
        <v>1032</v>
      </c>
      <c r="C27" s="153">
        <v>2</v>
      </c>
      <c r="D27" s="72">
        <v>2</v>
      </c>
      <c r="E27" s="212"/>
      <c r="F27" s="70">
        <f>AVERAGE(AE27,AF27)</f>
        <v>5.5</v>
      </c>
      <c r="G27" s="69"/>
      <c r="H27" s="58"/>
      <c r="I27" s="58"/>
      <c r="J27" s="58"/>
      <c r="K27" s="69"/>
      <c r="L27" s="46"/>
      <c r="M27" s="69"/>
      <c r="N27" s="69"/>
      <c r="O27" s="69"/>
      <c r="P27" s="69"/>
      <c r="Q27" s="69"/>
      <c r="R27" s="46"/>
      <c r="S27" s="69"/>
      <c r="T27" s="69"/>
      <c r="U27" s="69"/>
      <c r="V27" s="69"/>
      <c r="W27" s="69"/>
      <c r="X27" s="69"/>
      <c r="Y27" s="69"/>
      <c r="Z27" s="41"/>
      <c r="AA27" s="37"/>
      <c r="AB27" s="41"/>
      <c r="AC27" s="122"/>
      <c r="AD27" s="58" t="s">
        <v>14</v>
      </c>
      <c r="AE27" s="28">
        <v>5</v>
      </c>
      <c r="AF27" s="58">
        <v>6</v>
      </c>
      <c r="AG27" s="58" t="s">
        <v>14</v>
      </c>
      <c r="AH27" s="58"/>
      <c r="AI27" s="58"/>
      <c r="AJ27" s="69"/>
      <c r="AK27" s="116"/>
      <c r="AL27" s="28"/>
      <c r="AM27" s="28"/>
      <c r="AN27" s="69"/>
      <c r="AO27" s="69"/>
      <c r="AP27" s="28"/>
      <c r="AQ27" s="69"/>
      <c r="AR27" s="69"/>
      <c r="AS27" s="93"/>
    </row>
    <row r="28" spans="1:45" s="73" customFormat="1">
      <c r="A28" s="148" t="s">
        <v>8</v>
      </c>
      <c r="B28" s="72" t="s">
        <v>1031</v>
      </c>
      <c r="C28" s="153">
        <v>3</v>
      </c>
      <c r="D28" s="72">
        <v>3</v>
      </c>
      <c r="E28" s="212">
        <v>2</v>
      </c>
      <c r="F28" s="70">
        <f>AVERAGE(AE28,AF28,AG28)</f>
        <v>5.666666666666667</v>
      </c>
      <c r="G28" s="69"/>
      <c r="H28" s="58"/>
      <c r="I28" s="58"/>
      <c r="J28" s="58"/>
      <c r="K28" s="69"/>
      <c r="L28" s="46"/>
      <c r="M28" s="69"/>
      <c r="N28" s="69"/>
      <c r="O28" s="69"/>
      <c r="P28" s="69"/>
      <c r="Q28" s="69"/>
      <c r="R28" s="46"/>
      <c r="S28" s="69"/>
      <c r="T28" s="69"/>
      <c r="U28" s="69"/>
      <c r="V28" s="69"/>
      <c r="W28" s="69"/>
      <c r="X28" s="69"/>
      <c r="Y28" s="69"/>
      <c r="Z28" s="41"/>
      <c r="AA28" s="37"/>
      <c r="AB28" s="41"/>
      <c r="AC28" s="122"/>
      <c r="AD28" s="58" t="s">
        <v>14</v>
      </c>
      <c r="AE28" s="43">
        <v>6</v>
      </c>
      <c r="AF28" s="196">
        <v>7</v>
      </c>
      <c r="AG28" s="69">
        <v>4</v>
      </c>
      <c r="AH28" s="58" t="s">
        <v>14</v>
      </c>
      <c r="AI28" s="58" t="s">
        <v>14</v>
      </c>
      <c r="AJ28" s="69"/>
      <c r="AK28" s="116"/>
      <c r="AL28" s="28"/>
      <c r="AM28" s="28"/>
      <c r="AN28" s="69"/>
      <c r="AO28" s="69"/>
      <c r="AP28" s="28"/>
      <c r="AQ28" s="69"/>
      <c r="AR28" s="69"/>
      <c r="AS28" s="93"/>
    </row>
    <row r="29" spans="1:45" s="73" customFormat="1">
      <c r="A29" s="308" t="s">
        <v>8</v>
      </c>
      <c r="B29" s="309" t="s">
        <v>508</v>
      </c>
      <c r="C29" s="310">
        <v>1</v>
      </c>
      <c r="D29" s="309">
        <v>4</v>
      </c>
      <c r="E29" s="333"/>
      <c r="F29" s="202">
        <f>AVERAGE(O29)</f>
        <v>5</v>
      </c>
      <c r="G29" s="287"/>
      <c r="H29" s="287"/>
      <c r="I29" s="288"/>
      <c r="J29" s="287"/>
      <c r="K29" s="288"/>
      <c r="L29" s="287" t="s">
        <v>14</v>
      </c>
      <c r="M29" s="288"/>
      <c r="N29" s="287" t="s">
        <v>14</v>
      </c>
      <c r="O29" s="288">
        <v>5</v>
      </c>
      <c r="P29" s="288"/>
      <c r="Q29" s="288"/>
      <c r="R29" s="288"/>
      <c r="S29" s="287"/>
      <c r="T29" s="287" t="s">
        <v>14</v>
      </c>
      <c r="U29" s="288"/>
      <c r="V29" s="288"/>
      <c r="W29" s="287" t="s">
        <v>14</v>
      </c>
      <c r="X29" s="288"/>
      <c r="Y29" s="288"/>
      <c r="Z29" s="290"/>
      <c r="AA29" s="288"/>
      <c r="AB29" s="284"/>
      <c r="AC29" s="293"/>
      <c r="AD29" s="287"/>
      <c r="AE29" s="284"/>
      <c r="AF29" s="287"/>
      <c r="AG29" s="288"/>
      <c r="AH29" s="287"/>
      <c r="AI29" s="287"/>
      <c r="AJ29" s="288"/>
      <c r="AK29" s="287"/>
      <c r="AL29" s="284"/>
      <c r="AM29" s="284"/>
      <c r="AN29" s="288"/>
      <c r="AO29" s="288"/>
      <c r="AP29" s="284"/>
      <c r="AQ29" s="288"/>
      <c r="AR29" s="288"/>
      <c r="AS29" s="93"/>
    </row>
    <row r="30" spans="1:45">
      <c r="A30" s="100" t="s">
        <v>9</v>
      </c>
      <c r="B30" s="72" t="s">
        <v>36</v>
      </c>
      <c r="C30" s="153">
        <v>21</v>
      </c>
      <c r="D30" s="72">
        <v>2</v>
      </c>
      <c r="E30" s="212">
        <v>8</v>
      </c>
      <c r="F30" s="70">
        <f>AVERAGE(G30,H30,I30,J30,K30,P30,T30,V30,W30,X30,Y30,Z30,AA30,AB30,AC30,AD30,AE30,AF30,AG30,AH30,AI30)</f>
        <v>4.6190476190476186</v>
      </c>
      <c r="G30" s="69">
        <v>4</v>
      </c>
      <c r="H30" s="190">
        <v>7</v>
      </c>
      <c r="I30" s="198">
        <v>3</v>
      </c>
      <c r="J30" s="69">
        <v>4</v>
      </c>
      <c r="K30" s="198">
        <v>3</v>
      </c>
      <c r="L30" s="69"/>
      <c r="M30" s="69"/>
      <c r="N30" s="69"/>
      <c r="O30" s="69"/>
      <c r="P30" s="69">
        <v>5</v>
      </c>
      <c r="Q30" s="69"/>
      <c r="R30" s="58" t="s">
        <v>14</v>
      </c>
      <c r="S30" s="58"/>
      <c r="T30" s="69">
        <v>4</v>
      </c>
      <c r="U30" s="58" t="s">
        <v>14</v>
      </c>
      <c r="V30" s="198">
        <v>3</v>
      </c>
      <c r="W30" s="198">
        <v>3</v>
      </c>
      <c r="X30" s="46">
        <v>6</v>
      </c>
      <c r="Y30" s="182">
        <v>9</v>
      </c>
      <c r="Z30" s="275">
        <v>3</v>
      </c>
      <c r="AA30" s="69">
        <v>4</v>
      </c>
      <c r="AB30" s="43">
        <v>5</v>
      </c>
      <c r="AC30" s="122">
        <v>6</v>
      </c>
      <c r="AD30" s="69">
        <v>4</v>
      </c>
      <c r="AE30" s="28">
        <v>4</v>
      </c>
      <c r="AF30" s="69">
        <v>4</v>
      </c>
      <c r="AG30" s="182">
        <v>7</v>
      </c>
      <c r="AH30" s="69">
        <v>4</v>
      </c>
      <c r="AI30" s="69">
        <v>5</v>
      </c>
      <c r="AJ30" s="69"/>
      <c r="AK30" s="69"/>
      <c r="AL30" s="28"/>
      <c r="AM30" s="28"/>
      <c r="AN30" s="69"/>
      <c r="AO30" s="69"/>
      <c r="AP30" s="28"/>
      <c r="AQ30" s="69"/>
      <c r="AR30" s="69"/>
      <c r="AS30" s="18"/>
    </row>
    <row r="31" spans="1:45" s="73" customFormat="1">
      <c r="A31" s="100" t="s">
        <v>9</v>
      </c>
      <c r="B31" s="72" t="s">
        <v>37</v>
      </c>
      <c r="C31" s="153">
        <v>15</v>
      </c>
      <c r="D31" s="72">
        <v>14</v>
      </c>
      <c r="E31" s="212">
        <v>5</v>
      </c>
      <c r="F31" s="70">
        <f>AVERAGE(U31,G31,H31,I31,J31,L31,M31,N31,O31,P31,Q31,R31,S31,V31,AG31)</f>
        <v>4.8666666666666663</v>
      </c>
      <c r="G31" s="69">
        <v>4</v>
      </c>
      <c r="H31" s="190">
        <v>7</v>
      </c>
      <c r="I31" s="69">
        <v>4</v>
      </c>
      <c r="J31" s="69">
        <v>4</v>
      </c>
      <c r="K31" s="58" t="s">
        <v>14</v>
      </c>
      <c r="L31" s="69">
        <v>6</v>
      </c>
      <c r="M31" s="198">
        <v>3</v>
      </c>
      <c r="N31" s="46">
        <v>6</v>
      </c>
      <c r="O31" s="46">
        <v>6</v>
      </c>
      <c r="P31" s="69">
        <v>4</v>
      </c>
      <c r="Q31" s="182">
        <v>7</v>
      </c>
      <c r="R31" s="198">
        <v>3</v>
      </c>
      <c r="S31" s="58">
        <v>4</v>
      </c>
      <c r="T31" s="58" t="s">
        <v>14</v>
      </c>
      <c r="U31" s="69">
        <v>5</v>
      </c>
      <c r="V31" s="69">
        <v>4</v>
      </c>
      <c r="W31" s="58" t="s">
        <v>14</v>
      </c>
      <c r="X31" s="58" t="s">
        <v>14</v>
      </c>
      <c r="Y31" s="58" t="s">
        <v>14</v>
      </c>
      <c r="Z31" s="41" t="s">
        <v>14</v>
      </c>
      <c r="AA31" s="58" t="s">
        <v>14</v>
      </c>
      <c r="AB31" s="41" t="s">
        <v>14</v>
      </c>
      <c r="AC31" s="110" t="s">
        <v>14</v>
      </c>
      <c r="AD31" s="58" t="s">
        <v>14</v>
      </c>
      <c r="AE31" s="41" t="s">
        <v>14</v>
      </c>
      <c r="AF31" s="58" t="s">
        <v>14</v>
      </c>
      <c r="AG31" s="69">
        <v>6</v>
      </c>
      <c r="AH31" s="58" t="s">
        <v>14</v>
      </c>
      <c r="AI31" s="58" t="s">
        <v>14</v>
      </c>
      <c r="AJ31" s="69"/>
      <c r="AK31" s="69"/>
      <c r="AL31" s="28"/>
      <c r="AM31" s="28"/>
      <c r="AN31" s="69"/>
      <c r="AO31" s="69"/>
      <c r="AP31" s="28"/>
      <c r="AQ31" s="69"/>
      <c r="AR31" s="69"/>
      <c r="AS31" s="93"/>
    </row>
    <row r="32" spans="1:45" s="73" customFormat="1">
      <c r="A32" s="244" t="s">
        <v>9</v>
      </c>
      <c r="B32" s="245" t="s">
        <v>38</v>
      </c>
      <c r="C32" s="246"/>
      <c r="D32" s="245">
        <v>2</v>
      </c>
      <c r="E32" s="259"/>
      <c r="F32" s="70"/>
      <c r="G32" s="250" t="s">
        <v>14</v>
      </c>
      <c r="H32" s="250" t="s">
        <v>14</v>
      </c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0"/>
      <c r="T32" s="251"/>
      <c r="U32" s="251"/>
      <c r="V32" s="251"/>
      <c r="W32" s="251"/>
      <c r="X32" s="251"/>
      <c r="Y32" s="251"/>
      <c r="Z32" s="252"/>
      <c r="AA32" s="251"/>
      <c r="AB32" s="247"/>
      <c r="AC32" s="260"/>
      <c r="AD32" s="251"/>
      <c r="AE32" s="247"/>
      <c r="AF32" s="251"/>
      <c r="AG32" s="251"/>
      <c r="AH32" s="251"/>
      <c r="AI32" s="251"/>
      <c r="AJ32" s="251"/>
      <c r="AK32" s="251"/>
      <c r="AL32" s="247"/>
      <c r="AM32" s="247"/>
      <c r="AN32" s="251"/>
      <c r="AO32" s="251"/>
      <c r="AP32" s="247"/>
      <c r="AQ32" s="251"/>
      <c r="AR32" s="251"/>
      <c r="AS32" s="93"/>
    </row>
    <row r="33" spans="1:45" s="73" customFormat="1">
      <c r="A33" s="148" t="s">
        <v>9</v>
      </c>
      <c r="B33" s="72" t="s">
        <v>700</v>
      </c>
      <c r="C33" s="153">
        <v>13</v>
      </c>
      <c r="D33" s="72">
        <v>6</v>
      </c>
      <c r="E33" s="212">
        <v>5</v>
      </c>
      <c r="F33" s="70">
        <f>AVERAGE(T33,W33,X33,Y33,Z33,AA33,AB33,AC33,AD33,AE33,AF33,AH33,AI33)</f>
        <v>5</v>
      </c>
      <c r="G33" s="69"/>
      <c r="H33" s="69"/>
      <c r="I33" s="69"/>
      <c r="J33" s="69"/>
      <c r="K33" s="69"/>
      <c r="L33" s="69"/>
      <c r="M33" s="41"/>
      <c r="N33" s="69"/>
      <c r="O33" s="28"/>
      <c r="P33" s="122" t="s">
        <v>14</v>
      </c>
      <c r="Q33" s="37" t="s">
        <v>14</v>
      </c>
      <c r="R33" s="58" t="s">
        <v>14</v>
      </c>
      <c r="S33" s="58" t="s">
        <v>14</v>
      </c>
      <c r="T33" s="69">
        <v>4</v>
      </c>
      <c r="U33" s="58" t="s">
        <v>14</v>
      </c>
      <c r="V33" s="58" t="s">
        <v>14</v>
      </c>
      <c r="W33" s="46">
        <v>5</v>
      </c>
      <c r="X33" s="69">
        <v>5</v>
      </c>
      <c r="Y33" s="182">
        <v>7</v>
      </c>
      <c r="Z33" s="41">
        <v>4</v>
      </c>
      <c r="AA33" s="69">
        <v>5</v>
      </c>
      <c r="AB33" s="28">
        <v>6</v>
      </c>
      <c r="AC33" s="122">
        <v>5</v>
      </c>
      <c r="AD33" s="46">
        <v>5</v>
      </c>
      <c r="AE33" s="28">
        <v>5</v>
      </c>
      <c r="AF33" s="69">
        <v>4</v>
      </c>
      <c r="AG33" s="69"/>
      <c r="AH33" s="46">
        <v>6</v>
      </c>
      <c r="AI33" s="69">
        <v>4</v>
      </c>
      <c r="AJ33" s="69"/>
      <c r="AK33" s="69"/>
      <c r="AL33" s="28"/>
      <c r="AM33" s="28"/>
      <c r="AN33" s="69"/>
      <c r="AO33" s="69"/>
      <c r="AP33" s="28"/>
      <c r="AQ33" s="69"/>
      <c r="AR33" s="69"/>
      <c r="AS33" s="93"/>
    </row>
    <row r="34" spans="1:45" s="73" customFormat="1">
      <c r="A34" s="148" t="s">
        <v>9</v>
      </c>
      <c r="B34" s="72" t="s">
        <v>1111</v>
      </c>
      <c r="C34" s="153"/>
      <c r="D34" s="72">
        <v>1</v>
      </c>
      <c r="E34" s="212"/>
      <c r="F34" s="70"/>
      <c r="G34" s="69"/>
      <c r="H34" s="69"/>
      <c r="I34" s="69"/>
      <c r="J34" s="69"/>
      <c r="K34" s="69"/>
      <c r="L34" s="69"/>
      <c r="M34" s="58"/>
      <c r="N34" s="69"/>
      <c r="O34" s="69"/>
      <c r="P34" s="37"/>
      <c r="Q34" s="37"/>
      <c r="R34" s="58"/>
      <c r="S34" s="58"/>
      <c r="T34" s="69"/>
      <c r="U34" s="58"/>
      <c r="V34" s="58"/>
      <c r="W34" s="46"/>
      <c r="X34" s="69"/>
      <c r="Y34" s="69"/>
      <c r="Z34" s="41"/>
      <c r="AA34" s="69"/>
      <c r="AB34" s="28"/>
      <c r="AC34" s="122"/>
      <c r="AD34" s="46"/>
      <c r="AE34" s="28"/>
      <c r="AF34" s="69"/>
      <c r="AG34" s="69"/>
      <c r="AH34" s="116" t="s">
        <v>14</v>
      </c>
      <c r="AI34" s="69"/>
      <c r="AJ34" s="69"/>
      <c r="AK34" s="69"/>
      <c r="AL34" s="28"/>
      <c r="AM34" s="28"/>
      <c r="AN34" s="69"/>
      <c r="AO34" s="69"/>
      <c r="AP34" s="28"/>
      <c r="AQ34" s="69"/>
      <c r="AR34" s="69"/>
      <c r="AS34" s="93"/>
    </row>
    <row r="35" spans="1:45" s="73" customFormat="1" ht="15.75" thickBot="1">
      <c r="A35" s="301" t="s">
        <v>9</v>
      </c>
      <c r="B35" s="302" t="s">
        <v>448</v>
      </c>
      <c r="C35" s="303"/>
      <c r="D35" s="302">
        <v>6</v>
      </c>
      <c r="E35" s="304"/>
      <c r="F35" s="23"/>
      <c r="G35" s="288"/>
      <c r="H35" s="287"/>
      <c r="I35" s="288"/>
      <c r="J35" s="287" t="s">
        <v>14</v>
      </c>
      <c r="K35" s="287" t="s">
        <v>14</v>
      </c>
      <c r="L35" s="288"/>
      <c r="M35" s="288"/>
      <c r="N35" s="287" t="s">
        <v>14</v>
      </c>
      <c r="O35" s="287" t="s">
        <v>14</v>
      </c>
      <c r="P35" s="288"/>
      <c r="Q35" s="288"/>
      <c r="R35" s="288"/>
      <c r="S35" s="287"/>
      <c r="T35" s="288"/>
      <c r="U35" s="288"/>
      <c r="V35" s="287" t="s">
        <v>14</v>
      </c>
      <c r="W35" s="288"/>
      <c r="X35" s="288"/>
      <c r="Y35" s="288"/>
      <c r="Z35" s="290" t="s">
        <v>14</v>
      </c>
      <c r="AA35" s="288"/>
      <c r="AB35" s="284"/>
      <c r="AC35" s="293"/>
      <c r="AD35" s="288"/>
      <c r="AE35" s="284"/>
      <c r="AF35" s="288"/>
      <c r="AG35" s="288"/>
      <c r="AH35" s="288"/>
      <c r="AI35" s="288"/>
      <c r="AJ35" s="288"/>
      <c r="AK35" s="288"/>
      <c r="AL35" s="284"/>
      <c r="AM35" s="284"/>
      <c r="AN35" s="288"/>
      <c r="AO35" s="288"/>
      <c r="AP35" s="284"/>
      <c r="AQ35" s="288"/>
      <c r="AR35" s="288"/>
      <c r="AS35" s="93"/>
    </row>
    <row r="36" spans="1:45">
      <c r="G36" s="27"/>
      <c r="H36" s="27"/>
      <c r="I36" s="27"/>
      <c r="J36" s="21"/>
      <c r="K36" s="21"/>
      <c r="L36" s="21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</row>
    <row r="40" spans="1:45" ht="48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R3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73"/>
    <col min="7" max="47" width="4.7109375" style="73" customWidth="1"/>
    <col min="48" max="16384" width="11.42578125" style="73"/>
  </cols>
  <sheetData>
    <row r="1" spans="1:44">
      <c r="A1" s="73" t="s">
        <v>293</v>
      </c>
    </row>
    <row r="4" spans="1:44">
      <c r="A4" s="73" t="s">
        <v>0</v>
      </c>
    </row>
    <row r="5" spans="1:44" ht="15.75" thickBot="1"/>
    <row r="6" spans="1:44" ht="15.75" thickBot="1">
      <c r="C6" s="340" t="s">
        <v>13</v>
      </c>
      <c r="D6" s="341"/>
      <c r="E6" s="342"/>
    </row>
    <row r="7" spans="1:44" ht="48" customHeight="1" thickBot="1">
      <c r="A7" s="15" t="s">
        <v>1</v>
      </c>
      <c r="B7" s="75" t="s">
        <v>2</v>
      </c>
      <c r="C7" s="76" t="s">
        <v>5</v>
      </c>
      <c r="D7" s="77" t="s">
        <v>11</v>
      </c>
      <c r="E7" s="75" t="s">
        <v>3</v>
      </c>
      <c r="F7" s="5" t="s">
        <v>12</v>
      </c>
      <c r="G7" s="11" t="s">
        <v>279</v>
      </c>
      <c r="H7" s="92" t="s">
        <v>324</v>
      </c>
      <c r="I7" s="92" t="s">
        <v>403</v>
      </c>
      <c r="J7" s="92" t="s">
        <v>459</v>
      </c>
      <c r="K7" s="92" t="s">
        <v>595</v>
      </c>
      <c r="L7" s="92" t="s">
        <v>618</v>
      </c>
      <c r="M7" s="92" t="s">
        <v>651</v>
      </c>
      <c r="N7" s="92" t="s">
        <v>675</v>
      </c>
      <c r="O7" s="92" t="s">
        <v>693</v>
      </c>
      <c r="P7" s="92" t="s">
        <v>698</v>
      </c>
      <c r="Q7" s="92" t="s">
        <v>730</v>
      </c>
      <c r="R7" s="92" t="s">
        <v>747</v>
      </c>
      <c r="S7" s="92" t="s">
        <v>780</v>
      </c>
      <c r="T7" s="92" t="s">
        <v>806</v>
      </c>
      <c r="U7" s="92" t="s">
        <v>826</v>
      </c>
      <c r="V7" s="92" t="s">
        <v>836</v>
      </c>
      <c r="W7" s="92" t="s">
        <v>861</v>
      </c>
      <c r="X7" s="92" t="s">
        <v>882</v>
      </c>
      <c r="Y7" s="92" t="s">
        <v>902</v>
      </c>
      <c r="Z7" s="92" t="s">
        <v>924</v>
      </c>
      <c r="AA7" s="92" t="s">
        <v>962</v>
      </c>
      <c r="AB7" s="92" t="s">
        <v>976</v>
      </c>
      <c r="AC7" s="92" t="s">
        <v>1003</v>
      </c>
      <c r="AD7" s="92" t="s">
        <v>1036</v>
      </c>
      <c r="AE7" s="92" t="s">
        <v>1043</v>
      </c>
      <c r="AF7" s="92" t="s">
        <v>1082</v>
      </c>
      <c r="AG7" s="92" t="s">
        <v>1083</v>
      </c>
      <c r="AH7" s="92"/>
      <c r="AI7" s="92" t="s">
        <v>1133</v>
      </c>
      <c r="AJ7" s="92"/>
      <c r="AK7" s="92"/>
      <c r="AL7" s="92"/>
      <c r="AM7" s="92"/>
      <c r="AN7" s="92"/>
      <c r="AO7" s="92"/>
      <c r="AP7" s="92"/>
      <c r="AQ7" s="92"/>
      <c r="AR7" s="92"/>
    </row>
    <row r="8" spans="1:44">
      <c r="A8" s="204" t="s">
        <v>6</v>
      </c>
      <c r="B8" s="203" t="s">
        <v>280</v>
      </c>
      <c r="C8" s="164">
        <v>27</v>
      </c>
      <c r="D8" s="165"/>
      <c r="E8" s="166"/>
      <c r="F8" s="171">
        <f>AVERAGE(W8,V8,G8,H8,I8,J8,K8,L8,M8,N8,O8,P8,Q8,R8,S8,T8,U8,X8,Y8,Z8,AA8,AB8,AC8,AD8,AE8,AG8,AI8)</f>
        <v>5.333333333333333</v>
      </c>
      <c r="G8" s="122">
        <v>6</v>
      </c>
      <c r="H8" s="46">
        <v>6</v>
      </c>
      <c r="I8" s="37">
        <v>6</v>
      </c>
      <c r="J8" s="47">
        <v>6</v>
      </c>
      <c r="K8" s="116">
        <v>4</v>
      </c>
      <c r="L8" s="116">
        <v>5</v>
      </c>
      <c r="M8" s="42">
        <v>4</v>
      </c>
      <c r="N8" s="116">
        <v>6</v>
      </c>
      <c r="O8" s="193">
        <v>3</v>
      </c>
      <c r="P8" s="46">
        <v>6</v>
      </c>
      <c r="Q8" s="47">
        <v>5</v>
      </c>
      <c r="R8" s="47">
        <v>4</v>
      </c>
      <c r="S8" s="47">
        <v>5</v>
      </c>
      <c r="T8" s="116">
        <v>6</v>
      </c>
      <c r="U8" s="46">
        <v>6</v>
      </c>
      <c r="V8" s="47">
        <v>5</v>
      </c>
      <c r="W8" s="37">
        <v>6</v>
      </c>
      <c r="X8" s="47">
        <v>5</v>
      </c>
      <c r="Y8" s="47">
        <v>5</v>
      </c>
      <c r="Z8" s="46">
        <v>6</v>
      </c>
      <c r="AA8" s="116">
        <v>6</v>
      </c>
      <c r="AB8" s="47">
        <v>5</v>
      </c>
      <c r="AC8" s="46">
        <v>6</v>
      </c>
      <c r="AD8" s="46">
        <v>6</v>
      </c>
      <c r="AE8" s="43">
        <v>6</v>
      </c>
      <c r="AF8" s="47"/>
      <c r="AG8" s="47">
        <v>5</v>
      </c>
      <c r="AH8" s="42"/>
      <c r="AI8" s="47">
        <v>5</v>
      </c>
      <c r="AJ8" s="40"/>
      <c r="AK8" s="42"/>
      <c r="AL8" s="42"/>
      <c r="AM8" s="116"/>
      <c r="AN8" s="42"/>
      <c r="AO8" s="42"/>
      <c r="AP8" s="42"/>
      <c r="AQ8" s="42"/>
      <c r="AR8" s="42"/>
    </row>
    <row r="9" spans="1:44">
      <c r="A9" s="100" t="s">
        <v>6</v>
      </c>
      <c r="B9" s="72" t="s">
        <v>545</v>
      </c>
      <c r="C9" s="101"/>
      <c r="D9" s="42"/>
      <c r="E9" s="103"/>
      <c r="F9" s="70"/>
      <c r="G9" s="122"/>
      <c r="H9" s="47"/>
      <c r="I9" s="116"/>
      <c r="J9" s="47"/>
      <c r="K9" s="116"/>
      <c r="L9" s="116"/>
      <c r="M9" s="42"/>
      <c r="N9" s="116"/>
      <c r="O9" s="47"/>
      <c r="P9" s="47"/>
      <c r="Q9" s="47"/>
      <c r="R9" s="47"/>
      <c r="S9" s="47"/>
      <c r="T9" s="116"/>
      <c r="U9" s="47"/>
      <c r="V9" s="47"/>
      <c r="W9" s="116"/>
      <c r="X9" s="47"/>
      <c r="Y9" s="47"/>
      <c r="Z9" s="47"/>
      <c r="AA9" s="116"/>
      <c r="AB9" s="47"/>
      <c r="AC9" s="47"/>
      <c r="AD9" s="47"/>
      <c r="AE9" s="42"/>
      <c r="AF9" s="47"/>
      <c r="AG9" s="47"/>
      <c r="AH9" s="42"/>
      <c r="AI9" s="47"/>
      <c r="AJ9" s="40"/>
      <c r="AK9" s="42"/>
      <c r="AL9" s="42"/>
      <c r="AM9" s="116"/>
      <c r="AN9" s="42"/>
      <c r="AO9" s="42"/>
      <c r="AP9" s="42"/>
      <c r="AQ9" s="42"/>
      <c r="AR9" s="42"/>
    </row>
    <row r="10" spans="1:44">
      <c r="A10" s="118" t="s">
        <v>6</v>
      </c>
      <c r="B10" s="33" t="s">
        <v>546</v>
      </c>
      <c r="C10" s="140"/>
      <c r="D10" s="141"/>
      <c r="E10" s="117"/>
      <c r="F10" s="202"/>
      <c r="G10" s="122"/>
      <c r="H10" s="47"/>
      <c r="I10" s="116"/>
      <c r="J10" s="47"/>
      <c r="K10" s="116"/>
      <c r="L10" s="116"/>
      <c r="M10" s="42"/>
      <c r="N10" s="116"/>
      <c r="O10" s="47"/>
      <c r="P10" s="47"/>
      <c r="Q10" s="47"/>
      <c r="R10" s="47"/>
      <c r="S10" s="47"/>
      <c r="T10" s="116"/>
      <c r="U10" s="47"/>
      <c r="V10" s="47"/>
      <c r="W10" s="116"/>
      <c r="X10" s="47"/>
      <c r="Y10" s="47"/>
      <c r="Z10" s="47"/>
      <c r="AA10" s="116"/>
      <c r="AB10" s="47"/>
      <c r="AC10" s="47"/>
      <c r="AD10" s="47"/>
      <c r="AE10" s="42"/>
      <c r="AF10" s="47"/>
      <c r="AG10" s="47"/>
      <c r="AH10" s="42"/>
      <c r="AI10" s="47"/>
      <c r="AJ10" s="40"/>
      <c r="AK10" s="42"/>
      <c r="AL10" s="42"/>
      <c r="AM10" s="116"/>
      <c r="AN10" s="42"/>
      <c r="AO10" s="42"/>
      <c r="AP10" s="42"/>
      <c r="AQ10" s="42"/>
      <c r="AR10" s="42"/>
    </row>
    <row r="11" spans="1:44">
      <c r="A11" s="100" t="s">
        <v>7</v>
      </c>
      <c r="B11" s="30" t="s">
        <v>281</v>
      </c>
      <c r="C11" s="101">
        <v>24</v>
      </c>
      <c r="D11" s="42"/>
      <c r="E11" s="167">
        <v>1</v>
      </c>
      <c r="F11" s="70">
        <f>AVERAGE(W11,G11,H11,I11,J11,K11,L11,M11,N11,O11,R11,S11,T11,U11,X11,Y11,Z11,AA11,AB11,AC11,AD11,AE11,AG11,AI11)</f>
        <v>5.875</v>
      </c>
      <c r="G11" s="122">
        <v>5</v>
      </c>
      <c r="H11" s="58">
        <v>6</v>
      </c>
      <c r="I11" s="192">
        <v>7</v>
      </c>
      <c r="J11" s="47">
        <v>5</v>
      </c>
      <c r="K11" s="116">
        <v>5</v>
      </c>
      <c r="L11" s="116">
        <v>6</v>
      </c>
      <c r="M11" s="42">
        <v>6</v>
      </c>
      <c r="N11" s="116">
        <v>6</v>
      </c>
      <c r="O11" s="193">
        <v>3</v>
      </c>
      <c r="P11" s="47"/>
      <c r="Q11" s="116"/>
      <c r="R11" s="47">
        <v>5</v>
      </c>
      <c r="S11" s="47">
        <v>6</v>
      </c>
      <c r="T11" s="116">
        <v>6</v>
      </c>
      <c r="U11" s="116">
        <v>5</v>
      </c>
      <c r="V11" s="47"/>
      <c r="W11" s="116">
        <v>6</v>
      </c>
      <c r="X11" s="116">
        <v>6</v>
      </c>
      <c r="Y11" s="191">
        <v>7</v>
      </c>
      <c r="Z11" s="191">
        <v>7</v>
      </c>
      <c r="AA11" s="116">
        <v>6</v>
      </c>
      <c r="AB11" s="116">
        <v>6</v>
      </c>
      <c r="AC11" s="116">
        <v>5</v>
      </c>
      <c r="AD11" s="192">
        <v>8</v>
      </c>
      <c r="AE11" s="40">
        <v>6</v>
      </c>
      <c r="AF11" s="116"/>
      <c r="AG11" s="47">
        <v>6</v>
      </c>
      <c r="AH11" s="40"/>
      <c r="AI11" s="182">
        <v>7</v>
      </c>
      <c r="AJ11" s="40"/>
      <c r="AK11" s="42"/>
      <c r="AL11" s="42"/>
      <c r="AM11" s="116"/>
      <c r="AN11" s="42"/>
      <c r="AO11" s="42"/>
      <c r="AP11" s="42"/>
      <c r="AQ11" s="42"/>
      <c r="AR11" s="42"/>
    </row>
    <row r="12" spans="1:44">
      <c r="A12" s="100" t="s">
        <v>7</v>
      </c>
      <c r="B12" s="30" t="s">
        <v>282</v>
      </c>
      <c r="C12" s="101">
        <v>14</v>
      </c>
      <c r="D12" s="42">
        <v>1</v>
      </c>
      <c r="E12" s="103"/>
      <c r="F12" s="70">
        <f>AVERAGE(G12,H12,I12,J12,K12,L12,M12,N12,O12,V12,Y12,AD12,AE12,AI12)</f>
        <v>5.7142857142857144</v>
      </c>
      <c r="G12" s="122">
        <v>6</v>
      </c>
      <c r="H12" s="47">
        <v>6</v>
      </c>
      <c r="I12" s="192">
        <v>7</v>
      </c>
      <c r="J12" s="47">
        <v>4</v>
      </c>
      <c r="K12" s="116">
        <v>4</v>
      </c>
      <c r="L12" s="116">
        <v>6</v>
      </c>
      <c r="M12" s="42">
        <v>6</v>
      </c>
      <c r="N12" s="192">
        <v>7</v>
      </c>
      <c r="O12" s="47">
        <v>4</v>
      </c>
      <c r="P12" s="47"/>
      <c r="Q12" s="47"/>
      <c r="R12" s="47"/>
      <c r="S12" s="116"/>
      <c r="T12" s="116"/>
      <c r="U12" s="58" t="s">
        <v>14</v>
      </c>
      <c r="V12" s="47">
        <v>6</v>
      </c>
      <c r="W12" s="116"/>
      <c r="X12" s="47"/>
      <c r="Y12" s="47">
        <v>5</v>
      </c>
      <c r="Z12" s="47"/>
      <c r="AA12" s="116"/>
      <c r="AB12" s="47"/>
      <c r="AC12" s="47"/>
      <c r="AD12" s="47">
        <v>6</v>
      </c>
      <c r="AE12" s="268">
        <v>7</v>
      </c>
      <c r="AF12" s="47"/>
      <c r="AG12" s="47"/>
      <c r="AH12" s="42"/>
      <c r="AI12" s="47">
        <v>6</v>
      </c>
      <c r="AJ12" s="40"/>
      <c r="AK12" s="42"/>
      <c r="AL12" s="42"/>
      <c r="AM12" s="116"/>
      <c r="AN12" s="42"/>
      <c r="AO12" s="42"/>
      <c r="AP12" s="42"/>
      <c r="AQ12" s="42"/>
      <c r="AR12" s="42"/>
    </row>
    <row r="13" spans="1:44">
      <c r="A13" s="100" t="s">
        <v>7</v>
      </c>
      <c r="B13" s="30" t="s">
        <v>283</v>
      </c>
      <c r="C13" s="101">
        <v>15</v>
      </c>
      <c r="D13" s="42">
        <v>2</v>
      </c>
      <c r="E13" s="103">
        <v>1</v>
      </c>
      <c r="F13" s="70">
        <f>AVERAGE(G13,H13,I13,J13,L13,M13,N13,O13,P13,V13,Y13,X13,AB13,AC13,AE13)</f>
        <v>5.9333333333333336</v>
      </c>
      <c r="G13" s="122">
        <v>6</v>
      </c>
      <c r="H13" s="47">
        <v>6</v>
      </c>
      <c r="I13" s="192">
        <v>7</v>
      </c>
      <c r="J13" s="47">
        <v>5</v>
      </c>
      <c r="K13" s="116"/>
      <c r="L13" s="192">
        <v>8</v>
      </c>
      <c r="M13" s="268">
        <v>7</v>
      </c>
      <c r="N13" s="116">
        <v>6</v>
      </c>
      <c r="O13" s="193">
        <v>3</v>
      </c>
      <c r="P13" s="47">
        <v>6</v>
      </c>
      <c r="Q13" s="47"/>
      <c r="R13" s="58" t="s">
        <v>14</v>
      </c>
      <c r="S13" s="47"/>
      <c r="T13" s="116"/>
      <c r="U13" s="47"/>
      <c r="V13" s="47">
        <v>5</v>
      </c>
      <c r="W13" s="116"/>
      <c r="X13" s="182">
        <v>7</v>
      </c>
      <c r="Y13" s="47">
        <v>6</v>
      </c>
      <c r="Z13" s="47"/>
      <c r="AA13" s="116"/>
      <c r="AB13" s="47">
        <v>5</v>
      </c>
      <c r="AC13" s="47">
        <v>6</v>
      </c>
      <c r="AD13" s="58" t="s">
        <v>14</v>
      </c>
      <c r="AE13" s="42">
        <v>6</v>
      </c>
      <c r="AF13" s="47"/>
      <c r="AG13" s="47"/>
      <c r="AH13" s="42"/>
      <c r="AI13" s="47"/>
      <c r="AJ13" s="40"/>
      <c r="AK13" s="42"/>
      <c r="AL13" s="42"/>
      <c r="AM13" s="116"/>
      <c r="AN13" s="42"/>
      <c r="AO13" s="42"/>
      <c r="AP13" s="42"/>
      <c r="AQ13" s="42"/>
      <c r="AR13" s="40"/>
    </row>
    <row r="14" spans="1:44">
      <c r="A14" s="100" t="s">
        <v>7</v>
      </c>
      <c r="B14" s="30" t="s">
        <v>284</v>
      </c>
      <c r="C14" s="101">
        <v>7</v>
      </c>
      <c r="D14" s="42">
        <v>1</v>
      </c>
      <c r="E14" s="103"/>
      <c r="F14" s="70">
        <f>AVERAGE(G14,H14,I14,J14,K14,P14,AG14)</f>
        <v>5.2857142857142856</v>
      </c>
      <c r="G14" s="122">
        <v>5</v>
      </c>
      <c r="H14" s="47">
        <v>6</v>
      </c>
      <c r="I14" s="116">
        <v>6</v>
      </c>
      <c r="J14" s="47">
        <v>4</v>
      </c>
      <c r="K14" s="116">
        <v>4</v>
      </c>
      <c r="L14" s="116"/>
      <c r="M14" s="42"/>
      <c r="N14" s="58" t="s">
        <v>14</v>
      </c>
      <c r="O14" s="47"/>
      <c r="P14" s="47">
        <v>5</v>
      </c>
      <c r="Q14" s="47"/>
      <c r="R14" s="47"/>
      <c r="S14" s="47"/>
      <c r="T14" s="116"/>
      <c r="U14" s="47"/>
      <c r="V14" s="47"/>
      <c r="W14" s="116"/>
      <c r="X14" s="47"/>
      <c r="Y14" s="47"/>
      <c r="Z14" s="47"/>
      <c r="AA14" s="116"/>
      <c r="AB14" s="47"/>
      <c r="AC14" s="47"/>
      <c r="AD14" s="47"/>
      <c r="AE14" s="42"/>
      <c r="AF14" s="47"/>
      <c r="AG14" s="191">
        <v>7</v>
      </c>
      <c r="AH14" s="42"/>
      <c r="AI14" s="47"/>
      <c r="AJ14" s="40"/>
      <c r="AK14" s="42"/>
      <c r="AL14" s="42"/>
      <c r="AM14" s="116"/>
      <c r="AN14" s="42"/>
      <c r="AO14" s="42"/>
      <c r="AP14" s="42"/>
      <c r="AQ14" s="42"/>
      <c r="AR14" s="40"/>
    </row>
    <row r="15" spans="1:44">
      <c r="A15" s="100" t="s">
        <v>7</v>
      </c>
      <c r="B15" s="30" t="s">
        <v>326</v>
      </c>
      <c r="C15" s="101">
        <v>10</v>
      </c>
      <c r="D15" s="42">
        <v>5</v>
      </c>
      <c r="E15" s="103">
        <v>1</v>
      </c>
      <c r="F15" s="70">
        <f>AVERAGE(K15,L15,M15,N15,O15,Y15,AB15,AD15,AE15,AI15)</f>
        <v>5.3</v>
      </c>
      <c r="G15" s="122"/>
      <c r="H15" s="41" t="s">
        <v>14</v>
      </c>
      <c r="I15" s="41" t="s">
        <v>14</v>
      </c>
      <c r="J15" s="47"/>
      <c r="K15" s="116">
        <v>5</v>
      </c>
      <c r="L15" s="190">
        <v>7</v>
      </c>
      <c r="M15" s="42">
        <v>5</v>
      </c>
      <c r="N15" s="116">
        <v>6</v>
      </c>
      <c r="O15" s="193">
        <v>2</v>
      </c>
      <c r="P15" s="47"/>
      <c r="Q15" s="47"/>
      <c r="R15" s="47"/>
      <c r="S15" s="47"/>
      <c r="T15" s="116"/>
      <c r="U15" s="47"/>
      <c r="V15" s="47"/>
      <c r="W15" s="58" t="s">
        <v>14</v>
      </c>
      <c r="X15" s="47"/>
      <c r="Y15" s="47">
        <v>5</v>
      </c>
      <c r="Z15" s="58" t="s">
        <v>14</v>
      </c>
      <c r="AA15" s="116"/>
      <c r="AB15" s="47">
        <v>5</v>
      </c>
      <c r="AC15" s="58" t="s">
        <v>14</v>
      </c>
      <c r="AD15" s="191">
        <v>7</v>
      </c>
      <c r="AE15" s="42">
        <v>6</v>
      </c>
      <c r="AF15" s="47"/>
      <c r="AG15" s="47"/>
      <c r="AH15" s="42"/>
      <c r="AI15" s="47">
        <v>5</v>
      </c>
      <c r="AJ15" s="40"/>
      <c r="AK15" s="42"/>
      <c r="AL15" s="42"/>
      <c r="AM15" s="116"/>
      <c r="AN15" s="42"/>
      <c r="AO15" s="42"/>
      <c r="AP15" s="42"/>
      <c r="AQ15" s="42"/>
      <c r="AR15" s="42"/>
    </row>
    <row r="16" spans="1:44">
      <c r="A16" s="100" t="s">
        <v>7</v>
      </c>
      <c r="B16" s="30" t="s">
        <v>543</v>
      </c>
      <c r="C16" s="101">
        <v>9</v>
      </c>
      <c r="D16" s="42">
        <v>2</v>
      </c>
      <c r="E16" s="103"/>
      <c r="F16" s="52">
        <f>AVERAGE(P16,Q16,R16,S16,T16,U16,W16,Z16,AA16)</f>
        <v>5.2222222222222223</v>
      </c>
      <c r="G16" s="122"/>
      <c r="H16" s="47"/>
      <c r="I16" s="116"/>
      <c r="J16" s="47"/>
      <c r="K16" s="116"/>
      <c r="L16" s="116"/>
      <c r="M16" s="42"/>
      <c r="N16" s="116"/>
      <c r="O16" s="47"/>
      <c r="P16" s="47">
        <v>6</v>
      </c>
      <c r="Q16" s="47">
        <v>5</v>
      </c>
      <c r="R16" s="47">
        <v>5</v>
      </c>
      <c r="S16" s="47">
        <v>5</v>
      </c>
      <c r="T16" s="116">
        <v>5</v>
      </c>
      <c r="U16" s="47">
        <v>5</v>
      </c>
      <c r="V16" s="58" t="s">
        <v>14</v>
      </c>
      <c r="W16" s="116">
        <v>6</v>
      </c>
      <c r="X16" s="47"/>
      <c r="Y16" s="47"/>
      <c r="Z16" s="47">
        <v>5</v>
      </c>
      <c r="AA16" s="116">
        <v>5</v>
      </c>
      <c r="AB16" s="47"/>
      <c r="AC16" s="47"/>
      <c r="AD16" s="47"/>
      <c r="AE16" s="42"/>
      <c r="AF16" s="47"/>
      <c r="AG16" s="47"/>
      <c r="AH16" s="40"/>
      <c r="AI16" s="58" t="s">
        <v>14</v>
      </c>
      <c r="AJ16" s="40"/>
      <c r="AK16" s="42"/>
      <c r="AL16" s="40"/>
      <c r="AM16" s="116"/>
      <c r="AN16" s="42"/>
      <c r="AO16" s="42"/>
      <c r="AP16" s="42"/>
      <c r="AQ16" s="42"/>
      <c r="AR16" s="42"/>
    </row>
    <row r="17" spans="1:44">
      <c r="A17" s="100" t="s">
        <v>7</v>
      </c>
      <c r="B17" s="30" t="s">
        <v>544</v>
      </c>
      <c r="C17" s="101">
        <v>14</v>
      </c>
      <c r="D17" s="42">
        <v>3</v>
      </c>
      <c r="E17" s="167">
        <v>1</v>
      </c>
      <c r="F17" s="52">
        <f>AVERAGE(P17,Q17,R17,S17,T17,U17,V17,W17,X17,Z17,AA17,AC17,AD17,AG17)</f>
        <v>5.9285714285714288</v>
      </c>
      <c r="G17" s="122"/>
      <c r="H17" s="47"/>
      <c r="I17" s="116"/>
      <c r="J17" s="47"/>
      <c r="K17" s="116"/>
      <c r="L17" s="116"/>
      <c r="M17" s="42"/>
      <c r="N17" s="116"/>
      <c r="O17" s="58" t="s">
        <v>14</v>
      </c>
      <c r="P17" s="47">
        <v>6</v>
      </c>
      <c r="Q17" s="47">
        <v>6</v>
      </c>
      <c r="R17" s="47">
        <v>6</v>
      </c>
      <c r="S17" s="47">
        <v>5</v>
      </c>
      <c r="T17" s="116">
        <v>6</v>
      </c>
      <c r="U17" s="47">
        <v>6</v>
      </c>
      <c r="V17" s="47">
        <v>5</v>
      </c>
      <c r="W17" s="192">
        <v>7</v>
      </c>
      <c r="X17" s="47">
        <v>6</v>
      </c>
      <c r="Y17" s="58" t="s">
        <v>14</v>
      </c>
      <c r="Z17" s="47">
        <v>6</v>
      </c>
      <c r="AA17" s="116">
        <v>6</v>
      </c>
      <c r="AB17" s="47"/>
      <c r="AC17" s="47">
        <v>6</v>
      </c>
      <c r="AD17" s="47">
        <v>5</v>
      </c>
      <c r="AE17" s="42"/>
      <c r="AF17" s="47"/>
      <c r="AG17" s="182">
        <v>7</v>
      </c>
      <c r="AH17" s="40"/>
      <c r="AI17" s="58" t="s">
        <v>14</v>
      </c>
      <c r="AJ17" s="40"/>
      <c r="AK17" s="42"/>
      <c r="AL17" s="40"/>
      <c r="AM17" s="116"/>
      <c r="AN17" s="42"/>
      <c r="AO17" s="42"/>
      <c r="AP17" s="42"/>
      <c r="AQ17" s="42"/>
      <c r="AR17" s="42"/>
    </row>
    <row r="18" spans="1:44">
      <c r="A18" s="148" t="s">
        <v>7</v>
      </c>
      <c r="B18" s="30" t="s">
        <v>731</v>
      </c>
      <c r="C18" s="101"/>
      <c r="D18" s="42">
        <v>1</v>
      </c>
      <c r="E18" s="167"/>
      <c r="F18" s="52"/>
      <c r="G18" s="122"/>
      <c r="H18" s="47"/>
      <c r="I18" s="116"/>
      <c r="J18" s="47"/>
      <c r="K18" s="116"/>
      <c r="L18" s="116"/>
      <c r="M18" s="42"/>
      <c r="N18" s="116"/>
      <c r="O18" s="58"/>
      <c r="P18" s="47"/>
      <c r="Q18" s="58" t="s">
        <v>14</v>
      </c>
      <c r="R18" s="47"/>
      <c r="S18" s="47"/>
      <c r="T18" s="116"/>
      <c r="U18" s="47"/>
      <c r="V18" s="47"/>
      <c r="W18" s="116"/>
      <c r="X18" s="47"/>
      <c r="Y18" s="47"/>
      <c r="Z18" s="47"/>
      <c r="AA18" s="116"/>
      <c r="AB18" s="47"/>
      <c r="AC18" s="47"/>
      <c r="AD18" s="47"/>
      <c r="AE18" s="42"/>
      <c r="AF18" s="47"/>
      <c r="AG18" s="47"/>
      <c r="AH18" s="40"/>
      <c r="AI18" s="116"/>
      <c r="AJ18" s="40"/>
      <c r="AK18" s="42"/>
      <c r="AL18" s="40"/>
      <c r="AM18" s="116"/>
      <c r="AN18" s="42"/>
      <c r="AO18" s="42"/>
      <c r="AP18" s="42"/>
      <c r="AQ18" s="42"/>
      <c r="AR18" s="42"/>
    </row>
    <row r="19" spans="1:44">
      <c r="A19" s="118" t="s">
        <v>7</v>
      </c>
      <c r="B19" s="29" t="s">
        <v>34</v>
      </c>
      <c r="C19" s="140">
        <v>14</v>
      </c>
      <c r="D19" s="141"/>
      <c r="E19" s="117"/>
      <c r="F19" s="24">
        <f>AVERAGE(Q19,R19,S19,T19,U19,V19,W19,X19,Z19,AA19,AB19,AC19,AG19,AI19)</f>
        <v>5.8571428571428568</v>
      </c>
      <c r="G19" s="122"/>
      <c r="H19" s="47"/>
      <c r="I19" s="116"/>
      <c r="J19" s="47"/>
      <c r="K19" s="116"/>
      <c r="L19" s="116"/>
      <c r="M19" s="42"/>
      <c r="N19" s="116"/>
      <c r="O19" s="47"/>
      <c r="P19" s="47"/>
      <c r="Q19" s="47">
        <v>6</v>
      </c>
      <c r="R19" s="47">
        <v>6</v>
      </c>
      <c r="S19" s="47">
        <v>6</v>
      </c>
      <c r="T19" s="116">
        <v>6</v>
      </c>
      <c r="U19" s="191">
        <v>7</v>
      </c>
      <c r="V19" s="47">
        <v>5</v>
      </c>
      <c r="W19" s="116">
        <v>6</v>
      </c>
      <c r="X19" s="47">
        <v>6</v>
      </c>
      <c r="Y19" s="47"/>
      <c r="Z19" s="47">
        <v>6</v>
      </c>
      <c r="AA19" s="192">
        <v>7</v>
      </c>
      <c r="AB19" s="47">
        <v>6</v>
      </c>
      <c r="AC19" s="47">
        <v>6</v>
      </c>
      <c r="AD19" s="47"/>
      <c r="AE19" s="42"/>
      <c r="AF19" s="116"/>
      <c r="AG19" s="47">
        <v>4</v>
      </c>
      <c r="AH19" s="40"/>
      <c r="AI19" s="47">
        <v>5</v>
      </c>
      <c r="AJ19" s="40"/>
      <c r="AK19" s="42"/>
      <c r="AL19" s="40"/>
      <c r="AM19" s="116"/>
      <c r="AN19" s="42"/>
      <c r="AO19" s="42"/>
      <c r="AP19" s="42"/>
      <c r="AQ19" s="42"/>
      <c r="AR19" s="42"/>
    </row>
    <row r="20" spans="1:44">
      <c r="A20" s="100" t="s">
        <v>8</v>
      </c>
      <c r="B20" s="72" t="s">
        <v>288</v>
      </c>
      <c r="C20" s="101">
        <v>20</v>
      </c>
      <c r="D20" s="42">
        <v>2</v>
      </c>
      <c r="E20" s="103"/>
      <c r="F20" s="70">
        <f>AVERAGE(W20,G20,L20,M20,N20,O20,P20,R20,S20,T20,U20,V20,X20,Y20,Z20,AA20,AB20,AC20,AD20,AE20)</f>
        <v>6.25</v>
      </c>
      <c r="G20" s="122">
        <v>6</v>
      </c>
      <c r="H20" s="58" t="s">
        <v>14</v>
      </c>
      <c r="I20" s="37"/>
      <c r="J20" s="116" t="s">
        <v>14</v>
      </c>
      <c r="K20" s="116"/>
      <c r="L20" s="116">
        <v>6</v>
      </c>
      <c r="M20" s="42">
        <v>6</v>
      </c>
      <c r="N20" s="192">
        <v>7</v>
      </c>
      <c r="O20" s="116">
        <v>5</v>
      </c>
      <c r="P20" s="47">
        <v>6</v>
      </c>
      <c r="Q20" s="116"/>
      <c r="R20" s="191">
        <v>7</v>
      </c>
      <c r="S20" s="47">
        <v>6</v>
      </c>
      <c r="T20" s="116">
        <v>6</v>
      </c>
      <c r="U20" s="191">
        <v>8</v>
      </c>
      <c r="V20" s="47">
        <v>6</v>
      </c>
      <c r="W20" s="116">
        <v>5</v>
      </c>
      <c r="X20" s="192">
        <v>7</v>
      </c>
      <c r="Y20" s="116">
        <v>6</v>
      </c>
      <c r="Z20" s="116">
        <v>6</v>
      </c>
      <c r="AA20" s="116">
        <v>5</v>
      </c>
      <c r="AB20" s="191">
        <v>7</v>
      </c>
      <c r="AC20" s="47">
        <v>6</v>
      </c>
      <c r="AD20" s="191">
        <v>7</v>
      </c>
      <c r="AE20" s="268">
        <v>7</v>
      </c>
      <c r="AF20" s="47"/>
      <c r="AG20" s="47"/>
      <c r="AH20" s="42"/>
      <c r="AI20" s="47"/>
      <c r="AJ20" s="40"/>
      <c r="AK20" s="42"/>
      <c r="AL20" s="40"/>
      <c r="AM20" s="116"/>
      <c r="AN20" s="42"/>
      <c r="AO20" s="40"/>
      <c r="AP20" s="40"/>
      <c r="AQ20" s="40"/>
      <c r="AR20" s="42"/>
    </row>
    <row r="21" spans="1:44">
      <c r="A21" s="100" t="s">
        <v>8</v>
      </c>
      <c r="B21" s="30" t="s">
        <v>286</v>
      </c>
      <c r="C21" s="101">
        <v>11</v>
      </c>
      <c r="D21" s="42">
        <v>10</v>
      </c>
      <c r="E21" s="167">
        <v>1</v>
      </c>
      <c r="F21" s="52">
        <f>AVERAGE(G21,H21,I21,J21,K21,N21,O21,Q21,Y21,AB21,AI21)</f>
        <v>5.8181818181818183</v>
      </c>
      <c r="G21" s="229">
        <v>7</v>
      </c>
      <c r="H21" s="47">
        <v>6</v>
      </c>
      <c r="I21" s="116">
        <v>6</v>
      </c>
      <c r="J21" s="47">
        <v>6</v>
      </c>
      <c r="K21" s="116">
        <v>6</v>
      </c>
      <c r="L21" s="116"/>
      <c r="M21" s="42"/>
      <c r="N21" s="116">
        <v>6</v>
      </c>
      <c r="O21" s="47">
        <v>4</v>
      </c>
      <c r="P21" s="58" t="s">
        <v>14</v>
      </c>
      <c r="Q21" s="47">
        <v>5</v>
      </c>
      <c r="R21" s="47"/>
      <c r="S21" s="58" t="s">
        <v>14</v>
      </c>
      <c r="T21" s="58" t="s">
        <v>14</v>
      </c>
      <c r="U21" s="58" t="s">
        <v>14</v>
      </c>
      <c r="V21" s="47"/>
      <c r="W21" s="58" t="s">
        <v>14</v>
      </c>
      <c r="X21" s="58" t="s">
        <v>14</v>
      </c>
      <c r="Y21" s="47">
        <v>6</v>
      </c>
      <c r="Z21" s="47"/>
      <c r="AA21" s="58" t="s">
        <v>14</v>
      </c>
      <c r="AB21" s="47">
        <v>6</v>
      </c>
      <c r="AC21" s="47"/>
      <c r="AD21" s="58" t="s">
        <v>14</v>
      </c>
      <c r="AE21" s="41" t="s">
        <v>14</v>
      </c>
      <c r="AF21" s="47"/>
      <c r="AG21" s="58" t="s">
        <v>14</v>
      </c>
      <c r="AH21" s="40"/>
      <c r="AI21" s="46">
        <v>6</v>
      </c>
      <c r="AJ21" s="40"/>
      <c r="AK21" s="42"/>
      <c r="AL21" s="40"/>
      <c r="AM21" s="116"/>
      <c r="AN21" s="42"/>
      <c r="AO21" s="42"/>
      <c r="AP21" s="42"/>
      <c r="AQ21" s="42"/>
      <c r="AR21" s="42"/>
    </row>
    <row r="22" spans="1:44">
      <c r="A22" s="281" t="s">
        <v>8</v>
      </c>
      <c r="B22" s="282" t="s">
        <v>959</v>
      </c>
      <c r="C22" s="283"/>
      <c r="D22" s="284">
        <v>3</v>
      </c>
      <c r="E22" s="285"/>
      <c r="F22" s="70"/>
      <c r="G22" s="286" t="s">
        <v>14</v>
      </c>
      <c r="H22" s="288"/>
      <c r="I22" s="287"/>
      <c r="J22" s="288"/>
      <c r="K22" s="287"/>
      <c r="L22" s="287"/>
      <c r="M22" s="284"/>
      <c r="N22" s="287"/>
      <c r="O22" s="288"/>
      <c r="P22" s="288"/>
      <c r="Q22" s="287" t="s">
        <v>14</v>
      </c>
      <c r="R22" s="287" t="s">
        <v>14</v>
      </c>
      <c r="S22" s="288"/>
      <c r="T22" s="287"/>
      <c r="U22" s="287"/>
      <c r="V22" s="288"/>
      <c r="W22" s="287"/>
      <c r="X22" s="287"/>
      <c r="Y22" s="287"/>
      <c r="Z22" s="287"/>
      <c r="AA22" s="287"/>
      <c r="AB22" s="288"/>
      <c r="AC22" s="288"/>
      <c r="AD22" s="287"/>
      <c r="AE22" s="290"/>
      <c r="AF22" s="288"/>
      <c r="AG22" s="287"/>
      <c r="AH22" s="290"/>
      <c r="AI22" s="288"/>
      <c r="AJ22" s="290"/>
      <c r="AK22" s="284"/>
      <c r="AL22" s="284"/>
      <c r="AM22" s="287"/>
      <c r="AN22" s="284"/>
      <c r="AO22" s="284"/>
      <c r="AP22" s="290"/>
      <c r="AQ22" s="290"/>
      <c r="AR22" s="284"/>
    </row>
    <row r="23" spans="1:44">
      <c r="A23" s="100" t="s">
        <v>8</v>
      </c>
      <c r="B23" s="30" t="s">
        <v>291</v>
      </c>
      <c r="C23" s="101">
        <v>10</v>
      </c>
      <c r="D23" s="42">
        <v>5</v>
      </c>
      <c r="E23" s="103">
        <v>3</v>
      </c>
      <c r="F23" s="70">
        <f>AVERAGE(J23,T23,U23,Y23,Z23,AA23,AB23,AC23,AD23,AE23)</f>
        <v>5.8</v>
      </c>
      <c r="G23" s="36" t="s">
        <v>14</v>
      </c>
      <c r="H23" s="41" t="s">
        <v>14</v>
      </c>
      <c r="I23" s="41" t="s">
        <v>14</v>
      </c>
      <c r="J23" s="58">
        <v>4</v>
      </c>
      <c r="K23" s="116"/>
      <c r="L23" s="116"/>
      <c r="M23" s="42"/>
      <c r="N23" s="116"/>
      <c r="O23" s="47"/>
      <c r="P23" s="47"/>
      <c r="Q23" s="47"/>
      <c r="R23" s="47"/>
      <c r="S23" s="58" t="s">
        <v>14</v>
      </c>
      <c r="T23" s="116">
        <v>6</v>
      </c>
      <c r="U23" s="46">
        <v>6</v>
      </c>
      <c r="V23" s="116"/>
      <c r="W23" s="116"/>
      <c r="X23" s="37" t="s">
        <v>14</v>
      </c>
      <c r="Y23" s="191">
        <v>7</v>
      </c>
      <c r="Z23" s="47">
        <v>6</v>
      </c>
      <c r="AA23" s="116">
        <v>6</v>
      </c>
      <c r="AB23" s="116">
        <v>5</v>
      </c>
      <c r="AC23" s="47">
        <v>4</v>
      </c>
      <c r="AD23" s="190">
        <v>8</v>
      </c>
      <c r="AE23" s="42">
        <v>6</v>
      </c>
      <c r="AF23" s="47"/>
      <c r="AG23" s="116"/>
      <c r="AH23" s="42"/>
      <c r="AI23" s="116"/>
      <c r="AJ23" s="40"/>
      <c r="AK23" s="42"/>
      <c r="AL23" s="40"/>
      <c r="AM23" s="116"/>
      <c r="AN23" s="42"/>
      <c r="AO23" s="42"/>
      <c r="AP23" s="42"/>
      <c r="AQ23" s="42"/>
      <c r="AR23" s="42"/>
    </row>
    <row r="24" spans="1:44">
      <c r="A24" s="100" t="s">
        <v>8</v>
      </c>
      <c r="B24" s="30" t="s">
        <v>325</v>
      </c>
      <c r="C24" s="101">
        <v>25</v>
      </c>
      <c r="D24" s="42"/>
      <c r="E24" s="103">
        <v>4</v>
      </c>
      <c r="F24" s="70">
        <f>AVERAGE(W24,V24,T24,H24,I24,J24,K24,L24,M24,N24,O24,P24,Q24,R24,S24,U24,X24,Y24,Z24,AA24,AB24,AC24,AD24,AE24,AG24)</f>
        <v>6.08</v>
      </c>
      <c r="G24" s="36"/>
      <c r="H24" s="196">
        <v>7</v>
      </c>
      <c r="I24" s="116">
        <v>6</v>
      </c>
      <c r="J24" s="47">
        <v>5</v>
      </c>
      <c r="K24" s="116">
        <v>4</v>
      </c>
      <c r="L24" s="190">
        <v>8</v>
      </c>
      <c r="M24" s="42">
        <v>6</v>
      </c>
      <c r="N24" s="116">
        <v>4</v>
      </c>
      <c r="O24" s="47">
        <v>4</v>
      </c>
      <c r="P24" s="191">
        <v>7</v>
      </c>
      <c r="Q24" s="182">
        <v>7</v>
      </c>
      <c r="R24" s="47">
        <v>5</v>
      </c>
      <c r="S24" s="191">
        <v>8</v>
      </c>
      <c r="T24" s="116">
        <v>5</v>
      </c>
      <c r="U24" s="47">
        <v>5</v>
      </c>
      <c r="V24" s="190">
        <v>8</v>
      </c>
      <c r="W24" s="116">
        <v>6</v>
      </c>
      <c r="X24" s="191">
        <v>8</v>
      </c>
      <c r="Y24" s="182">
        <v>8</v>
      </c>
      <c r="Z24" s="47">
        <v>6</v>
      </c>
      <c r="AA24" s="188">
        <v>3</v>
      </c>
      <c r="AB24" s="47">
        <v>6</v>
      </c>
      <c r="AC24" s="191">
        <v>7</v>
      </c>
      <c r="AD24" s="47">
        <v>6</v>
      </c>
      <c r="AE24" s="268">
        <v>7</v>
      </c>
      <c r="AF24" s="47"/>
      <c r="AG24" s="47">
        <v>6</v>
      </c>
      <c r="AH24" s="42"/>
      <c r="AI24" s="47"/>
      <c r="AJ24" s="40"/>
      <c r="AK24" s="42"/>
      <c r="AL24" s="42"/>
      <c r="AM24" s="116"/>
      <c r="AN24" s="42"/>
      <c r="AO24" s="42"/>
      <c r="AP24" s="42"/>
      <c r="AQ24" s="42"/>
      <c r="AR24" s="42"/>
    </row>
    <row r="25" spans="1:44">
      <c r="A25" s="100" t="s">
        <v>8</v>
      </c>
      <c r="B25" s="30" t="s">
        <v>460</v>
      </c>
      <c r="C25" s="101">
        <v>9</v>
      </c>
      <c r="D25" s="42">
        <v>5</v>
      </c>
      <c r="E25" s="103">
        <v>1</v>
      </c>
      <c r="F25" s="70">
        <f>AVERAGE(J25,L25,M25,O25,P25,S25,W25,X25,Z25,AI25)</f>
        <v>5.6</v>
      </c>
      <c r="G25" s="122"/>
      <c r="H25" s="47"/>
      <c r="I25" s="58"/>
      <c r="J25" s="116">
        <v>4</v>
      </c>
      <c r="K25" s="116"/>
      <c r="L25" s="192">
        <v>7</v>
      </c>
      <c r="M25" s="40">
        <v>6</v>
      </c>
      <c r="N25" s="116"/>
      <c r="O25" s="116">
        <v>4</v>
      </c>
      <c r="P25" s="116">
        <v>6</v>
      </c>
      <c r="Q25" s="58" t="s">
        <v>14</v>
      </c>
      <c r="R25" s="47"/>
      <c r="S25" s="47">
        <v>6</v>
      </c>
      <c r="T25" s="116"/>
      <c r="U25" s="116"/>
      <c r="V25" s="58" t="s">
        <v>14</v>
      </c>
      <c r="W25" s="116">
        <v>6</v>
      </c>
      <c r="X25" s="47">
        <v>5</v>
      </c>
      <c r="Y25" s="47"/>
      <c r="Z25" s="47">
        <v>4</v>
      </c>
      <c r="AA25" s="116"/>
      <c r="AB25" s="58" t="s">
        <v>14</v>
      </c>
      <c r="AC25" s="116"/>
      <c r="AD25" s="116"/>
      <c r="AE25" s="41" t="s">
        <v>14</v>
      </c>
      <c r="AF25" s="116"/>
      <c r="AG25" s="58" t="s">
        <v>14</v>
      </c>
      <c r="AH25" s="40"/>
      <c r="AI25" s="182">
        <v>8</v>
      </c>
      <c r="AJ25" s="40"/>
      <c r="AK25" s="40"/>
      <c r="AL25" s="40"/>
      <c r="AM25" s="116"/>
      <c r="AN25" s="42"/>
      <c r="AO25" s="40"/>
      <c r="AP25" s="40"/>
      <c r="AQ25" s="42"/>
      <c r="AR25" s="40"/>
    </row>
    <row r="26" spans="1:44">
      <c r="A26" s="100" t="s">
        <v>8</v>
      </c>
      <c r="B26" s="30" t="s">
        <v>547</v>
      </c>
      <c r="C26" s="101"/>
      <c r="D26" s="42"/>
      <c r="E26" s="103"/>
      <c r="F26" s="70"/>
      <c r="G26" s="122"/>
      <c r="H26" s="116"/>
      <c r="I26" s="37"/>
      <c r="J26" s="58"/>
      <c r="K26" s="116"/>
      <c r="L26" s="116"/>
      <c r="M26" s="42"/>
      <c r="N26" s="116"/>
      <c r="O26" s="47"/>
      <c r="P26" s="47"/>
      <c r="Q26" s="47"/>
      <c r="R26" s="47"/>
      <c r="S26" s="47"/>
      <c r="T26" s="116"/>
      <c r="U26" s="47"/>
      <c r="V26" s="47"/>
      <c r="W26" s="116"/>
      <c r="X26" s="47"/>
      <c r="Y26" s="47"/>
      <c r="Z26" s="47"/>
      <c r="AA26" s="116"/>
      <c r="AB26" s="47"/>
      <c r="AC26" s="116"/>
      <c r="AD26" s="47"/>
      <c r="AE26" s="42"/>
      <c r="AF26" s="47"/>
      <c r="AG26" s="47"/>
      <c r="AH26" s="42"/>
      <c r="AI26" s="47"/>
      <c r="AJ26" s="40"/>
      <c r="AK26" s="42"/>
      <c r="AL26" s="42"/>
      <c r="AM26" s="116"/>
      <c r="AN26" s="42"/>
      <c r="AO26" s="42"/>
      <c r="AP26" s="42"/>
      <c r="AQ26" s="42"/>
      <c r="AR26" s="42"/>
    </row>
    <row r="27" spans="1:44">
      <c r="A27" s="100" t="s">
        <v>8</v>
      </c>
      <c r="B27" s="30" t="s">
        <v>548</v>
      </c>
      <c r="C27" s="101">
        <v>3</v>
      </c>
      <c r="D27" s="42">
        <v>3</v>
      </c>
      <c r="E27" s="103"/>
      <c r="F27" s="70">
        <f>AVERAGE(N27,Q27,AI27)</f>
        <v>6</v>
      </c>
      <c r="G27" s="122"/>
      <c r="H27" s="116"/>
      <c r="I27" s="116"/>
      <c r="J27" s="47"/>
      <c r="K27" s="58" t="s">
        <v>14</v>
      </c>
      <c r="L27" s="58" t="s">
        <v>14</v>
      </c>
      <c r="M27" s="40"/>
      <c r="N27" s="116">
        <v>5</v>
      </c>
      <c r="O27" s="47"/>
      <c r="P27" s="116"/>
      <c r="Q27" s="47">
        <v>6</v>
      </c>
      <c r="R27" s="47"/>
      <c r="S27" s="47"/>
      <c r="T27" s="116"/>
      <c r="U27" s="47"/>
      <c r="V27" s="47"/>
      <c r="W27" s="116"/>
      <c r="X27" s="116"/>
      <c r="Y27" s="47"/>
      <c r="Z27" s="47"/>
      <c r="AA27" s="116"/>
      <c r="AB27" s="47"/>
      <c r="AC27" s="116"/>
      <c r="AD27" s="58" t="s">
        <v>14</v>
      </c>
      <c r="AE27" s="40"/>
      <c r="AF27" s="47"/>
      <c r="AG27" s="47"/>
      <c r="AH27" s="42"/>
      <c r="AI27" s="192">
        <v>7</v>
      </c>
      <c r="AJ27" s="40"/>
      <c r="AK27" s="42"/>
      <c r="AL27" s="42"/>
      <c r="AM27" s="116"/>
      <c r="AN27" s="40"/>
      <c r="AO27" s="42"/>
      <c r="AP27" s="40"/>
      <c r="AQ27" s="40"/>
      <c r="AR27" s="42"/>
    </row>
    <row r="28" spans="1:44">
      <c r="A28" s="100" t="s">
        <v>8</v>
      </c>
      <c r="B28" s="30" t="s">
        <v>549</v>
      </c>
      <c r="C28" s="101">
        <v>12</v>
      </c>
      <c r="D28" s="42">
        <v>1</v>
      </c>
      <c r="E28" s="103"/>
      <c r="F28" s="70">
        <f>AVERAGE(Q28,R28,T28,U28,V28,W28,X28,Z28,AA28,AC28,AG28,AI28)</f>
        <v>5.583333333333333</v>
      </c>
      <c r="G28" s="122"/>
      <c r="H28" s="47"/>
      <c r="I28" s="116"/>
      <c r="J28" s="47"/>
      <c r="K28" s="116"/>
      <c r="L28" s="58" t="s">
        <v>14</v>
      </c>
      <c r="M28" s="42"/>
      <c r="N28" s="116"/>
      <c r="O28" s="47"/>
      <c r="P28" s="47"/>
      <c r="Q28" s="47">
        <v>6</v>
      </c>
      <c r="R28" s="47">
        <v>5</v>
      </c>
      <c r="S28" s="47"/>
      <c r="T28" s="116">
        <v>5</v>
      </c>
      <c r="U28" s="47">
        <v>6</v>
      </c>
      <c r="V28" s="47">
        <v>6</v>
      </c>
      <c r="W28" s="116">
        <v>6</v>
      </c>
      <c r="X28" s="47">
        <v>6</v>
      </c>
      <c r="Y28" s="47"/>
      <c r="Z28" s="191">
        <v>7</v>
      </c>
      <c r="AA28" s="116">
        <v>5</v>
      </c>
      <c r="AB28" s="47"/>
      <c r="AC28" s="47">
        <v>5</v>
      </c>
      <c r="AD28" s="47"/>
      <c r="AE28" s="42"/>
      <c r="AF28" s="116"/>
      <c r="AG28" s="47">
        <v>5</v>
      </c>
      <c r="AH28" s="42"/>
      <c r="AI28" s="47">
        <v>5</v>
      </c>
      <c r="AJ28" s="40"/>
      <c r="AK28" s="40"/>
      <c r="AL28" s="42"/>
      <c r="AM28" s="116"/>
      <c r="AN28" s="42"/>
      <c r="AO28" s="42"/>
      <c r="AP28" s="42"/>
      <c r="AQ28" s="42"/>
      <c r="AR28" s="42"/>
    </row>
    <row r="29" spans="1:44">
      <c r="A29" s="257" t="s">
        <v>8</v>
      </c>
      <c r="B29" s="33" t="s">
        <v>285</v>
      </c>
      <c r="C29" s="140">
        <v>16</v>
      </c>
      <c r="D29" s="141">
        <v>6</v>
      </c>
      <c r="E29" s="271" t="s">
        <v>1044</v>
      </c>
      <c r="F29" s="24">
        <f>AVERAGE(G29,H29,I29,L29,M29,P29,Q29,R29,S29,V29,X29,AB29,AD29,AE29,AG29,AI29)</f>
        <v>6.0625</v>
      </c>
      <c r="G29" s="183">
        <v>7</v>
      </c>
      <c r="H29" s="47">
        <v>6</v>
      </c>
      <c r="I29" s="116">
        <v>6</v>
      </c>
      <c r="J29" s="47"/>
      <c r="K29" s="58" t="s">
        <v>14</v>
      </c>
      <c r="L29" s="190">
        <v>8</v>
      </c>
      <c r="M29" s="42">
        <v>5</v>
      </c>
      <c r="N29" s="116"/>
      <c r="O29" s="58" t="s">
        <v>14</v>
      </c>
      <c r="P29" s="191">
        <v>8</v>
      </c>
      <c r="Q29" s="47">
        <v>6</v>
      </c>
      <c r="R29" s="182">
        <v>7</v>
      </c>
      <c r="S29" s="47">
        <v>5</v>
      </c>
      <c r="T29" s="116"/>
      <c r="U29" s="47"/>
      <c r="V29" s="47">
        <v>4</v>
      </c>
      <c r="W29" s="116"/>
      <c r="X29" s="47">
        <v>6</v>
      </c>
      <c r="Y29" s="58" t="s">
        <v>14</v>
      </c>
      <c r="Z29" s="37" t="s">
        <v>14</v>
      </c>
      <c r="AA29" s="58" t="s">
        <v>14</v>
      </c>
      <c r="AB29" s="193">
        <v>3</v>
      </c>
      <c r="AC29" s="58" t="s">
        <v>14</v>
      </c>
      <c r="AD29" s="182">
        <v>7</v>
      </c>
      <c r="AE29" s="269">
        <v>8</v>
      </c>
      <c r="AF29" s="116"/>
      <c r="AG29" s="47">
        <v>5</v>
      </c>
      <c r="AH29" s="42"/>
      <c r="AI29" s="47">
        <v>6</v>
      </c>
      <c r="AJ29" s="40"/>
      <c r="AK29" s="40"/>
      <c r="AL29" s="42"/>
      <c r="AM29" s="116"/>
      <c r="AN29" s="42"/>
      <c r="AO29" s="42"/>
      <c r="AP29" s="42"/>
      <c r="AQ29" s="42"/>
      <c r="AR29" s="42"/>
    </row>
    <row r="30" spans="1:44">
      <c r="A30" s="100" t="s">
        <v>9</v>
      </c>
      <c r="B30" s="30" t="s">
        <v>287</v>
      </c>
      <c r="C30" s="101">
        <v>9</v>
      </c>
      <c r="D30" s="42">
        <v>10</v>
      </c>
      <c r="E30" s="103">
        <v>2</v>
      </c>
      <c r="F30" s="70">
        <f>AVERAGE(G30,H30,I30,J30,K30,Q30,V30,W30,AG30)</f>
        <v>5.7777777777777777</v>
      </c>
      <c r="G30" s="183">
        <v>7</v>
      </c>
      <c r="H30" s="116">
        <v>6</v>
      </c>
      <c r="I30" s="192">
        <v>7</v>
      </c>
      <c r="J30" s="47">
        <v>4</v>
      </c>
      <c r="K30" s="116">
        <v>4</v>
      </c>
      <c r="L30" s="58" t="s">
        <v>14</v>
      </c>
      <c r="M30" s="41" t="s">
        <v>14</v>
      </c>
      <c r="N30" s="58" t="s">
        <v>14</v>
      </c>
      <c r="O30" s="47"/>
      <c r="P30" s="58" t="s">
        <v>14</v>
      </c>
      <c r="Q30" s="191">
        <v>7</v>
      </c>
      <c r="R30" s="58" t="s">
        <v>14</v>
      </c>
      <c r="S30" s="58" t="s">
        <v>14</v>
      </c>
      <c r="T30" s="116"/>
      <c r="U30" s="47"/>
      <c r="V30" s="116">
        <v>6</v>
      </c>
      <c r="W30" s="116">
        <v>6</v>
      </c>
      <c r="X30" s="58" t="s">
        <v>14</v>
      </c>
      <c r="Y30" s="47"/>
      <c r="Z30" s="116"/>
      <c r="AA30" s="58" t="s">
        <v>14</v>
      </c>
      <c r="AB30" s="37" t="s">
        <v>14</v>
      </c>
      <c r="AC30" s="58" t="s">
        <v>14</v>
      </c>
      <c r="AD30" s="47"/>
      <c r="AE30" s="42"/>
      <c r="AF30" s="47"/>
      <c r="AG30" s="47">
        <v>5</v>
      </c>
      <c r="AH30" s="42"/>
      <c r="AI30" s="47"/>
      <c r="AJ30" s="40"/>
      <c r="AK30" s="40"/>
      <c r="AL30" s="42"/>
      <c r="AM30" s="116"/>
      <c r="AN30" s="42"/>
      <c r="AO30" s="42"/>
      <c r="AP30" s="42"/>
      <c r="AQ30" s="42"/>
      <c r="AR30" s="42"/>
    </row>
    <row r="31" spans="1:44">
      <c r="A31" s="100" t="s">
        <v>9</v>
      </c>
      <c r="B31" s="30" t="s">
        <v>289</v>
      </c>
      <c r="C31" s="101">
        <v>11</v>
      </c>
      <c r="D31" s="42">
        <v>4</v>
      </c>
      <c r="E31" s="103">
        <v>3</v>
      </c>
      <c r="F31" s="70">
        <f>AVERAGE(G31,H31,I31,K31,R31,T31,U31,Y31,AA31,AE31,AG31)</f>
        <v>5.4545454545454541</v>
      </c>
      <c r="G31" s="36">
        <v>6</v>
      </c>
      <c r="H31" s="47">
        <v>5</v>
      </c>
      <c r="I31" s="116">
        <v>5</v>
      </c>
      <c r="J31" s="58" t="s">
        <v>14</v>
      </c>
      <c r="K31" s="116">
        <v>4</v>
      </c>
      <c r="L31" s="116"/>
      <c r="M31" s="44" t="s">
        <v>14</v>
      </c>
      <c r="N31" s="116"/>
      <c r="O31" s="58" t="s">
        <v>14</v>
      </c>
      <c r="P31" s="116"/>
      <c r="Q31" s="47"/>
      <c r="R31" s="116">
        <v>5</v>
      </c>
      <c r="S31" s="116"/>
      <c r="T31" s="116">
        <v>6</v>
      </c>
      <c r="U31" s="47">
        <v>4</v>
      </c>
      <c r="V31" s="116"/>
      <c r="W31" s="116"/>
      <c r="X31" s="116"/>
      <c r="Y31" s="182">
        <v>7</v>
      </c>
      <c r="Z31" s="116"/>
      <c r="AA31" s="116">
        <v>5</v>
      </c>
      <c r="AB31" s="47"/>
      <c r="AC31" s="47"/>
      <c r="AD31" s="47"/>
      <c r="AE31" s="269">
        <v>8</v>
      </c>
      <c r="AF31" s="47"/>
      <c r="AG31" s="47">
        <v>5</v>
      </c>
      <c r="AH31" s="42"/>
      <c r="AI31" s="58" t="s">
        <v>14</v>
      </c>
      <c r="AJ31" s="40"/>
      <c r="AK31" s="42"/>
      <c r="AL31" s="42"/>
      <c r="AM31" s="116"/>
      <c r="AN31" s="42"/>
      <c r="AO31" s="42"/>
      <c r="AP31" s="42"/>
      <c r="AQ31" s="40"/>
      <c r="AR31" s="42"/>
    </row>
    <row r="32" spans="1:44">
      <c r="A32" s="281" t="s">
        <v>9</v>
      </c>
      <c r="B32" s="282" t="s">
        <v>292</v>
      </c>
      <c r="C32" s="283"/>
      <c r="D32" s="284">
        <v>4</v>
      </c>
      <c r="E32" s="285"/>
      <c r="F32" s="70"/>
      <c r="G32" s="286" t="s">
        <v>14</v>
      </c>
      <c r="H32" s="288"/>
      <c r="I32" s="287"/>
      <c r="J32" s="287"/>
      <c r="K32" s="287" t="s">
        <v>14</v>
      </c>
      <c r="L32" s="287"/>
      <c r="M32" s="290" t="s">
        <v>14</v>
      </c>
      <c r="N32" s="287"/>
      <c r="O32" s="287"/>
      <c r="P32" s="287" t="s">
        <v>14</v>
      </c>
      <c r="Q32" s="288"/>
      <c r="R32" s="287"/>
      <c r="S32" s="287"/>
      <c r="T32" s="287"/>
      <c r="U32" s="288"/>
      <c r="V32" s="287"/>
      <c r="W32" s="287"/>
      <c r="X32" s="287"/>
      <c r="Y32" s="288"/>
      <c r="Z32" s="287"/>
      <c r="AA32" s="287"/>
      <c r="AB32" s="288"/>
      <c r="AC32" s="288"/>
      <c r="AD32" s="288"/>
      <c r="AE32" s="284"/>
      <c r="AF32" s="288"/>
      <c r="AG32" s="288"/>
      <c r="AH32" s="284"/>
      <c r="AI32" s="288"/>
      <c r="AJ32" s="290"/>
      <c r="AK32" s="284"/>
      <c r="AL32" s="284"/>
      <c r="AM32" s="287"/>
      <c r="AN32" s="284"/>
      <c r="AO32" s="284"/>
      <c r="AP32" s="284"/>
      <c r="AQ32" s="290"/>
      <c r="AR32" s="284"/>
    </row>
    <row r="33" spans="1:44">
      <c r="A33" s="148" t="s">
        <v>9</v>
      </c>
      <c r="B33" s="30" t="s">
        <v>404</v>
      </c>
      <c r="C33" s="101">
        <v>11</v>
      </c>
      <c r="D33" s="42">
        <v>11</v>
      </c>
      <c r="E33" s="103">
        <v>3</v>
      </c>
      <c r="F33" s="70">
        <f>AVERAGE(K33,L33,M33,N33,O33,P33,R33,S33,AC33,AD33,AI33)</f>
        <v>4.7272727272727275</v>
      </c>
      <c r="G33" s="36"/>
      <c r="H33" s="47"/>
      <c r="I33" s="37" t="s">
        <v>14</v>
      </c>
      <c r="J33" s="58" t="s">
        <v>14</v>
      </c>
      <c r="K33" s="37">
        <v>5</v>
      </c>
      <c r="L33" s="37">
        <v>6</v>
      </c>
      <c r="M33" s="42">
        <v>5</v>
      </c>
      <c r="N33" s="116">
        <v>5</v>
      </c>
      <c r="O33" s="188">
        <v>3</v>
      </c>
      <c r="P33" s="116">
        <v>5</v>
      </c>
      <c r="Q33" s="47"/>
      <c r="R33" s="116">
        <v>4</v>
      </c>
      <c r="S33" s="116">
        <v>4</v>
      </c>
      <c r="T33" s="58" t="s">
        <v>14</v>
      </c>
      <c r="U33" s="58" t="s">
        <v>14</v>
      </c>
      <c r="V33" s="58" t="s">
        <v>14</v>
      </c>
      <c r="W33" s="58" t="s">
        <v>14</v>
      </c>
      <c r="X33" s="116"/>
      <c r="Y33" s="58" t="s">
        <v>14</v>
      </c>
      <c r="Z33" s="58" t="s">
        <v>14</v>
      </c>
      <c r="AA33" s="116"/>
      <c r="AB33" s="58" t="s">
        <v>14</v>
      </c>
      <c r="AC33" s="47">
        <v>5</v>
      </c>
      <c r="AD33" s="47">
        <v>6</v>
      </c>
      <c r="AE33" s="41" t="s">
        <v>14</v>
      </c>
      <c r="AF33" s="47"/>
      <c r="AG33" s="58" t="s">
        <v>14</v>
      </c>
      <c r="AH33" s="42"/>
      <c r="AI33" s="47">
        <v>4</v>
      </c>
      <c r="AJ33" s="40"/>
      <c r="AK33" s="42"/>
      <c r="AL33" s="42"/>
      <c r="AM33" s="116"/>
      <c r="AN33" s="42"/>
      <c r="AO33" s="42"/>
      <c r="AP33" s="42"/>
      <c r="AQ33" s="40"/>
      <c r="AR33" s="42"/>
    </row>
    <row r="34" spans="1:44" ht="15.75" thickBot="1">
      <c r="A34" s="119" t="s">
        <v>9</v>
      </c>
      <c r="B34" s="112" t="s">
        <v>290</v>
      </c>
      <c r="C34" s="113">
        <v>25</v>
      </c>
      <c r="D34" s="114"/>
      <c r="E34" s="115">
        <v>15</v>
      </c>
      <c r="F34" s="23">
        <f>AVERAGE(W34,V34,T34,G34,H34,I34,J34,K34,L34,M34,N34,O34,P34,Q34,S34,U34,X34,Y34,Z34,AA34,AB34,AC34,AD34,AE34,AG34)</f>
        <v>5.72</v>
      </c>
      <c r="G34" s="183">
        <v>7</v>
      </c>
      <c r="H34" s="190">
        <v>7</v>
      </c>
      <c r="I34" s="116">
        <v>5</v>
      </c>
      <c r="J34" s="46">
        <v>6</v>
      </c>
      <c r="K34" s="116">
        <v>4</v>
      </c>
      <c r="L34" s="116">
        <v>5</v>
      </c>
      <c r="M34" s="40">
        <v>6</v>
      </c>
      <c r="N34" s="116">
        <v>4</v>
      </c>
      <c r="O34" s="116">
        <v>4</v>
      </c>
      <c r="P34" s="47">
        <v>6</v>
      </c>
      <c r="Q34" s="190">
        <v>8</v>
      </c>
      <c r="R34" s="116"/>
      <c r="S34" s="37">
        <v>6</v>
      </c>
      <c r="T34" s="37">
        <v>6</v>
      </c>
      <c r="U34" s="47">
        <v>5</v>
      </c>
      <c r="V34" s="182">
        <v>7</v>
      </c>
      <c r="W34" s="190">
        <v>7</v>
      </c>
      <c r="X34" s="182">
        <v>8</v>
      </c>
      <c r="Y34" s="116">
        <v>6</v>
      </c>
      <c r="Z34" s="46">
        <v>6</v>
      </c>
      <c r="AA34" s="37">
        <v>6</v>
      </c>
      <c r="AB34" s="47">
        <v>4</v>
      </c>
      <c r="AC34" s="47">
        <v>5</v>
      </c>
      <c r="AD34" s="182">
        <v>7</v>
      </c>
      <c r="AE34" s="42">
        <v>6</v>
      </c>
      <c r="AF34" s="47"/>
      <c r="AG34" s="193">
        <v>2</v>
      </c>
      <c r="AH34" s="40"/>
      <c r="AI34" s="47"/>
      <c r="AJ34" s="40"/>
      <c r="AK34" s="42"/>
      <c r="AL34" s="42"/>
      <c r="AM34" s="116"/>
      <c r="AN34" s="42"/>
      <c r="AO34" s="42"/>
      <c r="AP34" s="42"/>
      <c r="AQ34" s="42"/>
      <c r="AR34" s="42"/>
    </row>
    <row r="35" spans="1:44">
      <c r="G35" s="78"/>
      <c r="H35" s="78"/>
      <c r="I35" s="74"/>
      <c r="J35" s="78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R3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73"/>
    <col min="7" max="47" width="4.7109375" style="73" customWidth="1"/>
    <col min="48" max="16384" width="11.42578125" style="73"/>
  </cols>
  <sheetData>
    <row r="1" spans="1:44">
      <c r="A1" s="73" t="s">
        <v>295</v>
      </c>
    </row>
    <row r="4" spans="1:44">
      <c r="A4" s="73" t="s">
        <v>0</v>
      </c>
    </row>
    <row r="5" spans="1:44" ht="15.75" thickBot="1"/>
    <row r="6" spans="1:44" ht="15.75" thickBot="1">
      <c r="C6" s="340" t="s">
        <v>13</v>
      </c>
      <c r="D6" s="341"/>
      <c r="E6" s="342"/>
    </row>
    <row r="7" spans="1:44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/>
      <c r="G7" s="11" t="s">
        <v>294</v>
      </c>
      <c r="H7" s="92" t="s">
        <v>365</v>
      </c>
      <c r="I7" s="92" t="s">
        <v>389</v>
      </c>
      <c r="J7" s="92" t="s">
        <v>482</v>
      </c>
      <c r="K7" s="92" t="s">
        <v>586</v>
      </c>
      <c r="L7" s="92" t="s">
        <v>612</v>
      </c>
      <c r="M7" s="92" t="s">
        <v>638</v>
      </c>
      <c r="N7" s="92" t="s">
        <v>659</v>
      </c>
      <c r="O7" s="92" t="s">
        <v>692</v>
      </c>
      <c r="P7" s="92" t="s">
        <v>716</v>
      </c>
      <c r="Q7" s="92" t="s">
        <v>723</v>
      </c>
      <c r="R7" s="92" t="s">
        <v>761</v>
      </c>
      <c r="S7" s="92" t="s">
        <v>766</v>
      </c>
      <c r="T7" s="92" t="s">
        <v>790</v>
      </c>
      <c r="U7" s="92" t="s">
        <v>822</v>
      </c>
      <c r="V7" s="92" t="s">
        <v>845</v>
      </c>
      <c r="W7" s="92" t="s">
        <v>853</v>
      </c>
      <c r="X7" s="92" t="s">
        <v>876</v>
      </c>
      <c r="Y7" s="92" t="s">
        <v>895</v>
      </c>
      <c r="Z7" s="92" t="s">
        <v>935</v>
      </c>
      <c r="AA7" s="92" t="s">
        <v>945</v>
      </c>
      <c r="AB7" s="92" t="s">
        <v>982</v>
      </c>
      <c r="AC7" s="92" t="s">
        <v>995</v>
      </c>
      <c r="AD7" s="92" t="s">
        <v>1011</v>
      </c>
      <c r="AE7" s="92" t="s">
        <v>1056</v>
      </c>
      <c r="AF7" s="92" t="s">
        <v>1061</v>
      </c>
      <c r="AG7" s="92" t="s">
        <v>1099</v>
      </c>
      <c r="AH7" s="92"/>
      <c r="AI7" s="92" t="s">
        <v>1121</v>
      </c>
      <c r="AJ7" s="92"/>
      <c r="AK7" s="92"/>
      <c r="AL7" s="92"/>
      <c r="AM7" s="92"/>
      <c r="AN7" s="92"/>
      <c r="AO7" s="92"/>
      <c r="AP7" s="92"/>
      <c r="AQ7" s="92"/>
      <c r="AR7" s="92"/>
    </row>
    <row r="8" spans="1:44">
      <c r="A8" s="15" t="s">
        <v>6</v>
      </c>
      <c r="B8" s="31" t="s">
        <v>296</v>
      </c>
      <c r="C8" s="168">
        <v>28</v>
      </c>
      <c r="D8" s="169"/>
      <c r="E8" s="170"/>
      <c r="F8" s="171">
        <f>AVERAGE(W8,G8,H8,I8,J8,K8,L8,M8,N8,O8,P8,Q8,R8,S8,T8,U8,V8,X8,Y8,Z8,AA8,AB8,AC8,AD8,AE8,AF8,AG8,AI8)</f>
        <v>5.5</v>
      </c>
      <c r="G8" s="122">
        <v>5</v>
      </c>
      <c r="H8" s="47">
        <v>5</v>
      </c>
      <c r="I8" s="37">
        <v>6</v>
      </c>
      <c r="J8" s="47">
        <v>4</v>
      </c>
      <c r="K8" s="116">
        <v>5</v>
      </c>
      <c r="L8" s="116">
        <v>4</v>
      </c>
      <c r="M8" s="43">
        <v>6</v>
      </c>
      <c r="N8" s="37">
        <v>6</v>
      </c>
      <c r="O8" s="182">
        <v>7</v>
      </c>
      <c r="P8" s="46">
        <v>6</v>
      </c>
      <c r="Q8" s="46">
        <v>5</v>
      </c>
      <c r="R8" s="46">
        <v>6</v>
      </c>
      <c r="S8" s="47">
        <v>6</v>
      </c>
      <c r="T8" s="116">
        <v>6</v>
      </c>
      <c r="U8" s="46">
        <v>6</v>
      </c>
      <c r="V8" s="43">
        <v>6</v>
      </c>
      <c r="W8" s="37">
        <v>6</v>
      </c>
      <c r="X8" s="46">
        <v>6</v>
      </c>
      <c r="Y8" s="47">
        <v>4</v>
      </c>
      <c r="Z8" s="47">
        <v>4</v>
      </c>
      <c r="AA8" s="190">
        <v>7</v>
      </c>
      <c r="AB8" s="182">
        <v>7</v>
      </c>
      <c r="AC8" s="47">
        <v>5</v>
      </c>
      <c r="AD8" s="47">
        <v>6</v>
      </c>
      <c r="AE8" s="42">
        <v>6</v>
      </c>
      <c r="AF8" s="47">
        <v>5</v>
      </c>
      <c r="AG8" s="47">
        <v>4</v>
      </c>
      <c r="AH8" s="42"/>
      <c r="AI8" s="42">
        <v>5</v>
      </c>
      <c r="AJ8" s="40"/>
      <c r="AK8" s="42"/>
      <c r="AL8" s="42"/>
      <c r="AM8" s="116"/>
      <c r="AN8" s="42"/>
      <c r="AO8" s="42"/>
      <c r="AP8" s="42"/>
      <c r="AQ8" s="42"/>
      <c r="AR8" s="42"/>
    </row>
    <row r="9" spans="1:44">
      <c r="A9" s="54" t="s">
        <v>6</v>
      </c>
      <c r="B9" s="79" t="s">
        <v>513</v>
      </c>
      <c r="C9" s="80"/>
      <c r="D9" s="81"/>
      <c r="E9" s="82"/>
      <c r="F9" s="52"/>
      <c r="G9" s="122"/>
      <c r="H9" s="47"/>
      <c r="I9" s="116"/>
      <c r="J9" s="47"/>
      <c r="K9" s="40"/>
      <c r="L9" s="47"/>
      <c r="M9" s="116"/>
      <c r="N9" s="47"/>
      <c r="O9" s="47"/>
      <c r="P9" s="47"/>
      <c r="Q9" s="47"/>
      <c r="R9" s="47"/>
      <c r="S9" s="47"/>
      <c r="T9" s="116"/>
      <c r="U9" s="47"/>
      <c r="V9" s="47"/>
      <c r="W9" s="116"/>
      <c r="X9" s="47"/>
      <c r="Y9" s="47"/>
      <c r="Z9" s="47"/>
      <c r="AA9" s="116"/>
      <c r="AB9" s="47"/>
      <c r="AC9" s="47"/>
      <c r="AD9" s="47"/>
      <c r="AE9" s="42"/>
      <c r="AF9" s="47"/>
      <c r="AG9" s="47"/>
      <c r="AH9" s="42"/>
      <c r="AI9" s="42"/>
      <c r="AJ9" s="40"/>
      <c r="AK9" s="42"/>
      <c r="AL9" s="42"/>
      <c r="AM9" s="116"/>
      <c r="AN9" s="42"/>
      <c r="AO9" s="42"/>
      <c r="AP9" s="42"/>
      <c r="AQ9" s="42"/>
      <c r="AR9" s="42"/>
    </row>
    <row r="10" spans="1:44">
      <c r="A10" s="8" t="s">
        <v>6</v>
      </c>
      <c r="B10" s="9" t="s">
        <v>514</v>
      </c>
      <c r="C10" s="172"/>
      <c r="D10" s="173"/>
      <c r="E10" s="109"/>
      <c r="F10" s="142"/>
      <c r="G10" s="122"/>
      <c r="H10" s="47"/>
      <c r="I10" s="116"/>
      <c r="J10" s="47"/>
      <c r="K10" s="116"/>
      <c r="L10" s="116"/>
      <c r="M10" s="42"/>
      <c r="N10" s="116"/>
      <c r="O10" s="47"/>
      <c r="P10" s="47"/>
      <c r="Q10" s="47"/>
      <c r="R10" s="47"/>
      <c r="S10" s="47"/>
      <c r="T10" s="116"/>
      <c r="U10" s="47"/>
      <c r="V10" s="47"/>
      <c r="W10" s="116"/>
      <c r="X10" s="47"/>
      <c r="Y10" s="47"/>
      <c r="Z10" s="47"/>
      <c r="AA10" s="116"/>
      <c r="AB10" s="47"/>
      <c r="AC10" s="47"/>
      <c r="AD10" s="47"/>
      <c r="AE10" s="42"/>
      <c r="AF10" s="47"/>
      <c r="AG10" s="47"/>
      <c r="AH10" s="42"/>
      <c r="AI10" s="42"/>
      <c r="AJ10" s="40"/>
      <c r="AK10" s="42"/>
      <c r="AL10" s="42"/>
      <c r="AM10" s="116"/>
      <c r="AN10" s="42"/>
      <c r="AO10" s="42"/>
      <c r="AP10" s="42"/>
      <c r="AQ10" s="42"/>
      <c r="AR10" s="42"/>
    </row>
    <row r="11" spans="1:44">
      <c r="A11" s="281" t="s">
        <v>7</v>
      </c>
      <c r="B11" s="282" t="s">
        <v>297</v>
      </c>
      <c r="C11" s="283">
        <v>6</v>
      </c>
      <c r="D11" s="284">
        <v>7</v>
      </c>
      <c r="E11" s="292"/>
      <c r="F11" s="135">
        <f>AVERAGE(G11,H11,I11,J11,K11,L11)</f>
        <v>5.5</v>
      </c>
      <c r="G11" s="286">
        <v>6</v>
      </c>
      <c r="H11" s="288">
        <v>6</v>
      </c>
      <c r="I11" s="287">
        <v>6</v>
      </c>
      <c r="J11" s="287">
        <v>6</v>
      </c>
      <c r="K11" s="287">
        <v>5</v>
      </c>
      <c r="L11" s="287">
        <v>4</v>
      </c>
      <c r="M11" s="284"/>
      <c r="N11" s="287"/>
      <c r="O11" s="288"/>
      <c r="P11" s="287" t="s">
        <v>14</v>
      </c>
      <c r="Q11" s="288"/>
      <c r="R11" s="287" t="s">
        <v>14</v>
      </c>
      <c r="S11" s="287" t="s">
        <v>14</v>
      </c>
      <c r="T11" s="287"/>
      <c r="U11" s="287" t="s">
        <v>14</v>
      </c>
      <c r="V11" s="287" t="s">
        <v>14</v>
      </c>
      <c r="W11" s="287" t="s">
        <v>14</v>
      </c>
      <c r="X11" s="288"/>
      <c r="Y11" s="287" t="s">
        <v>14</v>
      </c>
      <c r="Z11" s="287"/>
      <c r="AA11" s="287"/>
      <c r="AB11" s="287"/>
      <c r="AC11" s="288"/>
      <c r="AD11" s="288"/>
      <c r="AE11" s="284"/>
      <c r="AF11" s="287"/>
      <c r="AG11" s="288"/>
      <c r="AH11" s="284"/>
      <c r="AI11" s="284"/>
      <c r="AJ11" s="290"/>
      <c r="AK11" s="284"/>
      <c r="AL11" s="284"/>
      <c r="AM11" s="287"/>
      <c r="AN11" s="284"/>
      <c r="AO11" s="284"/>
      <c r="AP11" s="284"/>
      <c r="AQ11" s="284"/>
      <c r="AR11" s="290"/>
    </row>
    <row r="12" spans="1:44">
      <c r="A12" s="54" t="s">
        <v>7</v>
      </c>
      <c r="B12" s="72" t="s">
        <v>298</v>
      </c>
      <c r="C12" s="80">
        <v>28</v>
      </c>
      <c r="D12" s="81"/>
      <c r="E12" s="94" t="s">
        <v>1108</v>
      </c>
      <c r="F12" s="52">
        <f>AVERAGE(W12,U12,T12,S12,G12,H12,I12,J12,K12,L12,M12,N12,O12,P12,Q12,R12,V12,X12,Y12,Z12,AA12,AB12,AC12,AD12,AE12,AF12,AG12,AI12)</f>
        <v>5.3928571428571432</v>
      </c>
      <c r="G12" s="122">
        <v>5</v>
      </c>
      <c r="H12" s="47">
        <v>5</v>
      </c>
      <c r="I12" s="116">
        <v>6</v>
      </c>
      <c r="J12" s="47">
        <v>4</v>
      </c>
      <c r="K12" s="116">
        <v>5</v>
      </c>
      <c r="L12" s="188">
        <v>2</v>
      </c>
      <c r="M12" s="42">
        <v>6</v>
      </c>
      <c r="N12" s="116">
        <v>6</v>
      </c>
      <c r="O12" s="182">
        <v>7</v>
      </c>
      <c r="P12" s="47">
        <v>5</v>
      </c>
      <c r="Q12" s="47">
        <v>6</v>
      </c>
      <c r="R12" s="47">
        <v>6</v>
      </c>
      <c r="S12" s="47">
        <v>5</v>
      </c>
      <c r="T12" s="116">
        <v>6</v>
      </c>
      <c r="U12" s="47">
        <v>5</v>
      </c>
      <c r="V12" s="47">
        <v>6</v>
      </c>
      <c r="W12" s="116">
        <v>6</v>
      </c>
      <c r="X12" s="47">
        <v>6</v>
      </c>
      <c r="Y12" s="46">
        <v>6</v>
      </c>
      <c r="Z12" s="47">
        <v>4</v>
      </c>
      <c r="AA12" s="116">
        <v>6</v>
      </c>
      <c r="AB12" s="182">
        <v>7</v>
      </c>
      <c r="AC12" s="47">
        <v>5</v>
      </c>
      <c r="AD12" s="47">
        <v>6</v>
      </c>
      <c r="AE12" s="42">
        <v>5</v>
      </c>
      <c r="AF12" s="47">
        <v>5</v>
      </c>
      <c r="AG12" s="47">
        <v>5</v>
      </c>
      <c r="AH12" s="42"/>
      <c r="AI12" s="43">
        <v>5</v>
      </c>
      <c r="AJ12" s="40"/>
      <c r="AK12" s="42"/>
      <c r="AL12" s="42"/>
      <c r="AM12" s="116"/>
      <c r="AN12" s="42"/>
      <c r="AO12" s="42"/>
      <c r="AP12" s="42"/>
      <c r="AQ12" s="42"/>
      <c r="AR12" s="42"/>
    </row>
    <row r="13" spans="1:44">
      <c r="A13" s="54" t="s">
        <v>7</v>
      </c>
      <c r="B13" s="72" t="s">
        <v>299</v>
      </c>
      <c r="C13" s="80">
        <v>4</v>
      </c>
      <c r="D13" s="81">
        <v>1</v>
      </c>
      <c r="E13" s="82"/>
      <c r="F13" s="52">
        <f t="shared" ref="F13" si="0">AVERAGE(G13,H13,I13,J13)</f>
        <v>5.25</v>
      </c>
      <c r="G13" s="122">
        <v>5</v>
      </c>
      <c r="H13" s="40">
        <v>5</v>
      </c>
      <c r="I13" s="40">
        <v>6</v>
      </c>
      <c r="J13" s="47">
        <v>5</v>
      </c>
      <c r="K13" s="116"/>
      <c r="L13" s="116"/>
      <c r="M13" s="42"/>
      <c r="N13" s="116"/>
      <c r="O13" s="47"/>
      <c r="P13" s="47"/>
      <c r="Q13" s="58" t="s">
        <v>14</v>
      </c>
      <c r="R13" s="47"/>
      <c r="S13" s="47"/>
      <c r="T13" s="116"/>
      <c r="U13" s="47"/>
      <c r="V13" s="47"/>
      <c r="W13" s="116"/>
      <c r="X13" s="47"/>
      <c r="Y13" s="47"/>
      <c r="Z13" s="47"/>
      <c r="AA13" s="116"/>
      <c r="AB13" s="47"/>
      <c r="AC13" s="47"/>
      <c r="AD13" s="47"/>
      <c r="AE13" s="40"/>
      <c r="AF13" s="116"/>
      <c r="AG13" s="47"/>
      <c r="AH13" s="42"/>
      <c r="AI13" s="42"/>
      <c r="AJ13" s="40"/>
      <c r="AK13" s="42"/>
      <c r="AL13" s="42"/>
      <c r="AM13" s="116"/>
      <c r="AN13" s="42"/>
      <c r="AO13" s="42"/>
      <c r="AP13" s="42"/>
      <c r="AQ13" s="42"/>
      <c r="AR13" s="42"/>
    </row>
    <row r="14" spans="1:44">
      <c r="A14" s="54" t="s">
        <v>7</v>
      </c>
      <c r="B14" s="72" t="s">
        <v>300</v>
      </c>
      <c r="C14" s="80">
        <v>28</v>
      </c>
      <c r="D14" s="81"/>
      <c r="E14" s="82"/>
      <c r="F14" s="52">
        <f>AVERAGE(W14,U14,T14,S14,G14,H14,I14,J14,K14,L14,M14,N14,O14,P14,Q14,R14,V14,X14,Y14,Z14,AA14,AB14,AC14,AD14,AE14,AF14,AG14,AI14)</f>
        <v>5.4642857142857144</v>
      </c>
      <c r="G14" s="122">
        <v>6</v>
      </c>
      <c r="H14" s="47">
        <v>5</v>
      </c>
      <c r="I14" s="116">
        <v>6</v>
      </c>
      <c r="J14" s="47">
        <v>5</v>
      </c>
      <c r="K14" s="116">
        <v>4</v>
      </c>
      <c r="L14" s="116">
        <v>4</v>
      </c>
      <c r="M14" s="42">
        <v>5</v>
      </c>
      <c r="N14" s="192">
        <v>7</v>
      </c>
      <c r="O14" s="191">
        <v>7</v>
      </c>
      <c r="P14" s="47">
        <v>6</v>
      </c>
      <c r="Q14" s="47">
        <v>6</v>
      </c>
      <c r="R14" s="47">
        <v>5</v>
      </c>
      <c r="S14" s="47">
        <v>5</v>
      </c>
      <c r="T14" s="116">
        <v>5</v>
      </c>
      <c r="U14" s="191">
        <v>7</v>
      </c>
      <c r="V14" s="47">
        <v>6</v>
      </c>
      <c r="W14" s="192">
        <v>7</v>
      </c>
      <c r="X14" s="47">
        <v>6</v>
      </c>
      <c r="Y14" s="47">
        <v>4</v>
      </c>
      <c r="Z14" s="47">
        <v>5</v>
      </c>
      <c r="AA14" s="116">
        <v>5</v>
      </c>
      <c r="AB14" s="47">
        <v>6</v>
      </c>
      <c r="AC14" s="47">
        <v>5</v>
      </c>
      <c r="AD14" s="47">
        <v>5</v>
      </c>
      <c r="AE14" s="42">
        <v>5</v>
      </c>
      <c r="AF14" s="47">
        <v>5</v>
      </c>
      <c r="AG14" s="47">
        <v>5</v>
      </c>
      <c r="AH14" s="42"/>
      <c r="AI14" s="40">
        <v>6</v>
      </c>
      <c r="AJ14" s="40"/>
      <c r="AK14" s="42"/>
      <c r="AL14" s="40"/>
      <c r="AM14" s="116"/>
      <c r="AN14" s="40"/>
      <c r="AO14" s="42"/>
      <c r="AP14" s="42"/>
      <c r="AQ14" s="42"/>
      <c r="AR14" s="42"/>
    </row>
    <row r="15" spans="1:44">
      <c r="A15" s="54" t="s">
        <v>7</v>
      </c>
      <c r="B15" s="72" t="s">
        <v>509</v>
      </c>
      <c r="C15" s="80"/>
      <c r="D15" s="81">
        <v>4</v>
      </c>
      <c r="E15" s="174"/>
      <c r="F15" s="52"/>
      <c r="G15" s="36"/>
      <c r="H15" s="47"/>
      <c r="I15" s="116"/>
      <c r="J15" s="47"/>
      <c r="K15" s="116"/>
      <c r="L15" s="116"/>
      <c r="M15" s="42"/>
      <c r="N15" s="116"/>
      <c r="O15" s="47"/>
      <c r="P15" s="116"/>
      <c r="Q15" s="47"/>
      <c r="R15" s="116"/>
      <c r="S15" s="47"/>
      <c r="T15" s="116"/>
      <c r="U15" s="47"/>
      <c r="V15" s="47"/>
      <c r="W15" s="116"/>
      <c r="X15" s="47"/>
      <c r="Y15" s="47"/>
      <c r="Z15" s="47"/>
      <c r="AA15" s="116"/>
      <c r="AB15" s="116"/>
      <c r="AC15" s="116"/>
      <c r="AD15" s="58" t="s">
        <v>14</v>
      </c>
      <c r="AE15" s="42"/>
      <c r="AF15" s="58" t="s">
        <v>14</v>
      </c>
      <c r="AG15" s="58" t="s">
        <v>14</v>
      </c>
      <c r="AH15" s="42"/>
      <c r="AI15" s="41" t="s">
        <v>14</v>
      </c>
      <c r="AJ15" s="40"/>
      <c r="AK15" s="42"/>
      <c r="AL15" s="40"/>
      <c r="AM15" s="116"/>
      <c r="AN15" s="42"/>
      <c r="AO15" s="42"/>
      <c r="AP15" s="42"/>
      <c r="AQ15" s="42"/>
      <c r="AR15" s="42"/>
    </row>
    <row r="16" spans="1:44">
      <c r="A16" s="54" t="s">
        <v>7</v>
      </c>
      <c r="B16" s="72" t="s">
        <v>510</v>
      </c>
      <c r="C16" s="80"/>
      <c r="D16" s="81">
        <v>2</v>
      </c>
      <c r="E16" s="82"/>
      <c r="F16" s="52"/>
      <c r="G16" s="122"/>
      <c r="H16" s="47"/>
      <c r="I16" s="116"/>
      <c r="J16" s="47"/>
      <c r="K16" s="116"/>
      <c r="L16" s="116"/>
      <c r="M16" s="42"/>
      <c r="N16" s="58" t="s">
        <v>14</v>
      </c>
      <c r="O16" s="47"/>
      <c r="P16" s="47"/>
      <c r="Q16" s="47"/>
      <c r="R16" s="47"/>
      <c r="S16" s="47"/>
      <c r="T16" s="116"/>
      <c r="U16" s="47"/>
      <c r="V16" s="47"/>
      <c r="W16" s="116"/>
      <c r="X16" s="58" t="s">
        <v>14</v>
      </c>
      <c r="Y16" s="47"/>
      <c r="Z16" s="47"/>
      <c r="AA16" s="116"/>
      <c r="AB16" s="47"/>
      <c r="AC16" s="47"/>
      <c r="AD16" s="47"/>
      <c r="AE16" s="42"/>
      <c r="AF16" s="47"/>
      <c r="AG16" s="47"/>
      <c r="AH16" s="42"/>
      <c r="AI16" s="40"/>
      <c r="AJ16" s="40"/>
      <c r="AK16" s="42"/>
      <c r="AL16" s="40"/>
      <c r="AM16" s="116"/>
      <c r="AN16" s="42"/>
      <c r="AO16" s="42"/>
      <c r="AP16" s="40"/>
      <c r="AQ16" s="42"/>
      <c r="AR16" s="42"/>
    </row>
    <row r="17" spans="1:44">
      <c r="A17" s="54" t="s">
        <v>7</v>
      </c>
      <c r="B17" s="72" t="s">
        <v>511</v>
      </c>
      <c r="C17" s="80">
        <v>24</v>
      </c>
      <c r="D17" s="81"/>
      <c r="E17" s="82">
        <v>1</v>
      </c>
      <c r="F17" s="52">
        <f>AVERAGE(W17,U17,K17,L17,M17,N17,O17,P17,Q17,R17,S17,T17,V17,X17,Y17,Z17,AA17,AB17,AC17,AD17,AE17,AF17,AG17,AI17)</f>
        <v>5.666666666666667</v>
      </c>
      <c r="G17" s="122"/>
      <c r="H17" s="47"/>
      <c r="I17" s="58"/>
      <c r="J17" s="47"/>
      <c r="K17" s="116">
        <v>4</v>
      </c>
      <c r="L17" s="116">
        <v>4</v>
      </c>
      <c r="M17" s="42">
        <v>6</v>
      </c>
      <c r="N17" s="116">
        <v>6</v>
      </c>
      <c r="O17" s="47">
        <v>6</v>
      </c>
      <c r="P17" s="47">
        <v>6</v>
      </c>
      <c r="Q17" s="192">
        <v>7</v>
      </c>
      <c r="R17" s="116">
        <v>6</v>
      </c>
      <c r="S17" s="47">
        <v>6</v>
      </c>
      <c r="T17" s="116">
        <v>6</v>
      </c>
      <c r="U17" s="47">
        <v>6</v>
      </c>
      <c r="V17" s="47">
        <v>6</v>
      </c>
      <c r="W17" s="116">
        <v>6</v>
      </c>
      <c r="X17" s="47">
        <v>6</v>
      </c>
      <c r="Y17" s="47">
        <v>5</v>
      </c>
      <c r="Z17" s="47">
        <v>4</v>
      </c>
      <c r="AA17" s="116">
        <v>6</v>
      </c>
      <c r="AB17" s="47">
        <v>5</v>
      </c>
      <c r="AC17" s="182">
        <v>7</v>
      </c>
      <c r="AD17" s="47">
        <v>5</v>
      </c>
      <c r="AE17" s="42">
        <v>5</v>
      </c>
      <c r="AF17" s="47">
        <v>5</v>
      </c>
      <c r="AG17" s="47">
        <v>6</v>
      </c>
      <c r="AH17" s="42"/>
      <c r="AI17" s="270">
        <v>7</v>
      </c>
      <c r="AJ17" s="40"/>
      <c r="AK17" s="42"/>
      <c r="AL17" s="40"/>
      <c r="AM17" s="116"/>
      <c r="AN17" s="42"/>
      <c r="AO17" s="42"/>
      <c r="AP17" s="42"/>
      <c r="AQ17" s="42"/>
      <c r="AR17" s="40"/>
    </row>
    <row r="18" spans="1:44">
      <c r="A18" s="8" t="s">
        <v>7</v>
      </c>
      <c r="B18" s="29" t="s">
        <v>512</v>
      </c>
      <c r="C18" s="172">
        <v>22</v>
      </c>
      <c r="D18" s="173">
        <v>1</v>
      </c>
      <c r="E18" s="109">
        <v>4</v>
      </c>
      <c r="F18" s="52">
        <f>AVERAGE(W18,M18,N18,O18,P18,Q18,R18,S18,T18,U18,V18,X18,Y18,Z18,AA18,AB18,AC18,AD18,AE18,AF18,AG18,AI18)</f>
        <v>5.8636363636363633</v>
      </c>
      <c r="G18" s="122"/>
      <c r="H18" s="47"/>
      <c r="I18" s="58"/>
      <c r="J18" s="47"/>
      <c r="K18" s="116"/>
      <c r="L18" s="58" t="s">
        <v>14</v>
      </c>
      <c r="M18" s="42">
        <v>6</v>
      </c>
      <c r="N18" s="116">
        <v>6</v>
      </c>
      <c r="O18" s="191">
        <v>7</v>
      </c>
      <c r="P18" s="47">
        <v>6</v>
      </c>
      <c r="Q18" s="190">
        <v>8</v>
      </c>
      <c r="R18" s="116">
        <v>6</v>
      </c>
      <c r="S18" s="47">
        <v>5</v>
      </c>
      <c r="T18" s="192">
        <v>7</v>
      </c>
      <c r="U18" s="47">
        <v>6</v>
      </c>
      <c r="V18" s="47">
        <v>6</v>
      </c>
      <c r="W18" s="116">
        <v>5</v>
      </c>
      <c r="X18" s="47">
        <v>6</v>
      </c>
      <c r="Y18" s="47">
        <v>4</v>
      </c>
      <c r="Z18" s="47">
        <v>4</v>
      </c>
      <c r="AA18" s="190">
        <v>8</v>
      </c>
      <c r="AB18" s="47">
        <v>6</v>
      </c>
      <c r="AC18" s="47">
        <v>5</v>
      </c>
      <c r="AD18" s="182">
        <v>7</v>
      </c>
      <c r="AE18" s="42">
        <v>5</v>
      </c>
      <c r="AF18" s="47">
        <v>5</v>
      </c>
      <c r="AG18" s="47">
        <v>5</v>
      </c>
      <c r="AH18" s="42"/>
      <c r="AI18" s="40">
        <v>6</v>
      </c>
      <c r="AJ18" s="40"/>
      <c r="AK18" s="42"/>
      <c r="AL18" s="40"/>
      <c r="AM18" s="116"/>
      <c r="AN18" s="42"/>
      <c r="AO18" s="42"/>
      <c r="AP18" s="42"/>
      <c r="AQ18" s="42"/>
      <c r="AR18" s="40"/>
    </row>
    <row r="19" spans="1:44">
      <c r="A19" s="54" t="s">
        <v>8</v>
      </c>
      <c r="B19" s="72" t="s">
        <v>301</v>
      </c>
      <c r="C19" s="80">
        <v>13</v>
      </c>
      <c r="D19" s="81">
        <v>11</v>
      </c>
      <c r="E19" s="82">
        <v>6</v>
      </c>
      <c r="F19" s="35">
        <f>AVERAGE(G19,I19,J19,K19,L19,M19,V19,W19,X19,Y19,AA19,AC19,AI19)</f>
        <v>6</v>
      </c>
      <c r="G19" s="122">
        <v>6</v>
      </c>
      <c r="H19" s="47"/>
      <c r="I19" s="190">
        <v>7</v>
      </c>
      <c r="J19" s="69">
        <v>6</v>
      </c>
      <c r="K19" s="116">
        <v>5</v>
      </c>
      <c r="L19" s="116">
        <v>4</v>
      </c>
      <c r="M19" s="243">
        <v>7</v>
      </c>
      <c r="N19" s="116"/>
      <c r="O19" s="58" t="s">
        <v>14</v>
      </c>
      <c r="P19" s="58" t="s">
        <v>14</v>
      </c>
      <c r="Q19" s="116"/>
      <c r="R19" s="47"/>
      <c r="S19" s="58" t="s">
        <v>14</v>
      </c>
      <c r="T19" s="37" t="s">
        <v>14</v>
      </c>
      <c r="U19" s="58" t="s">
        <v>14</v>
      </c>
      <c r="V19" s="191">
        <v>7</v>
      </c>
      <c r="W19" s="116">
        <v>5</v>
      </c>
      <c r="X19" s="116">
        <v>6</v>
      </c>
      <c r="Y19" s="182">
        <v>8</v>
      </c>
      <c r="Z19" s="58" t="s">
        <v>14</v>
      </c>
      <c r="AA19" s="116">
        <v>6</v>
      </c>
      <c r="AB19" s="58" t="s">
        <v>14</v>
      </c>
      <c r="AC19" s="47">
        <v>4</v>
      </c>
      <c r="AD19" s="58" t="s">
        <v>14</v>
      </c>
      <c r="AE19" s="41" t="s">
        <v>14</v>
      </c>
      <c r="AF19" s="58" t="s">
        <v>14</v>
      </c>
      <c r="AG19" s="58" t="s">
        <v>14</v>
      </c>
      <c r="AH19" s="42"/>
      <c r="AI19" s="269">
        <v>7</v>
      </c>
      <c r="AJ19" s="40"/>
      <c r="AK19" s="40"/>
      <c r="AL19" s="42"/>
      <c r="AM19" s="116"/>
      <c r="AN19" s="42"/>
      <c r="AO19" s="42"/>
      <c r="AP19" s="40"/>
      <c r="AQ19" s="40"/>
      <c r="AR19" s="42"/>
    </row>
    <row r="20" spans="1:44">
      <c r="A20" s="281" t="s">
        <v>8</v>
      </c>
      <c r="B20" s="282" t="s">
        <v>302</v>
      </c>
      <c r="C20" s="283">
        <v>5</v>
      </c>
      <c r="D20" s="284">
        <v>4</v>
      </c>
      <c r="E20" s="285"/>
      <c r="F20" s="135">
        <f>AVERAGE(G20,H20,I20,J20,K20)</f>
        <v>5.6</v>
      </c>
      <c r="G20" s="286">
        <v>6</v>
      </c>
      <c r="H20" s="287">
        <v>5</v>
      </c>
      <c r="I20" s="287">
        <v>6</v>
      </c>
      <c r="J20" s="287">
        <v>7</v>
      </c>
      <c r="K20" s="287">
        <v>4</v>
      </c>
      <c r="L20" s="287"/>
      <c r="M20" s="290" t="s">
        <v>14</v>
      </c>
      <c r="N20" s="287"/>
      <c r="O20" s="288"/>
      <c r="P20" s="288"/>
      <c r="Q20" s="287" t="s">
        <v>14</v>
      </c>
      <c r="R20" s="287" t="s">
        <v>14</v>
      </c>
      <c r="S20" s="287" t="s">
        <v>14</v>
      </c>
      <c r="T20" s="287"/>
      <c r="U20" s="288"/>
      <c r="V20" s="288"/>
      <c r="W20" s="287"/>
      <c r="X20" s="288"/>
      <c r="Y20" s="287"/>
      <c r="Z20" s="288"/>
      <c r="AA20" s="287"/>
      <c r="AB20" s="288"/>
      <c r="AC20" s="288"/>
      <c r="AD20" s="288"/>
      <c r="AE20" s="284"/>
      <c r="AF20" s="288"/>
      <c r="AG20" s="288"/>
      <c r="AH20" s="284"/>
      <c r="AI20" s="284"/>
      <c r="AJ20" s="290"/>
      <c r="AK20" s="284"/>
      <c r="AL20" s="290"/>
      <c r="AM20" s="287"/>
      <c r="AN20" s="284"/>
      <c r="AO20" s="284"/>
      <c r="AP20" s="290"/>
      <c r="AQ20" s="290"/>
      <c r="AR20" s="284"/>
    </row>
    <row r="21" spans="1:44">
      <c r="A21" s="54" t="s">
        <v>8</v>
      </c>
      <c r="B21" s="72" t="s">
        <v>303</v>
      </c>
      <c r="C21" s="80">
        <v>27</v>
      </c>
      <c r="D21" s="81"/>
      <c r="E21" s="82">
        <v>1</v>
      </c>
      <c r="F21" s="52">
        <f>AVERAGE(W21,U21,T21,S21,G21,H21,I21,J21,K21,L21,M21,N21,O21,P21,Q21,R21,V21,Y21,Z21,AA21,AB21,AC21,AD21,AE21,AF21,AG21,AI21)</f>
        <v>5.8148148148148149</v>
      </c>
      <c r="G21" s="122">
        <v>6</v>
      </c>
      <c r="H21" s="58">
        <v>6</v>
      </c>
      <c r="I21" s="116">
        <v>6</v>
      </c>
      <c r="J21" s="116">
        <v>6</v>
      </c>
      <c r="K21" s="116">
        <v>5</v>
      </c>
      <c r="L21" s="116">
        <v>4</v>
      </c>
      <c r="M21" s="268">
        <v>7</v>
      </c>
      <c r="N21" s="192">
        <v>7</v>
      </c>
      <c r="O21" s="182">
        <v>8</v>
      </c>
      <c r="P21" s="191">
        <v>7</v>
      </c>
      <c r="Q21" s="192">
        <v>7</v>
      </c>
      <c r="R21" s="47">
        <v>5</v>
      </c>
      <c r="S21" s="47">
        <v>5</v>
      </c>
      <c r="T21" s="116">
        <v>6</v>
      </c>
      <c r="U21" s="47">
        <v>6</v>
      </c>
      <c r="V21" s="116">
        <v>6</v>
      </c>
      <c r="W21" s="116">
        <v>6</v>
      </c>
      <c r="X21" s="47"/>
      <c r="Y21" s="47">
        <v>6</v>
      </c>
      <c r="Z21" s="193">
        <v>3</v>
      </c>
      <c r="AA21" s="116">
        <v>5</v>
      </c>
      <c r="AB21" s="47">
        <v>6</v>
      </c>
      <c r="AC21" s="47">
        <v>5</v>
      </c>
      <c r="AD21" s="47">
        <v>5</v>
      </c>
      <c r="AE21" s="42">
        <v>6</v>
      </c>
      <c r="AF21" s="47">
        <v>6</v>
      </c>
      <c r="AG21" s="116">
        <v>5</v>
      </c>
      <c r="AH21" s="42"/>
      <c r="AI21" s="270">
        <v>7</v>
      </c>
      <c r="AJ21" s="40"/>
      <c r="AK21" s="42"/>
      <c r="AL21" s="42"/>
      <c r="AM21" s="116"/>
      <c r="AN21" s="40"/>
      <c r="AO21" s="42"/>
      <c r="AP21" s="42"/>
      <c r="AQ21" s="42"/>
      <c r="AR21" s="42"/>
    </row>
    <row r="22" spans="1:44">
      <c r="A22" s="54" t="s">
        <v>8</v>
      </c>
      <c r="B22" s="72" t="s">
        <v>304</v>
      </c>
      <c r="C22" s="80">
        <v>23</v>
      </c>
      <c r="D22" s="81">
        <v>4</v>
      </c>
      <c r="E22" s="82"/>
      <c r="F22" s="52">
        <f>AVERAGE(W22,U22,S22,G22,H22,I22,J22,K22,L22,M22,N22,O22,P22,Q22,R22,X22,Z22,AA22,AB22,AC22,AD22,AE22,AI22)</f>
        <v>5.8695652173913047</v>
      </c>
      <c r="G22" s="122">
        <v>5</v>
      </c>
      <c r="H22" s="116">
        <v>5</v>
      </c>
      <c r="I22" s="116">
        <v>6</v>
      </c>
      <c r="J22" s="116">
        <v>5</v>
      </c>
      <c r="K22" s="116">
        <v>6</v>
      </c>
      <c r="L22" s="116">
        <v>4</v>
      </c>
      <c r="M22" s="40">
        <v>6</v>
      </c>
      <c r="N22" s="192">
        <v>7</v>
      </c>
      <c r="O22" s="192">
        <v>7</v>
      </c>
      <c r="P22" s="116">
        <v>6</v>
      </c>
      <c r="Q22" s="191">
        <v>8</v>
      </c>
      <c r="R22" s="47">
        <v>6</v>
      </c>
      <c r="S22" s="47">
        <v>6</v>
      </c>
      <c r="T22" s="116"/>
      <c r="U22" s="116">
        <v>6</v>
      </c>
      <c r="V22" s="58" t="s">
        <v>14</v>
      </c>
      <c r="W22" s="116">
        <v>6</v>
      </c>
      <c r="X22" s="116">
        <v>6</v>
      </c>
      <c r="Y22" s="58" t="s">
        <v>14</v>
      </c>
      <c r="Z22" s="191">
        <v>7</v>
      </c>
      <c r="AA22" s="192">
        <v>7</v>
      </c>
      <c r="AB22" s="47">
        <v>5</v>
      </c>
      <c r="AC22" s="116">
        <v>6</v>
      </c>
      <c r="AD22" s="116">
        <v>5</v>
      </c>
      <c r="AE22" s="42">
        <v>4</v>
      </c>
      <c r="AF22" s="58" t="s">
        <v>14</v>
      </c>
      <c r="AG22" s="58" t="s">
        <v>14</v>
      </c>
      <c r="AH22" s="42"/>
      <c r="AI22" s="40">
        <v>6</v>
      </c>
      <c r="AJ22" s="40"/>
      <c r="AK22" s="40"/>
      <c r="AL22" s="40"/>
      <c r="AM22" s="116"/>
      <c r="AN22" s="42"/>
      <c r="AO22" s="40"/>
      <c r="AP22" s="40"/>
      <c r="AQ22" s="40"/>
      <c r="AR22" s="40"/>
    </row>
    <row r="23" spans="1:44">
      <c r="A23" s="54" t="s">
        <v>8</v>
      </c>
      <c r="B23" s="72" t="s">
        <v>305</v>
      </c>
      <c r="C23" s="80">
        <v>26</v>
      </c>
      <c r="D23" s="81"/>
      <c r="E23" s="82">
        <v>11</v>
      </c>
      <c r="F23" s="52">
        <f>AVERAGE(W23,U23,T23,S23,G23,H23,I23,J23,K23,L23,M23,N23,O23,P23,Q23,R23,X23,Y23,Z23,AA23,AB23,AC23,AD23,AE23,AF23,AG23)</f>
        <v>6.1538461538461542</v>
      </c>
      <c r="G23" s="110">
        <v>6</v>
      </c>
      <c r="H23" s="196">
        <v>7</v>
      </c>
      <c r="I23" s="190">
        <v>8</v>
      </c>
      <c r="J23" s="116">
        <v>5</v>
      </c>
      <c r="K23" s="116">
        <v>5</v>
      </c>
      <c r="L23" s="188">
        <v>3</v>
      </c>
      <c r="M23" s="40">
        <v>6</v>
      </c>
      <c r="N23" s="190">
        <v>7</v>
      </c>
      <c r="O23" s="190">
        <v>7</v>
      </c>
      <c r="P23" s="190">
        <v>7</v>
      </c>
      <c r="Q23" s="182">
        <v>9</v>
      </c>
      <c r="R23" s="191">
        <v>7</v>
      </c>
      <c r="S23" s="47">
        <v>6</v>
      </c>
      <c r="T23" s="190">
        <v>7</v>
      </c>
      <c r="U23" s="116">
        <v>5</v>
      </c>
      <c r="V23" s="116"/>
      <c r="W23" s="116">
        <v>6</v>
      </c>
      <c r="X23" s="190">
        <v>8</v>
      </c>
      <c r="Y23" s="116">
        <v>6</v>
      </c>
      <c r="Z23" s="193">
        <v>3</v>
      </c>
      <c r="AA23" s="116">
        <v>6</v>
      </c>
      <c r="AB23" s="47">
        <v>4</v>
      </c>
      <c r="AC23" s="116">
        <v>5</v>
      </c>
      <c r="AD23" s="190">
        <v>7</v>
      </c>
      <c r="AE23" s="42">
        <v>6</v>
      </c>
      <c r="AF23" s="192">
        <v>7</v>
      </c>
      <c r="AG23" s="182">
        <v>7</v>
      </c>
      <c r="AH23" s="42"/>
      <c r="AI23" s="40"/>
      <c r="AJ23" s="40"/>
      <c r="AK23" s="40"/>
      <c r="AL23" s="40"/>
      <c r="AM23" s="116"/>
      <c r="AN23" s="42"/>
      <c r="AO23" s="40"/>
      <c r="AP23" s="40"/>
      <c r="AQ23" s="40"/>
      <c r="AR23" s="40"/>
    </row>
    <row r="24" spans="1:44">
      <c r="A24" s="54" t="s">
        <v>8</v>
      </c>
      <c r="B24" s="72" t="s">
        <v>307</v>
      </c>
      <c r="C24" s="80">
        <v>19</v>
      </c>
      <c r="D24" s="81">
        <v>6</v>
      </c>
      <c r="E24" s="82">
        <v>7</v>
      </c>
      <c r="F24" s="52">
        <f>AVERAGE(H24,N24,O24,P24,Q24,R24,S24,T24,U24,V24,X24,Z24,AA24,AB24,AD24,AE24,AF24,AG24,AI24)</f>
        <v>5.8421052631578947</v>
      </c>
      <c r="G24" s="36" t="s">
        <v>14</v>
      </c>
      <c r="H24" s="116">
        <v>5</v>
      </c>
      <c r="I24" s="58" t="s">
        <v>14</v>
      </c>
      <c r="J24" s="116"/>
      <c r="K24" s="58" t="s">
        <v>14</v>
      </c>
      <c r="L24" s="58" t="s">
        <v>14</v>
      </c>
      <c r="M24" s="41" t="s">
        <v>14</v>
      </c>
      <c r="N24" s="116">
        <v>6</v>
      </c>
      <c r="O24" s="190">
        <v>7</v>
      </c>
      <c r="P24" s="116">
        <v>5</v>
      </c>
      <c r="Q24" s="182">
        <v>8</v>
      </c>
      <c r="R24" s="47">
        <v>4</v>
      </c>
      <c r="S24" s="182">
        <v>7</v>
      </c>
      <c r="T24" s="116">
        <v>4</v>
      </c>
      <c r="U24" s="116">
        <v>5</v>
      </c>
      <c r="V24" s="116">
        <v>5</v>
      </c>
      <c r="W24" s="116"/>
      <c r="X24" s="190">
        <v>7</v>
      </c>
      <c r="Y24" s="116"/>
      <c r="Z24" s="47">
        <v>4</v>
      </c>
      <c r="AA24" s="190">
        <v>7</v>
      </c>
      <c r="AB24" s="47">
        <v>5</v>
      </c>
      <c r="AC24" s="58" t="s">
        <v>14</v>
      </c>
      <c r="AD24" s="116">
        <v>6</v>
      </c>
      <c r="AE24" s="43">
        <v>6</v>
      </c>
      <c r="AF24" s="190">
        <v>8</v>
      </c>
      <c r="AG24" s="47">
        <v>6</v>
      </c>
      <c r="AH24" s="42"/>
      <c r="AI24" s="40">
        <v>6</v>
      </c>
      <c r="AJ24" s="40"/>
      <c r="AK24" s="40"/>
      <c r="AL24" s="40"/>
      <c r="AM24" s="116"/>
      <c r="AN24" s="42"/>
      <c r="AO24" s="40"/>
      <c r="AP24" s="40"/>
      <c r="AQ24" s="40"/>
      <c r="AR24" s="40"/>
    </row>
    <row r="25" spans="1:44">
      <c r="A25" s="54" t="s">
        <v>8</v>
      </c>
      <c r="B25" s="72" t="s">
        <v>309</v>
      </c>
      <c r="C25" s="80">
        <v>22</v>
      </c>
      <c r="D25" s="81">
        <v>5</v>
      </c>
      <c r="E25" s="82">
        <v>3</v>
      </c>
      <c r="F25" s="52">
        <f>AVERAGE(W25,M25,N25,O25,P25,Q25,R25,S25,T25,U25,V25,X25,Y25,Z25,AA25,AB25,AC25,AD25,AE25,AF25,AG25,AI25)</f>
        <v>6</v>
      </c>
      <c r="G25" s="36" t="s">
        <v>14</v>
      </c>
      <c r="H25" s="58" t="s">
        <v>14</v>
      </c>
      <c r="I25" s="37" t="s">
        <v>14</v>
      </c>
      <c r="J25" s="58" t="s">
        <v>14</v>
      </c>
      <c r="K25" s="58" t="s">
        <v>14</v>
      </c>
      <c r="L25" s="116"/>
      <c r="M25" s="40">
        <v>6</v>
      </c>
      <c r="N25" s="190">
        <v>7</v>
      </c>
      <c r="O25" s="192">
        <v>7</v>
      </c>
      <c r="P25" s="192">
        <v>7</v>
      </c>
      <c r="Q25" s="191">
        <v>7</v>
      </c>
      <c r="R25" s="47">
        <v>5</v>
      </c>
      <c r="S25" s="46">
        <v>6</v>
      </c>
      <c r="T25" s="116">
        <v>6</v>
      </c>
      <c r="U25" s="116">
        <v>5</v>
      </c>
      <c r="V25" s="116">
        <v>6</v>
      </c>
      <c r="W25" s="116">
        <v>6</v>
      </c>
      <c r="X25" s="192">
        <v>7</v>
      </c>
      <c r="Y25" s="116">
        <v>5</v>
      </c>
      <c r="Z25" s="47">
        <v>4</v>
      </c>
      <c r="AA25" s="116">
        <v>6</v>
      </c>
      <c r="AB25" s="191">
        <v>7</v>
      </c>
      <c r="AC25" s="116">
        <v>6</v>
      </c>
      <c r="AD25" s="116">
        <v>6</v>
      </c>
      <c r="AE25" s="42">
        <v>5</v>
      </c>
      <c r="AF25" s="116">
        <v>6</v>
      </c>
      <c r="AG25" s="47">
        <v>6</v>
      </c>
      <c r="AH25" s="42"/>
      <c r="AI25" s="40">
        <v>6</v>
      </c>
      <c r="AJ25" s="40"/>
      <c r="AK25" s="40"/>
      <c r="AL25" s="40"/>
      <c r="AM25" s="116"/>
      <c r="AN25" s="42"/>
      <c r="AO25" s="40"/>
      <c r="AP25" s="40"/>
      <c r="AQ25" s="40"/>
      <c r="AR25" s="40"/>
    </row>
    <row r="26" spans="1:44">
      <c r="A26" s="54" t="s">
        <v>8</v>
      </c>
      <c r="B26" s="72" t="s">
        <v>515</v>
      </c>
      <c r="C26" s="80"/>
      <c r="D26" s="81">
        <v>3</v>
      </c>
      <c r="E26" s="82"/>
      <c r="F26" s="52"/>
      <c r="G26" s="36"/>
      <c r="H26" s="58"/>
      <c r="I26" s="37"/>
      <c r="J26" s="58"/>
      <c r="K26" s="116"/>
      <c r="L26" s="116"/>
      <c r="M26" s="40"/>
      <c r="N26" s="58" t="s">
        <v>14</v>
      </c>
      <c r="O26" s="116"/>
      <c r="P26" s="116"/>
      <c r="Q26" s="47"/>
      <c r="R26" s="47"/>
      <c r="S26" s="47"/>
      <c r="T26" s="116"/>
      <c r="U26" s="116"/>
      <c r="V26" s="116"/>
      <c r="W26" s="116"/>
      <c r="X26" s="116"/>
      <c r="Y26" s="116"/>
      <c r="Z26" s="47"/>
      <c r="AA26" s="58" t="s">
        <v>14</v>
      </c>
      <c r="AB26" s="47"/>
      <c r="AC26" s="116"/>
      <c r="AD26" s="116"/>
      <c r="AE26" s="42"/>
      <c r="AF26" s="116"/>
      <c r="AG26" s="47"/>
      <c r="AH26" s="42"/>
      <c r="AI26" s="41" t="s">
        <v>14</v>
      </c>
      <c r="AJ26" s="40"/>
      <c r="AK26" s="40"/>
      <c r="AL26" s="40"/>
      <c r="AM26" s="116"/>
      <c r="AN26" s="42"/>
      <c r="AO26" s="40"/>
      <c r="AP26" s="40"/>
      <c r="AQ26" s="40"/>
      <c r="AR26" s="40"/>
    </row>
    <row r="27" spans="1:44">
      <c r="A27" s="54" t="s">
        <v>8</v>
      </c>
      <c r="B27" s="72" t="s">
        <v>516</v>
      </c>
      <c r="C27" s="80"/>
      <c r="D27" s="81">
        <v>8</v>
      </c>
      <c r="E27" s="82"/>
      <c r="F27" s="52"/>
      <c r="G27" s="36"/>
      <c r="H27" s="58"/>
      <c r="I27" s="37"/>
      <c r="J27" s="58"/>
      <c r="K27" s="116"/>
      <c r="L27" s="116"/>
      <c r="M27" s="41" t="s">
        <v>14</v>
      </c>
      <c r="N27" s="58" t="s">
        <v>14</v>
      </c>
      <c r="O27" s="58" t="s">
        <v>14</v>
      </c>
      <c r="P27" s="116"/>
      <c r="Q27" s="47"/>
      <c r="R27" s="58" t="s">
        <v>14</v>
      </c>
      <c r="S27" s="47"/>
      <c r="T27" s="58" t="s">
        <v>14</v>
      </c>
      <c r="U27" s="116"/>
      <c r="V27" s="58" t="s">
        <v>14</v>
      </c>
      <c r="W27" s="116"/>
      <c r="X27" s="58" t="s">
        <v>14</v>
      </c>
      <c r="Y27" s="58" t="s">
        <v>14</v>
      </c>
      <c r="Z27" s="47"/>
      <c r="AA27" s="116"/>
      <c r="AB27" s="47"/>
      <c r="AC27" s="116"/>
      <c r="AD27" s="116"/>
      <c r="AE27" s="42"/>
      <c r="AF27" s="116"/>
      <c r="AG27" s="47"/>
      <c r="AH27" s="42"/>
      <c r="AI27" s="40"/>
      <c r="AJ27" s="40"/>
      <c r="AK27" s="40"/>
      <c r="AL27" s="40"/>
      <c r="AM27" s="116"/>
      <c r="AN27" s="42"/>
      <c r="AO27" s="40"/>
      <c r="AP27" s="40"/>
      <c r="AQ27" s="40"/>
      <c r="AR27" s="40"/>
    </row>
    <row r="28" spans="1:44">
      <c r="A28" s="8" t="s">
        <v>8</v>
      </c>
      <c r="B28" s="29" t="s">
        <v>366</v>
      </c>
      <c r="C28" s="172">
        <v>7</v>
      </c>
      <c r="D28" s="173">
        <v>12</v>
      </c>
      <c r="E28" s="109">
        <v>3</v>
      </c>
      <c r="F28" s="142">
        <f>AVERAGE(L28,T28,V28,X28,Y28,AF28,AG28)</f>
        <v>6.2857142857142856</v>
      </c>
      <c r="G28" s="110"/>
      <c r="H28" s="58" t="s">
        <v>14</v>
      </c>
      <c r="I28" s="116"/>
      <c r="J28" s="58" t="s">
        <v>14</v>
      </c>
      <c r="K28" s="58" t="s">
        <v>14</v>
      </c>
      <c r="L28" s="116">
        <v>4</v>
      </c>
      <c r="M28" s="42"/>
      <c r="N28" s="116"/>
      <c r="O28" s="47"/>
      <c r="P28" s="47"/>
      <c r="Q28" s="47"/>
      <c r="R28" s="47"/>
      <c r="S28" s="47"/>
      <c r="T28" s="192">
        <v>7</v>
      </c>
      <c r="U28" s="58" t="s">
        <v>14</v>
      </c>
      <c r="V28" s="182">
        <v>7</v>
      </c>
      <c r="W28" s="58" t="s">
        <v>14</v>
      </c>
      <c r="X28" s="47">
        <v>6</v>
      </c>
      <c r="Y28" s="191">
        <v>7</v>
      </c>
      <c r="Z28" s="58" t="s">
        <v>14</v>
      </c>
      <c r="AA28" s="58" t="s">
        <v>14</v>
      </c>
      <c r="AB28" s="58" t="s">
        <v>14</v>
      </c>
      <c r="AC28" s="58" t="s">
        <v>14</v>
      </c>
      <c r="AD28" s="37" t="s">
        <v>14</v>
      </c>
      <c r="AE28" s="41" t="s">
        <v>14</v>
      </c>
      <c r="AF28" s="182">
        <v>8</v>
      </c>
      <c r="AG28" s="47">
        <v>5</v>
      </c>
      <c r="AH28" s="42"/>
      <c r="AI28" s="41" t="s">
        <v>14</v>
      </c>
      <c r="AJ28" s="40"/>
      <c r="AK28" s="42"/>
      <c r="AL28" s="42"/>
      <c r="AM28" s="116"/>
      <c r="AN28" s="42"/>
      <c r="AO28" s="42"/>
      <c r="AP28" s="42"/>
      <c r="AQ28" s="40"/>
      <c r="AR28" s="42"/>
    </row>
    <row r="29" spans="1:44">
      <c r="A29" s="100" t="s">
        <v>9</v>
      </c>
      <c r="B29" s="154" t="s">
        <v>306</v>
      </c>
      <c r="C29" s="101">
        <v>26</v>
      </c>
      <c r="D29" s="42"/>
      <c r="E29" s="103">
        <v>17</v>
      </c>
      <c r="F29" s="52">
        <f>AVERAGE(W29,U29,T29,S29,G29,H29,I29,J29,K29,L29,M29,N29,O29,P29,Q29,R29,V29,Y29,Z29,AB29,AC29,AD29,AE29,AF29,AG29,AI29)</f>
        <v>6.0384615384615383</v>
      </c>
      <c r="G29" s="110">
        <v>6</v>
      </c>
      <c r="H29" s="37">
        <v>6</v>
      </c>
      <c r="I29" s="116">
        <v>6</v>
      </c>
      <c r="J29" s="190">
        <v>8</v>
      </c>
      <c r="K29" s="37">
        <v>6</v>
      </c>
      <c r="L29" s="188">
        <v>3</v>
      </c>
      <c r="M29" s="243">
        <v>7</v>
      </c>
      <c r="N29" s="190">
        <v>7</v>
      </c>
      <c r="O29" s="47">
        <v>6</v>
      </c>
      <c r="P29" s="182">
        <v>7</v>
      </c>
      <c r="Q29" s="182">
        <v>7</v>
      </c>
      <c r="R29" s="182">
        <v>7</v>
      </c>
      <c r="S29" s="47">
        <v>6</v>
      </c>
      <c r="T29" s="190">
        <v>8</v>
      </c>
      <c r="U29" s="182">
        <v>7</v>
      </c>
      <c r="V29" s="116">
        <v>5</v>
      </c>
      <c r="W29" s="37">
        <v>6</v>
      </c>
      <c r="X29" s="47"/>
      <c r="Y29" s="190">
        <v>7</v>
      </c>
      <c r="Z29" s="47">
        <v>4</v>
      </c>
      <c r="AA29" s="116"/>
      <c r="AB29" s="190">
        <v>7</v>
      </c>
      <c r="AC29" s="193">
        <v>3</v>
      </c>
      <c r="AD29" s="47">
        <v>5</v>
      </c>
      <c r="AE29" s="42">
        <v>5</v>
      </c>
      <c r="AF29" s="182">
        <v>7</v>
      </c>
      <c r="AG29" s="37">
        <v>6</v>
      </c>
      <c r="AH29" s="40"/>
      <c r="AI29" s="42">
        <v>5</v>
      </c>
      <c r="AJ29" s="40"/>
      <c r="AK29" s="42"/>
      <c r="AL29" s="42"/>
      <c r="AM29" s="116"/>
      <c r="AN29" s="42"/>
      <c r="AO29" s="42"/>
      <c r="AP29" s="42"/>
      <c r="AQ29" s="42"/>
      <c r="AR29" s="42"/>
    </row>
    <row r="30" spans="1:44" ht="15.75" thickBot="1">
      <c r="A30" s="119" t="s">
        <v>9</v>
      </c>
      <c r="B30" s="125" t="s">
        <v>308</v>
      </c>
      <c r="C30" s="113"/>
      <c r="D30" s="114">
        <v>15</v>
      </c>
      <c r="E30" s="115">
        <v>1</v>
      </c>
      <c r="F30" s="175"/>
      <c r="G30" s="36" t="s">
        <v>14</v>
      </c>
      <c r="H30" s="37" t="s">
        <v>14</v>
      </c>
      <c r="I30" s="58" t="s">
        <v>14</v>
      </c>
      <c r="J30" s="58" t="s">
        <v>14</v>
      </c>
      <c r="K30" s="116"/>
      <c r="L30" s="58" t="s">
        <v>14</v>
      </c>
      <c r="M30" s="40"/>
      <c r="N30" s="116"/>
      <c r="O30" s="58" t="s">
        <v>14</v>
      </c>
      <c r="P30" s="58" t="s">
        <v>14</v>
      </c>
      <c r="Q30" s="58" t="s">
        <v>14</v>
      </c>
      <c r="R30" s="116"/>
      <c r="S30" s="47"/>
      <c r="T30" s="58" t="s">
        <v>14</v>
      </c>
      <c r="U30" s="47"/>
      <c r="V30" s="116"/>
      <c r="W30" s="58" t="s">
        <v>14</v>
      </c>
      <c r="X30" s="58" t="s">
        <v>14</v>
      </c>
      <c r="Y30" s="47"/>
      <c r="Z30" s="58" t="s">
        <v>14</v>
      </c>
      <c r="AA30" s="58" t="s">
        <v>14</v>
      </c>
      <c r="AB30" s="58" t="s">
        <v>14</v>
      </c>
      <c r="AC30" s="58" t="s">
        <v>14</v>
      </c>
      <c r="AD30" s="47"/>
      <c r="AE30" s="41" t="s">
        <v>14</v>
      </c>
      <c r="AF30" s="47"/>
      <c r="AG30" s="47"/>
      <c r="AH30" s="42"/>
      <c r="AI30" s="42"/>
      <c r="AJ30" s="40"/>
      <c r="AK30" s="42"/>
      <c r="AL30" s="40"/>
      <c r="AM30" s="116"/>
      <c r="AN30" s="42"/>
      <c r="AO30" s="42"/>
      <c r="AP30" s="40"/>
      <c r="AQ30" s="42"/>
      <c r="AR30" s="40"/>
    </row>
    <row r="31" spans="1:44">
      <c r="G31" s="78"/>
      <c r="H31" s="78"/>
      <c r="I31" s="74"/>
      <c r="J31" s="78"/>
      <c r="K31" s="74"/>
      <c r="L31" s="74"/>
      <c r="M31" s="78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5" width="4.7109375" customWidth="1"/>
    <col min="26" max="26" width="4.85546875" customWidth="1"/>
    <col min="27" max="33" width="4.7109375" customWidth="1"/>
    <col min="34" max="34" width="4.85546875" customWidth="1"/>
    <col min="35" max="44" width="4.7109375" customWidth="1"/>
  </cols>
  <sheetData>
    <row r="1" spans="1:45">
      <c r="A1" s="73" t="s">
        <v>112</v>
      </c>
    </row>
    <row r="4" spans="1:45" ht="15.75" thickBot="1">
      <c r="A4" t="s">
        <v>0</v>
      </c>
    </row>
    <row r="5" spans="1:45" ht="15.75" thickBot="1">
      <c r="C5" s="340" t="s">
        <v>13</v>
      </c>
      <c r="D5" s="341"/>
      <c r="E5" s="342"/>
    </row>
    <row r="6" spans="1:45" ht="48" customHeight="1" thickBot="1">
      <c r="A6" s="15" t="s">
        <v>1</v>
      </c>
      <c r="B6" s="75" t="s">
        <v>2</v>
      </c>
      <c r="C6" s="76" t="s">
        <v>5</v>
      </c>
      <c r="D6" s="77" t="s">
        <v>11</v>
      </c>
      <c r="E6" s="75" t="s">
        <v>3</v>
      </c>
      <c r="F6" s="139" t="s">
        <v>12</v>
      </c>
      <c r="G6" s="92" t="s">
        <v>40</v>
      </c>
      <c r="H6" s="92" t="s">
        <v>351</v>
      </c>
      <c r="I6" s="92" t="s">
        <v>407</v>
      </c>
      <c r="J6" s="92" t="s">
        <v>480</v>
      </c>
      <c r="K6" s="92" t="s">
        <v>606</v>
      </c>
      <c r="L6" s="92" t="s">
        <v>629</v>
      </c>
      <c r="M6" s="92" t="s">
        <v>641</v>
      </c>
      <c r="N6" s="92" t="s">
        <v>656</v>
      </c>
      <c r="O6" s="92" t="s">
        <v>688</v>
      </c>
      <c r="P6" s="92" t="s">
        <v>718</v>
      </c>
      <c r="Q6" s="92" t="s">
        <v>729</v>
      </c>
      <c r="R6" s="92" t="s">
        <v>746</v>
      </c>
      <c r="S6" s="92" t="s">
        <v>776</v>
      </c>
      <c r="T6" s="92" t="s">
        <v>797</v>
      </c>
      <c r="U6" s="92" t="s">
        <v>818</v>
      </c>
      <c r="V6" s="92" t="s">
        <v>849</v>
      </c>
      <c r="W6" s="92" t="s">
        <v>855</v>
      </c>
      <c r="X6" s="92" t="s">
        <v>884</v>
      </c>
      <c r="Y6" s="92" t="s">
        <v>907</v>
      </c>
      <c r="Z6" s="92" t="s">
        <v>928</v>
      </c>
      <c r="AA6" s="92" t="s">
        <v>948</v>
      </c>
      <c r="AB6" s="92" t="s">
        <v>969</v>
      </c>
      <c r="AC6" s="92" t="s">
        <v>1000</v>
      </c>
      <c r="AD6" s="92" t="s">
        <v>1038</v>
      </c>
      <c r="AE6" s="92" t="s">
        <v>1057</v>
      </c>
      <c r="AF6" s="92" t="s">
        <v>1062</v>
      </c>
      <c r="AG6" s="92" t="s">
        <v>1088</v>
      </c>
      <c r="AH6" s="92" t="s">
        <v>1107</v>
      </c>
      <c r="AI6" s="92" t="s">
        <v>1113</v>
      </c>
      <c r="AJ6" s="92"/>
      <c r="AK6" s="92"/>
      <c r="AL6" s="92"/>
      <c r="AM6" s="92"/>
      <c r="AN6" s="92"/>
      <c r="AO6" s="92"/>
      <c r="AP6" s="92"/>
      <c r="AQ6" s="92"/>
      <c r="AR6" s="92"/>
    </row>
    <row r="7" spans="1:45">
      <c r="A7" s="15" t="s">
        <v>6</v>
      </c>
      <c r="B7" s="203" t="s">
        <v>41</v>
      </c>
      <c r="C7" s="207">
        <v>29</v>
      </c>
      <c r="D7" s="217"/>
      <c r="E7" s="218"/>
      <c r="F7" s="25">
        <f>AVERAGE(W7,G7,H7,I7,J7,K7,L7,M7,N7,O7,P7,Q7,R7,S7,T7,U7,V7,X7,Y7,Z7,AA7,AB7,AC7,AD7,AE7,AF7,AG7,AH7,AI7)</f>
        <v>4.8620689655172411</v>
      </c>
      <c r="G7" s="216">
        <v>6</v>
      </c>
      <c r="H7" s="116">
        <v>5</v>
      </c>
      <c r="I7" s="239">
        <v>7</v>
      </c>
      <c r="J7" s="116">
        <v>6</v>
      </c>
      <c r="K7" s="47">
        <v>6</v>
      </c>
      <c r="L7" s="69">
        <v>5</v>
      </c>
      <c r="M7" s="47">
        <v>6</v>
      </c>
      <c r="N7" s="69">
        <v>4</v>
      </c>
      <c r="O7" s="46">
        <v>6</v>
      </c>
      <c r="P7" s="69">
        <v>4</v>
      </c>
      <c r="Q7" s="193">
        <v>2</v>
      </c>
      <c r="R7" s="47">
        <v>6</v>
      </c>
      <c r="S7" s="47">
        <v>4</v>
      </c>
      <c r="T7" s="47">
        <v>6</v>
      </c>
      <c r="U7" s="46">
        <v>6</v>
      </c>
      <c r="V7" s="69">
        <v>4</v>
      </c>
      <c r="W7" s="69">
        <v>4</v>
      </c>
      <c r="X7" s="193">
        <v>3</v>
      </c>
      <c r="Y7" s="193">
        <v>3</v>
      </c>
      <c r="Z7" s="47">
        <v>5</v>
      </c>
      <c r="AA7" s="47">
        <v>4</v>
      </c>
      <c r="AB7" s="42">
        <v>5</v>
      </c>
      <c r="AC7" s="47">
        <v>5</v>
      </c>
      <c r="AD7" s="47">
        <v>5</v>
      </c>
      <c r="AE7" s="46">
        <v>6</v>
      </c>
      <c r="AF7" s="193">
        <v>3</v>
      </c>
      <c r="AG7" s="69">
        <v>5</v>
      </c>
      <c r="AH7" s="69">
        <v>5</v>
      </c>
      <c r="AI7" s="47">
        <v>5</v>
      </c>
      <c r="AJ7" s="69"/>
      <c r="AK7" s="43"/>
      <c r="AL7" s="47"/>
      <c r="AM7" s="46"/>
      <c r="AN7" s="28"/>
      <c r="AO7" s="47"/>
      <c r="AP7" s="28"/>
      <c r="AQ7" s="28"/>
      <c r="AR7" s="47"/>
      <c r="AS7" s="18"/>
    </row>
    <row r="8" spans="1:45">
      <c r="A8" s="123" t="s">
        <v>6</v>
      </c>
      <c r="B8" s="154" t="s">
        <v>563</v>
      </c>
      <c r="C8" s="153"/>
      <c r="D8" s="28"/>
      <c r="E8" s="154"/>
      <c r="F8" s="61"/>
      <c r="G8" s="136"/>
      <c r="H8" s="58"/>
      <c r="I8" s="69"/>
      <c r="J8" s="58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46"/>
      <c r="W8" s="69"/>
      <c r="X8" s="69"/>
      <c r="Y8" s="69"/>
      <c r="Z8" s="69"/>
      <c r="AA8" s="69"/>
      <c r="AB8" s="28"/>
      <c r="AC8" s="38"/>
      <c r="AD8" s="69"/>
      <c r="AE8" s="69"/>
      <c r="AF8" s="69"/>
      <c r="AG8" s="69"/>
      <c r="AH8" s="69"/>
      <c r="AI8" s="69"/>
      <c r="AJ8" s="69"/>
      <c r="AK8" s="28"/>
      <c r="AL8" s="69"/>
      <c r="AM8" s="69"/>
      <c r="AN8" s="28"/>
      <c r="AO8" s="69"/>
      <c r="AP8" s="28"/>
      <c r="AQ8" s="28"/>
      <c r="AR8" s="69"/>
      <c r="AS8" s="18"/>
    </row>
    <row r="9" spans="1:45" s="73" customFormat="1">
      <c r="A9" s="54" t="s">
        <v>6</v>
      </c>
      <c r="B9" s="154" t="s">
        <v>561</v>
      </c>
      <c r="C9" s="153"/>
      <c r="D9" s="28"/>
      <c r="E9" s="154"/>
      <c r="F9" s="61"/>
      <c r="G9" s="136"/>
      <c r="H9" s="58"/>
      <c r="I9" s="69"/>
      <c r="J9" s="58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46"/>
      <c r="W9" s="69"/>
      <c r="X9" s="69"/>
      <c r="Y9" s="69"/>
      <c r="Z9" s="69"/>
      <c r="AA9" s="69"/>
      <c r="AB9" s="28"/>
      <c r="AC9" s="38"/>
      <c r="AD9" s="69"/>
      <c r="AE9" s="69"/>
      <c r="AF9" s="69"/>
      <c r="AG9" s="69"/>
      <c r="AH9" s="69"/>
      <c r="AI9" s="69"/>
      <c r="AJ9" s="69"/>
      <c r="AK9" s="28"/>
      <c r="AL9" s="69"/>
      <c r="AM9" s="69"/>
      <c r="AN9" s="28"/>
      <c r="AO9" s="69"/>
      <c r="AP9" s="28"/>
      <c r="AQ9" s="28"/>
      <c r="AR9" s="69"/>
      <c r="AS9" s="93"/>
    </row>
    <row r="10" spans="1:45">
      <c r="A10" s="118" t="s">
        <v>6</v>
      </c>
      <c r="B10" s="155" t="s">
        <v>564</v>
      </c>
      <c r="C10" s="105"/>
      <c r="D10" s="106"/>
      <c r="E10" s="104"/>
      <c r="F10" s="12"/>
      <c r="G10" s="137"/>
      <c r="H10" s="107"/>
      <c r="I10" s="96"/>
      <c r="J10" s="107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8"/>
      <c r="AC10" s="99"/>
      <c r="AD10" s="96"/>
      <c r="AE10" s="96"/>
      <c r="AF10" s="96"/>
      <c r="AG10" s="96"/>
      <c r="AH10" s="96"/>
      <c r="AI10" s="96"/>
      <c r="AJ10" s="96"/>
      <c r="AK10" s="98"/>
      <c r="AL10" s="96"/>
      <c r="AM10" s="96"/>
      <c r="AN10" s="98"/>
      <c r="AO10" s="96"/>
      <c r="AP10" s="98"/>
      <c r="AQ10" s="98"/>
      <c r="AR10" s="96"/>
      <c r="AS10" s="18"/>
    </row>
    <row r="11" spans="1:45">
      <c r="A11" s="54" t="s">
        <v>7</v>
      </c>
      <c r="B11" s="72" t="s">
        <v>42</v>
      </c>
      <c r="C11" s="153">
        <v>22</v>
      </c>
      <c r="D11" s="28"/>
      <c r="E11" s="149" t="s">
        <v>172</v>
      </c>
      <c r="F11" s="70">
        <f>AVERAGE(T11,G11,H11,I11,J11,K11,L11,M11,N11,O11,P11,R11,S11,Y11,Z11,AA11,AB11,AC11,AD11,AE11,AF11,AG11)</f>
        <v>4.2272727272727275</v>
      </c>
      <c r="G11" s="152">
        <v>6</v>
      </c>
      <c r="H11" s="120">
        <v>5</v>
      </c>
      <c r="I11" s="69">
        <v>4</v>
      </c>
      <c r="J11" s="58">
        <v>4</v>
      </c>
      <c r="K11" s="69">
        <v>5</v>
      </c>
      <c r="L11" s="69">
        <v>4</v>
      </c>
      <c r="M11" s="69">
        <v>4</v>
      </c>
      <c r="N11" s="69">
        <v>4</v>
      </c>
      <c r="O11" s="239">
        <v>7</v>
      </c>
      <c r="P11" s="69">
        <v>5</v>
      </c>
      <c r="Q11" s="69"/>
      <c r="R11" s="47">
        <v>4</v>
      </c>
      <c r="S11" s="186">
        <v>3</v>
      </c>
      <c r="T11" s="198">
        <v>1</v>
      </c>
      <c r="U11" s="69"/>
      <c r="V11" s="69"/>
      <c r="W11" s="69"/>
      <c r="X11" s="47"/>
      <c r="Y11" s="69">
        <v>4</v>
      </c>
      <c r="Z11" s="69">
        <v>6</v>
      </c>
      <c r="AA11" s="198">
        <v>2</v>
      </c>
      <c r="AB11" s="28">
        <v>4</v>
      </c>
      <c r="AC11" s="69">
        <v>4</v>
      </c>
      <c r="AD11" s="198">
        <v>3</v>
      </c>
      <c r="AE11" s="47">
        <v>6</v>
      </c>
      <c r="AF11" s="198">
        <v>3</v>
      </c>
      <c r="AG11" s="69">
        <v>5</v>
      </c>
      <c r="AH11" s="69"/>
      <c r="AI11" s="58"/>
      <c r="AJ11" s="69"/>
      <c r="AK11" s="28"/>
      <c r="AL11" s="69"/>
      <c r="AM11" s="47"/>
      <c r="AN11" s="28"/>
      <c r="AO11" s="69"/>
      <c r="AP11" s="28"/>
      <c r="AQ11" s="28"/>
      <c r="AR11" s="69"/>
      <c r="AS11" s="18"/>
    </row>
    <row r="12" spans="1:45" s="73" customFormat="1">
      <c r="A12" s="54" t="s">
        <v>7</v>
      </c>
      <c r="B12" s="154" t="s">
        <v>43</v>
      </c>
      <c r="C12" s="153">
        <v>18</v>
      </c>
      <c r="D12" s="28"/>
      <c r="E12" s="154"/>
      <c r="F12" s="70">
        <f>AVERAGE(G12,H12,I12,J12,K12,N12,R12,S12,Z12,AA12,AB12,AC12,AD12,AE12,AF12,AG12,AH12,AI12)</f>
        <v>4.6111111111111107</v>
      </c>
      <c r="G12" s="136">
        <v>6</v>
      </c>
      <c r="H12" s="58">
        <v>4</v>
      </c>
      <c r="I12" s="69">
        <v>4</v>
      </c>
      <c r="J12" s="58">
        <v>5</v>
      </c>
      <c r="K12" s="69">
        <v>5</v>
      </c>
      <c r="L12" s="69"/>
      <c r="M12" s="69"/>
      <c r="N12" s="198">
        <v>3</v>
      </c>
      <c r="O12" s="69"/>
      <c r="P12" s="69"/>
      <c r="Q12" s="69"/>
      <c r="R12" s="69">
        <v>5</v>
      </c>
      <c r="S12" s="69">
        <v>4</v>
      </c>
      <c r="T12" s="69"/>
      <c r="U12" s="69"/>
      <c r="V12" s="69"/>
      <c r="W12" s="69"/>
      <c r="X12" s="69"/>
      <c r="Y12" s="69"/>
      <c r="Z12" s="69">
        <v>6</v>
      </c>
      <c r="AA12" s="198">
        <v>3</v>
      </c>
      <c r="AB12" s="28">
        <v>6</v>
      </c>
      <c r="AC12" s="28">
        <v>5</v>
      </c>
      <c r="AD12" s="69">
        <v>4</v>
      </c>
      <c r="AE12" s="239">
        <v>7</v>
      </c>
      <c r="AF12" s="198">
        <v>3</v>
      </c>
      <c r="AG12" s="69">
        <v>5</v>
      </c>
      <c r="AH12" s="69">
        <v>4</v>
      </c>
      <c r="AI12" s="69">
        <v>4</v>
      </c>
      <c r="AJ12" s="69"/>
      <c r="AK12" s="28"/>
      <c r="AL12" s="69"/>
      <c r="AM12" s="69"/>
      <c r="AN12" s="28"/>
      <c r="AO12" s="69"/>
      <c r="AP12" s="41"/>
      <c r="AQ12" s="28"/>
      <c r="AR12" s="58"/>
      <c r="AS12" s="93"/>
    </row>
    <row r="13" spans="1:45" s="73" customFormat="1">
      <c r="A13" s="54" t="s">
        <v>7</v>
      </c>
      <c r="B13" s="154" t="s">
        <v>44</v>
      </c>
      <c r="C13" s="153">
        <v>15</v>
      </c>
      <c r="D13" s="28">
        <v>2</v>
      </c>
      <c r="E13" s="149"/>
      <c r="F13" s="70">
        <f>AVERAGE(W13,V13,G13,H13,I13,J13,K13,L13,M13,N13,R13,S13,T13,U13,Y13)</f>
        <v>4.0666666666666664</v>
      </c>
      <c r="G13" s="136">
        <v>5</v>
      </c>
      <c r="H13" s="58">
        <v>5</v>
      </c>
      <c r="I13" s="69">
        <v>4</v>
      </c>
      <c r="J13" s="58">
        <v>4</v>
      </c>
      <c r="K13" s="58">
        <v>5</v>
      </c>
      <c r="L13" s="69">
        <v>4</v>
      </c>
      <c r="M13" s="69">
        <v>5</v>
      </c>
      <c r="N13" s="198">
        <v>3</v>
      </c>
      <c r="O13" s="69"/>
      <c r="P13" s="46"/>
      <c r="Q13" s="69"/>
      <c r="R13" s="58">
        <v>5</v>
      </c>
      <c r="S13" s="198">
        <v>3</v>
      </c>
      <c r="T13" s="198">
        <v>3</v>
      </c>
      <c r="U13" s="69">
        <v>6</v>
      </c>
      <c r="V13" s="186">
        <v>3</v>
      </c>
      <c r="W13" s="198">
        <v>3</v>
      </c>
      <c r="X13" s="69"/>
      <c r="Y13" s="198">
        <v>3</v>
      </c>
      <c r="Z13" s="69"/>
      <c r="AA13" s="69"/>
      <c r="AB13" s="28"/>
      <c r="AC13" s="28"/>
      <c r="AD13" s="69"/>
      <c r="AE13" s="69"/>
      <c r="AF13" s="69"/>
      <c r="AG13" s="58" t="s">
        <v>14</v>
      </c>
      <c r="AH13" s="58" t="s">
        <v>14</v>
      </c>
      <c r="AI13" s="69"/>
      <c r="AJ13" s="69"/>
      <c r="AK13" s="28"/>
      <c r="AL13" s="69"/>
      <c r="AM13" s="69"/>
      <c r="AN13" s="28"/>
      <c r="AO13" s="69"/>
      <c r="AP13" s="28"/>
      <c r="AQ13" s="40"/>
      <c r="AR13" s="69"/>
      <c r="AS13" s="93"/>
    </row>
    <row r="14" spans="1:45" s="73" customFormat="1">
      <c r="A14" s="54" t="s">
        <v>7</v>
      </c>
      <c r="B14" s="154" t="s">
        <v>45</v>
      </c>
      <c r="C14" s="153">
        <v>10</v>
      </c>
      <c r="D14" s="28"/>
      <c r="E14" s="149"/>
      <c r="F14" s="70">
        <f>AVERAGE(G14,H14,I14,J14,K14,O14,Q14,X14,AA14,AI14)</f>
        <v>4.4000000000000004</v>
      </c>
      <c r="G14" s="136">
        <v>6</v>
      </c>
      <c r="H14" s="58">
        <v>5</v>
      </c>
      <c r="I14" s="69">
        <v>5</v>
      </c>
      <c r="J14" s="58">
        <v>4</v>
      </c>
      <c r="K14" s="69">
        <v>5</v>
      </c>
      <c r="L14" s="69"/>
      <c r="M14" s="69"/>
      <c r="N14" s="69"/>
      <c r="O14" s="69">
        <v>6</v>
      </c>
      <c r="P14" s="69"/>
      <c r="Q14" s="198">
        <v>3</v>
      </c>
      <c r="R14" s="69"/>
      <c r="S14" s="69"/>
      <c r="T14" s="69"/>
      <c r="U14" s="69"/>
      <c r="V14" s="69"/>
      <c r="W14" s="69"/>
      <c r="X14" s="198">
        <v>3</v>
      </c>
      <c r="Y14" s="69"/>
      <c r="Z14" s="69"/>
      <c r="AA14" s="198">
        <v>3</v>
      </c>
      <c r="AB14" s="28"/>
      <c r="AC14" s="28"/>
      <c r="AD14" s="69"/>
      <c r="AE14" s="69"/>
      <c r="AF14" s="69"/>
      <c r="AG14" s="69"/>
      <c r="AH14" s="69"/>
      <c r="AI14" s="69">
        <v>4</v>
      </c>
      <c r="AJ14" s="69"/>
      <c r="AK14" s="28"/>
      <c r="AL14" s="69"/>
      <c r="AM14" s="69"/>
      <c r="AN14" s="28"/>
      <c r="AO14" s="69"/>
      <c r="AP14" s="28"/>
      <c r="AQ14" s="43"/>
      <c r="AR14" s="69"/>
      <c r="AS14" s="93"/>
    </row>
    <row r="15" spans="1:45" s="73" customFormat="1">
      <c r="A15" s="54" t="s">
        <v>7</v>
      </c>
      <c r="B15" s="103" t="s">
        <v>52</v>
      </c>
      <c r="C15" s="153">
        <v>8</v>
      </c>
      <c r="D15" s="28">
        <v>10</v>
      </c>
      <c r="E15" s="149">
        <v>1</v>
      </c>
      <c r="F15" s="70">
        <f>AVERAGE(L15,M15,Q15,U15,V15,W15,X15,AH15)</f>
        <v>4.25</v>
      </c>
      <c r="G15" s="136" t="s">
        <v>14</v>
      </c>
      <c r="H15" s="58"/>
      <c r="I15" s="69"/>
      <c r="J15" s="58" t="s">
        <v>14</v>
      </c>
      <c r="K15" s="58" t="s">
        <v>14</v>
      </c>
      <c r="L15" s="69">
        <v>4</v>
      </c>
      <c r="M15" s="69">
        <v>5</v>
      </c>
      <c r="N15" s="58" t="s">
        <v>14</v>
      </c>
      <c r="O15" s="69"/>
      <c r="P15" s="58" t="s">
        <v>14</v>
      </c>
      <c r="Q15" s="69">
        <v>4</v>
      </c>
      <c r="R15" s="69"/>
      <c r="S15" s="58" t="s">
        <v>14</v>
      </c>
      <c r="T15" s="69"/>
      <c r="U15" s="69">
        <v>6</v>
      </c>
      <c r="V15" s="198">
        <v>3</v>
      </c>
      <c r="W15" s="69">
        <v>4</v>
      </c>
      <c r="X15" s="198">
        <v>3</v>
      </c>
      <c r="Y15" s="69"/>
      <c r="Z15" s="37" t="s">
        <v>14</v>
      </c>
      <c r="AA15" s="69"/>
      <c r="AB15" s="41" t="s">
        <v>14</v>
      </c>
      <c r="AC15" s="41" t="s">
        <v>14</v>
      </c>
      <c r="AD15" s="69"/>
      <c r="AE15" s="69"/>
      <c r="AF15" s="69"/>
      <c r="AG15" s="58" t="s">
        <v>14</v>
      </c>
      <c r="AH15" s="69">
        <v>5</v>
      </c>
      <c r="AI15" s="69"/>
      <c r="AJ15" s="69"/>
      <c r="AK15" s="28"/>
      <c r="AL15" s="69"/>
      <c r="AM15" s="69"/>
      <c r="AN15" s="28"/>
      <c r="AO15" s="69"/>
      <c r="AP15" s="28"/>
      <c r="AQ15" s="43"/>
      <c r="AR15" s="69"/>
      <c r="AS15" s="93"/>
    </row>
    <row r="16" spans="1:45" s="73" customFormat="1">
      <c r="A16" s="281" t="s">
        <v>7</v>
      </c>
      <c r="B16" s="285" t="s">
        <v>481</v>
      </c>
      <c r="C16" s="283">
        <v>11</v>
      </c>
      <c r="D16" s="284"/>
      <c r="E16" s="292"/>
      <c r="F16" s="135">
        <f>AVERAGE(J16,N16,P16,R16,S16,T16,U16,V16,W16,Y16,Z16)</f>
        <v>4.1818181818181817</v>
      </c>
      <c r="G16" s="306"/>
      <c r="H16" s="287"/>
      <c r="I16" s="287"/>
      <c r="J16" s="287">
        <v>4</v>
      </c>
      <c r="K16" s="288"/>
      <c r="L16" s="288"/>
      <c r="M16" s="288"/>
      <c r="N16" s="288">
        <v>4</v>
      </c>
      <c r="O16" s="288"/>
      <c r="P16" s="288">
        <v>4</v>
      </c>
      <c r="Q16" s="288"/>
      <c r="R16" s="288">
        <v>5</v>
      </c>
      <c r="S16" s="288">
        <v>5</v>
      </c>
      <c r="T16" s="288">
        <v>3</v>
      </c>
      <c r="U16" s="288">
        <v>5</v>
      </c>
      <c r="V16" s="288">
        <v>3</v>
      </c>
      <c r="W16" s="288">
        <v>4</v>
      </c>
      <c r="X16" s="288"/>
      <c r="Y16" s="288">
        <v>4</v>
      </c>
      <c r="Z16" s="288">
        <v>5</v>
      </c>
      <c r="AA16" s="288"/>
      <c r="AB16" s="284"/>
      <c r="AC16" s="284"/>
      <c r="AD16" s="288"/>
      <c r="AE16" s="288"/>
      <c r="AF16" s="288"/>
      <c r="AG16" s="288"/>
      <c r="AH16" s="288"/>
      <c r="AI16" s="288"/>
      <c r="AJ16" s="288"/>
      <c r="AK16" s="284"/>
      <c r="AL16" s="288"/>
      <c r="AM16" s="288"/>
      <c r="AN16" s="284"/>
      <c r="AO16" s="288"/>
      <c r="AP16" s="284"/>
      <c r="AQ16" s="298"/>
      <c r="AR16" s="288"/>
      <c r="AS16" s="93"/>
    </row>
    <row r="17" spans="1:45" s="73" customFormat="1">
      <c r="A17" s="54" t="s">
        <v>7</v>
      </c>
      <c r="B17" s="154" t="s">
        <v>562</v>
      </c>
      <c r="C17" s="153">
        <v>7</v>
      </c>
      <c r="D17" s="28"/>
      <c r="E17" s="149">
        <v>1</v>
      </c>
      <c r="F17" s="70">
        <f>AVERAGE(L17,M17,O17,P17,Q17,T17,X17)</f>
        <v>4.1428571428571432</v>
      </c>
      <c r="G17" s="136"/>
      <c r="H17" s="58"/>
      <c r="I17" s="58"/>
      <c r="J17" s="58"/>
      <c r="K17" s="69"/>
      <c r="L17" s="198">
        <v>3</v>
      </c>
      <c r="M17" s="69">
        <v>4</v>
      </c>
      <c r="N17" s="69"/>
      <c r="O17" s="239">
        <v>7</v>
      </c>
      <c r="P17" s="69">
        <v>4</v>
      </c>
      <c r="Q17" s="46">
        <v>4</v>
      </c>
      <c r="R17" s="69"/>
      <c r="S17" s="69"/>
      <c r="T17" s="69">
        <v>4</v>
      </c>
      <c r="U17" s="69"/>
      <c r="V17" s="69"/>
      <c r="W17" s="69"/>
      <c r="X17" s="198">
        <v>3</v>
      </c>
      <c r="Y17" s="69"/>
      <c r="Z17" s="69"/>
      <c r="AA17" s="69"/>
      <c r="AB17" s="28"/>
      <c r="AC17" s="28"/>
      <c r="AD17" s="69"/>
      <c r="AE17" s="69"/>
      <c r="AF17" s="69"/>
      <c r="AG17" s="69"/>
      <c r="AH17" s="69"/>
      <c r="AI17" s="69"/>
      <c r="AJ17" s="69"/>
      <c r="AK17" s="28"/>
      <c r="AL17" s="69"/>
      <c r="AM17" s="69"/>
      <c r="AN17" s="28"/>
      <c r="AO17" s="69"/>
      <c r="AP17" s="28"/>
      <c r="AQ17" s="43"/>
      <c r="AR17" s="69"/>
      <c r="AS17" s="93"/>
    </row>
    <row r="18" spans="1:45" s="73" customFormat="1">
      <c r="A18" s="54" t="s">
        <v>7</v>
      </c>
      <c r="B18" s="154" t="s">
        <v>73</v>
      </c>
      <c r="C18" s="153">
        <v>7</v>
      </c>
      <c r="D18" s="28"/>
      <c r="E18" s="149">
        <v>2</v>
      </c>
      <c r="F18" s="70">
        <f>AVERAGE(AB18,AC18,AD18,AE18,AF18,AG18,AH18)</f>
        <v>5.5714285714285712</v>
      </c>
      <c r="G18" s="136"/>
      <c r="H18" s="58"/>
      <c r="I18" s="58"/>
      <c r="J18" s="58"/>
      <c r="K18" s="69"/>
      <c r="L18" s="58"/>
      <c r="M18" s="58"/>
      <c r="N18" s="58"/>
      <c r="O18" s="69"/>
      <c r="P18" s="69"/>
      <c r="Q18" s="46"/>
      <c r="R18" s="69"/>
      <c r="S18" s="69"/>
      <c r="T18" s="69"/>
      <c r="U18" s="69"/>
      <c r="V18" s="58"/>
      <c r="W18" s="58"/>
      <c r="X18" s="58"/>
      <c r="Y18" s="69"/>
      <c r="Z18" s="69"/>
      <c r="AA18" s="69"/>
      <c r="AB18" s="28">
        <v>4</v>
      </c>
      <c r="AC18" s="28">
        <v>5</v>
      </c>
      <c r="AD18" s="69">
        <v>5</v>
      </c>
      <c r="AE18" s="182">
        <v>8</v>
      </c>
      <c r="AF18" s="69">
        <v>4</v>
      </c>
      <c r="AG18" s="182">
        <v>8</v>
      </c>
      <c r="AH18" s="69">
        <v>5</v>
      </c>
      <c r="AI18" s="69"/>
      <c r="AJ18" s="69"/>
      <c r="AK18" s="28"/>
      <c r="AL18" s="69"/>
      <c r="AM18" s="69"/>
      <c r="AN18" s="28"/>
      <c r="AO18" s="69"/>
      <c r="AP18" s="28"/>
      <c r="AQ18" s="43"/>
      <c r="AR18" s="69"/>
      <c r="AS18" s="93"/>
    </row>
    <row r="19" spans="1:45">
      <c r="A19" s="8" t="s">
        <v>7</v>
      </c>
      <c r="B19" s="155" t="s">
        <v>560</v>
      </c>
      <c r="C19" s="156">
        <v>18</v>
      </c>
      <c r="D19" s="157"/>
      <c r="E19" s="271" t="s">
        <v>1114</v>
      </c>
      <c r="F19" s="24">
        <f>AVERAGE(O19,P19,Q19,U19,V19,W19,X19,Y19,Z19,AA19,AB19,AC19,AD19,AE19,AF19,AG19,AH19,AI19)</f>
        <v>4.9444444444444446</v>
      </c>
      <c r="G19" s="136"/>
      <c r="H19" s="58"/>
      <c r="I19" s="69"/>
      <c r="J19" s="58"/>
      <c r="K19" s="69"/>
      <c r="L19" s="47"/>
      <c r="M19" s="69"/>
      <c r="N19" s="69"/>
      <c r="O19" s="69">
        <v>5</v>
      </c>
      <c r="P19" s="69">
        <v>4</v>
      </c>
      <c r="Q19" s="69">
        <v>4</v>
      </c>
      <c r="R19" s="69"/>
      <c r="S19" s="69"/>
      <c r="T19" s="69"/>
      <c r="U19" s="239">
        <v>7</v>
      </c>
      <c r="V19" s="69">
        <v>4</v>
      </c>
      <c r="W19" s="69">
        <v>4</v>
      </c>
      <c r="X19" s="198">
        <v>3</v>
      </c>
      <c r="Y19" s="198">
        <v>3</v>
      </c>
      <c r="Z19" s="182">
        <v>7</v>
      </c>
      <c r="AA19" s="69">
        <v>4</v>
      </c>
      <c r="AB19" s="28">
        <v>5</v>
      </c>
      <c r="AC19" s="269">
        <v>7</v>
      </c>
      <c r="AD19" s="69">
        <v>5</v>
      </c>
      <c r="AE19" s="182">
        <v>8</v>
      </c>
      <c r="AF19" s="47">
        <v>4</v>
      </c>
      <c r="AG19" s="69">
        <v>5</v>
      </c>
      <c r="AH19" s="46">
        <v>6</v>
      </c>
      <c r="AI19" s="69">
        <v>4</v>
      </c>
      <c r="AJ19" s="69"/>
      <c r="AK19" s="28"/>
      <c r="AL19" s="69"/>
      <c r="AM19" s="69"/>
      <c r="AN19" s="28"/>
      <c r="AO19" s="69"/>
      <c r="AP19" s="28"/>
      <c r="AQ19" s="28"/>
      <c r="AR19" s="69"/>
      <c r="AS19" s="18"/>
    </row>
    <row r="20" spans="1:45">
      <c r="A20" s="54" t="s">
        <v>8</v>
      </c>
      <c r="B20" s="154" t="s">
        <v>46</v>
      </c>
      <c r="C20" s="153">
        <v>22</v>
      </c>
      <c r="D20" s="28">
        <v>3</v>
      </c>
      <c r="E20" s="149" t="s">
        <v>949</v>
      </c>
      <c r="F20" s="70">
        <f>AVERAGE(G20,H20,I20,J20,K20,L20,M20,N20,R20,S20,T20,X20,Z20,AA20,AB20,AC20,AD20,AE20,AF20,AG20,AH20,AI20)</f>
        <v>4.7272727272727275</v>
      </c>
      <c r="G20" s="136">
        <v>6</v>
      </c>
      <c r="H20" s="196">
        <v>7</v>
      </c>
      <c r="I20" s="69">
        <v>4</v>
      </c>
      <c r="J20" s="58">
        <v>4</v>
      </c>
      <c r="K20" s="69">
        <v>5</v>
      </c>
      <c r="L20" s="69">
        <v>4</v>
      </c>
      <c r="M20" s="69">
        <v>4</v>
      </c>
      <c r="N20" s="69">
        <v>5</v>
      </c>
      <c r="O20" s="69"/>
      <c r="P20" s="58" t="s">
        <v>14</v>
      </c>
      <c r="Q20" s="69"/>
      <c r="R20" s="69">
        <v>5</v>
      </c>
      <c r="S20" s="198">
        <v>3</v>
      </c>
      <c r="T20" s="198">
        <v>3</v>
      </c>
      <c r="U20" s="69"/>
      <c r="V20" s="58" t="s">
        <v>14</v>
      </c>
      <c r="W20" s="69"/>
      <c r="X20" s="69">
        <v>4</v>
      </c>
      <c r="Y20" s="58" t="s">
        <v>14</v>
      </c>
      <c r="Z20" s="69">
        <v>5</v>
      </c>
      <c r="AA20" s="198">
        <v>3</v>
      </c>
      <c r="AB20" s="28">
        <v>6</v>
      </c>
      <c r="AC20" s="28">
        <v>5</v>
      </c>
      <c r="AD20" s="69">
        <v>4</v>
      </c>
      <c r="AE20" s="69">
        <v>6</v>
      </c>
      <c r="AF20" s="69">
        <v>5</v>
      </c>
      <c r="AG20" s="69">
        <v>6</v>
      </c>
      <c r="AH20" s="69">
        <v>5</v>
      </c>
      <c r="AI20" s="69">
        <v>5</v>
      </c>
      <c r="AJ20" s="69"/>
      <c r="AK20" s="28"/>
      <c r="AL20" s="69"/>
      <c r="AM20" s="69"/>
      <c r="AN20" s="28"/>
      <c r="AO20" s="69"/>
      <c r="AP20" s="28"/>
      <c r="AQ20" s="41"/>
      <c r="AR20" s="58"/>
      <c r="AS20" s="18"/>
    </row>
    <row r="21" spans="1:45">
      <c r="A21" s="54" t="s">
        <v>8</v>
      </c>
      <c r="B21" s="154" t="s">
        <v>47</v>
      </c>
      <c r="C21" s="153">
        <v>11</v>
      </c>
      <c r="D21" s="28"/>
      <c r="E21" s="154"/>
      <c r="F21" s="70">
        <f>AVERAGE(G21,L21,M21,N21,O21,Q21,U21,V21,W21,X21,Y21)</f>
        <v>4.3636363636363633</v>
      </c>
      <c r="G21" s="136">
        <v>5</v>
      </c>
      <c r="H21" s="58"/>
      <c r="I21" s="58"/>
      <c r="J21" s="58"/>
      <c r="K21" s="69"/>
      <c r="L21" s="69">
        <v>4</v>
      </c>
      <c r="M21" s="69">
        <v>5</v>
      </c>
      <c r="N21" s="69">
        <v>4</v>
      </c>
      <c r="O21" s="69">
        <v>6</v>
      </c>
      <c r="P21" s="69"/>
      <c r="Q21" s="69">
        <v>4</v>
      </c>
      <c r="R21" s="69"/>
      <c r="S21" s="69"/>
      <c r="T21" s="69"/>
      <c r="U21" s="58">
        <v>6</v>
      </c>
      <c r="V21" s="69">
        <v>4</v>
      </c>
      <c r="W21" s="186">
        <v>3</v>
      </c>
      <c r="X21" s="69">
        <v>4</v>
      </c>
      <c r="Y21" s="188">
        <v>3</v>
      </c>
      <c r="Z21" s="69"/>
      <c r="AA21" s="69"/>
      <c r="AB21" s="28"/>
      <c r="AC21" s="36"/>
      <c r="AD21" s="69"/>
      <c r="AE21" s="69"/>
      <c r="AF21" s="69"/>
      <c r="AG21" s="69"/>
      <c r="AH21" s="69"/>
      <c r="AI21" s="69"/>
      <c r="AJ21" s="58"/>
      <c r="AK21" s="28"/>
      <c r="AL21" s="58"/>
      <c r="AM21" s="58"/>
      <c r="AN21" s="28"/>
      <c r="AO21" s="37"/>
      <c r="AP21" s="41"/>
      <c r="AQ21" s="40"/>
      <c r="AR21" s="69"/>
      <c r="AS21" s="18"/>
    </row>
    <row r="22" spans="1:45">
      <c r="A22" s="54" t="s">
        <v>8</v>
      </c>
      <c r="B22" s="154" t="s">
        <v>48</v>
      </c>
      <c r="C22" s="153">
        <v>21</v>
      </c>
      <c r="D22" s="28">
        <v>4</v>
      </c>
      <c r="E22" s="154">
        <v>6</v>
      </c>
      <c r="F22" s="70">
        <f>AVERAGE(G22,H22,I22,J22,K22,L22,M22,N22,P22,R22,S22,T22,Y22,AB22,AC22,AD22,AE22,AF22,AG22,AH22,AI22)</f>
        <v>5.2380952380952381</v>
      </c>
      <c r="G22" s="189">
        <v>7</v>
      </c>
      <c r="H22" s="58">
        <v>5</v>
      </c>
      <c r="I22" s="37">
        <v>6</v>
      </c>
      <c r="J22" s="37">
        <v>6</v>
      </c>
      <c r="K22" s="69">
        <v>5</v>
      </c>
      <c r="L22" s="69">
        <v>5</v>
      </c>
      <c r="M22" s="182">
        <v>7</v>
      </c>
      <c r="N22" s="186">
        <v>3</v>
      </c>
      <c r="O22" s="58"/>
      <c r="P22" s="69">
        <v>5</v>
      </c>
      <c r="Q22" s="58" t="s">
        <v>14</v>
      </c>
      <c r="R22" s="58">
        <v>6</v>
      </c>
      <c r="S22" s="190">
        <v>7</v>
      </c>
      <c r="T22" s="198">
        <v>3</v>
      </c>
      <c r="U22" s="37"/>
      <c r="V22" s="58"/>
      <c r="W22" s="58" t="s">
        <v>14</v>
      </c>
      <c r="X22" s="58"/>
      <c r="Y22" s="58">
        <v>5</v>
      </c>
      <c r="Z22" s="116" t="s">
        <v>14</v>
      </c>
      <c r="AA22" s="58" t="s">
        <v>14</v>
      </c>
      <c r="AB22" s="28">
        <v>5</v>
      </c>
      <c r="AC22" s="36">
        <v>5</v>
      </c>
      <c r="AD22" s="58">
        <v>5</v>
      </c>
      <c r="AE22" s="47">
        <v>6</v>
      </c>
      <c r="AF22" s="58">
        <v>4</v>
      </c>
      <c r="AG22" s="239">
        <v>7</v>
      </c>
      <c r="AH22" s="58">
        <v>4</v>
      </c>
      <c r="AI22" s="47">
        <v>4</v>
      </c>
      <c r="AJ22" s="46"/>
      <c r="AK22" s="41"/>
      <c r="AL22" s="46"/>
      <c r="AM22" s="58"/>
      <c r="AN22" s="28"/>
      <c r="AO22" s="69"/>
      <c r="AP22" s="43"/>
      <c r="AQ22" s="43"/>
      <c r="AR22" s="69"/>
      <c r="AS22" s="18"/>
    </row>
    <row r="23" spans="1:45">
      <c r="A23" s="54" t="s">
        <v>8</v>
      </c>
      <c r="B23" s="154" t="s">
        <v>53</v>
      </c>
      <c r="C23" s="153">
        <v>2</v>
      </c>
      <c r="D23" s="28">
        <v>9</v>
      </c>
      <c r="E23" s="154"/>
      <c r="F23" s="70">
        <f>AVERAGE(T23,V23)</f>
        <v>3.5</v>
      </c>
      <c r="G23" s="136" t="s">
        <v>14</v>
      </c>
      <c r="H23" s="120" t="s">
        <v>14</v>
      </c>
      <c r="I23" s="58" t="s">
        <v>14</v>
      </c>
      <c r="J23" s="58"/>
      <c r="K23" s="58" t="s">
        <v>14</v>
      </c>
      <c r="L23" s="58"/>
      <c r="M23" s="69"/>
      <c r="N23" s="69"/>
      <c r="O23" s="69"/>
      <c r="P23" s="69"/>
      <c r="Q23" s="58" t="s">
        <v>14</v>
      </c>
      <c r="R23" s="69"/>
      <c r="S23" s="58" t="s">
        <v>14</v>
      </c>
      <c r="T23" s="186">
        <v>3</v>
      </c>
      <c r="U23" s="58" t="s">
        <v>14</v>
      </c>
      <c r="V23" s="58">
        <v>4</v>
      </c>
      <c r="W23" s="58" t="s">
        <v>14</v>
      </c>
      <c r="X23" s="116" t="s">
        <v>14</v>
      </c>
      <c r="Y23" s="116"/>
      <c r="Z23" s="37"/>
      <c r="AA23" s="69"/>
      <c r="AB23" s="28"/>
      <c r="AC23" s="28"/>
      <c r="AD23" s="58"/>
      <c r="AE23" s="58"/>
      <c r="AF23" s="69"/>
      <c r="AG23" s="69"/>
      <c r="AH23" s="69"/>
      <c r="AI23" s="69"/>
      <c r="AJ23" s="69"/>
      <c r="AK23" s="40"/>
      <c r="AL23" s="69"/>
      <c r="AM23" s="69"/>
      <c r="AN23" s="41"/>
      <c r="AO23" s="58"/>
      <c r="AP23" s="28"/>
      <c r="AQ23" s="28"/>
      <c r="AR23" s="69"/>
      <c r="AS23" s="18"/>
    </row>
    <row r="24" spans="1:45">
      <c r="A24" s="54" t="s">
        <v>8</v>
      </c>
      <c r="B24" s="154" t="s">
        <v>54</v>
      </c>
      <c r="C24" s="153">
        <v>28</v>
      </c>
      <c r="D24" s="28">
        <v>1</v>
      </c>
      <c r="E24" s="149">
        <v>8</v>
      </c>
      <c r="F24" s="70">
        <f>AVERAGE(W24,V24,U24,T24,H24,I24,J24,K24,L24,M24,N24,O24,P24,Q24,R24,S24,X24,Y24,Z24,AA24,AB24,AC24,AD24,AE24,AF24,AG24,AH24,AI24)</f>
        <v>5.5357142857142856</v>
      </c>
      <c r="G24" s="152" t="s">
        <v>14</v>
      </c>
      <c r="H24" s="120">
        <v>5</v>
      </c>
      <c r="I24" s="69">
        <v>5</v>
      </c>
      <c r="J24" s="37">
        <v>6</v>
      </c>
      <c r="K24" s="69">
        <v>4</v>
      </c>
      <c r="L24" s="69">
        <v>6</v>
      </c>
      <c r="M24" s="69">
        <v>5</v>
      </c>
      <c r="N24" s="46">
        <v>6</v>
      </c>
      <c r="O24" s="69">
        <v>6</v>
      </c>
      <c r="P24" s="69">
        <v>6</v>
      </c>
      <c r="Q24" s="69">
        <v>5</v>
      </c>
      <c r="R24" s="46">
        <v>6</v>
      </c>
      <c r="S24" s="182">
        <v>7</v>
      </c>
      <c r="T24" s="198">
        <v>3</v>
      </c>
      <c r="U24" s="182">
        <v>8</v>
      </c>
      <c r="V24" s="69">
        <v>5</v>
      </c>
      <c r="W24" s="198">
        <v>3</v>
      </c>
      <c r="X24" s="69">
        <v>5</v>
      </c>
      <c r="Y24" s="69">
        <v>4</v>
      </c>
      <c r="Z24" s="69">
        <v>6</v>
      </c>
      <c r="AA24" s="198">
        <v>3</v>
      </c>
      <c r="AB24" s="269">
        <v>7</v>
      </c>
      <c r="AC24" s="182">
        <v>8</v>
      </c>
      <c r="AD24" s="46">
        <v>6</v>
      </c>
      <c r="AE24" s="69">
        <v>6</v>
      </c>
      <c r="AF24" s="69">
        <v>6</v>
      </c>
      <c r="AG24" s="191">
        <v>7</v>
      </c>
      <c r="AH24" s="239">
        <v>7</v>
      </c>
      <c r="AI24" s="69">
        <v>4</v>
      </c>
      <c r="AJ24" s="47"/>
      <c r="AK24" s="28"/>
      <c r="AL24" s="69"/>
      <c r="AM24" s="69"/>
      <c r="AN24" s="28"/>
      <c r="AO24" s="69"/>
      <c r="AP24" s="28"/>
      <c r="AQ24" s="28"/>
      <c r="AR24" s="69"/>
      <c r="AS24" s="18"/>
    </row>
    <row r="25" spans="1:45">
      <c r="A25" s="54" t="s">
        <v>8</v>
      </c>
      <c r="B25" s="154" t="s">
        <v>352</v>
      </c>
      <c r="C25" s="153">
        <v>3</v>
      </c>
      <c r="D25" s="28">
        <v>5</v>
      </c>
      <c r="E25" s="154"/>
      <c r="F25" s="70">
        <f>AVERAGE(Y25,AA25,AE25)</f>
        <v>3.6666666666666665</v>
      </c>
      <c r="G25" s="136"/>
      <c r="H25" s="120" t="s">
        <v>14</v>
      </c>
      <c r="I25" s="69"/>
      <c r="J25" s="58"/>
      <c r="K25" s="47"/>
      <c r="L25" s="69"/>
      <c r="M25" s="46"/>
      <c r="N25" s="69"/>
      <c r="O25" s="69"/>
      <c r="P25" s="69"/>
      <c r="Q25" s="69"/>
      <c r="R25" s="58" t="s">
        <v>14</v>
      </c>
      <c r="S25" s="69"/>
      <c r="T25" s="69"/>
      <c r="U25" s="69"/>
      <c r="V25" s="116"/>
      <c r="W25" s="58"/>
      <c r="X25" s="58" t="s">
        <v>14</v>
      </c>
      <c r="Y25" s="193">
        <v>3</v>
      </c>
      <c r="Z25" s="58" t="s">
        <v>14</v>
      </c>
      <c r="AA25" s="69">
        <v>4</v>
      </c>
      <c r="AB25" s="44"/>
      <c r="AC25" s="69"/>
      <c r="AD25" s="58" t="s">
        <v>14</v>
      </c>
      <c r="AE25" s="47">
        <v>4</v>
      </c>
      <c r="AF25" s="46"/>
      <c r="AG25" s="46"/>
      <c r="AH25" s="46"/>
      <c r="AI25" s="69"/>
      <c r="AJ25" s="58"/>
      <c r="AK25" s="28"/>
      <c r="AL25" s="69"/>
      <c r="AM25" s="58"/>
      <c r="AN25" s="40"/>
      <c r="AO25" s="46"/>
      <c r="AP25" s="28"/>
      <c r="AQ25" s="28"/>
      <c r="AR25" s="69"/>
      <c r="AS25" s="18"/>
    </row>
    <row r="26" spans="1:45">
      <c r="A26" s="54" t="s">
        <v>8</v>
      </c>
      <c r="B26" s="154" t="s">
        <v>353</v>
      </c>
      <c r="C26" s="153">
        <v>9</v>
      </c>
      <c r="D26" s="28">
        <v>7</v>
      </c>
      <c r="E26" s="154"/>
      <c r="F26" s="70">
        <f>AVERAGE(J26,K26,O26,P26,Q26,Y26,Z26,AA26,AI26)</f>
        <v>5</v>
      </c>
      <c r="G26" s="152"/>
      <c r="H26" s="58" t="s">
        <v>14</v>
      </c>
      <c r="I26" s="58" t="s">
        <v>14</v>
      </c>
      <c r="J26" s="116">
        <v>6</v>
      </c>
      <c r="K26" s="47">
        <v>5</v>
      </c>
      <c r="L26" s="58" t="s">
        <v>14</v>
      </c>
      <c r="M26" s="116" t="s">
        <v>14</v>
      </c>
      <c r="N26" s="58" t="s">
        <v>14</v>
      </c>
      <c r="O26" s="239">
        <v>7</v>
      </c>
      <c r="P26" s="47">
        <v>5</v>
      </c>
      <c r="Q26" s="69">
        <v>4</v>
      </c>
      <c r="R26" s="116" t="s">
        <v>14</v>
      </c>
      <c r="S26" s="46"/>
      <c r="T26" s="69"/>
      <c r="U26" s="69"/>
      <c r="V26" s="69"/>
      <c r="W26" s="69"/>
      <c r="X26" s="47"/>
      <c r="Y26" s="47">
        <v>4</v>
      </c>
      <c r="Z26" s="47">
        <v>5</v>
      </c>
      <c r="AA26" s="69">
        <v>4</v>
      </c>
      <c r="AB26" s="28"/>
      <c r="AC26" s="36" t="s">
        <v>14</v>
      </c>
      <c r="AD26" s="69"/>
      <c r="AE26" s="69"/>
      <c r="AF26" s="46"/>
      <c r="AG26" s="69"/>
      <c r="AH26" s="46"/>
      <c r="AI26" s="69">
        <v>5</v>
      </c>
      <c r="AJ26" s="69"/>
      <c r="AK26" s="43"/>
      <c r="AL26" s="69"/>
      <c r="AM26" s="58"/>
      <c r="AN26" s="40"/>
      <c r="AO26" s="58"/>
      <c r="AP26" s="28"/>
      <c r="AQ26" s="40"/>
      <c r="AR26" s="69"/>
      <c r="AS26" s="18"/>
    </row>
    <row r="27" spans="1:45" s="73" customFormat="1">
      <c r="A27" s="54" t="s">
        <v>8</v>
      </c>
      <c r="B27" s="154" t="s">
        <v>320</v>
      </c>
      <c r="C27" s="153">
        <v>8</v>
      </c>
      <c r="D27" s="28"/>
      <c r="E27" s="154"/>
      <c r="F27" s="70">
        <f>AVERAGE(AB27,AC27,AD27,AE27,AF27,AG27,AH27,AI27)</f>
        <v>4.875</v>
      </c>
      <c r="G27" s="152"/>
      <c r="H27" s="58"/>
      <c r="I27" s="58"/>
      <c r="J27" s="116"/>
      <c r="K27" s="47"/>
      <c r="L27" s="58"/>
      <c r="M27" s="116"/>
      <c r="N27" s="58"/>
      <c r="O27" s="58"/>
      <c r="P27" s="47"/>
      <c r="Q27" s="69"/>
      <c r="R27" s="116"/>
      <c r="S27" s="46"/>
      <c r="T27" s="69"/>
      <c r="U27" s="69"/>
      <c r="V27" s="69"/>
      <c r="W27" s="69"/>
      <c r="X27" s="47"/>
      <c r="Y27" s="47"/>
      <c r="Z27" s="47"/>
      <c r="AA27" s="69"/>
      <c r="AB27" s="28">
        <v>6</v>
      </c>
      <c r="AC27" s="38">
        <v>5</v>
      </c>
      <c r="AD27" s="69">
        <v>4</v>
      </c>
      <c r="AE27" s="69">
        <v>5</v>
      </c>
      <c r="AF27" s="47">
        <v>4</v>
      </c>
      <c r="AG27" s="239">
        <v>7</v>
      </c>
      <c r="AH27" s="47">
        <v>4</v>
      </c>
      <c r="AI27" s="69">
        <v>4</v>
      </c>
      <c r="AJ27" s="69"/>
      <c r="AK27" s="43"/>
      <c r="AL27" s="69"/>
      <c r="AM27" s="58"/>
      <c r="AN27" s="40"/>
      <c r="AO27" s="58"/>
      <c r="AP27" s="28"/>
      <c r="AQ27" s="40"/>
      <c r="AR27" s="69"/>
      <c r="AS27" s="93"/>
    </row>
    <row r="28" spans="1:45" s="73" customFormat="1">
      <c r="A28" s="54" t="s">
        <v>8</v>
      </c>
      <c r="B28" s="154" t="s">
        <v>1001</v>
      </c>
      <c r="C28" s="153">
        <v>1</v>
      </c>
      <c r="D28" s="28">
        <v>6</v>
      </c>
      <c r="E28" s="154"/>
      <c r="F28" s="70">
        <f>AVERAGE(AG28)</f>
        <v>5</v>
      </c>
      <c r="G28" s="152"/>
      <c r="H28" s="58"/>
      <c r="I28" s="58"/>
      <c r="J28" s="116"/>
      <c r="K28" s="47"/>
      <c r="L28" s="58"/>
      <c r="M28" s="116"/>
      <c r="N28" s="58"/>
      <c r="O28" s="58"/>
      <c r="P28" s="47"/>
      <c r="Q28" s="69"/>
      <c r="R28" s="116"/>
      <c r="S28" s="46"/>
      <c r="T28" s="69"/>
      <c r="U28" s="69"/>
      <c r="V28" s="69"/>
      <c r="W28" s="69"/>
      <c r="X28" s="47"/>
      <c r="Y28" s="47"/>
      <c r="Z28" s="47"/>
      <c r="AA28" s="69"/>
      <c r="AB28" s="28"/>
      <c r="AC28" s="36" t="s">
        <v>14</v>
      </c>
      <c r="AD28" s="58" t="s">
        <v>14</v>
      </c>
      <c r="AE28" s="58" t="s">
        <v>14</v>
      </c>
      <c r="AF28" s="116" t="s">
        <v>14</v>
      </c>
      <c r="AG28" s="69">
        <v>5</v>
      </c>
      <c r="AH28" s="116" t="s">
        <v>14</v>
      </c>
      <c r="AI28" s="58" t="s">
        <v>14</v>
      </c>
      <c r="AJ28" s="69"/>
      <c r="AK28" s="43"/>
      <c r="AL28" s="69"/>
      <c r="AM28" s="58"/>
      <c r="AN28" s="40"/>
      <c r="AO28" s="58"/>
      <c r="AP28" s="28"/>
      <c r="AQ28" s="40"/>
      <c r="AR28" s="69"/>
      <c r="AS28" s="93"/>
    </row>
    <row r="29" spans="1:45" s="73" customFormat="1">
      <c r="A29" s="8" t="s">
        <v>8</v>
      </c>
      <c r="B29" s="155" t="s">
        <v>565</v>
      </c>
      <c r="C29" s="156">
        <v>8</v>
      </c>
      <c r="D29" s="157">
        <v>2</v>
      </c>
      <c r="E29" s="155"/>
      <c r="F29" s="24">
        <f>AVERAGE(R29,S29,T29,U29,V29,W29,X29,Z29)</f>
        <v>4.5</v>
      </c>
      <c r="G29" s="138"/>
      <c r="H29" s="58"/>
      <c r="I29" s="69"/>
      <c r="J29" s="58"/>
      <c r="K29" s="47"/>
      <c r="L29" s="69"/>
      <c r="M29" s="116" t="s">
        <v>14</v>
      </c>
      <c r="N29" s="69"/>
      <c r="O29" s="69"/>
      <c r="P29" s="47"/>
      <c r="Q29" s="46"/>
      <c r="R29" s="47">
        <v>5</v>
      </c>
      <c r="S29" s="47">
        <v>5</v>
      </c>
      <c r="T29" s="69">
        <v>4</v>
      </c>
      <c r="U29" s="69">
        <v>6</v>
      </c>
      <c r="V29" s="69">
        <v>4</v>
      </c>
      <c r="W29" s="198">
        <v>3</v>
      </c>
      <c r="X29" s="47">
        <v>4</v>
      </c>
      <c r="Y29" s="46"/>
      <c r="Z29" s="47">
        <v>5</v>
      </c>
      <c r="AA29" s="116"/>
      <c r="AB29" s="41" t="s">
        <v>14</v>
      </c>
      <c r="AC29" s="38"/>
      <c r="AD29" s="69"/>
      <c r="AE29" s="69"/>
      <c r="AF29" s="47"/>
      <c r="AG29" s="69"/>
      <c r="AH29" s="46"/>
      <c r="AI29" s="69"/>
      <c r="AJ29" s="69"/>
      <c r="AK29" s="43"/>
      <c r="AL29" s="58"/>
      <c r="AM29" s="58"/>
      <c r="AN29" s="28"/>
      <c r="AO29" s="69"/>
      <c r="AP29" s="28"/>
      <c r="AQ29" s="43"/>
      <c r="AR29" s="58"/>
      <c r="AS29" s="93"/>
    </row>
    <row r="30" spans="1:45">
      <c r="A30" s="281" t="s">
        <v>9</v>
      </c>
      <c r="B30" s="282" t="s">
        <v>49</v>
      </c>
      <c r="C30" s="283">
        <v>12</v>
      </c>
      <c r="D30" s="284">
        <v>6</v>
      </c>
      <c r="E30" s="285"/>
      <c r="F30" s="135">
        <f>AVERAGE(W30,G30,H30,I30,K30,N30,O30,P30,R30,S30,T30,U30)</f>
        <v>4.75</v>
      </c>
      <c r="G30" s="306">
        <v>6</v>
      </c>
      <c r="H30" s="287">
        <v>4</v>
      </c>
      <c r="I30" s="287">
        <v>6</v>
      </c>
      <c r="J30" s="287" t="s">
        <v>14</v>
      </c>
      <c r="K30" s="288">
        <v>5</v>
      </c>
      <c r="L30" s="287" t="s">
        <v>14</v>
      </c>
      <c r="M30" s="287" t="s">
        <v>14</v>
      </c>
      <c r="N30" s="288">
        <v>5</v>
      </c>
      <c r="O30" s="288">
        <v>5</v>
      </c>
      <c r="P30" s="288">
        <v>3</v>
      </c>
      <c r="Q30" s="287" t="s">
        <v>14</v>
      </c>
      <c r="R30" s="288">
        <v>4</v>
      </c>
      <c r="S30" s="288">
        <v>6</v>
      </c>
      <c r="T30" s="288">
        <v>3</v>
      </c>
      <c r="U30" s="288">
        <v>6</v>
      </c>
      <c r="V30" s="287" t="s">
        <v>14</v>
      </c>
      <c r="W30" s="288">
        <v>4</v>
      </c>
      <c r="X30" s="289"/>
      <c r="Y30" s="287" t="s">
        <v>14</v>
      </c>
      <c r="Z30" s="289"/>
      <c r="AA30" s="288"/>
      <c r="AB30" s="284"/>
      <c r="AC30" s="288"/>
      <c r="AD30" s="289"/>
      <c r="AE30" s="288"/>
      <c r="AF30" s="289"/>
      <c r="AG30" s="288"/>
      <c r="AH30" s="288"/>
      <c r="AI30" s="289"/>
      <c r="AJ30" s="289"/>
      <c r="AK30" s="298"/>
      <c r="AL30" s="289"/>
      <c r="AM30" s="288"/>
      <c r="AN30" s="298"/>
      <c r="AO30" s="289"/>
      <c r="AP30" s="284"/>
      <c r="AQ30" s="298"/>
      <c r="AR30" s="288"/>
      <c r="AS30" s="18"/>
    </row>
    <row r="31" spans="1:45" s="73" customFormat="1">
      <c r="A31" s="54" t="s">
        <v>9</v>
      </c>
      <c r="B31" s="154" t="s">
        <v>50</v>
      </c>
      <c r="C31" s="153">
        <v>22</v>
      </c>
      <c r="D31" s="28">
        <v>4</v>
      </c>
      <c r="E31" s="154">
        <v>11</v>
      </c>
      <c r="F31" s="70">
        <f>AVERAGE(G31,H31,I31,J31,K31,L31,P31,Q31,U31,V31,W31,Y31,Z31,AA31,AB31,AC31,AD31,AE31,AF31,AG31,AH31,AI31)</f>
        <v>4.6818181818181817</v>
      </c>
      <c r="G31" s="146">
        <v>6</v>
      </c>
      <c r="H31" s="116">
        <v>4</v>
      </c>
      <c r="I31" s="58">
        <v>4</v>
      </c>
      <c r="J31" s="116">
        <v>4</v>
      </c>
      <c r="K31" s="58">
        <v>4</v>
      </c>
      <c r="L31" s="37">
        <v>6</v>
      </c>
      <c r="M31" s="46"/>
      <c r="N31" s="58"/>
      <c r="O31" s="116" t="s">
        <v>14</v>
      </c>
      <c r="P31" s="47">
        <v>4</v>
      </c>
      <c r="Q31" s="69">
        <v>4</v>
      </c>
      <c r="R31" s="46"/>
      <c r="S31" s="37" t="s">
        <v>14</v>
      </c>
      <c r="T31" s="58" t="s">
        <v>14</v>
      </c>
      <c r="U31" s="182">
        <v>8</v>
      </c>
      <c r="V31" s="47">
        <v>4</v>
      </c>
      <c r="W31" s="193">
        <v>3</v>
      </c>
      <c r="X31" s="37" t="s">
        <v>14</v>
      </c>
      <c r="Y31" s="47">
        <v>4</v>
      </c>
      <c r="Z31" s="116">
        <v>4</v>
      </c>
      <c r="AA31" s="188">
        <v>3</v>
      </c>
      <c r="AB31" s="243">
        <v>7</v>
      </c>
      <c r="AC31" s="40">
        <v>4</v>
      </c>
      <c r="AD31" s="116">
        <v>4</v>
      </c>
      <c r="AE31" s="69">
        <v>4</v>
      </c>
      <c r="AF31" s="46">
        <v>6</v>
      </c>
      <c r="AG31" s="182">
        <v>8</v>
      </c>
      <c r="AH31" s="47">
        <v>4</v>
      </c>
      <c r="AI31" s="69">
        <v>4</v>
      </c>
      <c r="AJ31" s="69"/>
      <c r="AK31" s="40"/>
      <c r="AL31" s="46"/>
      <c r="AM31" s="69"/>
      <c r="AN31" s="43"/>
      <c r="AO31" s="46"/>
      <c r="AP31" s="28"/>
      <c r="AQ31" s="28"/>
      <c r="AR31" s="69"/>
      <c r="AS31" s="93"/>
    </row>
    <row r="32" spans="1:45" s="73" customFormat="1">
      <c r="A32" s="54" t="s">
        <v>9</v>
      </c>
      <c r="B32" s="154" t="s">
        <v>408</v>
      </c>
      <c r="C32" s="153"/>
      <c r="D32" s="28">
        <v>4</v>
      </c>
      <c r="E32" s="154"/>
      <c r="F32" s="70"/>
      <c r="G32" s="146"/>
      <c r="H32" s="116"/>
      <c r="I32" s="58" t="s">
        <v>14</v>
      </c>
      <c r="J32" s="37"/>
      <c r="K32" s="58"/>
      <c r="L32" s="58"/>
      <c r="M32" s="46"/>
      <c r="N32" s="58"/>
      <c r="O32" s="46"/>
      <c r="P32" s="46"/>
      <c r="Q32" s="69"/>
      <c r="R32" s="46"/>
      <c r="S32" s="46"/>
      <c r="T32" s="69"/>
      <c r="U32" s="58" t="s">
        <v>14</v>
      </c>
      <c r="V32" s="47"/>
      <c r="W32" s="46"/>
      <c r="X32" s="46"/>
      <c r="Y32" s="116" t="s">
        <v>14</v>
      </c>
      <c r="Z32" s="116"/>
      <c r="AA32" s="58" t="s">
        <v>14</v>
      </c>
      <c r="AB32" s="40"/>
      <c r="AC32" s="146"/>
      <c r="AD32" s="37"/>
      <c r="AE32" s="69"/>
      <c r="AF32" s="69"/>
      <c r="AG32" s="69"/>
      <c r="AH32" s="46"/>
      <c r="AI32" s="69"/>
      <c r="AJ32" s="69"/>
      <c r="AK32" s="40"/>
      <c r="AL32" s="46"/>
      <c r="AM32" s="69"/>
      <c r="AN32" s="43"/>
      <c r="AO32" s="46"/>
      <c r="AP32" s="28"/>
      <c r="AQ32" s="28"/>
      <c r="AR32" s="69"/>
      <c r="AS32" s="93"/>
    </row>
    <row r="33" spans="1:45" s="73" customFormat="1">
      <c r="A33" s="54" t="s">
        <v>9</v>
      </c>
      <c r="B33" s="154" t="s">
        <v>559</v>
      </c>
      <c r="C33" s="153">
        <v>4</v>
      </c>
      <c r="D33" s="28">
        <v>11</v>
      </c>
      <c r="E33" s="154">
        <v>1</v>
      </c>
      <c r="F33" s="70">
        <f>AVERAGE(M33,O33,Q33,X33)</f>
        <v>3.75</v>
      </c>
      <c r="G33" s="146"/>
      <c r="H33" s="116"/>
      <c r="I33" s="58"/>
      <c r="J33" s="37"/>
      <c r="K33" s="58" t="s">
        <v>14</v>
      </c>
      <c r="L33" s="58" t="s">
        <v>14</v>
      </c>
      <c r="M33" s="193">
        <v>3</v>
      </c>
      <c r="N33" s="37" t="s">
        <v>14</v>
      </c>
      <c r="O33" s="47">
        <v>4</v>
      </c>
      <c r="P33" s="116" t="s">
        <v>14</v>
      </c>
      <c r="Q33" s="69">
        <v>4</v>
      </c>
      <c r="R33" s="46"/>
      <c r="S33" s="46"/>
      <c r="T33" s="58" t="s">
        <v>14</v>
      </c>
      <c r="U33" s="69"/>
      <c r="V33" s="58" t="s">
        <v>14</v>
      </c>
      <c r="W33" s="116" t="s">
        <v>14</v>
      </c>
      <c r="X33" s="47">
        <v>4</v>
      </c>
      <c r="Y33" s="46"/>
      <c r="Z33" s="116"/>
      <c r="AA33" s="58" t="s">
        <v>14</v>
      </c>
      <c r="AB33" s="41" t="s">
        <v>14</v>
      </c>
      <c r="AC33" s="146"/>
      <c r="AD33" s="116" t="s">
        <v>14</v>
      </c>
      <c r="AE33" s="69"/>
      <c r="AF33" s="69"/>
      <c r="AG33" s="69"/>
      <c r="AH33" s="46"/>
      <c r="AI33" s="58" t="s">
        <v>14</v>
      </c>
      <c r="AJ33" s="69"/>
      <c r="AK33" s="40"/>
      <c r="AL33" s="46"/>
      <c r="AM33" s="69"/>
      <c r="AN33" s="43"/>
      <c r="AO33" s="46"/>
      <c r="AP33" s="28"/>
      <c r="AQ33" s="28"/>
      <c r="AR33" s="69"/>
      <c r="AS33" s="93"/>
    </row>
    <row r="34" spans="1:45" s="73" customFormat="1">
      <c r="A34" s="54" t="s">
        <v>9</v>
      </c>
      <c r="B34" s="154" t="s">
        <v>319</v>
      </c>
      <c r="C34" s="153">
        <v>1</v>
      </c>
      <c r="D34" s="28">
        <v>4</v>
      </c>
      <c r="E34" s="154"/>
      <c r="F34" s="70">
        <f>AVERAGE(AI34)</f>
        <v>4</v>
      </c>
      <c r="G34" s="146"/>
      <c r="H34" s="116"/>
      <c r="I34" s="58"/>
      <c r="J34" s="37"/>
      <c r="K34" s="58"/>
      <c r="L34" s="58"/>
      <c r="M34" s="58"/>
      <c r="N34" s="37"/>
      <c r="O34" s="47"/>
      <c r="P34" s="116"/>
      <c r="Q34" s="69"/>
      <c r="R34" s="46"/>
      <c r="S34" s="46"/>
      <c r="T34" s="58"/>
      <c r="U34" s="69"/>
      <c r="V34" s="58"/>
      <c r="W34" s="116"/>
      <c r="X34" s="47"/>
      <c r="Y34" s="46"/>
      <c r="Z34" s="116"/>
      <c r="AA34" s="58"/>
      <c r="AB34" s="41"/>
      <c r="AC34" s="146"/>
      <c r="AD34" s="116"/>
      <c r="AE34" s="58" t="s">
        <v>14</v>
      </c>
      <c r="AF34" s="58" t="s">
        <v>14</v>
      </c>
      <c r="AG34" s="58" t="s">
        <v>14</v>
      </c>
      <c r="AH34" s="116" t="s">
        <v>14</v>
      </c>
      <c r="AI34" s="69">
        <v>4</v>
      </c>
      <c r="AJ34" s="69"/>
      <c r="AK34" s="40"/>
      <c r="AL34" s="46"/>
      <c r="AM34" s="69"/>
      <c r="AN34" s="43"/>
      <c r="AO34" s="46"/>
      <c r="AP34" s="28"/>
      <c r="AQ34" s="28"/>
      <c r="AR34" s="69"/>
      <c r="AS34" s="93"/>
    </row>
    <row r="35" spans="1:45" s="63" customFormat="1" ht="15.75" thickBot="1">
      <c r="A35" s="1" t="s">
        <v>9</v>
      </c>
      <c r="B35" s="125" t="s">
        <v>51</v>
      </c>
      <c r="C35" s="159">
        <v>22</v>
      </c>
      <c r="D35" s="160">
        <v>3</v>
      </c>
      <c r="E35" s="125">
        <v>1</v>
      </c>
      <c r="F35" s="23">
        <f>AVERAGE(W35,V35,U35,G35,H35,I35,L35,M35,N35,O35,P35,Q35,R35,S35,X35,Z35,AA35,AB35,AC35,AD35,AF35,AH35)</f>
        <v>4.2272727272727275</v>
      </c>
      <c r="G35" s="136">
        <v>5</v>
      </c>
      <c r="H35" s="120">
        <v>5</v>
      </c>
      <c r="I35" s="186">
        <v>3</v>
      </c>
      <c r="J35" s="58"/>
      <c r="K35" s="58"/>
      <c r="L35" s="58">
        <v>4</v>
      </c>
      <c r="M35" s="58">
        <v>4</v>
      </c>
      <c r="N35" s="58">
        <v>4</v>
      </c>
      <c r="O35" s="58">
        <v>4</v>
      </c>
      <c r="P35" s="37">
        <v>6</v>
      </c>
      <c r="Q35" s="188">
        <v>3</v>
      </c>
      <c r="R35" s="58">
        <v>4</v>
      </c>
      <c r="S35" s="69">
        <v>5</v>
      </c>
      <c r="T35" s="58" t="s">
        <v>14</v>
      </c>
      <c r="U35" s="58">
        <v>5</v>
      </c>
      <c r="V35" s="37">
        <v>5</v>
      </c>
      <c r="W35" s="186">
        <v>3</v>
      </c>
      <c r="X35" s="69">
        <v>4</v>
      </c>
      <c r="Y35" s="69"/>
      <c r="Z35" s="69">
        <v>5</v>
      </c>
      <c r="AA35" s="188">
        <v>3</v>
      </c>
      <c r="AB35" s="41">
        <v>6</v>
      </c>
      <c r="AC35" s="36">
        <v>4</v>
      </c>
      <c r="AD35" s="69">
        <v>4</v>
      </c>
      <c r="AE35" s="58" t="s">
        <v>14</v>
      </c>
      <c r="AF35" s="47">
        <v>4</v>
      </c>
      <c r="AG35" s="69"/>
      <c r="AH35" s="188">
        <v>3</v>
      </c>
      <c r="AI35" s="116" t="s">
        <v>14</v>
      </c>
      <c r="AJ35" s="58"/>
      <c r="AK35" s="28"/>
      <c r="AL35" s="69"/>
      <c r="AM35" s="46"/>
      <c r="AN35" s="28"/>
      <c r="AO35" s="69"/>
      <c r="AP35" s="43"/>
      <c r="AQ35" s="28"/>
      <c r="AR35" s="46"/>
      <c r="AS35" s="65"/>
    </row>
    <row r="36" spans="1:45">
      <c r="F36" s="66"/>
      <c r="G36" s="130"/>
      <c r="H36" s="130"/>
      <c r="I36" s="131"/>
      <c r="J36" s="132"/>
      <c r="K36" s="132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</row>
    <row r="40" spans="1:45" ht="47.25" customHeight="1"/>
  </sheetData>
  <mergeCells count="1">
    <mergeCell ref="C5:E5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5703125" customWidth="1"/>
    <col min="8" max="10" width="4.7109375" customWidth="1"/>
    <col min="11" max="11" width="4.85546875" customWidth="1"/>
    <col min="12" max="26" width="4.7109375" customWidth="1"/>
    <col min="27" max="28" width="4.85546875" customWidth="1"/>
    <col min="29" max="44" width="4.7109375" customWidth="1"/>
  </cols>
  <sheetData>
    <row r="1" spans="1:45">
      <c r="A1" s="73" t="s">
        <v>113</v>
      </c>
    </row>
    <row r="4" spans="1:45" ht="15.75" thickBot="1">
      <c r="A4" t="s">
        <v>0</v>
      </c>
    </row>
    <row r="5" spans="1:45" ht="15.75" thickBot="1">
      <c r="C5" s="343" t="s">
        <v>13</v>
      </c>
      <c r="D5" s="344"/>
      <c r="E5" s="345"/>
    </row>
    <row r="6" spans="1:45" ht="48" customHeight="1" thickBot="1">
      <c r="A6" s="2" t="s">
        <v>1</v>
      </c>
      <c r="B6" s="4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17" t="s">
        <v>55</v>
      </c>
      <c r="H6" s="17" t="s">
        <v>358</v>
      </c>
      <c r="I6" s="92" t="s">
        <v>392</v>
      </c>
      <c r="J6" s="92" t="s">
        <v>467</v>
      </c>
      <c r="K6" s="92" t="s">
        <v>602</v>
      </c>
      <c r="L6" s="92" t="s">
        <v>628</v>
      </c>
      <c r="M6" s="92" t="s">
        <v>636</v>
      </c>
      <c r="N6" s="92" t="s">
        <v>661</v>
      </c>
      <c r="O6" s="92" t="s">
        <v>685</v>
      </c>
      <c r="P6" s="92" t="s">
        <v>696</v>
      </c>
      <c r="Q6" s="92" t="s">
        <v>722</v>
      </c>
      <c r="R6" s="92" t="s">
        <v>741</v>
      </c>
      <c r="S6" s="92" t="s">
        <v>777</v>
      </c>
      <c r="T6" s="92" t="s">
        <v>787</v>
      </c>
      <c r="U6" s="92" t="s">
        <v>815</v>
      </c>
      <c r="V6" s="92" t="s">
        <v>835</v>
      </c>
      <c r="W6" s="92" t="s">
        <v>852</v>
      </c>
      <c r="X6" s="92" t="s">
        <v>887</v>
      </c>
      <c r="Y6" s="92" t="s">
        <v>910</v>
      </c>
      <c r="Z6" s="92" t="s">
        <v>927</v>
      </c>
      <c r="AA6" s="92" t="s">
        <v>957</v>
      </c>
      <c r="AB6" s="92" t="s">
        <v>966</v>
      </c>
      <c r="AC6" s="92" t="s">
        <v>991</v>
      </c>
      <c r="AD6" s="92" t="s">
        <v>1013</v>
      </c>
      <c r="AE6" s="92" t="s">
        <v>1049</v>
      </c>
      <c r="AF6" s="92" t="s">
        <v>1063</v>
      </c>
      <c r="AG6" s="92" t="s">
        <v>1094</v>
      </c>
      <c r="AH6" s="64"/>
      <c r="AI6" s="92" t="s">
        <v>1115</v>
      </c>
      <c r="AJ6" s="92"/>
      <c r="AK6" s="92"/>
      <c r="AL6" s="92"/>
      <c r="AM6" s="92"/>
      <c r="AN6" s="92"/>
      <c r="AO6" s="92"/>
      <c r="AP6" s="92"/>
      <c r="AQ6" s="92"/>
      <c r="AR6" s="92"/>
    </row>
    <row r="7" spans="1:45">
      <c r="A7" s="204" t="s">
        <v>6</v>
      </c>
      <c r="B7" s="203" t="s">
        <v>56</v>
      </c>
      <c r="C7" s="164">
        <v>19</v>
      </c>
      <c r="D7" s="165"/>
      <c r="E7" s="224"/>
      <c r="F7" s="171">
        <f>AVERAGE(G7,H7,R7,S7,T7,U7,V7,W7,X7,Y7,Z7,AA7,AB7,AC7,AD7,AE7,AF7,AG7,AI7)</f>
        <v>5.2631578947368425</v>
      </c>
      <c r="G7" s="116">
        <v>5</v>
      </c>
      <c r="H7" s="47">
        <v>6</v>
      </c>
      <c r="I7" s="219"/>
      <c r="J7" s="219"/>
      <c r="K7" s="47"/>
      <c r="L7" s="47"/>
      <c r="M7" s="219"/>
      <c r="N7" s="47"/>
      <c r="O7" s="47"/>
      <c r="P7" s="219"/>
      <c r="Q7" s="219"/>
      <c r="R7" s="47">
        <v>4</v>
      </c>
      <c r="S7" s="193">
        <v>2</v>
      </c>
      <c r="T7" s="46">
        <v>6</v>
      </c>
      <c r="U7" s="47">
        <v>5</v>
      </c>
      <c r="V7" s="47">
        <v>6</v>
      </c>
      <c r="W7" s="47">
        <v>6</v>
      </c>
      <c r="X7" s="47">
        <v>6</v>
      </c>
      <c r="Y7" s="47">
        <v>6</v>
      </c>
      <c r="Z7" s="42">
        <v>5</v>
      </c>
      <c r="AA7" s="193">
        <v>3</v>
      </c>
      <c r="AB7" s="47">
        <v>6</v>
      </c>
      <c r="AC7" s="46">
        <v>6</v>
      </c>
      <c r="AD7" s="42">
        <v>4</v>
      </c>
      <c r="AE7" s="47">
        <v>6</v>
      </c>
      <c r="AF7" s="43">
        <v>6</v>
      </c>
      <c r="AG7" s="46">
        <v>6</v>
      </c>
      <c r="AH7" s="42"/>
      <c r="AI7" s="46">
        <v>6</v>
      </c>
      <c r="AJ7" s="47"/>
      <c r="AK7" s="47"/>
      <c r="AL7" s="42"/>
      <c r="AM7" s="219"/>
      <c r="AN7" s="219"/>
      <c r="AO7" s="42"/>
      <c r="AP7" s="220"/>
      <c r="AQ7" s="42"/>
      <c r="AR7" s="47"/>
      <c r="AS7" s="18"/>
    </row>
    <row r="8" spans="1:45">
      <c r="A8" s="100" t="s">
        <v>6</v>
      </c>
      <c r="B8" s="72" t="s">
        <v>393</v>
      </c>
      <c r="C8" s="101">
        <v>9</v>
      </c>
      <c r="D8" s="42"/>
      <c r="E8" s="103"/>
      <c r="F8" s="52">
        <f>AVERAGE(I8,J8,K8,L8,M8,N8,O8,P8,Q8)</f>
        <v>4.7777777777777777</v>
      </c>
      <c r="G8" s="116"/>
      <c r="H8" s="47"/>
      <c r="I8" s="47">
        <v>5</v>
      </c>
      <c r="J8" s="42">
        <v>6</v>
      </c>
      <c r="K8" s="95">
        <v>5</v>
      </c>
      <c r="L8" s="47">
        <v>5</v>
      </c>
      <c r="M8" s="47">
        <v>5</v>
      </c>
      <c r="N8" s="47">
        <v>6</v>
      </c>
      <c r="O8" s="193">
        <v>3</v>
      </c>
      <c r="P8" s="47">
        <v>5</v>
      </c>
      <c r="Q8" s="193">
        <v>3</v>
      </c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2"/>
      <c r="AE8" s="47"/>
      <c r="AF8" s="42"/>
      <c r="AG8" s="47"/>
      <c r="AH8" s="42"/>
      <c r="AI8" s="47"/>
      <c r="AJ8" s="47"/>
      <c r="AK8" s="47"/>
      <c r="AL8" s="42"/>
      <c r="AM8" s="47"/>
      <c r="AN8" s="47"/>
      <c r="AO8" s="219"/>
      <c r="AP8" s="42"/>
      <c r="AQ8" s="42"/>
      <c r="AR8" s="219"/>
      <c r="AS8" s="18"/>
    </row>
    <row r="9" spans="1:45" s="73" customFormat="1">
      <c r="A9" s="118" t="s">
        <v>6</v>
      </c>
      <c r="B9" s="29" t="s">
        <v>520</v>
      </c>
      <c r="C9" s="140"/>
      <c r="D9" s="141"/>
      <c r="E9" s="181"/>
      <c r="F9" s="142"/>
      <c r="G9" s="221"/>
      <c r="H9" s="219"/>
      <c r="I9" s="47"/>
      <c r="J9" s="42"/>
      <c r="K9" s="30"/>
      <c r="L9" s="47"/>
      <c r="M9" s="219"/>
      <c r="N9" s="47"/>
      <c r="O9" s="47"/>
      <c r="P9" s="47"/>
      <c r="Q9" s="47"/>
      <c r="R9" s="219"/>
      <c r="S9" s="219"/>
      <c r="T9" s="47"/>
      <c r="U9" s="47"/>
      <c r="V9" s="219"/>
      <c r="W9" s="219"/>
      <c r="X9" s="47"/>
      <c r="Y9" s="219"/>
      <c r="Z9" s="219"/>
      <c r="AA9" s="219"/>
      <c r="AB9" s="47"/>
      <c r="AC9" s="219"/>
      <c r="AD9" s="42"/>
      <c r="AE9" s="47"/>
      <c r="AF9" s="220"/>
      <c r="AG9" s="47"/>
      <c r="AH9" s="42"/>
      <c r="AI9" s="219"/>
      <c r="AJ9" s="219"/>
      <c r="AK9" s="47"/>
      <c r="AL9" s="42"/>
      <c r="AM9" s="219"/>
      <c r="AN9" s="47"/>
      <c r="AO9" s="47"/>
      <c r="AP9" s="220"/>
      <c r="AQ9" s="220"/>
      <c r="AR9" s="47"/>
      <c r="AS9" s="93"/>
    </row>
    <row r="10" spans="1:45">
      <c r="A10" s="100" t="s">
        <v>7</v>
      </c>
      <c r="B10" s="72" t="s">
        <v>31</v>
      </c>
      <c r="C10" s="101">
        <v>28</v>
      </c>
      <c r="D10" s="42"/>
      <c r="E10" s="167"/>
      <c r="F10" s="52">
        <f>AVERAGE(W10,V10,T10,G10,H10,I10,J10,K10,L10,M10,N10,O10,P10,Q10,R10,S10,U10,X10,Y10,Z10,AA10,AB10,AC10,AD10,AE10,AF10,AG10,AI10)</f>
        <v>4.7142857142857144</v>
      </c>
      <c r="G10" s="116">
        <v>4</v>
      </c>
      <c r="H10" s="116">
        <v>5</v>
      </c>
      <c r="I10" s="116">
        <v>5</v>
      </c>
      <c r="J10" s="40">
        <v>5</v>
      </c>
      <c r="K10" s="146">
        <v>6</v>
      </c>
      <c r="L10" s="47">
        <v>6</v>
      </c>
      <c r="M10" s="192">
        <v>8</v>
      </c>
      <c r="N10" s="47">
        <v>5</v>
      </c>
      <c r="O10" s="193">
        <v>3</v>
      </c>
      <c r="P10" s="193">
        <v>3</v>
      </c>
      <c r="Q10" s="47">
        <v>4</v>
      </c>
      <c r="R10" s="47">
        <v>5</v>
      </c>
      <c r="S10" s="193">
        <v>2</v>
      </c>
      <c r="T10" s="47">
        <v>5</v>
      </c>
      <c r="U10" s="47">
        <v>4</v>
      </c>
      <c r="V10" s="47">
        <v>4</v>
      </c>
      <c r="W10" s="47">
        <v>4</v>
      </c>
      <c r="X10" s="47">
        <v>6</v>
      </c>
      <c r="Y10" s="47">
        <v>4</v>
      </c>
      <c r="Z10" s="47">
        <v>5</v>
      </c>
      <c r="AA10" s="47">
        <v>4</v>
      </c>
      <c r="AB10" s="47">
        <v>5</v>
      </c>
      <c r="AC10" s="47">
        <v>5</v>
      </c>
      <c r="AD10" s="266">
        <v>3</v>
      </c>
      <c r="AE10" s="47">
        <v>5</v>
      </c>
      <c r="AF10" s="42">
        <v>5</v>
      </c>
      <c r="AG10" s="191">
        <v>7</v>
      </c>
      <c r="AH10" s="42"/>
      <c r="AI10" s="47">
        <v>5</v>
      </c>
      <c r="AJ10" s="47"/>
      <c r="AK10" s="47"/>
      <c r="AL10" s="42"/>
      <c r="AM10" s="47"/>
      <c r="AN10" s="47"/>
      <c r="AO10" s="47"/>
      <c r="AP10" s="42"/>
      <c r="AQ10" s="42"/>
      <c r="AR10" s="47"/>
      <c r="AS10" s="18"/>
    </row>
    <row r="11" spans="1:45">
      <c r="A11" s="100" t="s">
        <v>7</v>
      </c>
      <c r="B11" s="72" t="s">
        <v>57</v>
      </c>
      <c r="C11" s="101">
        <v>19</v>
      </c>
      <c r="D11" s="42">
        <v>3</v>
      </c>
      <c r="E11" s="103">
        <v>3</v>
      </c>
      <c r="F11" s="52">
        <f>AVERAGE(W11,G11,H11,I11,J11,K11,P11,Q11,R11,S11,T11,U11,V11,X11,Y11,AA11,AB11,AC11,AD11)</f>
        <v>4.7894736842105265</v>
      </c>
      <c r="G11" s="162">
        <v>5</v>
      </c>
      <c r="H11" s="116">
        <v>4</v>
      </c>
      <c r="I11" s="190">
        <v>7</v>
      </c>
      <c r="J11" s="40">
        <v>6</v>
      </c>
      <c r="K11" s="267">
        <v>7</v>
      </c>
      <c r="L11" s="47"/>
      <c r="M11" s="47"/>
      <c r="N11" s="47"/>
      <c r="O11" s="116"/>
      <c r="P11" s="193">
        <v>3</v>
      </c>
      <c r="Q11" s="47">
        <v>4</v>
      </c>
      <c r="R11" s="47">
        <v>4</v>
      </c>
      <c r="S11" s="188">
        <v>3</v>
      </c>
      <c r="T11" s="116">
        <v>6</v>
      </c>
      <c r="U11" s="188">
        <v>3</v>
      </c>
      <c r="V11" s="47">
        <v>5</v>
      </c>
      <c r="W11" s="47">
        <v>5</v>
      </c>
      <c r="X11" s="116">
        <v>6</v>
      </c>
      <c r="Y11" s="116">
        <v>4</v>
      </c>
      <c r="Z11" s="116"/>
      <c r="AA11" s="47">
        <v>4</v>
      </c>
      <c r="AB11" s="47">
        <v>5</v>
      </c>
      <c r="AC11" s="182">
        <v>7</v>
      </c>
      <c r="AD11" s="266">
        <v>3</v>
      </c>
      <c r="AE11" s="116"/>
      <c r="AF11" s="41" t="s">
        <v>14</v>
      </c>
      <c r="AG11" s="58" t="s">
        <v>14</v>
      </c>
      <c r="AH11" s="42"/>
      <c r="AI11" s="58" t="s">
        <v>14</v>
      </c>
      <c r="AJ11" s="116"/>
      <c r="AK11" s="47"/>
      <c r="AL11" s="40"/>
      <c r="AM11" s="47"/>
      <c r="AN11" s="47"/>
      <c r="AO11" s="47"/>
      <c r="AP11" s="42"/>
      <c r="AQ11" s="40"/>
      <c r="AR11" s="219"/>
      <c r="AS11" s="18"/>
    </row>
    <row r="12" spans="1:45">
      <c r="A12" s="100" t="s">
        <v>7</v>
      </c>
      <c r="B12" s="72" t="s">
        <v>58</v>
      </c>
      <c r="C12" s="101">
        <v>20</v>
      </c>
      <c r="D12" s="42">
        <v>2</v>
      </c>
      <c r="E12" s="103"/>
      <c r="F12" s="52">
        <f>AVERAGE(W12,V12,G12,H12,I12,J12,L12,M12,N12,O12,Q12,T12,U12,X12,Z12,AA12,AB12,AC12,AD12,AE12)</f>
        <v>4.3</v>
      </c>
      <c r="G12" s="116">
        <v>4</v>
      </c>
      <c r="H12" s="116">
        <v>6</v>
      </c>
      <c r="I12" s="116">
        <v>6</v>
      </c>
      <c r="J12" s="40">
        <v>4</v>
      </c>
      <c r="K12" s="36" t="s">
        <v>14</v>
      </c>
      <c r="L12" s="47">
        <v>4</v>
      </c>
      <c r="M12" s="47">
        <v>4</v>
      </c>
      <c r="N12" s="193">
        <v>3</v>
      </c>
      <c r="O12" s="193">
        <v>3</v>
      </c>
      <c r="P12" s="47"/>
      <c r="Q12" s="47">
        <v>4</v>
      </c>
      <c r="R12" s="47"/>
      <c r="S12" s="47"/>
      <c r="T12" s="47">
        <v>6</v>
      </c>
      <c r="U12" s="47">
        <v>4</v>
      </c>
      <c r="V12" s="47">
        <v>5</v>
      </c>
      <c r="W12" s="47">
        <v>4</v>
      </c>
      <c r="X12" s="193">
        <v>3</v>
      </c>
      <c r="Y12" s="47"/>
      <c r="Z12" s="47">
        <v>4</v>
      </c>
      <c r="AA12" s="193">
        <v>3</v>
      </c>
      <c r="AB12" s="47">
        <v>5</v>
      </c>
      <c r="AC12" s="191">
        <v>7</v>
      </c>
      <c r="AD12" s="266">
        <v>3</v>
      </c>
      <c r="AE12" s="47">
        <v>4</v>
      </c>
      <c r="AF12" s="42"/>
      <c r="AG12" s="47"/>
      <c r="AH12" s="42"/>
      <c r="AI12" s="58" t="s">
        <v>14</v>
      </c>
      <c r="AJ12" s="47"/>
      <c r="AK12" s="47"/>
      <c r="AL12" s="220"/>
      <c r="AM12" s="47"/>
      <c r="AN12" s="47"/>
      <c r="AO12" s="47"/>
      <c r="AP12" s="40"/>
      <c r="AQ12" s="42"/>
      <c r="AR12" s="116"/>
      <c r="AS12" s="18"/>
    </row>
    <row r="13" spans="1:45" s="48" customFormat="1">
      <c r="A13" s="100" t="s">
        <v>7</v>
      </c>
      <c r="B13" s="72" t="s">
        <v>59</v>
      </c>
      <c r="C13" s="101">
        <v>3</v>
      </c>
      <c r="D13" s="42"/>
      <c r="E13" s="103"/>
      <c r="F13" s="52">
        <f>AVERAGE(G13,H13,I13)</f>
        <v>5</v>
      </c>
      <c r="G13" s="116">
        <v>5</v>
      </c>
      <c r="H13" s="116">
        <v>4</v>
      </c>
      <c r="I13" s="116">
        <v>6</v>
      </c>
      <c r="J13" s="40"/>
      <c r="K13" s="95"/>
      <c r="L13" s="47"/>
      <c r="M13" s="47"/>
      <c r="N13" s="47"/>
      <c r="O13" s="47"/>
      <c r="P13" s="116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116"/>
      <c r="AC13" s="47"/>
      <c r="AD13" s="42"/>
      <c r="AE13" s="47"/>
      <c r="AF13" s="42"/>
      <c r="AG13" s="47"/>
      <c r="AH13" s="42"/>
      <c r="AI13" s="116"/>
      <c r="AJ13" s="47"/>
      <c r="AK13" s="47"/>
      <c r="AL13" s="42"/>
      <c r="AM13" s="47"/>
      <c r="AN13" s="47"/>
      <c r="AO13" s="47"/>
      <c r="AP13" s="42"/>
      <c r="AQ13" s="42"/>
      <c r="AR13" s="47"/>
      <c r="AS13" s="49"/>
    </row>
    <row r="14" spans="1:45">
      <c r="A14" s="100" t="s">
        <v>7</v>
      </c>
      <c r="B14" s="72" t="s">
        <v>67</v>
      </c>
      <c r="C14" s="101">
        <v>16</v>
      </c>
      <c r="D14" s="179">
        <v>3</v>
      </c>
      <c r="E14" s="167"/>
      <c r="F14" s="52">
        <f>AVERAGE(W14,J14,K14,L14,M14,N14,O14,P14,Q14,R14,S14,U14,V14,X14,Y14,Z14)</f>
        <v>4.3125</v>
      </c>
      <c r="G14" s="58" t="s">
        <v>14</v>
      </c>
      <c r="H14" s="116"/>
      <c r="I14" s="58" t="s">
        <v>14</v>
      </c>
      <c r="J14" s="40">
        <v>5</v>
      </c>
      <c r="K14" s="146">
        <v>5</v>
      </c>
      <c r="L14" s="47">
        <v>4</v>
      </c>
      <c r="M14" s="47">
        <v>5</v>
      </c>
      <c r="N14" s="47">
        <v>4</v>
      </c>
      <c r="O14" s="47">
        <v>4</v>
      </c>
      <c r="P14" s="193">
        <v>3</v>
      </c>
      <c r="Q14" s="47">
        <v>4</v>
      </c>
      <c r="R14" s="47">
        <v>4</v>
      </c>
      <c r="S14" s="47">
        <v>4</v>
      </c>
      <c r="T14" s="58" t="s">
        <v>14</v>
      </c>
      <c r="U14" s="47">
        <v>4</v>
      </c>
      <c r="V14" s="47">
        <v>4</v>
      </c>
      <c r="W14" s="47">
        <v>5</v>
      </c>
      <c r="X14" s="47">
        <v>6</v>
      </c>
      <c r="Y14" s="47">
        <v>5</v>
      </c>
      <c r="Z14" s="193">
        <v>3</v>
      </c>
      <c r="AA14" s="47"/>
      <c r="AB14" s="47"/>
      <c r="AC14" s="47"/>
      <c r="AD14" s="42"/>
      <c r="AE14" s="47"/>
      <c r="AF14" s="42"/>
      <c r="AG14" s="47"/>
      <c r="AH14" s="42"/>
      <c r="AI14" s="47"/>
      <c r="AJ14" s="47"/>
      <c r="AK14" s="47"/>
      <c r="AL14" s="42"/>
      <c r="AM14" s="47"/>
      <c r="AN14" s="47"/>
      <c r="AO14" s="47"/>
      <c r="AP14" s="42"/>
      <c r="AQ14" s="42"/>
      <c r="AR14" s="47"/>
      <c r="AS14" s="18"/>
    </row>
    <row r="15" spans="1:45" s="73" customFormat="1">
      <c r="A15" s="148" t="s">
        <v>7</v>
      </c>
      <c r="B15" s="72" t="s">
        <v>163</v>
      </c>
      <c r="C15" s="101">
        <v>5</v>
      </c>
      <c r="D15" s="179"/>
      <c r="E15" s="167">
        <v>1</v>
      </c>
      <c r="F15" s="52">
        <f>AVERAGE(AC15,AD15,AE15,AF15,AG15)</f>
        <v>5.2</v>
      </c>
      <c r="G15" s="58"/>
      <c r="H15" s="116"/>
      <c r="I15" s="58"/>
      <c r="J15" s="116"/>
      <c r="K15" s="47"/>
      <c r="L15" s="47"/>
      <c r="M15" s="47"/>
      <c r="N15" s="47"/>
      <c r="O15" s="47"/>
      <c r="P15" s="47"/>
      <c r="Q15" s="47"/>
      <c r="R15" s="47"/>
      <c r="S15" s="47"/>
      <c r="T15" s="58"/>
      <c r="U15" s="47"/>
      <c r="V15" s="47"/>
      <c r="W15" s="47"/>
      <c r="X15" s="47"/>
      <c r="Y15" s="47"/>
      <c r="Z15" s="47"/>
      <c r="AA15" s="47"/>
      <c r="AB15" s="47"/>
      <c r="AC15" s="47">
        <v>5</v>
      </c>
      <c r="AD15" s="266">
        <v>3</v>
      </c>
      <c r="AE15" s="47">
        <v>5</v>
      </c>
      <c r="AF15" s="269">
        <v>7</v>
      </c>
      <c r="AG15" s="47">
        <v>6</v>
      </c>
      <c r="AH15" s="42"/>
      <c r="AI15" s="47"/>
      <c r="AJ15" s="47"/>
      <c r="AK15" s="47"/>
      <c r="AL15" s="42"/>
      <c r="AM15" s="47"/>
      <c r="AN15" s="47"/>
      <c r="AO15" s="47"/>
      <c r="AP15" s="42"/>
      <c r="AQ15" s="42"/>
      <c r="AR15" s="47"/>
      <c r="AS15" s="93"/>
    </row>
    <row r="16" spans="1:45" s="73" customFormat="1">
      <c r="A16" s="148" t="s">
        <v>7</v>
      </c>
      <c r="B16" s="72" t="s">
        <v>538</v>
      </c>
      <c r="C16" s="101">
        <v>3</v>
      </c>
      <c r="D16" s="179"/>
      <c r="E16" s="167"/>
      <c r="F16" s="52">
        <f>AVERAGE(AF16,AG16,AI16)</f>
        <v>6</v>
      </c>
      <c r="G16" s="58"/>
      <c r="H16" s="116"/>
      <c r="I16" s="58"/>
      <c r="J16" s="116"/>
      <c r="K16" s="47"/>
      <c r="L16" s="47"/>
      <c r="M16" s="47"/>
      <c r="N16" s="47"/>
      <c r="O16" s="47"/>
      <c r="P16" s="47"/>
      <c r="Q16" s="47"/>
      <c r="R16" s="47"/>
      <c r="S16" s="47"/>
      <c r="T16" s="58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2">
        <v>6</v>
      </c>
      <c r="AG16" s="47">
        <v>6</v>
      </c>
      <c r="AH16" s="42"/>
      <c r="AI16" s="47">
        <v>6</v>
      </c>
      <c r="AJ16" s="47"/>
      <c r="AK16" s="47"/>
      <c r="AL16" s="42"/>
      <c r="AM16" s="47"/>
      <c r="AN16" s="47"/>
      <c r="AO16" s="47"/>
      <c r="AP16" s="42"/>
      <c r="AQ16" s="42"/>
      <c r="AR16" s="47"/>
      <c r="AS16" s="93"/>
    </row>
    <row r="17" spans="1:45">
      <c r="A17" s="118" t="s">
        <v>7</v>
      </c>
      <c r="B17" s="29" t="s">
        <v>519</v>
      </c>
      <c r="C17" s="140"/>
      <c r="D17" s="225">
        <v>8</v>
      </c>
      <c r="E17" s="181"/>
      <c r="F17" s="52"/>
      <c r="G17" s="116"/>
      <c r="H17" s="116"/>
      <c r="I17" s="116"/>
      <c r="J17" s="116"/>
      <c r="K17" s="47"/>
      <c r="L17" s="58" t="s">
        <v>14</v>
      </c>
      <c r="M17" s="47"/>
      <c r="N17" s="58" t="s">
        <v>14</v>
      </c>
      <c r="O17" s="58" t="s">
        <v>14</v>
      </c>
      <c r="P17" s="47"/>
      <c r="Q17" s="58" t="s">
        <v>14</v>
      </c>
      <c r="R17" s="47"/>
      <c r="S17" s="58" t="s">
        <v>14</v>
      </c>
      <c r="T17" s="47"/>
      <c r="U17" s="58" t="s">
        <v>14</v>
      </c>
      <c r="V17" s="58" t="s">
        <v>14</v>
      </c>
      <c r="W17" s="58" t="s">
        <v>14</v>
      </c>
      <c r="X17" s="47"/>
      <c r="Y17" s="47"/>
      <c r="Z17" s="219"/>
      <c r="AA17" s="47"/>
      <c r="AB17" s="47"/>
      <c r="AC17" s="47"/>
      <c r="AD17" s="42"/>
      <c r="AE17" s="47"/>
      <c r="AF17" s="40"/>
      <c r="AG17" s="47"/>
      <c r="AH17" s="42"/>
      <c r="AI17" s="47"/>
      <c r="AJ17" s="116"/>
      <c r="AK17" s="47"/>
      <c r="AL17" s="42"/>
      <c r="AM17" s="116"/>
      <c r="AN17" s="221"/>
      <c r="AO17" s="116"/>
      <c r="AP17" s="220"/>
      <c r="AQ17" s="40"/>
      <c r="AR17" s="47"/>
      <c r="AS17" s="18"/>
    </row>
    <row r="18" spans="1:45">
      <c r="A18" s="100" t="s">
        <v>8</v>
      </c>
      <c r="B18" s="72" t="s">
        <v>60</v>
      </c>
      <c r="C18" s="101">
        <v>21</v>
      </c>
      <c r="D18" s="42">
        <v>6</v>
      </c>
      <c r="E18" s="103">
        <v>2</v>
      </c>
      <c r="F18" s="35">
        <f>AVERAGE(G18,H18,I18,J18,K18,L18,M18,N18,O18,Q18,R18,T18,U18,X18,Y18,Z18,AA18,AE18,AF18,AG18,AI18)</f>
        <v>5.2380952380952381</v>
      </c>
      <c r="G18" s="116">
        <v>6</v>
      </c>
      <c r="H18" s="116">
        <v>4</v>
      </c>
      <c r="I18" s="116">
        <v>5</v>
      </c>
      <c r="J18" s="116">
        <v>6</v>
      </c>
      <c r="K18" s="182">
        <v>7</v>
      </c>
      <c r="L18" s="188">
        <v>3</v>
      </c>
      <c r="M18" s="47">
        <v>5</v>
      </c>
      <c r="N18" s="116">
        <v>5</v>
      </c>
      <c r="O18" s="47">
        <v>4</v>
      </c>
      <c r="P18" s="58" t="s">
        <v>14</v>
      </c>
      <c r="Q18" s="47">
        <v>6</v>
      </c>
      <c r="R18" s="116">
        <v>5</v>
      </c>
      <c r="S18" s="58" t="s">
        <v>14</v>
      </c>
      <c r="T18" s="47">
        <v>5</v>
      </c>
      <c r="U18" s="116">
        <v>5</v>
      </c>
      <c r="V18" s="47"/>
      <c r="W18" s="58" t="s">
        <v>14</v>
      </c>
      <c r="X18" s="191">
        <v>8</v>
      </c>
      <c r="Y18" s="47">
        <v>5</v>
      </c>
      <c r="Z18" s="47">
        <v>4</v>
      </c>
      <c r="AA18" s="47">
        <v>4</v>
      </c>
      <c r="AB18" s="58" t="s">
        <v>14</v>
      </c>
      <c r="AC18" s="58" t="s">
        <v>14</v>
      </c>
      <c r="AD18" s="41" t="s">
        <v>14</v>
      </c>
      <c r="AE18" s="47">
        <v>5</v>
      </c>
      <c r="AF18" s="42">
        <v>5</v>
      </c>
      <c r="AG18" s="182">
        <v>7</v>
      </c>
      <c r="AH18" s="42"/>
      <c r="AI18" s="47">
        <v>6</v>
      </c>
      <c r="AJ18" s="47"/>
      <c r="AK18" s="47"/>
      <c r="AL18" s="42"/>
      <c r="AM18" s="47"/>
      <c r="AN18" s="47"/>
      <c r="AO18" s="116"/>
      <c r="AP18" s="42"/>
      <c r="AQ18" s="42"/>
      <c r="AR18" s="47"/>
      <c r="AS18" s="18"/>
    </row>
    <row r="19" spans="1:45">
      <c r="A19" s="281" t="s">
        <v>8</v>
      </c>
      <c r="B19" s="282" t="s">
        <v>61</v>
      </c>
      <c r="C19" s="283">
        <v>1</v>
      </c>
      <c r="D19" s="284"/>
      <c r="E19" s="285"/>
      <c r="F19" s="135">
        <f>AVERAGE(G19)</f>
        <v>5</v>
      </c>
      <c r="G19" s="287">
        <v>5</v>
      </c>
      <c r="H19" s="287"/>
      <c r="I19" s="287"/>
      <c r="J19" s="290"/>
      <c r="K19" s="286"/>
      <c r="L19" s="287"/>
      <c r="M19" s="287"/>
      <c r="N19" s="288"/>
      <c r="O19" s="288"/>
      <c r="P19" s="288"/>
      <c r="Q19" s="287"/>
      <c r="R19" s="287"/>
      <c r="S19" s="288"/>
      <c r="T19" s="289"/>
      <c r="U19" s="287"/>
      <c r="V19" s="288"/>
      <c r="W19" s="287"/>
      <c r="X19" s="288"/>
      <c r="Y19" s="288"/>
      <c r="Z19" s="288"/>
      <c r="AA19" s="288"/>
      <c r="AB19" s="288"/>
      <c r="AC19" s="287"/>
      <c r="AD19" s="290"/>
      <c r="AE19" s="288"/>
      <c r="AF19" s="284"/>
      <c r="AG19" s="288"/>
      <c r="AH19" s="290"/>
      <c r="AI19" s="288"/>
      <c r="AJ19" s="288"/>
      <c r="AK19" s="287"/>
      <c r="AL19" s="284"/>
      <c r="AM19" s="287"/>
      <c r="AN19" s="289"/>
      <c r="AO19" s="289"/>
      <c r="AP19" s="284"/>
      <c r="AQ19" s="298"/>
      <c r="AR19" s="287"/>
      <c r="AS19" s="18"/>
    </row>
    <row r="20" spans="1:45">
      <c r="A20" s="100" t="s">
        <v>8</v>
      </c>
      <c r="B20" s="72" t="s">
        <v>62</v>
      </c>
      <c r="C20" s="101">
        <v>4</v>
      </c>
      <c r="D20" s="42">
        <v>10</v>
      </c>
      <c r="E20" s="167"/>
      <c r="F20" s="52">
        <f>AVERAGE(G20,H20,P20,V20)</f>
        <v>4.25</v>
      </c>
      <c r="G20" s="162">
        <v>5</v>
      </c>
      <c r="H20" s="116">
        <v>5</v>
      </c>
      <c r="I20" s="58" t="s">
        <v>14</v>
      </c>
      <c r="J20" s="41" t="s">
        <v>14</v>
      </c>
      <c r="K20" s="58" t="s">
        <v>14</v>
      </c>
      <c r="L20" s="58" t="s">
        <v>14</v>
      </c>
      <c r="M20" s="58" t="s">
        <v>14</v>
      </c>
      <c r="N20" s="47"/>
      <c r="O20" s="58" t="s">
        <v>14</v>
      </c>
      <c r="P20" s="193">
        <v>3</v>
      </c>
      <c r="Q20" s="47"/>
      <c r="R20" s="58" t="s">
        <v>14</v>
      </c>
      <c r="S20" s="47"/>
      <c r="T20" s="47"/>
      <c r="U20" s="47"/>
      <c r="V20" s="116">
        <v>4</v>
      </c>
      <c r="W20" s="47"/>
      <c r="X20" s="116"/>
      <c r="Y20" s="58" t="s">
        <v>14</v>
      </c>
      <c r="Z20" s="116"/>
      <c r="AA20" s="58" t="s">
        <v>14</v>
      </c>
      <c r="AB20" s="58" t="s">
        <v>14</v>
      </c>
      <c r="AC20" s="116"/>
      <c r="AD20" s="42"/>
      <c r="AE20" s="47"/>
      <c r="AF20" s="40"/>
      <c r="AG20" s="47"/>
      <c r="AH20" s="42"/>
      <c r="AI20" s="47"/>
      <c r="AJ20" s="47"/>
      <c r="AK20" s="47"/>
      <c r="AL20" s="220"/>
      <c r="AM20" s="47"/>
      <c r="AN20" s="47"/>
      <c r="AO20" s="47"/>
      <c r="AP20" s="40"/>
      <c r="AQ20" s="42"/>
      <c r="AR20" s="47"/>
      <c r="AS20" s="18"/>
    </row>
    <row r="21" spans="1:45">
      <c r="A21" s="100" t="s">
        <v>8</v>
      </c>
      <c r="B21" s="72" t="s">
        <v>63</v>
      </c>
      <c r="C21" s="101">
        <v>25</v>
      </c>
      <c r="D21" s="42">
        <v>1</v>
      </c>
      <c r="E21" s="103"/>
      <c r="F21" s="52">
        <f>AVERAGE(W21,G21,H21,I21:J21,K21,L21,M21,N21,Q21,R21,S21,T21,U21,X21,Z21,Y21,AA21,AB21,AC21,AD21,AE21,AF21,AG21,AI21)</f>
        <v>5.12</v>
      </c>
      <c r="G21" s="116">
        <v>6</v>
      </c>
      <c r="H21" s="116">
        <v>4</v>
      </c>
      <c r="I21" s="192">
        <v>7</v>
      </c>
      <c r="J21" s="40">
        <v>6</v>
      </c>
      <c r="K21" s="229">
        <v>8</v>
      </c>
      <c r="L21" s="47">
        <v>5</v>
      </c>
      <c r="M21" s="47">
        <v>5</v>
      </c>
      <c r="N21" s="47">
        <v>5</v>
      </c>
      <c r="O21" s="47"/>
      <c r="P21" s="58" t="s">
        <v>14</v>
      </c>
      <c r="Q21" s="47">
        <v>5</v>
      </c>
      <c r="R21" s="47">
        <v>4</v>
      </c>
      <c r="S21" s="47">
        <v>4</v>
      </c>
      <c r="T21" s="47">
        <v>6</v>
      </c>
      <c r="U21" s="116">
        <v>6</v>
      </c>
      <c r="V21" s="47"/>
      <c r="W21" s="188">
        <v>3</v>
      </c>
      <c r="X21" s="47">
        <v>6</v>
      </c>
      <c r="Y21" s="116">
        <v>4</v>
      </c>
      <c r="Z21" s="47">
        <v>4</v>
      </c>
      <c r="AA21" s="188">
        <v>3</v>
      </c>
      <c r="AB21" s="47">
        <v>6</v>
      </c>
      <c r="AC21" s="47">
        <v>6</v>
      </c>
      <c r="AD21" s="266">
        <v>3</v>
      </c>
      <c r="AE21" s="47">
        <v>4</v>
      </c>
      <c r="AF21" s="40">
        <v>6</v>
      </c>
      <c r="AG21" s="116">
        <v>6</v>
      </c>
      <c r="AH21" s="42"/>
      <c r="AI21" s="47">
        <v>6</v>
      </c>
      <c r="AJ21" s="221"/>
      <c r="AK21" s="116"/>
      <c r="AL21" s="40"/>
      <c r="AM21" s="47"/>
      <c r="AN21" s="116"/>
      <c r="AO21" s="116"/>
      <c r="AP21" s="40"/>
      <c r="AQ21" s="42"/>
      <c r="AR21" s="47"/>
      <c r="AS21" s="18"/>
    </row>
    <row r="22" spans="1:45">
      <c r="A22" s="100" t="s">
        <v>8</v>
      </c>
      <c r="B22" s="72" t="s">
        <v>64</v>
      </c>
      <c r="C22" s="101">
        <v>24</v>
      </c>
      <c r="D22" s="42">
        <v>1</v>
      </c>
      <c r="E22" s="103">
        <v>5</v>
      </c>
      <c r="F22" s="52">
        <f>AVERAGE(W22,V22,G22,H22,J22,K22,M22,N22,O22,P22,Q22,R22,S22,T22,U22,X22,Y22,Z22,AC22,AD22,AE22,AF22,AG22,AI22)</f>
        <v>5.125</v>
      </c>
      <c r="G22" s="226">
        <v>3</v>
      </c>
      <c r="H22" s="116">
        <v>5</v>
      </c>
      <c r="I22" s="58" t="s">
        <v>14</v>
      </c>
      <c r="J22" s="243">
        <v>7</v>
      </c>
      <c r="K22" s="30">
        <v>6</v>
      </c>
      <c r="L22" s="116"/>
      <c r="M22" s="47">
        <v>6</v>
      </c>
      <c r="N22" s="47">
        <v>4</v>
      </c>
      <c r="O22" s="192">
        <v>7</v>
      </c>
      <c r="P22" s="47">
        <v>4</v>
      </c>
      <c r="Q22" s="47">
        <v>5</v>
      </c>
      <c r="R22" s="47">
        <v>5</v>
      </c>
      <c r="S22" s="46">
        <v>5</v>
      </c>
      <c r="T22" s="47">
        <v>5</v>
      </c>
      <c r="U22" s="182">
        <v>8</v>
      </c>
      <c r="V22" s="47">
        <v>4</v>
      </c>
      <c r="W22" s="47">
        <v>5</v>
      </c>
      <c r="X22" s="47">
        <v>5</v>
      </c>
      <c r="Y22" s="47">
        <v>4</v>
      </c>
      <c r="Z22" s="37">
        <v>6</v>
      </c>
      <c r="AA22" s="47"/>
      <c r="AB22" s="116"/>
      <c r="AC22" s="47">
        <v>5</v>
      </c>
      <c r="AD22" s="266">
        <v>3</v>
      </c>
      <c r="AE22" s="47">
        <v>4</v>
      </c>
      <c r="AF22" s="42">
        <v>5</v>
      </c>
      <c r="AG22" s="46">
        <v>6</v>
      </c>
      <c r="AH22" s="40"/>
      <c r="AI22" s="116">
        <v>6</v>
      </c>
      <c r="AJ22" s="219"/>
      <c r="AK22" s="47"/>
      <c r="AL22" s="42"/>
      <c r="AM22" s="219"/>
      <c r="AN22" s="47"/>
      <c r="AO22" s="47"/>
      <c r="AP22" s="42"/>
      <c r="AQ22" s="42"/>
      <c r="AR22" s="47"/>
      <c r="AS22" s="18"/>
    </row>
    <row r="23" spans="1:45" s="73" customFormat="1">
      <c r="A23" s="100" t="s">
        <v>8</v>
      </c>
      <c r="B23" s="72" t="s">
        <v>66</v>
      </c>
      <c r="C23" s="101">
        <v>18</v>
      </c>
      <c r="D23" s="42">
        <v>6</v>
      </c>
      <c r="E23" s="103">
        <v>2</v>
      </c>
      <c r="F23" s="52">
        <f>AVERAGE(I23,L23,O23,P23,Q23,R23,S23,V23,W23,X23,Y23,Z23,AB23,AC23,AD23,AF23,AG23,AI23)</f>
        <v>5.1111111111111107</v>
      </c>
      <c r="G23" s="45" t="s">
        <v>14</v>
      </c>
      <c r="H23" s="58" t="s">
        <v>14</v>
      </c>
      <c r="I23" s="188">
        <v>3</v>
      </c>
      <c r="J23" s="40"/>
      <c r="K23" s="30"/>
      <c r="L23" s="116">
        <v>5</v>
      </c>
      <c r="M23" s="58" t="s">
        <v>14</v>
      </c>
      <c r="N23" s="58" t="s">
        <v>14</v>
      </c>
      <c r="O23" s="182">
        <v>7</v>
      </c>
      <c r="P23" s="47">
        <v>5</v>
      </c>
      <c r="Q23" s="47">
        <v>5</v>
      </c>
      <c r="R23" s="47">
        <v>4</v>
      </c>
      <c r="S23" s="116">
        <v>4</v>
      </c>
      <c r="T23" s="116"/>
      <c r="U23" s="58" t="s">
        <v>14</v>
      </c>
      <c r="V23" s="47">
        <v>4</v>
      </c>
      <c r="W23" s="47">
        <v>5</v>
      </c>
      <c r="X23" s="46">
        <v>6</v>
      </c>
      <c r="Y23" s="47">
        <v>5</v>
      </c>
      <c r="Z23" s="47">
        <v>5</v>
      </c>
      <c r="AA23" s="47"/>
      <c r="AB23" s="116">
        <v>5</v>
      </c>
      <c r="AC23" s="47">
        <v>5</v>
      </c>
      <c r="AD23" s="42">
        <v>5</v>
      </c>
      <c r="AE23" s="58" t="s">
        <v>14</v>
      </c>
      <c r="AF23" s="42">
        <v>6</v>
      </c>
      <c r="AG23" s="191">
        <v>7</v>
      </c>
      <c r="AH23" s="40"/>
      <c r="AI23" s="47">
        <v>6</v>
      </c>
      <c r="AJ23" s="47"/>
      <c r="AK23" s="116"/>
      <c r="AL23" s="40"/>
      <c r="AM23" s="47"/>
      <c r="AN23" s="47"/>
      <c r="AO23" s="47"/>
      <c r="AP23" s="42"/>
      <c r="AQ23" s="42"/>
      <c r="AR23" s="47"/>
      <c r="AS23" s="93"/>
    </row>
    <row r="24" spans="1:45" s="73" customFormat="1">
      <c r="A24" s="281" t="s">
        <v>8</v>
      </c>
      <c r="B24" s="282" t="s">
        <v>68</v>
      </c>
      <c r="C24" s="283"/>
      <c r="D24" s="284">
        <v>1</v>
      </c>
      <c r="E24" s="285"/>
      <c r="F24" s="52"/>
      <c r="G24" s="300" t="s">
        <v>14</v>
      </c>
      <c r="H24" s="287"/>
      <c r="I24" s="287"/>
      <c r="J24" s="290"/>
      <c r="K24" s="282"/>
      <c r="L24" s="287"/>
      <c r="M24" s="289"/>
      <c r="N24" s="289"/>
      <c r="O24" s="288"/>
      <c r="P24" s="288"/>
      <c r="Q24" s="288"/>
      <c r="R24" s="289"/>
      <c r="S24" s="289"/>
      <c r="T24" s="289"/>
      <c r="U24" s="288"/>
      <c r="V24" s="288"/>
      <c r="W24" s="288"/>
      <c r="X24" s="288"/>
      <c r="Y24" s="289"/>
      <c r="Z24" s="288"/>
      <c r="AA24" s="289"/>
      <c r="AB24" s="287"/>
      <c r="AC24" s="288"/>
      <c r="AD24" s="290"/>
      <c r="AE24" s="289"/>
      <c r="AF24" s="284"/>
      <c r="AG24" s="288"/>
      <c r="AH24" s="322"/>
      <c r="AI24" s="288"/>
      <c r="AJ24" s="288"/>
      <c r="AK24" s="288"/>
      <c r="AL24" s="284"/>
      <c r="AM24" s="289"/>
      <c r="AN24" s="289"/>
      <c r="AO24" s="288"/>
      <c r="AP24" s="284"/>
      <c r="AQ24" s="284"/>
      <c r="AR24" s="288"/>
      <c r="AS24" s="93"/>
    </row>
    <row r="25" spans="1:45" s="73" customFormat="1">
      <c r="A25" s="100" t="s">
        <v>8</v>
      </c>
      <c r="B25" s="72" t="s">
        <v>359</v>
      </c>
      <c r="C25" s="101">
        <v>13</v>
      </c>
      <c r="D25" s="42">
        <v>5</v>
      </c>
      <c r="E25" s="103">
        <v>1</v>
      </c>
      <c r="F25" s="52">
        <f>AVERAGE(W25,H25,J25,K25,L25,M25,N25,O25,P25,T25,U25,Z25,AA25)</f>
        <v>4.6923076923076925</v>
      </c>
      <c r="G25" s="116"/>
      <c r="H25" s="116">
        <v>5</v>
      </c>
      <c r="I25" s="116"/>
      <c r="J25" s="40">
        <v>5</v>
      </c>
      <c r="K25" s="95">
        <v>6</v>
      </c>
      <c r="L25" s="46">
        <v>6</v>
      </c>
      <c r="M25" s="47">
        <v>4</v>
      </c>
      <c r="N25" s="47">
        <v>4</v>
      </c>
      <c r="O25" s="47">
        <v>5</v>
      </c>
      <c r="P25" s="47">
        <v>4</v>
      </c>
      <c r="Q25" s="58" t="s">
        <v>14</v>
      </c>
      <c r="R25" s="116"/>
      <c r="S25" s="116"/>
      <c r="T25" s="116">
        <v>6</v>
      </c>
      <c r="U25" s="116">
        <v>4</v>
      </c>
      <c r="V25" s="58" t="s">
        <v>14</v>
      </c>
      <c r="W25" s="47">
        <v>5</v>
      </c>
      <c r="X25" s="47"/>
      <c r="Y25" s="47"/>
      <c r="Z25" s="47">
        <v>4</v>
      </c>
      <c r="AA25" s="193">
        <v>3</v>
      </c>
      <c r="AB25" s="58" t="s">
        <v>14</v>
      </c>
      <c r="AC25" s="58" t="s">
        <v>14</v>
      </c>
      <c r="AD25" s="41" t="s">
        <v>14</v>
      </c>
      <c r="AE25" s="219"/>
      <c r="AF25" s="42"/>
      <c r="AG25" s="47"/>
      <c r="AH25" s="220"/>
      <c r="AI25" s="116"/>
      <c r="AJ25" s="219"/>
      <c r="AK25" s="116"/>
      <c r="AL25" s="42"/>
      <c r="AM25" s="47"/>
      <c r="AN25" s="47"/>
      <c r="AO25" s="116"/>
      <c r="AP25" s="220"/>
      <c r="AQ25" s="40"/>
      <c r="AR25" s="47"/>
      <c r="AS25" s="93"/>
    </row>
    <row r="26" spans="1:45" s="73" customFormat="1">
      <c r="A26" s="100" t="s">
        <v>8</v>
      </c>
      <c r="B26" s="72" t="s">
        <v>360</v>
      </c>
      <c r="C26" s="101">
        <v>19</v>
      </c>
      <c r="D26" s="42">
        <v>1</v>
      </c>
      <c r="E26" s="103">
        <v>3</v>
      </c>
      <c r="F26" s="52">
        <f>AVERAGE(K26,L26,M26,N26,O26,P26,R26,S26,T26,Y26,Z26,AA26,AB26,AC26,AD26,AE26,AF26,AG26,AI26)</f>
        <v>4.7894736842105265</v>
      </c>
      <c r="G26" s="116"/>
      <c r="H26" s="58" t="s">
        <v>14</v>
      </c>
      <c r="I26" s="116"/>
      <c r="J26" s="222"/>
      <c r="K26" s="205">
        <v>7</v>
      </c>
      <c r="L26" s="47">
        <v>5</v>
      </c>
      <c r="M26" s="47">
        <v>5</v>
      </c>
      <c r="N26" s="47">
        <v>5</v>
      </c>
      <c r="O26" s="193">
        <v>3</v>
      </c>
      <c r="P26" s="47">
        <v>4</v>
      </c>
      <c r="Q26" s="47"/>
      <c r="R26" s="116">
        <v>4</v>
      </c>
      <c r="S26" s="37">
        <v>5</v>
      </c>
      <c r="T26" s="190">
        <v>7</v>
      </c>
      <c r="U26" s="221"/>
      <c r="V26" s="47"/>
      <c r="W26" s="219"/>
      <c r="X26" s="47"/>
      <c r="Y26" s="47">
        <v>4</v>
      </c>
      <c r="Z26" s="47">
        <v>4</v>
      </c>
      <c r="AA26" s="193">
        <v>3</v>
      </c>
      <c r="AB26" s="47">
        <v>4</v>
      </c>
      <c r="AC26" s="47">
        <v>6</v>
      </c>
      <c r="AD26" s="266">
        <v>3</v>
      </c>
      <c r="AE26" s="47">
        <v>4</v>
      </c>
      <c r="AF26" s="42">
        <v>6</v>
      </c>
      <c r="AG26" s="47">
        <v>6</v>
      </c>
      <c r="AH26" s="220"/>
      <c r="AI26" s="47">
        <v>6</v>
      </c>
      <c r="AJ26" s="219"/>
      <c r="AK26" s="47"/>
      <c r="AL26" s="40"/>
      <c r="AM26" s="47"/>
      <c r="AN26" s="47"/>
      <c r="AO26" s="47"/>
      <c r="AP26" s="220"/>
      <c r="AQ26" s="42"/>
      <c r="AR26" s="47"/>
      <c r="AS26" s="93"/>
    </row>
    <row r="27" spans="1:45" s="73" customFormat="1">
      <c r="A27" s="281" t="s">
        <v>8</v>
      </c>
      <c r="B27" s="282" t="s">
        <v>361</v>
      </c>
      <c r="C27" s="283"/>
      <c r="D27" s="284">
        <v>4</v>
      </c>
      <c r="E27" s="285"/>
      <c r="F27" s="52"/>
      <c r="G27" s="287"/>
      <c r="H27" s="287" t="s">
        <v>14</v>
      </c>
      <c r="I27" s="287"/>
      <c r="J27" s="290"/>
      <c r="K27" s="314"/>
      <c r="L27" s="288"/>
      <c r="M27" s="288"/>
      <c r="N27" s="288"/>
      <c r="O27" s="288"/>
      <c r="P27" s="288"/>
      <c r="Q27" s="288"/>
      <c r="R27" s="287"/>
      <c r="S27" s="287"/>
      <c r="T27" s="287"/>
      <c r="U27" s="313"/>
      <c r="V27" s="288"/>
      <c r="W27" s="289"/>
      <c r="X27" s="287" t="s">
        <v>14</v>
      </c>
      <c r="Y27" s="287" t="s">
        <v>14</v>
      </c>
      <c r="Z27" s="287" t="s">
        <v>14</v>
      </c>
      <c r="AA27" s="288"/>
      <c r="AB27" s="288"/>
      <c r="AC27" s="288"/>
      <c r="AD27" s="284"/>
      <c r="AE27" s="289"/>
      <c r="AF27" s="284"/>
      <c r="AG27" s="288"/>
      <c r="AH27" s="298"/>
      <c r="AI27" s="288"/>
      <c r="AJ27" s="289"/>
      <c r="AK27" s="288"/>
      <c r="AL27" s="290"/>
      <c r="AM27" s="287"/>
      <c r="AN27" s="288"/>
      <c r="AO27" s="288"/>
      <c r="AP27" s="298"/>
      <c r="AQ27" s="284"/>
      <c r="AR27" s="288"/>
      <c r="AS27" s="93"/>
    </row>
    <row r="28" spans="1:45" s="73" customFormat="1">
      <c r="A28" s="100" t="s">
        <v>8</v>
      </c>
      <c r="B28" s="72" t="s">
        <v>394</v>
      </c>
      <c r="C28" s="101">
        <v>20</v>
      </c>
      <c r="D28" s="42">
        <v>2</v>
      </c>
      <c r="E28" s="103">
        <v>5</v>
      </c>
      <c r="F28" s="52">
        <f>AVERAGE(W28,V28,I28,J28,K28,L28,M28,N28,O28,P28,Q28,R28,S28,T28,U28,AA28,AB28,AD28,AC28,AE28)</f>
        <v>4.95</v>
      </c>
      <c r="G28" s="116"/>
      <c r="H28" s="116"/>
      <c r="I28" s="116">
        <v>5</v>
      </c>
      <c r="J28" s="40">
        <v>5</v>
      </c>
      <c r="K28" s="205">
        <v>7</v>
      </c>
      <c r="L28" s="182">
        <v>7</v>
      </c>
      <c r="M28" s="47">
        <v>4</v>
      </c>
      <c r="N28" s="47">
        <v>4</v>
      </c>
      <c r="O28" s="47">
        <v>4</v>
      </c>
      <c r="P28" s="46">
        <v>6</v>
      </c>
      <c r="Q28" s="47">
        <v>5</v>
      </c>
      <c r="R28" s="116">
        <v>5</v>
      </c>
      <c r="S28" s="116">
        <v>4</v>
      </c>
      <c r="T28" s="116">
        <v>6</v>
      </c>
      <c r="U28" s="116">
        <v>5</v>
      </c>
      <c r="V28" s="46">
        <v>6</v>
      </c>
      <c r="W28" s="47">
        <v>4</v>
      </c>
      <c r="X28" s="47"/>
      <c r="Y28" s="47"/>
      <c r="Z28" s="47"/>
      <c r="AA28" s="193">
        <v>3</v>
      </c>
      <c r="AB28" s="47">
        <v>5</v>
      </c>
      <c r="AC28" s="47">
        <v>6</v>
      </c>
      <c r="AD28" s="42">
        <v>4</v>
      </c>
      <c r="AE28" s="47">
        <v>4</v>
      </c>
      <c r="AF28" s="41" t="s">
        <v>14</v>
      </c>
      <c r="AG28" s="58" t="s">
        <v>14</v>
      </c>
      <c r="AH28" s="220"/>
      <c r="AI28" s="47"/>
      <c r="AJ28" s="219"/>
      <c r="AK28" s="47"/>
      <c r="AL28" s="40"/>
      <c r="AM28" s="116"/>
      <c r="AN28" s="47"/>
      <c r="AO28" s="47"/>
      <c r="AP28" s="220"/>
      <c r="AQ28" s="42"/>
      <c r="AR28" s="47"/>
      <c r="AS28" s="93"/>
    </row>
    <row r="29" spans="1:45" s="73" customFormat="1">
      <c r="A29" s="148" t="s">
        <v>8</v>
      </c>
      <c r="B29" s="72" t="s">
        <v>742</v>
      </c>
      <c r="C29" s="101"/>
      <c r="D29" s="42">
        <v>5</v>
      </c>
      <c r="E29" s="103"/>
      <c r="F29" s="52"/>
      <c r="G29" s="116"/>
      <c r="H29" s="116"/>
      <c r="I29" s="116"/>
      <c r="J29" s="40"/>
      <c r="K29" s="95"/>
      <c r="L29" s="47"/>
      <c r="M29" s="47"/>
      <c r="N29" s="47"/>
      <c r="O29" s="47"/>
      <c r="P29" s="46"/>
      <c r="Q29" s="47"/>
      <c r="R29" s="58" t="s">
        <v>14</v>
      </c>
      <c r="S29" s="58" t="s">
        <v>14</v>
      </c>
      <c r="T29" s="58" t="s">
        <v>14</v>
      </c>
      <c r="U29" s="221"/>
      <c r="V29" s="47"/>
      <c r="W29" s="219"/>
      <c r="X29" s="47"/>
      <c r="Y29" s="47"/>
      <c r="Z29" s="58" t="s">
        <v>14</v>
      </c>
      <c r="AA29" s="47"/>
      <c r="AB29" s="47"/>
      <c r="AC29" s="47"/>
      <c r="AD29" s="42"/>
      <c r="AE29" s="219"/>
      <c r="AF29" s="42"/>
      <c r="AG29" s="47"/>
      <c r="AH29" s="220"/>
      <c r="AI29" s="58" t="s">
        <v>14</v>
      </c>
      <c r="AJ29" s="219"/>
      <c r="AK29" s="47"/>
      <c r="AL29" s="40"/>
      <c r="AM29" s="116"/>
      <c r="AN29" s="47"/>
      <c r="AO29" s="47"/>
      <c r="AP29" s="220"/>
      <c r="AQ29" s="42"/>
      <c r="AR29" s="47"/>
      <c r="AS29" s="93"/>
    </row>
    <row r="30" spans="1:45" s="73" customFormat="1">
      <c r="A30" s="148" t="s">
        <v>8</v>
      </c>
      <c r="B30" s="72" t="s">
        <v>536</v>
      </c>
      <c r="C30" s="101">
        <v>2</v>
      </c>
      <c r="D30" s="179">
        <v>4</v>
      </c>
      <c r="E30" s="167"/>
      <c r="F30" s="52">
        <f>AVERAGE(AB30,AI30)</f>
        <v>5</v>
      </c>
      <c r="G30" s="58"/>
      <c r="H30" s="116"/>
      <c r="I30" s="58"/>
      <c r="J30" s="116"/>
      <c r="K30" s="40"/>
      <c r="L30" s="47"/>
      <c r="M30" s="47"/>
      <c r="N30" s="47"/>
      <c r="O30" s="47"/>
      <c r="P30" s="47"/>
      <c r="Q30" s="47"/>
      <c r="R30" s="47"/>
      <c r="S30" s="47"/>
      <c r="T30" s="58"/>
      <c r="U30" s="47"/>
      <c r="V30" s="47"/>
      <c r="W30" s="47"/>
      <c r="X30" s="47"/>
      <c r="Y30" s="47"/>
      <c r="Z30" s="47"/>
      <c r="AA30" s="58" t="s">
        <v>14</v>
      </c>
      <c r="AB30" s="47">
        <v>5</v>
      </c>
      <c r="AC30" s="47"/>
      <c r="AD30" s="42"/>
      <c r="AE30" s="58" t="s">
        <v>14</v>
      </c>
      <c r="AF30" s="41" t="s">
        <v>14</v>
      </c>
      <c r="AG30" s="58" t="s">
        <v>14</v>
      </c>
      <c r="AH30" s="42"/>
      <c r="AI30" s="47">
        <v>5</v>
      </c>
      <c r="AJ30" s="47"/>
      <c r="AK30" s="47"/>
      <c r="AL30" s="42"/>
      <c r="AM30" s="47"/>
      <c r="AN30" s="47"/>
      <c r="AO30" s="47"/>
      <c r="AP30" s="42"/>
      <c r="AQ30" s="42"/>
      <c r="AR30" s="47"/>
      <c r="AS30" s="93"/>
    </row>
    <row r="31" spans="1:45" s="73" customFormat="1">
      <c r="A31" s="148" t="s">
        <v>8</v>
      </c>
      <c r="B31" t="s">
        <v>1050</v>
      </c>
      <c r="C31" s="101">
        <v>4</v>
      </c>
      <c r="D31" s="179"/>
      <c r="E31" s="167"/>
      <c r="F31" s="52">
        <f>AVERAGE(AE31,AF31,AG31,AI31)</f>
        <v>5.25</v>
      </c>
      <c r="G31" s="58"/>
      <c r="H31" s="116"/>
      <c r="I31" s="58"/>
      <c r="J31" s="116"/>
      <c r="K31" s="40"/>
      <c r="L31" s="47"/>
      <c r="M31" s="47"/>
      <c r="N31" s="47"/>
      <c r="O31" s="47"/>
      <c r="P31" s="47"/>
      <c r="Q31" s="47"/>
      <c r="R31" s="47"/>
      <c r="S31" s="47"/>
      <c r="T31" s="58"/>
      <c r="U31" s="47"/>
      <c r="V31" s="47"/>
      <c r="W31" s="47"/>
      <c r="X31" s="47"/>
      <c r="Y31" s="47"/>
      <c r="Z31" s="47"/>
      <c r="AA31" s="58"/>
      <c r="AB31" s="47"/>
      <c r="AC31" s="47"/>
      <c r="AD31" s="42"/>
      <c r="AE31" s="47">
        <v>5</v>
      </c>
      <c r="AF31" s="42">
        <v>5</v>
      </c>
      <c r="AG31" s="47">
        <v>6</v>
      </c>
      <c r="AH31" s="42"/>
      <c r="AI31" s="47">
        <v>5</v>
      </c>
      <c r="AJ31" s="47"/>
      <c r="AK31" s="47"/>
      <c r="AL31" s="42"/>
      <c r="AM31" s="47"/>
      <c r="AN31" s="47"/>
      <c r="AO31" s="47"/>
      <c r="AP31" s="42"/>
      <c r="AQ31" s="42"/>
      <c r="AR31" s="47"/>
      <c r="AS31" s="93"/>
    </row>
    <row r="32" spans="1:45">
      <c r="A32" s="118" t="s">
        <v>8</v>
      </c>
      <c r="B32" s="29" t="s">
        <v>468</v>
      </c>
      <c r="C32" s="140">
        <v>3</v>
      </c>
      <c r="D32" s="141">
        <v>4</v>
      </c>
      <c r="E32" s="117"/>
      <c r="F32" s="142">
        <f>AVERAGE(V32,X32,Y32)</f>
        <v>4.666666666666667</v>
      </c>
      <c r="G32" s="162"/>
      <c r="H32" s="116"/>
      <c r="I32" s="116"/>
      <c r="J32" s="40" t="s">
        <v>14</v>
      </c>
      <c r="K32" s="36" t="s">
        <v>14</v>
      </c>
      <c r="L32" s="116"/>
      <c r="M32" s="219"/>
      <c r="N32" s="116"/>
      <c r="O32" s="219"/>
      <c r="P32" s="47"/>
      <c r="Q32" s="221"/>
      <c r="R32" s="47"/>
      <c r="S32" s="221"/>
      <c r="T32" s="58" t="s">
        <v>14</v>
      </c>
      <c r="U32" s="47"/>
      <c r="V32" s="47">
        <v>5</v>
      </c>
      <c r="W32" s="116"/>
      <c r="X32" s="116">
        <v>5</v>
      </c>
      <c r="Y32" s="47">
        <v>4</v>
      </c>
      <c r="Z32" s="47"/>
      <c r="AA32" s="47"/>
      <c r="AB32" s="47"/>
      <c r="AC32" s="58" t="s">
        <v>14</v>
      </c>
      <c r="AD32" s="40"/>
      <c r="AE32" s="47"/>
      <c r="AF32" s="40"/>
      <c r="AG32" s="47"/>
      <c r="AH32" s="220"/>
      <c r="AI32" s="47"/>
      <c r="AJ32" s="116"/>
      <c r="AK32" s="47"/>
      <c r="AL32" s="40"/>
      <c r="AM32" s="219"/>
      <c r="AN32" s="47"/>
      <c r="AO32" s="47"/>
      <c r="AP32" s="40"/>
      <c r="AQ32" s="40"/>
      <c r="AR32" s="219"/>
      <c r="AS32" s="18"/>
    </row>
    <row r="33" spans="1:45">
      <c r="A33" s="100" t="s">
        <v>9</v>
      </c>
      <c r="B33" s="72" t="s">
        <v>65</v>
      </c>
      <c r="C33" s="101">
        <v>4</v>
      </c>
      <c r="D33" s="42">
        <v>4</v>
      </c>
      <c r="E33" s="103">
        <v>2</v>
      </c>
      <c r="F33" s="52">
        <f>AVERAGE(G33,H33,I33,S33)</f>
        <v>4</v>
      </c>
      <c r="G33" s="47">
        <v>4</v>
      </c>
      <c r="H33" s="116">
        <v>4</v>
      </c>
      <c r="I33" s="116">
        <v>4</v>
      </c>
      <c r="J33" s="40"/>
      <c r="K33" s="223"/>
      <c r="L33" s="116" t="s">
        <v>14</v>
      </c>
      <c r="M33" s="47"/>
      <c r="N33" s="116" t="s">
        <v>14</v>
      </c>
      <c r="O33" s="47"/>
      <c r="P33" s="47"/>
      <c r="Q33" s="37" t="s">
        <v>14</v>
      </c>
      <c r="R33" s="37" t="s">
        <v>14</v>
      </c>
      <c r="S33" s="47">
        <v>4</v>
      </c>
      <c r="T33" s="116"/>
      <c r="U33" s="219"/>
      <c r="V33" s="47"/>
      <c r="W33" s="221"/>
      <c r="X33" s="219"/>
      <c r="Y33" s="47"/>
      <c r="Z33" s="47"/>
      <c r="AA33" s="116"/>
      <c r="AB33" s="116"/>
      <c r="AC33" s="116"/>
      <c r="AD33" s="220"/>
      <c r="AE33" s="116"/>
      <c r="AF33" s="42"/>
      <c r="AG33" s="219"/>
      <c r="AH33" s="40"/>
      <c r="AI33" s="116"/>
      <c r="AJ33" s="219"/>
      <c r="AK33" s="47"/>
      <c r="AL33" s="40"/>
      <c r="AM33" s="219"/>
      <c r="AN33" s="219"/>
      <c r="AO33" s="219"/>
      <c r="AP33" s="220"/>
      <c r="AQ33" s="220"/>
      <c r="AR33" s="116"/>
      <c r="AS33" s="18"/>
    </row>
    <row r="34" spans="1:45">
      <c r="A34" s="100" t="s">
        <v>9</v>
      </c>
      <c r="B34" s="72" t="s">
        <v>395</v>
      </c>
      <c r="C34" s="101">
        <v>26</v>
      </c>
      <c r="D34" s="42"/>
      <c r="E34" s="103">
        <v>9</v>
      </c>
      <c r="F34" s="52">
        <f>AVERAGE(W34,V34,I34,J34,K34,L34,M34,N34,O34,P34,Q34,R34,S34,T34,U34,X34,Y34,Z34,AA34,AB34,AC34,AD34,AE34,AF34,AG34,AI34)</f>
        <v>4.6538461538461542</v>
      </c>
      <c r="G34" s="122"/>
      <c r="H34" s="40"/>
      <c r="I34" s="116">
        <v>5</v>
      </c>
      <c r="J34" s="37">
        <v>6</v>
      </c>
      <c r="K34" s="47">
        <v>4</v>
      </c>
      <c r="L34" s="182">
        <v>7</v>
      </c>
      <c r="M34" s="46">
        <v>6</v>
      </c>
      <c r="N34" s="193">
        <v>2</v>
      </c>
      <c r="O34" s="47">
        <v>5</v>
      </c>
      <c r="P34" s="47">
        <v>4</v>
      </c>
      <c r="Q34" s="46">
        <v>6</v>
      </c>
      <c r="R34" s="47">
        <v>4</v>
      </c>
      <c r="S34" s="182">
        <v>7</v>
      </c>
      <c r="T34" s="182">
        <v>7</v>
      </c>
      <c r="U34" s="46">
        <v>6</v>
      </c>
      <c r="V34" s="47">
        <v>4</v>
      </c>
      <c r="W34" s="47">
        <v>4</v>
      </c>
      <c r="X34" s="193">
        <v>3</v>
      </c>
      <c r="Y34" s="47">
        <v>4</v>
      </c>
      <c r="Z34" s="193">
        <v>3</v>
      </c>
      <c r="AA34" s="47">
        <v>4</v>
      </c>
      <c r="AB34" s="42">
        <v>4</v>
      </c>
      <c r="AC34" s="182">
        <v>7</v>
      </c>
      <c r="AD34" s="266">
        <v>3</v>
      </c>
      <c r="AE34" s="47">
        <v>4</v>
      </c>
      <c r="AF34" s="42">
        <v>5</v>
      </c>
      <c r="AG34" s="42">
        <v>4</v>
      </c>
      <c r="AH34" s="47"/>
      <c r="AI34" s="193">
        <v>3</v>
      </c>
      <c r="AJ34" s="47"/>
      <c r="AK34" s="47"/>
      <c r="AL34" s="42"/>
      <c r="AM34" s="47"/>
      <c r="AN34" s="47"/>
      <c r="AO34" s="42"/>
      <c r="AP34" s="42"/>
      <c r="AQ34" s="42"/>
      <c r="AR34" s="47"/>
      <c r="AS34" s="18"/>
    </row>
    <row r="35" spans="1:45" s="73" customFormat="1">
      <c r="A35" s="100" t="s">
        <v>9</v>
      </c>
      <c r="B35" s="30" t="s">
        <v>469</v>
      </c>
      <c r="C35" s="101"/>
      <c r="D35" s="42">
        <v>1</v>
      </c>
      <c r="E35" s="103"/>
      <c r="F35" s="52"/>
      <c r="G35" s="116"/>
      <c r="H35" s="116"/>
      <c r="I35" s="116"/>
      <c r="J35" s="41" t="s">
        <v>14</v>
      </c>
      <c r="K35" s="95"/>
      <c r="L35" s="47"/>
      <c r="M35" s="47"/>
      <c r="N35" s="47"/>
      <c r="O35" s="47"/>
      <c r="P35" s="47"/>
      <c r="Q35" s="47"/>
      <c r="R35" s="116"/>
      <c r="S35" s="116"/>
      <c r="T35" s="47"/>
      <c r="U35" s="219"/>
      <c r="V35" s="47"/>
      <c r="W35" s="219"/>
      <c r="X35" s="47"/>
      <c r="Y35" s="47"/>
      <c r="Z35" s="47"/>
      <c r="AA35" s="47"/>
      <c r="AB35" s="47"/>
      <c r="AC35" s="47"/>
      <c r="AD35" s="42"/>
      <c r="AE35" s="219"/>
      <c r="AF35" s="42"/>
      <c r="AG35" s="47"/>
      <c r="AH35" s="220"/>
      <c r="AI35" s="219"/>
      <c r="AJ35" s="219"/>
      <c r="AK35" s="47"/>
      <c r="AL35" s="219"/>
      <c r="AM35" s="47"/>
      <c r="AN35" s="116"/>
      <c r="AO35" s="47"/>
      <c r="AP35" s="220"/>
      <c r="AQ35" s="42"/>
      <c r="AR35" s="47"/>
      <c r="AS35" s="93"/>
    </row>
    <row r="36" spans="1:45" s="73" customFormat="1">
      <c r="A36" s="148" t="s">
        <v>9</v>
      </c>
      <c r="B36" s="30" t="s">
        <v>518</v>
      </c>
      <c r="C36" s="101"/>
      <c r="D36" s="42">
        <v>8</v>
      </c>
      <c r="E36" s="103">
        <v>1</v>
      </c>
      <c r="F36" s="52"/>
      <c r="G36" s="116"/>
      <c r="H36" s="116"/>
      <c r="I36" s="116"/>
      <c r="J36" s="41"/>
      <c r="K36" s="95"/>
      <c r="L36" s="47"/>
      <c r="M36" s="47"/>
      <c r="N36" s="47"/>
      <c r="O36" s="58" t="s">
        <v>14</v>
      </c>
      <c r="P36" s="58" t="s">
        <v>14</v>
      </c>
      <c r="Q36" s="47"/>
      <c r="R36" s="116"/>
      <c r="S36" s="116"/>
      <c r="T36" s="47"/>
      <c r="U36" s="37" t="s">
        <v>14</v>
      </c>
      <c r="V36" s="58" t="s">
        <v>14</v>
      </c>
      <c r="W36" s="116" t="s">
        <v>14</v>
      </c>
      <c r="X36" s="58" t="s">
        <v>14</v>
      </c>
      <c r="Y36" s="58" t="s">
        <v>14</v>
      </c>
      <c r="Z36" s="58" t="s">
        <v>14</v>
      </c>
      <c r="AA36" s="47"/>
      <c r="AB36" s="47"/>
      <c r="AC36" s="47"/>
      <c r="AD36" s="42"/>
      <c r="AE36" s="219"/>
      <c r="AF36" s="42"/>
      <c r="AG36" s="47"/>
      <c r="AH36" s="220"/>
      <c r="AI36" s="219"/>
      <c r="AJ36" s="219"/>
      <c r="AK36" s="47"/>
      <c r="AL36" s="219"/>
      <c r="AM36" s="47"/>
      <c r="AN36" s="116"/>
      <c r="AO36" s="47"/>
      <c r="AP36" s="220"/>
      <c r="AQ36" s="42"/>
      <c r="AR36" s="47"/>
      <c r="AS36" s="93"/>
    </row>
    <row r="37" spans="1:45" s="73" customFormat="1" ht="15.75" thickBot="1">
      <c r="A37" s="119" t="s">
        <v>9</v>
      </c>
      <c r="B37" s="124" t="s">
        <v>517</v>
      </c>
      <c r="C37" s="113">
        <v>1</v>
      </c>
      <c r="D37" s="114">
        <v>3</v>
      </c>
      <c r="E37" s="115"/>
      <c r="F37" s="175">
        <f>AVERAGE(AB37)</f>
        <v>4</v>
      </c>
      <c r="G37" s="116"/>
      <c r="H37" s="116"/>
      <c r="I37" s="116"/>
      <c r="J37" s="222"/>
      <c r="K37" s="95"/>
      <c r="L37" s="47"/>
      <c r="M37" s="47"/>
      <c r="N37" s="47"/>
      <c r="O37" s="47"/>
      <c r="P37" s="47"/>
      <c r="Q37" s="47"/>
      <c r="R37" s="116"/>
      <c r="S37" s="116"/>
      <c r="T37" s="219"/>
      <c r="U37" s="219"/>
      <c r="V37" s="47"/>
      <c r="W37" s="219"/>
      <c r="X37" s="47"/>
      <c r="Y37" s="47"/>
      <c r="Z37" s="47"/>
      <c r="AA37" s="58" t="s">
        <v>14</v>
      </c>
      <c r="AB37" s="47">
        <v>4</v>
      </c>
      <c r="AC37" s="47"/>
      <c r="AD37" s="41" t="s">
        <v>14</v>
      </c>
      <c r="AE37" s="116" t="s">
        <v>14</v>
      </c>
      <c r="AF37" s="42"/>
      <c r="AG37" s="47"/>
      <c r="AH37" s="220"/>
      <c r="AI37" s="219"/>
      <c r="AJ37" s="219"/>
      <c r="AK37" s="47"/>
      <c r="AL37" s="42"/>
      <c r="AM37" s="47"/>
      <c r="AN37" s="116"/>
      <c r="AO37" s="47"/>
      <c r="AP37" s="220"/>
      <c r="AQ37" s="42"/>
      <c r="AR37" s="47"/>
      <c r="AS37" s="93"/>
    </row>
    <row r="38" spans="1:45">
      <c r="G38" s="27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41" spans="1:45" ht="48.75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3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4" width="4.7109375" customWidth="1"/>
    <col min="25" max="25" width="4.85546875" customWidth="1"/>
    <col min="26" max="44" width="4.7109375" customWidth="1"/>
  </cols>
  <sheetData>
    <row r="1" spans="1:45">
      <c r="A1" s="73" t="s">
        <v>114</v>
      </c>
    </row>
    <row r="4" spans="1:45">
      <c r="A4" t="s">
        <v>0</v>
      </c>
    </row>
    <row r="5" spans="1:45" ht="15.75" thickBot="1"/>
    <row r="6" spans="1:45" ht="15.75" thickBot="1">
      <c r="C6" s="340" t="s">
        <v>13</v>
      </c>
      <c r="D6" s="341" t="s">
        <v>3</v>
      </c>
      <c r="E6" s="342" t="s">
        <v>4</v>
      </c>
    </row>
    <row r="7" spans="1:45" ht="48" customHeight="1" thickBot="1">
      <c r="A7" s="15" t="s">
        <v>1</v>
      </c>
      <c r="B7" s="75" t="s">
        <v>2</v>
      </c>
      <c r="C7" s="76" t="s">
        <v>5</v>
      </c>
      <c r="D7" s="77" t="s">
        <v>18</v>
      </c>
      <c r="E7" s="75" t="s">
        <v>3</v>
      </c>
      <c r="F7" s="139" t="s">
        <v>12</v>
      </c>
      <c r="G7" s="10" t="s">
        <v>69</v>
      </c>
      <c r="H7" s="92" t="s">
        <v>367</v>
      </c>
      <c r="I7" s="92" t="s">
        <v>431</v>
      </c>
      <c r="J7" s="92" t="s">
        <v>444</v>
      </c>
      <c r="K7" s="92" t="s">
        <v>599</v>
      </c>
      <c r="L7" s="92" t="s">
        <v>625</v>
      </c>
      <c r="M7" s="92" t="s">
        <v>640</v>
      </c>
      <c r="N7" s="92" t="s">
        <v>667</v>
      </c>
      <c r="O7" s="92" t="s">
        <v>687</v>
      </c>
      <c r="P7" s="92" t="s">
        <v>711</v>
      </c>
      <c r="Q7" s="92" t="s">
        <v>736</v>
      </c>
      <c r="R7" s="92" t="s">
        <v>762</v>
      </c>
      <c r="S7" s="92" t="s">
        <v>770</v>
      </c>
      <c r="T7" s="92" t="s">
        <v>798</v>
      </c>
      <c r="U7" s="92" t="s">
        <v>823</v>
      </c>
      <c r="V7" s="92" t="s">
        <v>848</v>
      </c>
      <c r="W7" s="92" t="s">
        <v>860</v>
      </c>
      <c r="X7" s="92" t="s">
        <v>873</v>
      </c>
      <c r="Y7" s="92" t="s">
        <v>906</v>
      </c>
      <c r="Z7" s="92" t="s">
        <v>921</v>
      </c>
      <c r="AA7" s="92" t="s">
        <v>952</v>
      </c>
      <c r="AB7" s="92" t="s">
        <v>977</v>
      </c>
      <c r="AC7" s="92" t="s">
        <v>997</v>
      </c>
      <c r="AD7" s="92" t="s">
        <v>1033</v>
      </c>
      <c r="AE7" s="92" t="s">
        <v>1054</v>
      </c>
      <c r="AF7" s="92" t="s">
        <v>1071</v>
      </c>
      <c r="AG7" s="92" t="s">
        <v>1093</v>
      </c>
      <c r="AH7" s="92" t="s">
        <v>1105</v>
      </c>
      <c r="AI7" s="92" t="s">
        <v>1124</v>
      </c>
      <c r="AJ7" s="92"/>
      <c r="AK7" s="92"/>
      <c r="AL7" s="92"/>
      <c r="AM7" s="92"/>
      <c r="AN7" s="92"/>
      <c r="AO7" s="92"/>
      <c r="AP7" s="92"/>
      <c r="AQ7" s="92"/>
      <c r="AR7" s="92"/>
    </row>
    <row r="8" spans="1:45">
      <c r="A8" s="15" t="s">
        <v>6</v>
      </c>
      <c r="B8" s="203" t="s">
        <v>70</v>
      </c>
      <c r="C8" s="164">
        <v>29</v>
      </c>
      <c r="D8" s="165"/>
      <c r="E8" s="224"/>
      <c r="F8" s="25">
        <f>AVERAGE(W8,G8,H8,I8,J8,K8,L8,M8,N8,O8,P8,Q8,R8,S8,T8,U8,V8,X8,Y8,Z8,AA8,AB8,AC8,AD8,AE8,AF8,AG8,AH8,AI8)</f>
        <v>5.5172413793103452</v>
      </c>
      <c r="G8" s="176">
        <v>6</v>
      </c>
      <c r="H8" s="47">
        <v>6</v>
      </c>
      <c r="I8" s="46">
        <v>6</v>
      </c>
      <c r="J8" s="69">
        <v>6</v>
      </c>
      <c r="K8" s="69">
        <v>6</v>
      </c>
      <c r="L8" s="58">
        <v>5</v>
      </c>
      <c r="M8" s="69">
        <v>5</v>
      </c>
      <c r="N8" s="69">
        <v>6</v>
      </c>
      <c r="O8" s="69">
        <v>6</v>
      </c>
      <c r="P8" s="69">
        <v>4</v>
      </c>
      <c r="Q8" s="69">
        <v>5</v>
      </c>
      <c r="R8" s="46">
        <v>6</v>
      </c>
      <c r="S8" s="69">
        <v>5</v>
      </c>
      <c r="T8" s="69">
        <v>6</v>
      </c>
      <c r="U8" s="69">
        <v>5</v>
      </c>
      <c r="V8" s="47">
        <v>6</v>
      </c>
      <c r="W8" s="69">
        <v>5</v>
      </c>
      <c r="X8" s="239">
        <v>8</v>
      </c>
      <c r="Y8" s="47">
        <v>5</v>
      </c>
      <c r="Z8" s="69">
        <v>6</v>
      </c>
      <c r="AA8" s="69">
        <v>5</v>
      </c>
      <c r="AB8" s="46">
        <v>6</v>
      </c>
      <c r="AC8" s="69">
        <v>6</v>
      </c>
      <c r="AD8" s="46">
        <v>6</v>
      </c>
      <c r="AE8" s="69">
        <v>5</v>
      </c>
      <c r="AF8" s="28">
        <v>6</v>
      </c>
      <c r="AG8" s="47">
        <v>4</v>
      </c>
      <c r="AH8" s="58">
        <v>4</v>
      </c>
      <c r="AI8" s="28">
        <v>5</v>
      </c>
      <c r="AJ8" s="46"/>
      <c r="AK8" s="46"/>
      <c r="AL8" s="69"/>
      <c r="AM8" s="43"/>
      <c r="AN8" s="28"/>
      <c r="AO8" s="46"/>
      <c r="AP8" s="69"/>
      <c r="AQ8" s="43"/>
      <c r="AR8" s="69"/>
      <c r="AS8" s="18"/>
    </row>
    <row r="9" spans="1:45">
      <c r="A9" s="54" t="s">
        <v>6</v>
      </c>
      <c r="B9" s="72" t="s">
        <v>575</v>
      </c>
      <c r="C9" s="101"/>
      <c r="D9" s="42"/>
      <c r="E9" s="103"/>
      <c r="F9" s="70"/>
      <c r="G9" s="38"/>
      <c r="H9" s="69"/>
      <c r="I9" s="69"/>
      <c r="J9" s="69"/>
      <c r="K9" s="69"/>
      <c r="L9" s="58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46"/>
      <c r="Y9" s="69"/>
      <c r="Z9" s="69"/>
      <c r="AA9" s="69"/>
      <c r="AB9" s="69"/>
      <c r="AC9" s="69"/>
      <c r="AD9" s="69"/>
      <c r="AE9" s="69"/>
      <c r="AF9" s="28"/>
      <c r="AG9" s="69"/>
      <c r="AH9" s="58"/>
      <c r="AI9" s="28"/>
      <c r="AJ9" s="69"/>
      <c r="AK9" s="69"/>
      <c r="AL9" s="46"/>
      <c r="AM9" s="28"/>
      <c r="AN9" s="28"/>
      <c r="AO9" s="69"/>
      <c r="AP9" s="69"/>
      <c r="AQ9" s="28"/>
      <c r="AR9" s="69"/>
      <c r="AS9" s="18"/>
    </row>
    <row r="10" spans="1:45" s="73" customFormat="1">
      <c r="A10" s="54" t="s">
        <v>6</v>
      </c>
      <c r="B10" s="30" t="s">
        <v>20</v>
      </c>
      <c r="C10" s="101"/>
      <c r="D10" s="42"/>
      <c r="E10" s="103"/>
      <c r="F10" s="70"/>
      <c r="G10" s="38"/>
      <c r="H10" s="69"/>
      <c r="I10" s="69"/>
      <c r="J10" s="69"/>
      <c r="K10" s="69"/>
      <c r="L10" s="58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46"/>
      <c r="Y10" s="69"/>
      <c r="Z10" s="69"/>
      <c r="AA10" s="69"/>
      <c r="AB10" s="69"/>
      <c r="AC10" s="69"/>
      <c r="AD10" s="69"/>
      <c r="AE10" s="69"/>
      <c r="AF10" s="28"/>
      <c r="AG10" s="69"/>
      <c r="AH10" s="58"/>
      <c r="AI10" s="28"/>
      <c r="AJ10" s="69"/>
      <c r="AK10" s="69"/>
      <c r="AL10" s="46"/>
      <c r="AM10" s="28"/>
      <c r="AN10" s="28"/>
      <c r="AO10" s="69"/>
      <c r="AP10" s="69"/>
      <c r="AQ10" s="28"/>
      <c r="AR10" s="69"/>
      <c r="AS10" s="93"/>
    </row>
    <row r="11" spans="1:45">
      <c r="A11" s="8" t="s">
        <v>6</v>
      </c>
      <c r="B11" s="29" t="s">
        <v>576</v>
      </c>
      <c r="C11" s="140"/>
      <c r="D11" s="141"/>
      <c r="E11" s="117"/>
      <c r="F11" s="24"/>
      <c r="G11" s="144"/>
      <c r="H11" s="42"/>
      <c r="I11" s="69"/>
      <c r="J11" s="69"/>
      <c r="K11" s="47"/>
      <c r="L11" s="58"/>
      <c r="M11" s="47"/>
      <c r="N11" s="69"/>
      <c r="O11" s="69"/>
      <c r="P11" s="69"/>
      <c r="Q11" s="69"/>
      <c r="R11" s="46"/>
      <c r="S11" s="46"/>
      <c r="T11" s="46"/>
      <c r="U11" s="69"/>
      <c r="V11" s="69"/>
      <c r="W11" s="69"/>
      <c r="X11" s="58"/>
      <c r="Y11" s="69"/>
      <c r="Z11" s="69"/>
      <c r="AA11" s="69"/>
      <c r="AB11" s="69"/>
      <c r="AC11" s="46"/>
      <c r="AD11" s="46"/>
      <c r="AE11" s="46"/>
      <c r="AF11" s="28"/>
      <c r="AG11" s="69"/>
      <c r="AH11" s="58"/>
      <c r="AI11" s="28"/>
      <c r="AJ11" s="69"/>
      <c r="AK11" s="69"/>
      <c r="AL11" s="69"/>
      <c r="AM11" s="28"/>
      <c r="AN11" s="28"/>
      <c r="AO11" s="69"/>
      <c r="AP11" s="69"/>
      <c r="AQ11" s="28"/>
      <c r="AR11" s="69"/>
      <c r="AS11" s="18"/>
    </row>
    <row r="12" spans="1:45" s="73" customFormat="1">
      <c r="A12" s="54" t="s">
        <v>7</v>
      </c>
      <c r="B12" s="72" t="s">
        <v>71</v>
      </c>
      <c r="C12" s="101">
        <v>28</v>
      </c>
      <c r="D12" s="42"/>
      <c r="E12" s="103">
        <v>3</v>
      </c>
      <c r="F12" s="70">
        <f>AVERAGE(W12,T12,S12,G12,H12,I12,J12,K12,L12,M12,N12,O12,P12,Q12,R12,U12,X12,Y12,Z12,AA12,AB12,AC12,AD12,AE12,AF12,AG12,AH12,AI12)</f>
        <v>5</v>
      </c>
      <c r="G12" s="72">
        <v>6</v>
      </c>
      <c r="H12" s="129">
        <v>4</v>
      </c>
      <c r="I12" s="69">
        <v>5</v>
      </c>
      <c r="J12" s="69">
        <v>5</v>
      </c>
      <c r="K12" s="69">
        <v>5</v>
      </c>
      <c r="L12" s="58">
        <v>6</v>
      </c>
      <c r="M12" s="69">
        <v>6</v>
      </c>
      <c r="N12" s="69">
        <v>4</v>
      </c>
      <c r="O12" s="69">
        <v>4</v>
      </c>
      <c r="P12" s="198">
        <v>3</v>
      </c>
      <c r="Q12" s="69">
        <v>5</v>
      </c>
      <c r="R12" s="69">
        <v>6</v>
      </c>
      <c r="S12" s="69">
        <v>5</v>
      </c>
      <c r="T12" s="69">
        <v>5</v>
      </c>
      <c r="U12" s="69">
        <v>5</v>
      </c>
      <c r="V12" s="69"/>
      <c r="W12" s="58">
        <v>4</v>
      </c>
      <c r="X12" s="69">
        <v>4</v>
      </c>
      <c r="Y12" s="47">
        <v>5</v>
      </c>
      <c r="Z12" s="69">
        <v>5</v>
      </c>
      <c r="AA12" s="198">
        <v>2</v>
      </c>
      <c r="AB12" s="69">
        <v>6</v>
      </c>
      <c r="AC12" s="239">
        <v>7</v>
      </c>
      <c r="AD12" s="239">
        <v>7</v>
      </c>
      <c r="AE12" s="69">
        <v>5</v>
      </c>
      <c r="AF12" s="269">
        <v>7</v>
      </c>
      <c r="AG12" s="69">
        <v>4</v>
      </c>
      <c r="AH12" s="186">
        <v>3</v>
      </c>
      <c r="AI12" s="243">
        <v>7</v>
      </c>
      <c r="AJ12" s="69"/>
      <c r="AK12" s="69"/>
      <c r="AL12" s="69"/>
      <c r="AM12" s="28"/>
      <c r="AN12" s="28"/>
      <c r="AO12" s="69"/>
      <c r="AP12" s="58"/>
      <c r="AQ12" s="28"/>
      <c r="AR12" s="69"/>
      <c r="AS12" s="93"/>
    </row>
    <row r="13" spans="1:45" s="73" customFormat="1">
      <c r="A13" s="54" t="s">
        <v>7</v>
      </c>
      <c r="B13" s="72" t="s">
        <v>72</v>
      </c>
      <c r="C13" s="101">
        <v>29</v>
      </c>
      <c r="D13" s="42"/>
      <c r="E13" s="149" t="s">
        <v>1044</v>
      </c>
      <c r="F13" s="70">
        <f>AVERAGE(W13,T13,S13,G13,H13,I13,J13,K13,L13,M13,N13,O13,P13,Q13,R13,U13,V13,X13,Y13,Z13,AA13,AB13,AC13,AD13,AE13,AF13,AG13,AH13,AI13)</f>
        <v>5.1724137931034484</v>
      </c>
      <c r="G13" s="72">
        <v>6</v>
      </c>
      <c r="H13" s="121">
        <v>5</v>
      </c>
      <c r="I13" s="69">
        <v>5</v>
      </c>
      <c r="J13" s="69">
        <v>5</v>
      </c>
      <c r="K13" s="69">
        <v>5</v>
      </c>
      <c r="L13" s="58">
        <v>4</v>
      </c>
      <c r="M13" s="69">
        <v>5</v>
      </c>
      <c r="N13" s="69">
        <v>6</v>
      </c>
      <c r="O13" s="46">
        <v>6</v>
      </c>
      <c r="P13" s="69">
        <v>4</v>
      </c>
      <c r="Q13" s="69">
        <v>6</v>
      </c>
      <c r="R13" s="69">
        <v>6</v>
      </c>
      <c r="S13" s="182">
        <v>7</v>
      </c>
      <c r="T13" s="69">
        <v>6</v>
      </c>
      <c r="U13" s="198">
        <v>3</v>
      </c>
      <c r="V13" s="69">
        <v>6</v>
      </c>
      <c r="W13" s="69">
        <v>4</v>
      </c>
      <c r="X13" s="69">
        <v>5</v>
      </c>
      <c r="Y13" s="69">
        <v>5</v>
      </c>
      <c r="Z13" s="46">
        <v>6</v>
      </c>
      <c r="AA13" s="198">
        <v>1</v>
      </c>
      <c r="AB13" s="239">
        <v>7</v>
      </c>
      <c r="AC13" s="69">
        <v>5</v>
      </c>
      <c r="AD13" s="239">
        <v>7</v>
      </c>
      <c r="AE13" s="46">
        <v>6</v>
      </c>
      <c r="AF13" s="269">
        <v>7</v>
      </c>
      <c r="AG13" s="198">
        <v>3</v>
      </c>
      <c r="AH13" s="58">
        <v>4</v>
      </c>
      <c r="AI13" s="28">
        <v>5</v>
      </c>
      <c r="AJ13" s="69"/>
      <c r="AK13" s="69"/>
      <c r="AL13" s="69"/>
      <c r="AM13" s="28"/>
      <c r="AN13" s="28"/>
      <c r="AO13" s="69"/>
      <c r="AP13" s="69"/>
      <c r="AQ13" s="28"/>
      <c r="AR13" s="69"/>
      <c r="AS13" s="93"/>
    </row>
    <row r="14" spans="1:45" s="73" customFormat="1">
      <c r="A14" s="54" t="s">
        <v>7</v>
      </c>
      <c r="B14" s="72" t="s">
        <v>73</v>
      </c>
      <c r="C14" s="101">
        <v>7</v>
      </c>
      <c r="D14" s="42"/>
      <c r="E14" s="103"/>
      <c r="F14" s="70">
        <f>AVERAGE(G14,H14,O14,P14,V14,W14,AA14)</f>
        <v>4.2857142857142856</v>
      </c>
      <c r="G14" s="72">
        <v>6</v>
      </c>
      <c r="H14" s="129">
        <v>4</v>
      </c>
      <c r="I14" s="69"/>
      <c r="J14" s="69"/>
      <c r="K14" s="69"/>
      <c r="L14" s="58"/>
      <c r="M14" s="69"/>
      <c r="N14" s="58"/>
      <c r="O14" s="69">
        <v>4</v>
      </c>
      <c r="P14" s="69">
        <v>4</v>
      </c>
      <c r="Q14" s="69"/>
      <c r="R14" s="69"/>
      <c r="S14" s="69"/>
      <c r="T14" s="69"/>
      <c r="U14" s="69"/>
      <c r="V14" s="69">
        <v>6</v>
      </c>
      <c r="W14" s="69">
        <v>4</v>
      </c>
      <c r="X14" s="69"/>
      <c r="Y14" s="69"/>
      <c r="Z14" s="69"/>
      <c r="AA14" s="198">
        <v>2</v>
      </c>
      <c r="AB14" s="69"/>
      <c r="AC14" s="69"/>
      <c r="AD14" s="69"/>
      <c r="AE14" s="69"/>
      <c r="AF14" s="28"/>
      <c r="AG14" s="69"/>
      <c r="AH14" s="58"/>
      <c r="AI14" s="28"/>
      <c r="AJ14" s="69"/>
      <c r="AK14" s="69"/>
      <c r="AL14" s="69"/>
      <c r="AM14" s="28"/>
      <c r="AN14" s="28"/>
      <c r="AO14" s="69"/>
      <c r="AP14" s="69"/>
      <c r="AQ14" s="28"/>
      <c r="AR14" s="69"/>
      <c r="AS14" s="93"/>
    </row>
    <row r="15" spans="1:45" s="73" customFormat="1">
      <c r="A15" s="54" t="s">
        <v>7</v>
      </c>
      <c r="B15" s="72" t="s">
        <v>74</v>
      </c>
      <c r="C15" s="101">
        <v>21</v>
      </c>
      <c r="D15" s="42">
        <v>1</v>
      </c>
      <c r="E15" s="103">
        <v>1</v>
      </c>
      <c r="F15" s="70">
        <f>AVERAGE(T15,S15,G15,H15,I15,J15,K15,L15,M15,N15,P15,Q15,R15,U15,X15,Y15,Z15,AF15,AG15,AH15,AI15)</f>
        <v>5</v>
      </c>
      <c r="G15" s="72">
        <v>5</v>
      </c>
      <c r="H15" s="238">
        <v>3</v>
      </c>
      <c r="I15" s="69">
        <v>5</v>
      </c>
      <c r="J15" s="69">
        <v>4</v>
      </c>
      <c r="K15" s="69">
        <v>6</v>
      </c>
      <c r="L15" s="58">
        <v>5</v>
      </c>
      <c r="M15" s="69">
        <v>5</v>
      </c>
      <c r="N15" s="69">
        <v>5</v>
      </c>
      <c r="O15" s="69"/>
      <c r="P15" s="198">
        <v>3</v>
      </c>
      <c r="Q15" s="69">
        <v>6</v>
      </c>
      <c r="R15" s="69">
        <v>5</v>
      </c>
      <c r="S15" s="69">
        <v>5</v>
      </c>
      <c r="T15" s="182">
        <v>7</v>
      </c>
      <c r="U15" s="58">
        <v>5</v>
      </c>
      <c r="V15" s="69"/>
      <c r="W15" s="69"/>
      <c r="X15" s="69">
        <v>6</v>
      </c>
      <c r="Y15" s="69">
        <v>5</v>
      </c>
      <c r="Z15" s="69">
        <v>5</v>
      </c>
      <c r="AA15" s="69"/>
      <c r="AB15" s="69"/>
      <c r="AC15" s="69"/>
      <c r="AD15" s="69"/>
      <c r="AE15" s="58" t="s">
        <v>14</v>
      </c>
      <c r="AF15" s="324">
        <v>7</v>
      </c>
      <c r="AG15" s="69">
        <v>4</v>
      </c>
      <c r="AH15" s="186">
        <v>3</v>
      </c>
      <c r="AI15" s="28">
        <v>6</v>
      </c>
      <c r="AJ15" s="69"/>
      <c r="AK15" s="69"/>
      <c r="AL15" s="69"/>
      <c r="AM15" s="28"/>
      <c r="AN15" s="28"/>
      <c r="AO15" s="69"/>
      <c r="AP15" s="69"/>
      <c r="AQ15" s="28"/>
      <c r="AR15" s="69"/>
      <c r="AS15" s="93"/>
    </row>
    <row r="16" spans="1:45" s="73" customFormat="1">
      <c r="A16" s="54" t="s">
        <v>7</v>
      </c>
      <c r="B16" s="30" t="s">
        <v>432</v>
      </c>
      <c r="C16" s="101">
        <v>3</v>
      </c>
      <c r="D16" s="42"/>
      <c r="E16" s="103"/>
      <c r="F16" s="70">
        <f>AVERAGE(I16,J16,K16)</f>
        <v>4.666666666666667</v>
      </c>
      <c r="G16" s="72"/>
      <c r="H16" s="129"/>
      <c r="I16" s="69">
        <v>5</v>
      </c>
      <c r="J16" s="69">
        <v>5</v>
      </c>
      <c r="K16" s="69">
        <v>4</v>
      </c>
      <c r="L16" s="58"/>
      <c r="M16" s="69"/>
      <c r="N16" s="69"/>
      <c r="O16" s="69"/>
      <c r="P16" s="69"/>
      <c r="Q16" s="69"/>
      <c r="R16" s="69"/>
      <c r="S16" s="69"/>
      <c r="T16" s="69"/>
      <c r="U16" s="58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28"/>
      <c r="AG16" s="69"/>
      <c r="AH16" s="58"/>
      <c r="AI16" s="28"/>
      <c r="AJ16" s="69"/>
      <c r="AK16" s="69"/>
      <c r="AL16" s="69"/>
      <c r="AM16" s="28"/>
      <c r="AN16" s="28"/>
      <c r="AO16" s="69"/>
      <c r="AP16" s="69"/>
      <c r="AQ16" s="28"/>
      <c r="AR16" s="69"/>
      <c r="AS16" s="93"/>
    </row>
    <row r="17" spans="1:45" s="73" customFormat="1">
      <c r="A17" s="8" t="s">
        <v>7</v>
      </c>
      <c r="B17" s="33" t="s">
        <v>574</v>
      </c>
      <c r="C17" s="140">
        <v>22</v>
      </c>
      <c r="D17" s="141">
        <v>2</v>
      </c>
      <c r="E17" s="117"/>
      <c r="F17" s="24">
        <f>AVERAGE(W17,L17,M17,N17,O17,P17,Q17,R17,S17,T17,U17,V17,X17,Y17,AB17,AC17,AD17,AE17,AF17,AG17,AH17,AI17)</f>
        <v>5.0909090909090908</v>
      </c>
      <c r="G17" s="206"/>
      <c r="H17" s="129"/>
      <c r="I17" s="69"/>
      <c r="J17" s="69"/>
      <c r="K17" s="58" t="s">
        <v>14</v>
      </c>
      <c r="L17" s="58">
        <v>5</v>
      </c>
      <c r="M17" s="69">
        <v>5</v>
      </c>
      <c r="N17" s="69">
        <v>5</v>
      </c>
      <c r="O17" s="69">
        <v>5</v>
      </c>
      <c r="P17" s="198">
        <v>3</v>
      </c>
      <c r="Q17" s="69">
        <v>5</v>
      </c>
      <c r="R17" s="239">
        <v>7</v>
      </c>
      <c r="S17" s="69">
        <v>6</v>
      </c>
      <c r="T17" s="69">
        <v>6</v>
      </c>
      <c r="U17" s="58">
        <v>4</v>
      </c>
      <c r="V17" s="239">
        <v>7</v>
      </c>
      <c r="W17" s="69">
        <v>5</v>
      </c>
      <c r="X17" s="69">
        <v>5</v>
      </c>
      <c r="Y17" s="69">
        <v>5</v>
      </c>
      <c r="Z17" s="58" t="s">
        <v>14</v>
      </c>
      <c r="AA17" s="69"/>
      <c r="AB17" s="69">
        <v>6</v>
      </c>
      <c r="AC17" s="69">
        <v>4</v>
      </c>
      <c r="AD17" s="69">
        <v>6</v>
      </c>
      <c r="AE17" s="69">
        <v>5</v>
      </c>
      <c r="AF17" s="28">
        <v>4</v>
      </c>
      <c r="AG17" s="69">
        <v>5</v>
      </c>
      <c r="AH17" s="58">
        <v>4</v>
      </c>
      <c r="AI17" s="28">
        <v>5</v>
      </c>
      <c r="AJ17" s="69"/>
      <c r="AK17" s="69"/>
      <c r="AL17" s="69"/>
      <c r="AM17" s="28"/>
      <c r="AN17" s="28"/>
      <c r="AO17" s="69"/>
      <c r="AP17" s="69"/>
      <c r="AQ17" s="28"/>
      <c r="AR17" s="69"/>
      <c r="AS17" s="93"/>
    </row>
    <row r="18" spans="1:45">
      <c r="A18" s="54" t="s">
        <v>8</v>
      </c>
      <c r="B18" s="72" t="s">
        <v>75</v>
      </c>
      <c r="C18" s="101">
        <v>24</v>
      </c>
      <c r="D18" s="42"/>
      <c r="E18" s="103">
        <v>4</v>
      </c>
      <c r="F18" s="70">
        <f>AVERAGE(W18,T18,S18,G18,H18,I18,J18,K18,L18,M18,N18,O18,Q18,R18,U18,V18,X18,Y18,Z18,AA18,AB18,AC18,AD18,AE18)</f>
        <v>5.25</v>
      </c>
      <c r="G18" s="38">
        <v>4</v>
      </c>
      <c r="H18" s="69">
        <v>4</v>
      </c>
      <c r="I18" s="69">
        <v>5</v>
      </c>
      <c r="J18" s="69">
        <v>5</v>
      </c>
      <c r="K18" s="69">
        <v>4</v>
      </c>
      <c r="L18" s="58">
        <v>5</v>
      </c>
      <c r="M18" s="58">
        <v>6</v>
      </c>
      <c r="N18" s="58">
        <v>4</v>
      </c>
      <c r="O18" s="69">
        <v>4</v>
      </c>
      <c r="P18" s="37"/>
      <c r="Q18" s="182">
        <v>7</v>
      </c>
      <c r="R18" s="190">
        <v>8</v>
      </c>
      <c r="S18" s="58">
        <v>6</v>
      </c>
      <c r="T18" s="182">
        <v>7</v>
      </c>
      <c r="U18" s="69">
        <v>4</v>
      </c>
      <c r="V18" s="239">
        <v>7</v>
      </c>
      <c r="W18" s="69">
        <v>4</v>
      </c>
      <c r="X18" s="69">
        <v>5</v>
      </c>
      <c r="Y18" s="182">
        <v>8</v>
      </c>
      <c r="Z18" s="239">
        <v>8</v>
      </c>
      <c r="AA18" s="198">
        <v>3</v>
      </c>
      <c r="AB18" s="69">
        <v>6</v>
      </c>
      <c r="AC18" s="198">
        <v>3</v>
      </c>
      <c r="AD18" s="69">
        <v>5</v>
      </c>
      <c r="AE18" s="69">
        <v>4</v>
      </c>
      <c r="AF18" s="28"/>
      <c r="AG18" s="69"/>
      <c r="AH18" s="58"/>
      <c r="AI18" s="43"/>
      <c r="AJ18" s="69"/>
      <c r="AK18" s="69"/>
      <c r="AL18" s="69"/>
      <c r="AM18" s="28"/>
      <c r="AN18" s="28"/>
      <c r="AO18" s="69"/>
      <c r="AP18" s="69"/>
      <c r="AQ18" s="41"/>
      <c r="AR18" s="58"/>
      <c r="AS18" s="18"/>
    </row>
    <row r="19" spans="1:45">
      <c r="A19" s="100" t="s">
        <v>8</v>
      </c>
      <c r="B19" s="72" t="s">
        <v>76</v>
      </c>
      <c r="C19" s="101">
        <v>29</v>
      </c>
      <c r="D19" s="42"/>
      <c r="E19" s="103">
        <v>2</v>
      </c>
      <c r="F19" s="70">
        <f>AVERAGE(W19,T19,S19,G19,H19,I19,J19,K19,L19,M19,N19,O19,P19,Q19,R19,U19,V19,X19,Y19,Z19,AA19,AB19,AC19,AD19,AE19,AF19,AG19,AH19,AI19)</f>
        <v>4.8275862068965516</v>
      </c>
      <c r="G19" s="38">
        <v>4</v>
      </c>
      <c r="H19" s="116">
        <v>4</v>
      </c>
      <c r="I19" s="69">
        <v>5</v>
      </c>
      <c r="J19" s="69">
        <v>4</v>
      </c>
      <c r="K19" s="69">
        <v>6</v>
      </c>
      <c r="L19" s="58">
        <v>4</v>
      </c>
      <c r="M19" s="69">
        <v>5</v>
      </c>
      <c r="N19" s="69">
        <v>4</v>
      </c>
      <c r="O19" s="69">
        <v>4</v>
      </c>
      <c r="P19" s="69">
        <v>4</v>
      </c>
      <c r="Q19" s="69">
        <v>6</v>
      </c>
      <c r="R19" s="182">
        <v>7</v>
      </c>
      <c r="S19" s="69">
        <v>5</v>
      </c>
      <c r="T19" s="69">
        <v>5</v>
      </c>
      <c r="U19" s="69">
        <v>4</v>
      </c>
      <c r="V19" s="69">
        <v>5</v>
      </c>
      <c r="W19" s="69">
        <v>5</v>
      </c>
      <c r="X19" s="69">
        <v>4</v>
      </c>
      <c r="Y19" s="69">
        <v>5</v>
      </c>
      <c r="Z19" s="69">
        <v>6</v>
      </c>
      <c r="AA19" s="198">
        <v>3</v>
      </c>
      <c r="AB19" s="182">
        <v>7</v>
      </c>
      <c r="AC19" s="69">
        <v>5</v>
      </c>
      <c r="AD19" s="69">
        <v>6</v>
      </c>
      <c r="AE19" s="69">
        <v>4</v>
      </c>
      <c r="AF19" s="28">
        <v>5</v>
      </c>
      <c r="AG19" s="69">
        <v>5</v>
      </c>
      <c r="AH19" s="186">
        <v>3</v>
      </c>
      <c r="AI19" s="28">
        <v>6</v>
      </c>
      <c r="AJ19" s="69"/>
      <c r="AK19" s="69"/>
      <c r="AL19" s="69"/>
      <c r="AM19" s="28"/>
      <c r="AN19" s="28"/>
      <c r="AO19" s="69"/>
      <c r="AP19" s="69"/>
      <c r="AQ19" s="28"/>
      <c r="AR19" s="69"/>
      <c r="AS19" s="18"/>
    </row>
    <row r="20" spans="1:45" s="56" customFormat="1">
      <c r="A20" s="148" t="s">
        <v>8</v>
      </c>
      <c r="B20" s="72" t="s">
        <v>77</v>
      </c>
      <c r="C20" s="101">
        <v>23</v>
      </c>
      <c r="D20" s="42">
        <v>3</v>
      </c>
      <c r="E20" s="103"/>
      <c r="F20" s="70">
        <f>AVERAGE(W20,T20,G20,H20,I20,J20,K20,L20,M20,N20,O20,Q20,R20,S20,U20,V20,X20,Y20,Z20,AA20,AB20,AC20,AH20)</f>
        <v>5.2608695652173916</v>
      </c>
      <c r="G20" s="38">
        <v>6</v>
      </c>
      <c r="H20" s="69">
        <v>5</v>
      </c>
      <c r="I20" s="47">
        <v>5</v>
      </c>
      <c r="J20" s="69">
        <v>4</v>
      </c>
      <c r="K20" s="69">
        <v>6</v>
      </c>
      <c r="L20" s="58">
        <v>5</v>
      </c>
      <c r="M20" s="69">
        <v>5</v>
      </c>
      <c r="N20" s="47">
        <v>6</v>
      </c>
      <c r="O20" s="69">
        <v>5</v>
      </c>
      <c r="P20" s="69"/>
      <c r="Q20" s="69">
        <v>5</v>
      </c>
      <c r="R20" s="196">
        <v>7</v>
      </c>
      <c r="S20" s="69">
        <v>5</v>
      </c>
      <c r="T20" s="47">
        <v>6</v>
      </c>
      <c r="U20" s="69">
        <v>4</v>
      </c>
      <c r="V20" s="58">
        <v>6</v>
      </c>
      <c r="W20" s="69">
        <v>5</v>
      </c>
      <c r="X20" s="69">
        <v>5</v>
      </c>
      <c r="Y20" s="69">
        <v>5</v>
      </c>
      <c r="Z20" s="69">
        <v>6</v>
      </c>
      <c r="AA20" s="198">
        <v>3</v>
      </c>
      <c r="AB20" s="47">
        <v>6</v>
      </c>
      <c r="AC20" s="69">
        <v>6</v>
      </c>
      <c r="AD20" s="58"/>
      <c r="AE20" s="58" t="s">
        <v>14</v>
      </c>
      <c r="AF20" s="41" t="s">
        <v>14</v>
      </c>
      <c r="AG20" s="69"/>
      <c r="AH20" s="58">
        <v>5</v>
      </c>
      <c r="AI20" s="41" t="s">
        <v>14</v>
      </c>
      <c r="AJ20" s="58"/>
      <c r="AK20" s="58"/>
      <c r="AL20" s="69"/>
      <c r="AM20" s="28"/>
      <c r="AN20" s="28"/>
      <c r="AO20" s="69"/>
      <c r="AP20" s="69"/>
      <c r="AQ20" s="41"/>
      <c r="AR20" s="69"/>
      <c r="AS20" s="57"/>
    </row>
    <row r="21" spans="1:45" s="73" customFormat="1">
      <c r="A21" s="281" t="s">
        <v>8</v>
      </c>
      <c r="B21" s="282" t="s">
        <v>78</v>
      </c>
      <c r="C21" s="283">
        <v>2</v>
      </c>
      <c r="D21" s="284">
        <v>6</v>
      </c>
      <c r="E21" s="285"/>
      <c r="F21" s="135">
        <f>AVERAGE(G21,H21)</f>
        <v>5.5</v>
      </c>
      <c r="G21" s="314">
        <v>5</v>
      </c>
      <c r="H21" s="288">
        <v>6</v>
      </c>
      <c r="I21" s="287" t="s">
        <v>14</v>
      </c>
      <c r="J21" s="287" t="s">
        <v>14</v>
      </c>
      <c r="K21" s="288"/>
      <c r="L21" s="287"/>
      <c r="M21" s="288"/>
      <c r="N21" s="287" t="s">
        <v>14</v>
      </c>
      <c r="O21" s="288"/>
      <c r="P21" s="288"/>
      <c r="Q21" s="287" t="s">
        <v>14</v>
      </c>
      <c r="R21" s="287" t="s">
        <v>14</v>
      </c>
      <c r="S21" s="288"/>
      <c r="T21" s="288"/>
      <c r="U21" s="288"/>
      <c r="V21" s="287" t="s">
        <v>14</v>
      </c>
      <c r="W21" s="288"/>
      <c r="X21" s="288"/>
      <c r="Y21" s="287"/>
      <c r="Z21" s="288"/>
      <c r="AA21" s="288"/>
      <c r="AB21" s="288"/>
      <c r="AC21" s="288"/>
      <c r="AD21" s="288"/>
      <c r="AE21" s="288"/>
      <c r="AF21" s="284"/>
      <c r="AG21" s="288"/>
      <c r="AH21" s="287"/>
      <c r="AI21" s="290"/>
      <c r="AJ21" s="287"/>
      <c r="AK21" s="289"/>
      <c r="AL21" s="288"/>
      <c r="AM21" s="284"/>
      <c r="AN21" s="284"/>
      <c r="AO21" s="288"/>
      <c r="AP21" s="288"/>
      <c r="AQ21" s="290"/>
      <c r="AR21" s="289"/>
      <c r="AS21" s="93"/>
    </row>
    <row r="22" spans="1:45" s="73" customFormat="1">
      <c r="A22" s="148" t="s">
        <v>8</v>
      </c>
      <c r="B22" s="72" t="s">
        <v>81</v>
      </c>
      <c r="C22" s="101">
        <v>14</v>
      </c>
      <c r="D22" s="42">
        <v>8</v>
      </c>
      <c r="E22" s="103">
        <v>5</v>
      </c>
      <c r="F22" s="70">
        <f>AVERAGE(Q22,R22,S22,T22,U22,V22,Z22,AA22,AB22,AC22,AD22,AE22,AF22,AG22)</f>
        <v>5.3571428571428568</v>
      </c>
      <c r="G22" s="136" t="s">
        <v>14</v>
      </c>
      <c r="H22" s="129"/>
      <c r="I22" s="69"/>
      <c r="J22" s="69"/>
      <c r="K22" s="58" t="s">
        <v>14</v>
      </c>
      <c r="L22" s="58" t="s">
        <v>14</v>
      </c>
      <c r="M22" s="69"/>
      <c r="N22" s="69"/>
      <c r="O22" s="58" t="s">
        <v>14</v>
      </c>
      <c r="P22" s="58" t="s">
        <v>14</v>
      </c>
      <c r="Q22" s="46">
        <v>6</v>
      </c>
      <c r="R22" s="182">
        <v>8</v>
      </c>
      <c r="S22" s="69">
        <v>4</v>
      </c>
      <c r="T22" s="69">
        <v>6</v>
      </c>
      <c r="U22" s="58">
        <v>4</v>
      </c>
      <c r="V22" s="69">
        <v>6</v>
      </c>
      <c r="W22" s="58" t="s">
        <v>14</v>
      </c>
      <c r="X22" s="69"/>
      <c r="Y22" s="58" t="s">
        <v>14</v>
      </c>
      <c r="Z22" s="46">
        <v>6</v>
      </c>
      <c r="AA22" s="186">
        <v>3</v>
      </c>
      <c r="AB22" s="69">
        <v>5</v>
      </c>
      <c r="AC22" s="46">
        <v>6</v>
      </c>
      <c r="AD22" s="46">
        <v>6</v>
      </c>
      <c r="AE22" s="69">
        <v>6</v>
      </c>
      <c r="AF22" s="28">
        <v>5</v>
      </c>
      <c r="AG22" s="69">
        <v>4</v>
      </c>
      <c r="AH22" s="58" t="s">
        <v>14</v>
      </c>
      <c r="AI22" s="28"/>
      <c r="AJ22" s="69"/>
      <c r="AK22" s="69"/>
      <c r="AL22" s="69"/>
      <c r="AM22" s="28"/>
      <c r="AN22" s="28"/>
      <c r="AO22" s="69"/>
      <c r="AP22" s="69"/>
      <c r="AQ22" s="28"/>
      <c r="AR22" s="69"/>
      <c r="AS22" s="93"/>
    </row>
    <row r="23" spans="1:45" s="73" customFormat="1">
      <c r="A23" s="148" t="s">
        <v>8</v>
      </c>
      <c r="B23" s="72" t="s">
        <v>82</v>
      </c>
      <c r="C23" s="101">
        <v>9</v>
      </c>
      <c r="D23" s="42">
        <v>16</v>
      </c>
      <c r="E23" s="103">
        <v>1</v>
      </c>
      <c r="F23" s="70">
        <f>AVERAGE(I23,K23,L23,M23,N23,O23,P23,AH23,AI23)</f>
        <v>5</v>
      </c>
      <c r="G23" s="36" t="s">
        <v>14</v>
      </c>
      <c r="H23" s="58" t="s">
        <v>14</v>
      </c>
      <c r="I23" s="58">
        <v>5</v>
      </c>
      <c r="J23" s="58"/>
      <c r="K23" s="190">
        <v>7</v>
      </c>
      <c r="L23" s="58">
        <v>4</v>
      </c>
      <c r="M23" s="69">
        <v>5</v>
      </c>
      <c r="N23" s="69">
        <v>6</v>
      </c>
      <c r="O23" s="58">
        <v>4</v>
      </c>
      <c r="P23" s="186">
        <v>3</v>
      </c>
      <c r="Q23" s="58"/>
      <c r="R23" s="58" t="s">
        <v>14</v>
      </c>
      <c r="S23" s="58" t="s">
        <v>14</v>
      </c>
      <c r="T23" s="58" t="s">
        <v>14</v>
      </c>
      <c r="U23" s="58" t="s">
        <v>14</v>
      </c>
      <c r="V23" s="58" t="s">
        <v>14</v>
      </c>
      <c r="W23" s="69"/>
      <c r="X23" s="58" t="s">
        <v>14</v>
      </c>
      <c r="Y23" s="58" t="s">
        <v>14</v>
      </c>
      <c r="Z23" s="58" t="s">
        <v>14</v>
      </c>
      <c r="AA23" s="58" t="s">
        <v>14</v>
      </c>
      <c r="AB23" s="58" t="s">
        <v>14</v>
      </c>
      <c r="AC23" s="58" t="s">
        <v>14</v>
      </c>
      <c r="AD23" s="58" t="s">
        <v>14</v>
      </c>
      <c r="AE23" s="69"/>
      <c r="AF23" s="41" t="s">
        <v>14</v>
      </c>
      <c r="AG23" s="58" t="s">
        <v>14</v>
      </c>
      <c r="AH23" s="58">
        <v>4</v>
      </c>
      <c r="AI23" s="324">
        <v>7</v>
      </c>
      <c r="AJ23" s="69"/>
      <c r="AK23" s="69"/>
      <c r="AL23" s="69"/>
      <c r="AM23" s="28"/>
      <c r="AN23" s="28"/>
      <c r="AO23" s="69"/>
      <c r="AP23" s="58"/>
      <c r="AQ23" s="28"/>
      <c r="AR23" s="69"/>
      <c r="AS23" s="93"/>
    </row>
    <row r="24" spans="1:45" s="73" customFormat="1">
      <c r="A24" s="148" t="s">
        <v>8</v>
      </c>
      <c r="B24" s="72" t="s">
        <v>369</v>
      </c>
      <c r="C24" s="101"/>
      <c r="D24" s="42">
        <v>7</v>
      </c>
      <c r="E24" s="103"/>
      <c r="F24" s="70"/>
      <c r="G24" s="36"/>
      <c r="H24" s="45" t="s">
        <v>14</v>
      </c>
      <c r="I24" s="58" t="s">
        <v>14</v>
      </c>
      <c r="J24" s="58" t="s">
        <v>14</v>
      </c>
      <c r="K24" s="69"/>
      <c r="L24" s="58" t="s">
        <v>14</v>
      </c>
      <c r="M24" s="37"/>
      <c r="N24" s="69"/>
      <c r="O24" s="69"/>
      <c r="P24" s="58" t="s">
        <v>14</v>
      </c>
      <c r="Q24" s="58"/>
      <c r="R24" s="58"/>
      <c r="S24" s="69"/>
      <c r="T24" s="58"/>
      <c r="U24" s="69"/>
      <c r="V24" s="69"/>
      <c r="W24" s="58" t="s">
        <v>14</v>
      </c>
      <c r="X24" s="58"/>
      <c r="Y24" s="69"/>
      <c r="Z24" s="58"/>
      <c r="AA24" s="69"/>
      <c r="AB24" s="58"/>
      <c r="AC24" s="58"/>
      <c r="AD24" s="58"/>
      <c r="AE24" s="58"/>
      <c r="AF24" s="41"/>
      <c r="AG24" s="58" t="s">
        <v>14</v>
      </c>
      <c r="AH24" s="58"/>
      <c r="AI24" s="28"/>
      <c r="AJ24" s="69"/>
      <c r="AK24" s="58"/>
      <c r="AL24" s="69"/>
      <c r="AM24" s="28"/>
      <c r="AN24" s="41"/>
      <c r="AO24" s="69"/>
      <c r="AP24" s="69"/>
      <c r="AQ24" s="28"/>
      <c r="AR24" s="58"/>
      <c r="AS24" s="93"/>
    </row>
    <row r="25" spans="1:45" s="73" customFormat="1">
      <c r="A25" s="148" t="s">
        <v>8</v>
      </c>
      <c r="B25" s="72" t="s">
        <v>433</v>
      </c>
      <c r="C25" s="101">
        <v>2</v>
      </c>
      <c r="D25" s="42">
        <v>4</v>
      </c>
      <c r="E25" s="103"/>
      <c r="F25" s="70">
        <f>AVERAGE(I25,J25)</f>
        <v>5.5</v>
      </c>
      <c r="G25" s="38"/>
      <c r="H25" s="58"/>
      <c r="I25" s="58">
        <v>6</v>
      </c>
      <c r="J25" s="58">
        <v>5</v>
      </c>
      <c r="K25" s="58"/>
      <c r="L25" s="58"/>
      <c r="M25" s="58"/>
      <c r="N25" s="69"/>
      <c r="O25" s="69"/>
      <c r="P25" s="69"/>
      <c r="Q25" s="69"/>
      <c r="R25" s="58"/>
      <c r="S25" s="69"/>
      <c r="T25" s="58"/>
      <c r="U25" s="69"/>
      <c r="V25" s="69"/>
      <c r="W25" s="58"/>
      <c r="X25" s="69"/>
      <c r="Y25" s="69"/>
      <c r="Z25" s="69"/>
      <c r="AA25" s="58" t="s">
        <v>14</v>
      </c>
      <c r="AB25" s="58"/>
      <c r="AC25" s="69"/>
      <c r="AD25" s="58" t="s">
        <v>14</v>
      </c>
      <c r="AE25" s="69"/>
      <c r="AF25" s="41" t="s">
        <v>14</v>
      </c>
      <c r="AG25" s="58"/>
      <c r="AH25" s="58"/>
      <c r="AI25" s="41" t="s">
        <v>14</v>
      </c>
      <c r="AJ25" s="58"/>
      <c r="AK25" s="69"/>
      <c r="AL25" s="69"/>
      <c r="AM25" s="28"/>
      <c r="AN25" s="41"/>
      <c r="AO25" s="58"/>
      <c r="AP25" s="69"/>
      <c r="AQ25" s="41"/>
      <c r="AR25" s="69"/>
      <c r="AS25" s="93"/>
    </row>
    <row r="26" spans="1:45" s="73" customFormat="1">
      <c r="A26" s="148" t="s">
        <v>8</v>
      </c>
      <c r="B26" s="30" t="s">
        <v>445</v>
      </c>
      <c r="C26" s="101">
        <v>21</v>
      </c>
      <c r="D26" s="42">
        <v>3</v>
      </c>
      <c r="E26" s="103">
        <v>5</v>
      </c>
      <c r="F26" s="70">
        <f>AVERAGE(J26,K26,L26,M26,N26,O26,P26,V26,W26,X26,Y26,Z26,AA26,AB26,AC26,AD26,AE26,AF26,AG26,AH26,AI26)</f>
        <v>5.1904761904761907</v>
      </c>
      <c r="G26" s="38"/>
      <c r="H26" s="58"/>
      <c r="I26" s="58"/>
      <c r="J26" s="58">
        <v>5</v>
      </c>
      <c r="K26" s="190">
        <v>8</v>
      </c>
      <c r="L26" s="58">
        <v>5</v>
      </c>
      <c r="M26" s="190">
        <v>7</v>
      </c>
      <c r="N26" s="46">
        <v>6</v>
      </c>
      <c r="O26" s="69">
        <v>4</v>
      </c>
      <c r="P26" s="198">
        <v>3</v>
      </c>
      <c r="Q26" s="69"/>
      <c r="R26" s="58"/>
      <c r="S26" s="58" t="s">
        <v>14</v>
      </c>
      <c r="T26" s="58" t="s">
        <v>14</v>
      </c>
      <c r="U26" s="58" t="s">
        <v>14</v>
      </c>
      <c r="V26" s="69">
        <v>6</v>
      </c>
      <c r="W26" s="186">
        <v>3</v>
      </c>
      <c r="X26" s="69">
        <v>4</v>
      </c>
      <c r="Y26" s="69">
        <v>4</v>
      </c>
      <c r="Z26" s="69">
        <v>5</v>
      </c>
      <c r="AA26" s="69">
        <v>4</v>
      </c>
      <c r="AB26" s="58">
        <v>6</v>
      </c>
      <c r="AC26" s="69">
        <v>6</v>
      </c>
      <c r="AD26" s="239">
        <v>7</v>
      </c>
      <c r="AE26" s="46">
        <v>6</v>
      </c>
      <c r="AF26" s="41">
        <v>5</v>
      </c>
      <c r="AG26" s="58">
        <v>4</v>
      </c>
      <c r="AH26" s="58">
        <v>4</v>
      </c>
      <c r="AI26" s="339">
        <v>7</v>
      </c>
      <c r="AJ26" s="58"/>
      <c r="AK26" s="69"/>
      <c r="AL26" s="69"/>
      <c r="AM26" s="28"/>
      <c r="AN26" s="41"/>
      <c r="AO26" s="58"/>
      <c r="AP26" s="69"/>
      <c r="AQ26" s="41"/>
      <c r="AR26" s="69"/>
      <c r="AS26" s="93"/>
    </row>
    <row r="27" spans="1:45" s="73" customFormat="1">
      <c r="A27" s="148" t="s">
        <v>8</v>
      </c>
      <c r="B27" s="30" t="s">
        <v>577</v>
      </c>
      <c r="C27" s="101">
        <v>19</v>
      </c>
      <c r="D27" s="42">
        <v>3</v>
      </c>
      <c r="E27" s="103">
        <v>3</v>
      </c>
      <c r="F27" s="70">
        <f>AVERAGE(P27,Q27,R27,S27,T27,U27,V27,W27,X27,Y27,Z27,AA27,AB27,AC27,AD27,AE27,AF27,AG27,AI27)</f>
        <v>5.6315789473684212</v>
      </c>
      <c r="G27" s="38"/>
      <c r="H27" s="69"/>
      <c r="I27" s="58"/>
      <c r="J27" s="58"/>
      <c r="K27" s="58"/>
      <c r="L27" s="58"/>
      <c r="M27" s="58"/>
      <c r="N27" s="58" t="s">
        <v>14</v>
      </c>
      <c r="O27" s="58" t="s">
        <v>14</v>
      </c>
      <c r="P27" s="69">
        <v>4</v>
      </c>
      <c r="Q27" s="69">
        <v>5</v>
      </c>
      <c r="R27" s="196">
        <v>7</v>
      </c>
      <c r="S27" s="69">
        <v>5</v>
      </c>
      <c r="T27" s="190">
        <v>8</v>
      </c>
      <c r="U27" s="69">
        <v>5</v>
      </c>
      <c r="V27" s="239">
        <v>7</v>
      </c>
      <c r="W27" s="58">
        <v>5</v>
      </c>
      <c r="X27" s="69">
        <v>5</v>
      </c>
      <c r="Y27" s="69">
        <v>6</v>
      </c>
      <c r="Z27" s="182">
        <v>7</v>
      </c>
      <c r="AA27" s="69">
        <v>4</v>
      </c>
      <c r="AB27" s="190">
        <v>7</v>
      </c>
      <c r="AC27" s="69">
        <v>6</v>
      </c>
      <c r="AD27" s="69">
        <v>6</v>
      </c>
      <c r="AE27" s="69">
        <v>5</v>
      </c>
      <c r="AF27" s="41">
        <v>5</v>
      </c>
      <c r="AG27" s="58">
        <v>4</v>
      </c>
      <c r="AH27" s="58" t="s">
        <v>14</v>
      </c>
      <c r="AI27" s="41">
        <v>6</v>
      </c>
      <c r="AJ27" s="58"/>
      <c r="AK27" s="69"/>
      <c r="AL27" s="69"/>
      <c r="AM27" s="28"/>
      <c r="AN27" s="41"/>
      <c r="AO27" s="58"/>
      <c r="AP27" s="69"/>
      <c r="AQ27" s="41"/>
      <c r="AR27" s="69"/>
      <c r="AS27" s="93"/>
    </row>
    <row r="28" spans="1:45" s="73" customFormat="1">
      <c r="A28" s="148" t="s">
        <v>8</v>
      </c>
      <c r="B28" s="30" t="s">
        <v>120</v>
      </c>
      <c r="C28" s="101">
        <v>6</v>
      </c>
      <c r="D28" s="42">
        <v>1</v>
      </c>
      <c r="E28" s="103"/>
      <c r="F28" s="70">
        <f>AVERAGE(AD28,AE28,AF28,AG28,AH28,AI28)</f>
        <v>5.166666666666667</v>
      </c>
      <c r="G28" s="38"/>
      <c r="H28" s="69"/>
      <c r="I28" s="58"/>
      <c r="J28" s="58"/>
      <c r="K28" s="58"/>
      <c r="L28" s="58"/>
      <c r="M28" s="58"/>
      <c r="N28" s="58"/>
      <c r="O28" s="58"/>
      <c r="P28" s="69"/>
      <c r="Q28" s="69"/>
      <c r="R28" s="69"/>
      <c r="S28" s="58"/>
      <c r="T28" s="58"/>
      <c r="U28" s="58"/>
      <c r="V28" s="58"/>
      <c r="W28" s="58"/>
      <c r="X28" s="58"/>
      <c r="Y28" s="58"/>
      <c r="Z28" s="69"/>
      <c r="AA28" s="69"/>
      <c r="AB28" s="58" t="s">
        <v>14</v>
      </c>
      <c r="AC28" s="58"/>
      <c r="AD28" s="196">
        <v>7</v>
      </c>
      <c r="AE28" s="58">
        <v>6</v>
      </c>
      <c r="AF28" s="58">
        <v>6</v>
      </c>
      <c r="AG28" s="186">
        <v>3</v>
      </c>
      <c r="AH28" s="186">
        <v>3</v>
      </c>
      <c r="AI28" s="58">
        <v>6</v>
      </c>
      <c r="AJ28" s="69"/>
      <c r="AK28" s="69"/>
      <c r="AL28" s="69"/>
      <c r="AM28" s="28"/>
      <c r="AN28" s="41"/>
      <c r="AO28" s="58"/>
      <c r="AP28" s="69"/>
      <c r="AQ28" s="41"/>
      <c r="AR28" s="69"/>
      <c r="AS28" s="93"/>
    </row>
    <row r="29" spans="1:45" s="73" customFormat="1">
      <c r="A29" s="308" t="s">
        <v>8</v>
      </c>
      <c r="B29" s="309" t="s">
        <v>578</v>
      </c>
      <c r="C29" s="310"/>
      <c r="D29" s="311"/>
      <c r="E29" s="312"/>
      <c r="F29" s="24"/>
      <c r="G29" s="299"/>
      <c r="H29" s="294"/>
      <c r="I29" s="295"/>
      <c r="J29" s="313"/>
      <c r="K29" s="295"/>
      <c r="L29" s="295"/>
      <c r="M29" s="295"/>
      <c r="N29" s="294"/>
      <c r="O29" s="294"/>
      <c r="P29" s="294"/>
      <c r="Q29" s="294"/>
      <c r="R29" s="295"/>
      <c r="S29" s="294"/>
      <c r="T29" s="295"/>
      <c r="U29" s="294"/>
      <c r="V29" s="294"/>
      <c r="W29" s="295"/>
      <c r="X29" s="294"/>
      <c r="Y29" s="294"/>
      <c r="Z29" s="294"/>
      <c r="AA29" s="294"/>
      <c r="AB29" s="295"/>
      <c r="AC29" s="294"/>
      <c r="AD29" s="294"/>
      <c r="AE29" s="294"/>
      <c r="AF29" s="297"/>
      <c r="AG29" s="295"/>
      <c r="AH29" s="295"/>
      <c r="AI29" s="297"/>
      <c r="AJ29" s="295"/>
      <c r="AK29" s="294"/>
      <c r="AL29" s="294"/>
      <c r="AM29" s="296"/>
      <c r="AN29" s="297"/>
      <c r="AO29" s="295"/>
      <c r="AP29" s="294"/>
      <c r="AQ29" s="297"/>
      <c r="AR29" s="294"/>
      <c r="AS29" s="93"/>
    </row>
    <row r="30" spans="1:45">
      <c r="A30" s="100" t="s">
        <v>9</v>
      </c>
      <c r="B30" s="72" t="s">
        <v>79</v>
      </c>
      <c r="C30" s="101">
        <v>26</v>
      </c>
      <c r="D30" s="42">
        <v>3</v>
      </c>
      <c r="E30" s="103">
        <v>7</v>
      </c>
      <c r="F30" s="70">
        <f>AVERAGE(W30,T30,G30,H30,I30,K30,L30,M30,N30,O30,P30,Q30,R30,S30,U30,V30,X30,Z30,AA30,AB30,AC30,AD30,AE30,AF30,AG30,AI30)</f>
        <v>4.6923076923076925</v>
      </c>
      <c r="G30" s="183">
        <v>7</v>
      </c>
      <c r="H30" s="42">
        <v>4</v>
      </c>
      <c r="I30" s="116">
        <v>4</v>
      </c>
      <c r="J30" s="116" t="s">
        <v>14</v>
      </c>
      <c r="K30" s="182">
        <v>7</v>
      </c>
      <c r="L30" s="46">
        <v>6</v>
      </c>
      <c r="M30" s="47">
        <v>4</v>
      </c>
      <c r="N30" s="47">
        <v>4</v>
      </c>
      <c r="O30" s="47">
        <v>4</v>
      </c>
      <c r="P30" s="193">
        <v>3</v>
      </c>
      <c r="Q30" s="47">
        <v>5</v>
      </c>
      <c r="R30" s="182">
        <v>7</v>
      </c>
      <c r="S30" s="47">
        <v>4</v>
      </c>
      <c r="T30" s="47">
        <v>4</v>
      </c>
      <c r="U30" s="47">
        <v>4</v>
      </c>
      <c r="V30" s="182">
        <v>8</v>
      </c>
      <c r="W30" s="193">
        <v>3</v>
      </c>
      <c r="X30" s="47">
        <v>4</v>
      </c>
      <c r="Y30" s="116" t="s">
        <v>14</v>
      </c>
      <c r="Z30" s="47">
        <v>6</v>
      </c>
      <c r="AA30" s="193">
        <v>3</v>
      </c>
      <c r="AB30" s="42">
        <v>4</v>
      </c>
      <c r="AC30" s="47">
        <v>5</v>
      </c>
      <c r="AD30" s="42">
        <v>6</v>
      </c>
      <c r="AE30" s="47">
        <v>4</v>
      </c>
      <c r="AF30" s="42">
        <v>5</v>
      </c>
      <c r="AG30" s="266">
        <v>3</v>
      </c>
      <c r="AH30" s="116" t="s">
        <v>14</v>
      </c>
      <c r="AI30" s="47">
        <v>4</v>
      </c>
      <c r="AJ30" s="96"/>
      <c r="AK30" s="96"/>
      <c r="AL30" s="98"/>
      <c r="AM30" s="96"/>
      <c r="AN30" s="96"/>
      <c r="AO30" s="98"/>
      <c r="AP30" s="98"/>
      <c r="AQ30" s="98"/>
      <c r="AR30" s="96"/>
      <c r="AS30" s="18"/>
    </row>
    <row r="31" spans="1:45">
      <c r="A31" s="281" t="s">
        <v>9</v>
      </c>
      <c r="B31" s="282" t="s">
        <v>80</v>
      </c>
      <c r="C31" s="283">
        <v>3</v>
      </c>
      <c r="D31" s="284">
        <v>1</v>
      </c>
      <c r="E31" s="285"/>
      <c r="F31" s="135">
        <f>AVERAGE(G31,H31,J31)</f>
        <v>3.6666666666666665</v>
      </c>
      <c r="G31" s="314">
        <v>4</v>
      </c>
      <c r="H31" s="288">
        <v>3</v>
      </c>
      <c r="I31" s="287" t="s">
        <v>14</v>
      </c>
      <c r="J31" s="287">
        <v>4</v>
      </c>
      <c r="K31" s="288"/>
      <c r="L31" s="287"/>
      <c r="M31" s="288"/>
      <c r="N31" s="288"/>
      <c r="O31" s="288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88"/>
      <c r="AB31" s="288"/>
      <c r="AC31" s="288"/>
      <c r="AD31" s="287"/>
      <c r="AE31" s="287"/>
      <c r="AF31" s="284"/>
      <c r="AG31" s="288"/>
      <c r="AH31" s="287"/>
      <c r="AI31" s="284"/>
      <c r="AJ31" s="288"/>
      <c r="AK31" s="288"/>
      <c r="AL31" s="288"/>
      <c r="AM31" s="284"/>
      <c r="AN31" s="284"/>
      <c r="AO31" s="288"/>
      <c r="AP31" s="288"/>
      <c r="AQ31" s="284"/>
      <c r="AR31" s="288"/>
      <c r="AS31" s="18"/>
    </row>
    <row r="32" spans="1:45" s="73" customFormat="1">
      <c r="A32" s="148" t="s">
        <v>9</v>
      </c>
      <c r="B32" s="72" t="s">
        <v>600</v>
      </c>
      <c r="C32" s="101">
        <v>2</v>
      </c>
      <c r="D32" s="42">
        <v>20</v>
      </c>
      <c r="E32" s="103">
        <v>2</v>
      </c>
      <c r="F32" s="70">
        <f>AVERAGE(Y32,AH32)</f>
        <v>5</v>
      </c>
      <c r="G32" s="38"/>
      <c r="H32" s="58"/>
      <c r="I32" s="58"/>
      <c r="J32" s="58"/>
      <c r="K32" s="58" t="s">
        <v>14</v>
      </c>
      <c r="L32" s="58" t="s">
        <v>14</v>
      </c>
      <c r="M32" s="69"/>
      <c r="N32" s="69"/>
      <c r="O32" s="58" t="s">
        <v>14</v>
      </c>
      <c r="P32" s="58" t="s">
        <v>14</v>
      </c>
      <c r="Q32" s="58" t="s">
        <v>14</v>
      </c>
      <c r="R32" s="58" t="s">
        <v>14</v>
      </c>
      <c r="S32" s="58" t="s">
        <v>14</v>
      </c>
      <c r="T32" s="58" t="s">
        <v>14</v>
      </c>
      <c r="U32" s="58" t="s">
        <v>14</v>
      </c>
      <c r="V32" s="58" t="s">
        <v>14</v>
      </c>
      <c r="W32" s="58" t="s">
        <v>14</v>
      </c>
      <c r="X32" s="58" t="s">
        <v>14</v>
      </c>
      <c r="Y32" s="182">
        <v>7</v>
      </c>
      <c r="Z32" s="58" t="s">
        <v>14</v>
      </c>
      <c r="AA32" s="58" t="s">
        <v>14</v>
      </c>
      <c r="AB32" s="58" t="s">
        <v>14</v>
      </c>
      <c r="AC32" s="58" t="s">
        <v>14</v>
      </c>
      <c r="AD32" s="58" t="s">
        <v>14</v>
      </c>
      <c r="AE32" s="58" t="s">
        <v>14</v>
      </c>
      <c r="AF32" s="28"/>
      <c r="AG32" s="58" t="s">
        <v>14</v>
      </c>
      <c r="AH32" s="186">
        <v>3</v>
      </c>
      <c r="AI32" s="44" t="s">
        <v>14</v>
      </c>
      <c r="AJ32" s="69"/>
      <c r="AK32" s="69"/>
      <c r="AL32" s="69"/>
      <c r="AM32" s="28"/>
      <c r="AN32" s="28"/>
      <c r="AO32" s="69"/>
      <c r="AP32" s="69"/>
      <c r="AQ32" s="28"/>
      <c r="AR32" s="69"/>
      <c r="AS32" s="93"/>
    </row>
    <row r="33" spans="1:45" ht="15.75" thickBot="1">
      <c r="A33" s="301" t="s">
        <v>9</v>
      </c>
      <c r="B33" s="302" t="s">
        <v>368</v>
      </c>
      <c r="C33" s="303"/>
      <c r="D33" s="316">
        <v>1</v>
      </c>
      <c r="E33" s="317"/>
      <c r="F33" s="258"/>
      <c r="G33" s="286"/>
      <c r="H33" s="319" t="s">
        <v>14</v>
      </c>
      <c r="I33" s="287"/>
      <c r="J33" s="287"/>
      <c r="K33" s="288"/>
      <c r="L33" s="287"/>
      <c r="M33" s="288"/>
      <c r="N33" s="288"/>
      <c r="O33" s="288"/>
      <c r="P33" s="288"/>
      <c r="Q33" s="288"/>
      <c r="R33" s="287"/>
      <c r="S33" s="288"/>
      <c r="T33" s="288"/>
      <c r="U33" s="288"/>
      <c r="V33" s="288"/>
      <c r="W33" s="288"/>
      <c r="X33" s="288"/>
      <c r="Y33" s="288"/>
      <c r="Z33" s="287"/>
      <c r="AA33" s="287"/>
      <c r="AB33" s="287"/>
      <c r="AC33" s="287"/>
      <c r="AD33" s="288"/>
      <c r="AE33" s="288"/>
      <c r="AF33" s="284"/>
      <c r="AG33" s="288"/>
      <c r="AH33" s="287"/>
      <c r="AI33" s="284"/>
      <c r="AJ33" s="288"/>
      <c r="AK33" s="288"/>
      <c r="AL33" s="287"/>
      <c r="AM33" s="284"/>
      <c r="AN33" s="284"/>
      <c r="AO33" s="287"/>
      <c r="AP33" s="288"/>
      <c r="AQ33" s="284"/>
      <c r="AR33" s="287"/>
      <c r="AS33" s="18"/>
    </row>
    <row r="34" spans="1:45">
      <c r="G34" s="262"/>
      <c r="H34" s="262"/>
      <c r="I34" s="263"/>
      <c r="J34" s="263"/>
      <c r="K34" s="263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</row>
    <row r="35" spans="1:45">
      <c r="J35" s="73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9" width="4.7109375" customWidth="1"/>
    <col min="10" max="10" width="4.85546875" customWidth="1"/>
    <col min="11" max="39" width="4.7109375" customWidth="1"/>
    <col min="40" max="40" width="4.5703125" customWidth="1"/>
    <col min="41" max="44" width="4.7109375" customWidth="1"/>
  </cols>
  <sheetData>
    <row r="1" spans="1:45">
      <c r="A1" s="73" t="s">
        <v>115</v>
      </c>
    </row>
    <row r="4" spans="1:45" ht="15.75" thickBot="1">
      <c r="A4" t="s">
        <v>0</v>
      </c>
    </row>
    <row r="5" spans="1:45" ht="15.75" customHeight="1" thickBot="1">
      <c r="C5" s="340" t="s">
        <v>13</v>
      </c>
      <c r="D5" s="341"/>
      <c r="E5" s="342"/>
    </row>
    <row r="6" spans="1:45" ht="48" customHeight="1" thickBot="1">
      <c r="A6" s="2" t="s">
        <v>1</v>
      </c>
      <c r="B6" s="3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92" t="s">
        <v>83</v>
      </c>
      <c r="H6" s="92" t="s">
        <v>370</v>
      </c>
      <c r="I6" s="92" t="s">
        <v>397</v>
      </c>
      <c r="J6" s="92" t="s">
        <v>457</v>
      </c>
      <c r="K6" s="92" t="s">
        <v>588</v>
      </c>
      <c r="L6" s="92" t="s">
        <v>614</v>
      </c>
      <c r="M6" s="92" t="s">
        <v>635</v>
      </c>
      <c r="N6" s="92" t="s">
        <v>664</v>
      </c>
      <c r="O6" s="92" t="s">
        <v>681</v>
      </c>
      <c r="P6" s="92" t="s">
        <v>713</v>
      </c>
      <c r="Q6" s="92" t="s">
        <v>724</v>
      </c>
      <c r="R6" s="92" t="s">
        <v>745</v>
      </c>
      <c r="S6" s="92" t="s">
        <v>784</v>
      </c>
      <c r="T6" s="92" t="s">
        <v>805</v>
      </c>
      <c r="U6" s="92" t="s">
        <v>821</v>
      </c>
      <c r="V6" s="92" t="s">
        <v>832</v>
      </c>
      <c r="W6" s="92" t="s">
        <v>870</v>
      </c>
      <c r="X6" s="92" t="s">
        <v>881</v>
      </c>
      <c r="Y6" s="92" t="s">
        <v>894</v>
      </c>
      <c r="Z6" s="92" t="s">
        <v>912</v>
      </c>
      <c r="AA6" s="92" t="s">
        <v>958</v>
      </c>
      <c r="AB6" s="92" t="s">
        <v>967</v>
      </c>
      <c r="AC6" s="92" t="s">
        <v>1008</v>
      </c>
      <c r="AD6" s="92" t="s">
        <v>1016</v>
      </c>
      <c r="AE6" s="92" t="s">
        <v>1047</v>
      </c>
      <c r="AF6" s="92" t="s">
        <v>1065</v>
      </c>
      <c r="AG6" s="92" t="s">
        <v>1097</v>
      </c>
      <c r="AH6" s="92" t="s">
        <v>1104</v>
      </c>
      <c r="AI6" s="92" t="s">
        <v>1118</v>
      </c>
      <c r="AJ6" s="92"/>
      <c r="AK6" s="92"/>
      <c r="AL6" s="92"/>
      <c r="AM6" s="92"/>
      <c r="AN6" s="92"/>
      <c r="AO6" s="92"/>
      <c r="AP6" s="92"/>
      <c r="AQ6" s="92"/>
      <c r="AR6" s="92"/>
    </row>
    <row r="7" spans="1:45">
      <c r="A7" s="15" t="s">
        <v>6</v>
      </c>
      <c r="B7" s="31" t="s">
        <v>84</v>
      </c>
      <c r="C7" s="76">
        <v>16</v>
      </c>
      <c r="D7" s="77"/>
      <c r="E7" s="71" t="s">
        <v>172</v>
      </c>
      <c r="F7" s="25">
        <f>AVERAGE(G7,H7,I7,J7,K7,L7,M7,N7,O7,Q7,R7,S7,T7,U7,V7,W7)</f>
        <v>5.1875</v>
      </c>
      <c r="G7" s="47">
        <v>6</v>
      </c>
      <c r="H7" s="47">
        <v>6</v>
      </c>
      <c r="I7" s="46">
        <v>6</v>
      </c>
      <c r="J7" s="46">
        <v>6</v>
      </c>
      <c r="K7" s="47">
        <v>4</v>
      </c>
      <c r="L7" s="47">
        <v>4</v>
      </c>
      <c r="M7" s="47">
        <v>5</v>
      </c>
      <c r="N7" s="182">
        <v>9</v>
      </c>
      <c r="O7" s="193">
        <v>3</v>
      </c>
      <c r="P7" s="47"/>
      <c r="Q7" s="47">
        <v>4</v>
      </c>
      <c r="R7" s="47">
        <v>5</v>
      </c>
      <c r="S7" s="42">
        <v>6</v>
      </c>
      <c r="T7" s="42">
        <v>4</v>
      </c>
      <c r="U7" s="47">
        <v>5</v>
      </c>
      <c r="V7" s="47">
        <v>5</v>
      </c>
      <c r="W7" s="42">
        <v>5</v>
      </c>
      <c r="X7" s="47"/>
      <c r="Y7" s="47"/>
      <c r="Z7" s="47"/>
      <c r="AA7" s="47"/>
      <c r="AB7" s="47"/>
      <c r="AC7" s="42"/>
      <c r="AD7" s="42"/>
      <c r="AE7" s="47"/>
      <c r="AF7" s="47"/>
      <c r="AG7" s="47"/>
      <c r="AH7" s="42"/>
      <c r="AI7" s="47"/>
      <c r="AJ7" s="47"/>
      <c r="AK7" s="47"/>
      <c r="AL7" s="42"/>
      <c r="AM7" s="42"/>
      <c r="AN7" s="47"/>
      <c r="AO7" s="42"/>
      <c r="AP7" s="47"/>
      <c r="AQ7" s="42"/>
      <c r="AR7" s="47"/>
      <c r="AS7" s="18"/>
    </row>
    <row r="8" spans="1:45">
      <c r="A8" s="8" t="s">
        <v>6</v>
      </c>
      <c r="B8" s="9" t="s">
        <v>522</v>
      </c>
      <c r="C8" s="89">
        <v>13</v>
      </c>
      <c r="D8" s="90">
        <v>1</v>
      </c>
      <c r="E8" s="91"/>
      <c r="F8" s="24">
        <f>AVERAGE(P8,X8,Y8,Z8,AA8,AB8,AC8,AD8,AE8,AF8,AG8,AH8,AI8)</f>
        <v>5.7692307692307692</v>
      </c>
      <c r="G8" s="47"/>
      <c r="H8" s="47"/>
      <c r="I8" s="47"/>
      <c r="J8" s="47"/>
      <c r="K8" s="47"/>
      <c r="L8" s="47"/>
      <c r="M8" s="47"/>
      <c r="N8" s="47"/>
      <c r="O8" s="47"/>
      <c r="P8" s="46">
        <v>6</v>
      </c>
      <c r="Q8" s="47"/>
      <c r="R8" s="47"/>
      <c r="S8" s="42"/>
      <c r="T8" s="95"/>
      <c r="U8" s="47"/>
      <c r="V8" s="47"/>
      <c r="W8" s="41" t="s">
        <v>14</v>
      </c>
      <c r="X8" s="46">
        <v>6</v>
      </c>
      <c r="Y8" s="47">
        <v>5</v>
      </c>
      <c r="Z8" s="46">
        <v>6</v>
      </c>
      <c r="AA8" s="182">
        <v>7</v>
      </c>
      <c r="AB8" s="46">
        <v>6</v>
      </c>
      <c r="AC8" s="42">
        <v>6</v>
      </c>
      <c r="AD8" s="95">
        <v>5</v>
      </c>
      <c r="AE8" s="46">
        <v>6</v>
      </c>
      <c r="AF8" s="46">
        <v>6</v>
      </c>
      <c r="AG8" s="47">
        <v>4</v>
      </c>
      <c r="AH8" s="43">
        <v>6</v>
      </c>
      <c r="AI8" s="46">
        <v>6</v>
      </c>
      <c r="AJ8" s="47"/>
      <c r="AK8" s="47"/>
      <c r="AL8" s="42"/>
      <c r="AM8" s="42"/>
      <c r="AN8" s="47"/>
      <c r="AO8" s="42"/>
      <c r="AP8" s="47"/>
      <c r="AQ8" s="42"/>
      <c r="AR8" s="47"/>
      <c r="AS8" s="18"/>
    </row>
    <row r="9" spans="1:45">
      <c r="A9" s="54" t="s">
        <v>7</v>
      </c>
      <c r="B9" s="79" t="s">
        <v>85</v>
      </c>
      <c r="C9" s="85">
        <v>7</v>
      </c>
      <c r="D9" s="87">
        <v>2</v>
      </c>
      <c r="E9" s="83"/>
      <c r="F9" s="70">
        <f>AVERAGE(G9,H9,I9,X9,AA9,AB9,AC9)</f>
        <v>5.5714285714285712</v>
      </c>
      <c r="G9" s="47">
        <v>5</v>
      </c>
      <c r="H9" s="116">
        <v>6</v>
      </c>
      <c r="I9" s="47">
        <v>6</v>
      </c>
      <c r="J9" s="47"/>
      <c r="K9" s="47"/>
      <c r="L9" s="47"/>
      <c r="M9" s="47"/>
      <c r="N9" s="47"/>
      <c r="O9" s="47"/>
      <c r="P9" s="47"/>
      <c r="Q9" s="47"/>
      <c r="R9" s="47"/>
      <c r="S9" s="42"/>
      <c r="T9" s="41" t="s">
        <v>14</v>
      </c>
      <c r="U9" s="47"/>
      <c r="V9" s="47"/>
      <c r="W9" s="40"/>
      <c r="X9" s="47">
        <v>5</v>
      </c>
      <c r="Y9" s="47"/>
      <c r="Z9" s="47"/>
      <c r="AA9" s="47">
        <v>6</v>
      </c>
      <c r="AB9" s="47">
        <v>6</v>
      </c>
      <c r="AC9" s="42">
        <v>5</v>
      </c>
      <c r="AD9" s="41" t="s">
        <v>14</v>
      </c>
      <c r="AE9" s="47"/>
      <c r="AF9" s="47"/>
      <c r="AG9" s="47"/>
      <c r="AH9" s="42"/>
      <c r="AI9" s="47"/>
      <c r="AJ9" s="47"/>
      <c r="AK9" s="47"/>
      <c r="AL9" s="42"/>
      <c r="AM9" s="42"/>
      <c r="AN9" s="47"/>
      <c r="AO9" s="42"/>
      <c r="AP9" s="47"/>
      <c r="AQ9" s="42"/>
      <c r="AR9" s="47"/>
      <c r="AS9" s="18"/>
    </row>
    <row r="10" spans="1:45">
      <c r="A10" s="54" t="s">
        <v>7</v>
      </c>
      <c r="B10" s="72" t="s">
        <v>86</v>
      </c>
      <c r="C10" s="85">
        <v>16</v>
      </c>
      <c r="D10" s="87">
        <v>2</v>
      </c>
      <c r="E10" s="94"/>
      <c r="F10" s="70">
        <f>AVERAGE(V10,G10,H10,I10,J10,K10,L10,M10,N10,O10,Q10,R10,S10,Y10,AH10,AI10)</f>
        <v>5.125</v>
      </c>
      <c r="G10" s="161">
        <v>6</v>
      </c>
      <c r="H10" s="47">
        <v>5</v>
      </c>
      <c r="I10" s="191">
        <v>7</v>
      </c>
      <c r="J10" s="47">
        <v>6</v>
      </c>
      <c r="K10" s="47">
        <v>5</v>
      </c>
      <c r="L10" s="47">
        <v>5</v>
      </c>
      <c r="M10" s="47">
        <v>6</v>
      </c>
      <c r="N10" s="47">
        <v>4</v>
      </c>
      <c r="O10" s="47">
        <v>4</v>
      </c>
      <c r="P10" s="58" t="s">
        <v>14</v>
      </c>
      <c r="Q10" s="193">
        <v>3</v>
      </c>
      <c r="R10" s="47">
        <v>4</v>
      </c>
      <c r="S10" s="42">
        <v>4</v>
      </c>
      <c r="T10" s="42"/>
      <c r="U10" s="47"/>
      <c r="V10" s="116">
        <v>5</v>
      </c>
      <c r="W10" s="42"/>
      <c r="X10" s="47"/>
      <c r="Y10" s="47">
        <v>5</v>
      </c>
      <c r="Z10" s="47"/>
      <c r="AA10" s="47"/>
      <c r="AB10" s="58" t="s">
        <v>14</v>
      </c>
      <c r="AC10" s="42"/>
      <c r="AD10" s="42"/>
      <c r="AE10" s="47"/>
      <c r="AF10" s="47"/>
      <c r="AG10" s="47"/>
      <c r="AH10" s="42">
        <v>6</v>
      </c>
      <c r="AI10" s="191">
        <v>7</v>
      </c>
      <c r="AJ10" s="47"/>
      <c r="AK10" s="47"/>
      <c r="AL10" s="42"/>
      <c r="AM10" s="42"/>
      <c r="AN10" s="47"/>
      <c r="AO10" s="42"/>
      <c r="AP10" s="47"/>
      <c r="AQ10" s="42"/>
      <c r="AR10" s="47"/>
      <c r="AS10" s="18"/>
    </row>
    <row r="11" spans="1:45" s="63" customFormat="1">
      <c r="A11" s="54" t="s">
        <v>7</v>
      </c>
      <c r="B11" s="72" t="s">
        <v>87</v>
      </c>
      <c r="C11" s="85">
        <v>16</v>
      </c>
      <c r="D11" s="87">
        <v>7</v>
      </c>
      <c r="E11" s="94"/>
      <c r="F11" s="70">
        <f>AVERAGE(G11,H11,P11,Q11,T11,U11,W11,X11,Z11,AA11,AB11,AC11,AD11,AE11,AF11,AG11)</f>
        <v>5.1875</v>
      </c>
      <c r="G11" s="161">
        <v>5</v>
      </c>
      <c r="H11" s="47">
        <v>6</v>
      </c>
      <c r="I11" s="58" t="s">
        <v>14</v>
      </c>
      <c r="J11" s="47"/>
      <c r="K11" s="47"/>
      <c r="L11" s="47"/>
      <c r="M11" s="58" t="s">
        <v>14</v>
      </c>
      <c r="N11" s="58" t="s">
        <v>14</v>
      </c>
      <c r="O11" s="47"/>
      <c r="P11" s="47">
        <v>6</v>
      </c>
      <c r="Q11" s="193">
        <v>2</v>
      </c>
      <c r="R11" s="47"/>
      <c r="S11" s="47"/>
      <c r="T11" s="42">
        <v>5</v>
      </c>
      <c r="U11" s="47">
        <v>4</v>
      </c>
      <c r="V11" s="58" t="s">
        <v>14</v>
      </c>
      <c r="W11" s="47">
        <v>5</v>
      </c>
      <c r="X11" s="47">
        <v>6</v>
      </c>
      <c r="Y11" s="58" t="s">
        <v>14</v>
      </c>
      <c r="Z11" s="47">
        <v>6</v>
      </c>
      <c r="AA11" s="47">
        <v>6</v>
      </c>
      <c r="AB11" s="47">
        <v>6</v>
      </c>
      <c r="AC11" s="42">
        <v>5</v>
      </c>
      <c r="AD11" s="42">
        <v>5</v>
      </c>
      <c r="AE11" s="47">
        <v>5</v>
      </c>
      <c r="AF11" s="191">
        <v>7</v>
      </c>
      <c r="AG11" s="47">
        <v>4</v>
      </c>
      <c r="AH11" s="41" t="s">
        <v>14</v>
      </c>
      <c r="AI11" s="58" t="s">
        <v>14</v>
      </c>
      <c r="AJ11" s="47"/>
      <c r="AK11" s="47"/>
      <c r="AL11" s="42"/>
      <c r="AM11" s="42"/>
      <c r="AN11" s="47"/>
      <c r="AO11" s="42"/>
      <c r="AP11" s="47"/>
      <c r="AQ11" s="42"/>
      <c r="AR11" s="47"/>
      <c r="AS11" s="65"/>
    </row>
    <row r="12" spans="1:45" s="73" customFormat="1">
      <c r="A12" s="54" t="s">
        <v>7</v>
      </c>
      <c r="B12" s="72" t="s">
        <v>372</v>
      </c>
      <c r="C12" s="85">
        <v>27</v>
      </c>
      <c r="D12" s="87">
        <v>1</v>
      </c>
      <c r="E12" s="94">
        <v>1</v>
      </c>
      <c r="F12" s="70">
        <f>AVERAGE(V12,U12,I12,J12,K12,L12,M12,N12,O12,P12,Q12,R12,S12,T12,W12,X12,Y12,Z12,AA12,AB12,AC12,AD12,AE12,AF12,AG12,AH12,AI12)</f>
        <v>5.2592592592592595</v>
      </c>
      <c r="G12" s="161"/>
      <c r="H12" s="58" t="s">
        <v>14</v>
      </c>
      <c r="I12" s="47">
        <v>6</v>
      </c>
      <c r="J12" s="47">
        <v>6</v>
      </c>
      <c r="K12" s="47">
        <v>6</v>
      </c>
      <c r="L12" s="47">
        <v>5</v>
      </c>
      <c r="M12" s="47">
        <v>5</v>
      </c>
      <c r="N12" s="47">
        <v>5</v>
      </c>
      <c r="O12" s="47">
        <v>4</v>
      </c>
      <c r="P12" s="116">
        <v>6</v>
      </c>
      <c r="Q12" s="193">
        <v>2</v>
      </c>
      <c r="R12" s="47">
        <v>5</v>
      </c>
      <c r="S12" s="116">
        <v>5</v>
      </c>
      <c r="T12" s="42">
        <v>6</v>
      </c>
      <c r="U12" s="116">
        <v>4</v>
      </c>
      <c r="V12" s="46">
        <v>6</v>
      </c>
      <c r="W12" s="47">
        <v>5</v>
      </c>
      <c r="X12" s="191">
        <v>7</v>
      </c>
      <c r="Y12" s="116">
        <v>5</v>
      </c>
      <c r="Z12" s="191">
        <v>7</v>
      </c>
      <c r="AA12" s="47">
        <v>6</v>
      </c>
      <c r="AB12" s="47">
        <v>6</v>
      </c>
      <c r="AC12" s="42">
        <v>5</v>
      </c>
      <c r="AD12" s="42">
        <v>4</v>
      </c>
      <c r="AE12" s="47">
        <v>5</v>
      </c>
      <c r="AF12" s="47">
        <v>6</v>
      </c>
      <c r="AG12" s="193">
        <v>3</v>
      </c>
      <c r="AH12" s="42">
        <v>6</v>
      </c>
      <c r="AI12" s="47">
        <v>6</v>
      </c>
      <c r="AJ12" s="47"/>
      <c r="AK12" s="47"/>
      <c r="AL12" s="42"/>
      <c r="AM12" s="42"/>
      <c r="AN12" s="47"/>
      <c r="AO12" s="42"/>
      <c r="AP12" s="47"/>
      <c r="AQ12" s="40"/>
      <c r="AR12" s="116"/>
      <c r="AS12" s="93"/>
    </row>
    <row r="13" spans="1:45" s="73" customFormat="1">
      <c r="A13" s="54" t="s">
        <v>7</v>
      </c>
      <c r="B13" s="72" t="s">
        <v>458</v>
      </c>
      <c r="C13" s="85">
        <v>26</v>
      </c>
      <c r="D13" s="87"/>
      <c r="E13" s="94">
        <v>4</v>
      </c>
      <c r="F13" s="70">
        <f>AVERAGE(V13,J13,K13,L13,M13,N13,O13,P13,Q13,R13,S13,T13,U13,W13,X13,Y13,Z13,AA13,AB13,AC13,AD13,AE13,AF13,AG13,AH13,AI13)</f>
        <v>5.4230769230769234</v>
      </c>
      <c r="G13" s="108"/>
      <c r="H13" s="47"/>
      <c r="I13" s="47"/>
      <c r="J13" s="47">
        <v>6</v>
      </c>
      <c r="K13" s="182">
        <v>7</v>
      </c>
      <c r="L13" s="47">
        <v>6</v>
      </c>
      <c r="M13" s="47">
        <v>5</v>
      </c>
      <c r="N13" s="47">
        <v>5</v>
      </c>
      <c r="O13" s="47">
        <v>4</v>
      </c>
      <c r="P13" s="47">
        <v>6</v>
      </c>
      <c r="Q13" s="193">
        <v>2</v>
      </c>
      <c r="R13" s="182">
        <v>7</v>
      </c>
      <c r="S13" s="47">
        <v>5</v>
      </c>
      <c r="T13" s="42">
        <v>5</v>
      </c>
      <c r="U13" s="193">
        <v>3</v>
      </c>
      <c r="V13" s="46">
        <v>6</v>
      </c>
      <c r="W13" s="47">
        <v>6</v>
      </c>
      <c r="X13" s="47">
        <v>4</v>
      </c>
      <c r="Y13" s="47">
        <v>5</v>
      </c>
      <c r="Z13" s="191">
        <v>7</v>
      </c>
      <c r="AA13" s="47">
        <v>6</v>
      </c>
      <c r="AB13" s="182">
        <v>7</v>
      </c>
      <c r="AC13" s="42">
        <v>5</v>
      </c>
      <c r="AD13" s="42">
        <v>5</v>
      </c>
      <c r="AE13" s="47">
        <v>6</v>
      </c>
      <c r="AF13" s="191">
        <v>8</v>
      </c>
      <c r="AG13" s="193">
        <v>3</v>
      </c>
      <c r="AH13" s="42">
        <v>6</v>
      </c>
      <c r="AI13" s="47">
        <v>6</v>
      </c>
      <c r="AJ13" s="47"/>
      <c r="AK13" s="47"/>
      <c r="AL13" s="42"/>
      <c r="AM13" s="42"/>
      <c r="AN13" s="47"/>
      <c r="AO13" s="42"/>
      <c r="AP13" s="47"/>
      <c r="AQ13" s="42"/>
      <c r="AR13" s="47"/>
      <c r="AS13" s="93"/>
    </row>
    <row r="14" spans="1:45" s="73" customFormat="1">
      <c r="A14" s="54" t="s">
        <v>7</v>
      </c>
      <c r="B14" s="72" t="s">
        <v>91</v>
      </c>
      <c r="C14" s="85">
        <v>23</v>
      </c>
      <c r="D14" s="87"/>
      <c r="E14" s="83">
        <v>2</v>
      </c>
      <c r="F14" s="70">
        <f>AVERAGE(G14,H14,I14,J14,K14,R14,S14,T14,U14,V14,W14,X14,Y14,Z14,AA14,AB14,AC14,AD14,AE14,AF14,AG14,AH14,AI14)</f>
        <v>5.7391304347826084</v>
      </c>
      <c r="G14" s="47">
        <v>5</v>
      </c>
      <c r="H14" s="161">
        <v>6</v>
      </c>
      <c r="I14" s="116">
        <v>6</v>
      </c>
      <c r="J14" s="191">
        <v>7</v>
      </c>
      <c r="K14" s="47">
        <v>6</v>
      </c>
      <c r="L14" s="47"/>
      <c r="M14" s="47"/>
      <c r="N14" s="47"/>
      <c r="O14" s="47"/>
      <c r="P14" s="47"/>
      <c r="Q14" s="47"/>
      <c r="R14" s="47">
        <v>6</v>
      </c>
      <c r="S14" s="47">
        <v>5</v>
      </c>
      <c r="T14" s="269">
        <v>7</v>
      </c>
      <c r="U14" s="193">
        <v>3</v>
      </c>
      <c r="V14" s="191">
        <v>8</v>
      </c>
      <c r="W14" s="47">
        <v>5</v>
      </c>
      <c r="X14" s="116">
        <v>5</v>
      </c>
      <c r="Y14" s="47">
        <v>6</v>
      </c>
      <c r="Z14" s="182">
        <v>8</v>
      </c>
      <c r="AA14" s="47">
        <v>6</v>
      </c>
      <c r="AB14" s="47">
        <v>5</v>
      </c>
      <c r="AC14" s="42">
        <v>5</v>
      </c>
      <c r="AD14" s="42">
        <v>4</v>
      </c>
      <c r="AE14" s="47">
        <v>6</v>
      </c>
      <c r="AF14" s="47">
        <v>6</v>
      </c>
      <c r="AG14" s="47">
        <v>4</v>
      </c>
      <c r="AH14" s="42">
        <v>6</v>
      </c>
      <c r="AI14" s="191">
        <v>7</v>
      </c>
      <c r="AJ14" s="47"/>
      <c r="AK14" s="47"/>
      <c r="AL14" s="42"/>
      <c r="AM14" s="42"/>
      <c r="AN14" s="47"/>
      <c r="AO14" s="42"/>
      <c r="AP14" s="47"/>
      <c r="AQ14" s="42"/>
      <c r="AR14" s="47"/>
      <c r="AS14" s="93"/>
    </row>
    <row r="15" spans="1:45" s="73" customFormat="1">
      <c r="A15" s="308" t="s">
        <v>7</v>
      </c>
      <c r="B15" s="309" t="s">
        <v>521</v>
      </c>
      <c r="C15" s="310">
        <v>6</v>
      </c>
      <c r="D15" s="311"/>
      <c r="E15" s="334"/>
      <c r="F15" s="202">
        <f>AVERAGE(L15,M15,N15,O15,P15,Q15)</f>
        <v>4.5</v>
      </c>
      <c r="G15" s="307"/>
      <c r="H15" s="288"/>
      <c r="I15" s="288"/>
      <c r="J15" s="288"/>
      <c r="K15" s="288"/>
      <c r="L15" s="288">
        <v>4</v>
      </c>
      <c r="M15" s="288">
        <v>5</v>
      </c>
      <c r="N15" s="288">
        <v>4</v>
      </c>
      <c r="O15" s="288">
        <v>4</v>
      </c>
      <c r="P15" s="288">
        <v>6</v>
      </c>
      <c r="Q15" s="288">
        <v>4</v>
      </c>
      <c r="R15" s="288"/>
      <c r="S15" s="288"/>
      <c r="T15" s="284"/>
      <c r="U15" s="288"/>
      <c r="V15" s="288"/>
      <c r="W15" s="288"/>
      <c r="X15" s="287"/>
      <c r="Y15" s="288"/>
      <c r="Z15" s="288"/>
      <c r="AA15" s="288"/>
      <c r="AB15" s="288"/>
      <c r="AC15" s="284"/>
      <c r="AD15" s="282"/>
      <c r="AE15" s="288"/>
      <c r="AF15" s="288"/>
      <c r="AG15" s="288"/>
      <c r="AH15" s="284"/>
      <c r="AI15" s="288"/>
      <c r="AJ15" s="288"/>
      <c r="AK15" s="288"/>
      <c r="AL15" s="284"/>
      <c r="AM15" s="284"/>
      <c r="AN15" s="288"/>
      <c r="AO15" s="284"/>
      <c r="AP15" s="288"/>
      <c r="AQ15" s="284"/>
      <c r="AR15" s="288"/>
      <c r="AS15" s="93"/>
    </row>
    <row r="16" spans="1:45">
      <c r="A16" s="54" t="s">
        <v>8</v>
      </c>
      <c r="B16" s="79" t="s">
        <v>88</v>
      </c>
      <c r="C16" s="85">
        <v>7</v>
      </c>
      <c r="D16" s="87">
        <v>5</v>
      </c>
      <c r="E16" s="83">
        <v>1</v>
      </c>
      <c r="F16" s="70">
        <f>AVERAGE(G16,H16,R16,U16,V16,W16,AD16)</f>
        <v>5.1428571428571432</v>
      </c>
      <c r="G16" s="47">
        <v>5</v>
      </c>
      <c r="H16" s="161">
        <v>5</v>
      </c>
      <c r="I16" s="47"/>
      <c r="J16" s="47"/>
      <c r="K16" s="47"/>
      <c r="L16" s="116"/>
      <c r="M16" s="47"/>
      <c r="N16" s="58" t="s">
        <v>14</v>
      </c>
      <c r="O16" s="47"/>
      <c r="P16" s="47"/>
      <c r="Q16" s="47"/>
      <c r="R16" s="47">
        <v>5</v>
      </c>
      <c r="S16" s="42"/>
      <c r="T16" s="42"/>
      <c r="U16" s="47">
        <v>5</v>
      </c>
      <c r="V16" s="47">
        <v>5</v>
      </c>
      <c r="W16" s="42">
        <v>4</v>
      </c>
      <c r="X16" s="47"/>
      <c r="Y16" s="47"/>
      <c r="Z16" s="116"/>
      <c r="AA16" s="58" t="s">
        <v>14</v>
      </c>
      <c r="AB16" s="47"/>
      <c r="AC16" s="41" t="s">
        <v>14</v>
      </c>
      <c r="AD16" s="269">
        <v>7</v>
      </c>
      <c r="AE16" s="47"/>
      <c r="AF16" s="58" t="s">
        <v>14</v>
      </c>
      <c r="AG16" s="58" t="s">
        <v>14</v>
      </c>
      <c r="AH16" s="42"/>
      <c r="AI16" s="47"/>
      <c r="AJ16" s="47"/>
      <c r="AK16" s="47"/>
      <c r="AL16" s="42"/>
      <c r="AM16" s="42"/>
      <c r="AN16" s="47"/>
      <c r="AO16" s="42"/>
      <c r="AP16" s="47"/>
      <c r="AQ16" s="42"/>
      <c r="AR16" s="47"/>
      <c r="AS16" s="18"/>
    </row>
    <row r="17" spans="1:45">
      <c r="A17" s="54" t="s">
        <v>8</v>
      </c>
      <c r="B17" s="79" t="s">
        <v>89</v>
      </c>
      <c r="C17" s="85">
        <v>23</v>
      </c>
      <c r="D17" s="87">
        <v>1</v>
      </c>
      <c r="E17" s="83">
        <v>1</v>
      </c>
      <c r="F17" s="70">
        <f>AVERAGE(V17,U17,T17,G17,H17,I17,J17,K17,L17,M17,N17,O17,P17,R17,S17,W17,X17,Y17,Z17,AE17,AF17,AG17,AI17)</f>
        <v>5.9130434782608692</v>
      </c>
      <c r="G17" s="116">
        <v>6</v>
      </c>
      <c r="H17" s="134">
        <v>6</v>
      </c>
      <c r="I17" s="116">
        <v>6</v>
      </c>
      <c r="J17" s="192">
        <v>8</v>
      </c>
      <c r="K17" s="191">
        <v>7</v>
      </c>
      <c r="L17" s="116">
        <v>5</v>
      </c>
      <c r="M17" s="47">
        <v>5</v>
      </c>
      <c r="N17" s="47">
        <v>5</v>
      </c>
      <c r="O17" s="47">
        <v>5</v>
      </c>
      <c r="P17" s="47">
        <v>6</v>
      </c>
      <c r="Q17" s="47"/>
      <c r="R17" s="191">
        <v>7</v>
      </c>
      <c r="S17" s="42">
        <v>5</v>
      </c>
      <c r="T17" s="40">
        <v>6</v>
      </c>
      <c r="U17" s="47">
        <v>4</v>
      </c>
      <c r="V17" s="47">
        <v>6</v>
      </c>
      <c r="W17" s="40">
        <v>5</v>
      </c>
      <c r="X17" s="116">
        <v>6</v>
      </c>
      <c r="Y17" s="116">
        <v>6</v>
      </c>
      <c r="Z17" s="116">
        <v>6</v>
      </c>
      <c r="AA17" s="47"/>
      <c r="AB17" s="116"/>
      <c r="AC17" s="42"/>
      <c r="AD17" s="122"/>
      <c r="AE17" s="47">
        <v>6</v>
      </c>
      <c r="AF17" s="182">
        <v>8</v>
      </c>
      <c r="AG17" s="116">
        <v>5</v>
      </c>
      <c r="AH17" s="41" t="s">
        <v>14</v>
      </c>
      <c r="AI17" s="192">
        <v>7</v>
      </c>
      <c r="AJ17" s="116"/>
      <c r="AK17" s="47"/>
      <c r="AL17" s="40"/>
      <c r="AM17" s="42"/>
      <c r="AN17" s="47"/>
      <c r="AO17" s="40"/>
      <c r="AP17" s="47"/>
      <c r="AQ17" s="42"/>
      <c r="AR17" s="116"/>
      <c r="AS17" s="18"/>
    </row>
    <row r="18" spans="1:45">
      <c r="A18" s="54" t="s">
        <v>8</v>
      </c>
      <c r="B18" s="79" t="s">
        <v>90</v>
      </c>
      <c r="C18" s="85">
        <v>21</v>
      </c>
      <c r="D18" s="87">
        <v>4</v>
      </c>
      <c r="E18" s="83">
        <v>2</v>
      </c>
      <c r="F18" s="70">
        <f>AVERAGE(U18,T18,G18,H18,I18,J18,K18,L18,M18,N18,O18,P18,Q18,S18,X18,Y18,AA18,AB18,AD18,AG18,AH18)</f>
        <v>5.3809523809523814</v>
      </c>
      <c r="G18" s="47">
        <v>5</v>
      </c>
      <c r="H18" s="190">
        <v>7</v>
      </c>
      <c r="I18" s="116">
        <v>6</v>
      </c>
      <c r="J18" s="116">
        <v>6</v>
      </c>
      <c r="K18" s="182">
        <v>7</v>
      </c>
      <c r="L18" s="47">
        <v>4</v>
      </c>
      <c r="M18" s="47">
        <v>5</v>
      </c>
      <c r="N18" s="47">
        <v>6</v>
      </c>
      <c r="O18" s="116">
        <v>4</v>
      </c>
      <c r="P18" s="47">
        <v>5</v>
      </c>
      <c r="Q18" s="193">
        <v>3</v>
      </c>
      <c r="R18" s="47"/>
      <c r="S18" s="42">
        <v>5</v>
      </c>
      <c r="T18" s="42">
        <v>4</v>
      </c>
      <c r="U18" s="47">
        <v>6</v>
      </c>
      <c r="V18" s="116"/>
      <c r="W18" s="41" t="s">
        <v>14</v>
      </c>
      <c r="X18" s="47">
        <v>5</v>
      </c>
      <c r="Y18" s="47">
        <v>5</v>
      </c>
      <c r="Z18" s="58" t="s">
        <v>14</v>
      </c>
      <c r="AA18" s="191">
        <v>7</v>
      </c>
      <c r="AB18" s="47">
        <v>6</v>
      </c>
      <c r="AC18" s="42"/>
      <c r="AD18" s="42">
        <v>6</v>
      </c>
      <c r="AE18" s="58" t="s">
        <v>14</v>
      </c>
      <c r="AF18" s="47"/>
      <c r="AG18" s="116">
        <v>5</v>
      </c>
      <c r="AH18" s="42">
        <v>6</v>
      </c>
      <c r="AI18" s="58" t="s">
        <v>14</v>
      </c>
      <c r="AJ18" s="47"/>
      <c r="AK18" s="47"/>
      <c r="AL18" s="42"/>
      <c r="AM18" s="42"/>
      <c r="AN18" s="47"/>
      <c r="AO18" s="40"/>
      <c r="AP18" s="116"/>
      <c r="AQ18" s="40"/>
      <c r="AR18" s="116"/>
      <c r="AS18" s="18"/>
    </row>
    <row r="19" spans="1:45" s="73" customFormat="1">
      <c r="A19" s="54" t="s">
        <v>8</v>
      </c>
      <c r="B19" s="72" t="s">
        <v>95</v>
      </c>
      <c r="C19" s="85">
        <v>6</v>
      </c>
      <c r="D19" s="87">
        <v>5</v>
      </c>
      <c r="E19" s="83"/>
      <c r="F19" s="70">
        <f>AVERAGE(R19,S19,V19,W19,X19,Z19)</f>
        <v>5</v>
      </c>
      <c r="G19" s="58" t="s">
        <v>14</v>
      </c>
      <c r="H19" s="108"/>
      <c r="I19" s="116"/>
      <c r="J19" s="47"/>
      <c r="K19" s="47"/>
      <c r="L19" s="47"/>
      <c r="M19" s="116"/>
      <c r="N19" s="47"/>
      <c r="O19" s="47"/>
      <c r="P19" s="58" t="s">
        <v>14</v>
      </c>
      <c r="Q19" s="58" t="s">
        <v>14</v>
      </c>
      <c r="R19" s="47">
        <v>4</v>
      </c>
      <c r="S19" s="42">
        <v>5</v>
      </c>
      <c r="T19" s="42"/>
      <c r="U19" s="58" t="s">
        <v>14</v>
      </c>
      <c r="V19" s="116">
        <v>5</v>
      </c>
      <c r="W19" s="42">
        <v>5</v>
      </c>
      <c r="X19" s="47">
        <v>5</v>
      </c>
      <c r="Y19" s="116"/>
      <c r="Z19" s="47">
        <v>6</v>
      </c>
      <c r="AA19" s="47"/>
      <c r="AB19" s="47"/>
      <c r="AC19" s="42"/>
      <c r="AD19" s="42"/>
      <c r="AE19" s="58" t="s">
        <v>14</v>
      </c>
      <c r="AF19" s="47"/>
      <c r="AG19" s="47"/>
      <c r="AH19" s="42"/>
      <c r="AI19" s="47"/>
      <c r="AJ19" s="47"/>
      <c r="AK19" s="47"/>
      <c r="AL19" s="42"/>
      <c r="AM19" s="42"/>
      <c r="AN19" s="47"/>
      <c r="AO19" s="42"/>
      <c r="AP19" s="47"/>
      <c r="AQ19" s="42"/>
      <c r="AR19" s="47"/>
      <c r="AS19" s="93"/>
    </row>
    <row r="20" spans="1:45" s="73" customFormat="1">
      <c r="A20" s="281" t="s">
        <v>8</v>
      </c>
      <c r="B20" s="282" t="s">
        <v>97</v>
      </c>
      <c r="C20" s="283">
        <v>4</v>
      </c>
      <c r="D20" s="284">
        <v>6</v>
      </c>
      <c r="E20" s="285"/>
      <c r="F20" s="135">
        <f>AVERAGE(M20,N20,Q20,T20)</f>
        <v>3.5</v>
      </c>
      <c r="G20" s="287" t="s">
        <v>14</v>
      </c>
      <c r="H20" s="323"/>
      <c r="I20" s="287"/>
      <c r="J20" s="288"/>
      <c r="K20" s="287" t="s">
        <v>14</v>
      </c>
      <c r="L20" s="287" t="s">
        <v>14</v>
      </c>
      <c r="M20" s="287">
        <v>4</v>
      </c>
      <c r="N20" s="288">
        <v>4</v>
      </c>
      <c r="O20" s="287" t="s">
        <v>14</v>
      </c>
      <c r="P20" s="287" t="s">
        <v>14</v>
      </c>
      <c r="Q20" s="287">
        <v>3</v>
      </c>
      <c r="R20" s="288"/>
      <c r="S20" s="284"/>
      <c r="T20" s="284">
        <v>3</v>
      </c>
      <c r="U20" s="288"/>
      <c r="V20" s="287"/>
      <c r="W20" s="284"/>
      <c r="X20" s="287" t="s">
        <v>14</v>
      </c>
      <c r="Y20" s="287"/>
      <c r="Z20" s="288"/>
      <c r="AA20" s="288"/>
      <c r="AB20" s="288"/>
      <c r="AC20" s="284"/>
      <c r="AD20" s="284"/>
      <c r="AE20" s="288"/>
      <c r="AF20" s="288"/>
      <c r="AG20" s="288"/>
      <c r="AH20" s="284"/>
      <c r="AI20" s="287"/>
      <c r="AJ20" s="288"/>
      <c r="AK20" s="288"/>
      <c r="AL20" s="284"/>
      <c r="AM20" s="284"/>
      <c r="AN20" s="288"/>
      <c r="AO20" s="284"/>
      <c r="AP20" s="288"/>
      <c r="AQ20" s="284"/>
      <c r="AR20" s="288"/>
      <c r="AS20" s="93"/>
    </row>
    <row r="21" spans="1:45" s="73" customFormat="1">
      <c r="A21" s="54" t="s">
        <v>8</v>
      </c>
      <c r="B21" s="72" t="s">
        <v>959</v>
      </c>
      <c r="C21" s="85">
        <v>7</v>
      </c>
      <c r="D21" s="87">
        <v>2</v>
      </c>
      <c r="E21" s="83">
        <v>1</v>
      </c>
      <c r="F21" s="70">
        <f>AVERAGE(AD21,AC21,AE21,AF21,AG21,AH21,AI21)</f>
        <v>5.7142857142857144</v>
      </c>
      <c r="G21" s="47"/>
      <c r="H21" s="45"/>
      <c r="I21" s="116"/>
      <c r="J21" s="47"/>
      <c r="K21" s="47"/>
      <c r="L21" s="47"/>
      <c r="M21" s="116"/>
      <c r="N21" s="47"/>
      <c r="O21" s="47"/>
      <c r="P21" s="47"/>
      <c r="Q21" s="116"/>
      <c r="R21" s="47"/>
      <c r="S21" s="42"/>
      <c r="T21" s="42"/>
      <c r="U21" s="47"/>
      <c r="V21" s="116"/>
      <c r="W21" s="42"/>
      <c r="X21" s="47"/>
      <c r="Y21" s="116"/>
      <c r="Z21" s="47"/>
      <c r="AA21" s="58" t="s">
        <v>14</v>
      </c>
      <c r="AB21" s="58" t="s">
        <v>14</v>
      </c>
      <c r="AC21" s="268">
        <v>7</v>
      </c>
      <c r="AD21" s="42">
        <v>6</v>
      </c>
      <c r="AE21" s="47">
        <v>5</v>
      </c>
      <c r="AF21" s="191">
        <v>7</v>
      </c>
      <c r="AG21" s="193">
        <v>3</v>
      </c>
      <c r="AH21" s="269">
        <v>7</v>
      </c>
      <c r="AI21" s="116">
        <v>5</v>
      </c>
      <c r="AJ21" s="47"/>
      <c r="AK21" s="47"/>
      <c r="AL21" s="42"/>
      <c r="AM21" s="42"/>
      <c r="AN21" s="47"/>
      <c r="AO21" s="42"/>
      <c r="AP21" s="47"/>
      <c r="AQ21" s="42"/>
      <c r="AR21" s="47"/>
      <c r="AS21" s="93"/>
    </row>
    <row r="22" spans="1:45" s="73" customFormat="1">
      <c r="A22" s="8" t="s">
        <v>8</v>
      </c>
      <c r="B22" s="29" t="s">
        <v>121</v>
      </c>
      <c r="C22" s="89">
        <v>9</v>
      </c>
      <c r="D22" s="90">
        <v>6</v>
      </c>
      <c r="E22" s="91">
        <v>1</v>
      </c>
      <c r="F22" s="24">
        <f>AVERAGE(Z22,AA22,AB22,AC22,AE22,AF22,AG22,AH22,AI22)</f>
        <v>5.666666666666667</v>
      </c>
      <c r="G22" s="47"/>
      <c r="H22" s="108"/>
      <c r="I22" s="58" t="s">
        <v>14</v>
      </c>
      <c r="J22" s="58" t="s">
        <v>14</v>
      </c>
      <c r="K22" s="47"/>
      <c r="L22" s="47"/>
      <c r="M22" s="116"/>
      <c r="N22" s="47"/>
      <c r="O22" s="47"/>
      <c r="P22" s="47"/>
      <c r="Q22" s="58" t="s">
        <v>14</v>
      </c>
      <c r="R22" s="47"/>
      <c r="S22" s="42"/>
      <c r="T22" s="42"/>
      <c r="U22" s="47"/>
      <c r="V22" s="116"/>
      <c r="W22" s="42"/>
      <c r="X22" s="58" t="s">
        <v>14</v>
      </c>
      <c r="Y22" s="58" t="s">
        <v>14</v>
      </c>
      <c r="Z22" s="191">
        <v>7</v>
      </c>
      <c r="AA22" s="182">
        <v>8</v>
      </c>
      <c r="AB22" s="47">
        <v>5</v>
      </c>
      <c r="AC22" s="42">
        <v>5</v>
      </c>
      <c r="AD22" s="41" t="s">
        <v>14</v>
      </c>
      <c r="AE22" s="47">
        <v>5</v>
      </c>
      <c r="AF22" s="47">
        <v>5</v>
      </c>
      <c r="AG22" s="47">
        <v>4</v>
      </c>
      <c r="AH22" s="42">
        <v>5</v>
      </c>
      <c r="AI22" s="192">
        <v>7</v>
      </c>
      <c r="AJ22" s="47"/>
      <c r="AK22" s="47"/>
      <c r="AL22" s="42"/>
      <c r="AM22" s="42"/>
      <c r="AN22" s="47"/>
      <c r="AO22" s="42"/>
      <c r="AP22" s="47"/>
      <c r="AQ22" s="42"/>
      <c r="AR22" s="47"/>
      <c r="AS22" s="93"/>
    </row>
    <row r="23" spans="1:45">
      <c r="A23" s="54" t="s">
        <v>9</v>
      </c>
      <c r="B23" s="72" t="s">
        <v>92</v>
      </c>
      <c r="C23" s="85">
        <v>25</v>
      </c>
      <c r="D23" s="87">
        <v>2</v>
      </c>
      <c r="E23" s="83">
        <v>4</v>
      </c>
      <c r="F23" s="70">
        <f>AVERAGE(V23,G23,H23,I23,J23,K23,L23,M23,O23,P23,Q23,R23,S23,W23,Y23,Z23,AA23,AB23,AC23,AD23,AE23,AF23,AG23,AH23,AI23)</f>
        <v>5.4</v>
      </c>
      <c r="G23" s="190">
        <v>7</v>
      </c>
      <c r="H23" s="116">
        <v>4</v>
      </c>
      <c r="I23" s="116">
        <v>4</v>
      </c>
      <c r="J23" s="116">
        <v>4</v>
      </c>
      <c r="K23" s="47">
        <v>6</v>
      </c>
      <c r="L23" s="188">
        <v>3</v>
      </c>
      <c r="M23" s="47">
        <v>6</v>
      </c>
      <c r="N23" s="47"/>
      <c r="O23" s="47">
        <v>5</v>
      </c>
      <c r="P23" s="182">
        <v>7</v>
      </c>
      <c r="Q23" s="193">
        <v>2</v>
      </c>
      <c r="R23" s="47">
        <v>5</v>
      </c>
      <c r="S23" s="40">
        <v>4</v>
      </c>
      <c r="T23" s="42"/>
      <c r="U23" s="58" t="s">
        <v>14</v>
      </c>
      <c r="V23" s="47">
        <v>6</v>
      </c>
      <c r="W23" s="42">
        <v>4</v>
      </c>
      <c r="X23" s="58" t="s">
        <v>14</v>
      </c>
      <c r="Y23" s="37">
        <v>6</v>
      </c>
      <c r="Z23" s="116">
        <v>6</v>
      </c>
      <c r="AA23" s="191">
        <v>8</v>
      </c>
      <c r="AB23" s="47">
        <v>6</v>
      </c>
      <c r="AC23" s="42">
        <v>5</v>
      </c>
      <c r="AD23" s="269">
        <v>8</v>
      </c>
      <c r="AE23" s="47">
        <v>6</v>
      </c>
      <c r="AF23" s="116">
        <v>5</v>
      </c>
      <c r="AG23" s="116">
        <v>6</v>
      </c>
      <c r="AH23" s="270">
        <v>7</v>
      </c>
      <c r="AI23" s="116">
        <v>5</v>
      </c>
      <c r="AJ23" s="116"/>
      <c r="AK23" s="47"/>
      <c r="AL23" s="42"/>
      <c r="AM23" s="40"/>
      <c r="AN23" s="47"/>
      <c r="AO23" s="40"/>
      <c r="AP23" s="116"/>
      <c r="AQ23" s="42"/>
      <c r="AR23" s="47"/>
      <c r="AS23" s="18"/>
    </row>
    <row r="24" spans="1:45" s="63" customFormat="1">
      <c r="A24" s="281" t="s">
        <v>9</v>
      </c>
      <c r="B24" s="282" t="s">
        <v>93</v>
      </c>
      <c r="C24" s="283">
        <v>4</v>
      </c>
      <c r="D24" s="284">
        <v>7</v>
      </c>
      <c r="E24" s="285"/>
      <c r="F24" s="135">
        <f>AVERAGE(G24,H24,N24,U24)</f>
        <v>4.25</v>
      </c>
      <c r="G24" s="286">
        <v>4</v>
      </c>
      <c r="H24" s="284">
        <v>4</v>
      </c>
      <c r="I24" s="287"/>
      <c r="J24" s="287" t="s">
        <v>14</v>
      </c>
      <c r="K24" s="287" t="s">
        <v>14</v>
      </c>
      <c r="L24" s="287" t="s">
        <v>14</v>
      </c>
      <c r="M24" s="288"/>
      <c r="N24" s="288">
        <v>4</v>
      </c>
      <c r="O24" s="287" t="s">
        <v>14</v>
      </c>
      <c r="P24" s="288"/>
      <c r="Q24" s="288"/>
      <c r="R24" s="287" t="s">
        <v>14</v>
      </c>
      <c r="S24" s="287" t="s">
        <v>14</v>
      </c>
      <c r="T24" s="287" t="s">
        <v>14</v>
      </c>
      <c r="U24" s="288">
        <v>5</v>
      </c>
      <c r="V24" s="288"/>
      <c r="W24" s="288"/>
      <c r="X24" s="288"/>
      <c r="Y24" s="288"/>
      <c r="Z24" s="288"/>
      <c r="AA24" s="288"/>
      <c r="AB24" s="284"/>
      <c r="AC24" s="288"/>
      <c r="AD24" s="284"/>
      <c r="AE24" s="288"/>
      <c r="AF24" s="284"/>
      <c r="AG24" s="284"/>
      <c r="AH24" s="288"/>
      <c r="AI24" s="288"/>
      <c r="AJ24" s="288"/>
      <c r="AK24" s="288"/>
      <c r="AL24" s="284"/>
      <c r="AM24" s="288"/>
      <c r="AN24" s="288"/>
      <c r="AO24" s="284"/>
      <c r="AP24" s="284"/>
      <c r="AQ24" s="284"/>
      <c r="AR24" s="288"/>
      <c r="AS24" s="65"/>
    </row>
    <row r="25" spans="1:45" s="73" customFormat="1">
      <c r="A25" s="100" t="s">
        <v>9</v>
      </c>
      <c r="B25" s="72" t="s">
        <v>94</v>
      </c>
      <c r="C25" s="101">
        <v>16</v>
      </c>
      <c r="D25" s="42">
        <v>10</v>
      </c>
      <c r="E25" s="103">
        <v>4</v>
      </c>
      <c r="F25" s="70">
        <f>AVERAGE(G25,H25,I25,J25,K25,L25,O25,P25,T25,U25,X25,Y25,AA25,AB25,AC25,AH25)</f>
        <v>5.625</v>
      </c>
      <c r="G25" s="47">
        <v>5</v>
      </c>
      <c r="H25" s="46">
        <v>6</v>
      </c>
      <c r="I25" s="116">
        <v>5</v>
      </c>
      <c r="J25" s="192">
        <v>7</v>
      </c>
      <c r="K25" s="47">
        <v>5</v>
      </c>
      <c r="L25" s="47">
        <v>5</v>
      </c>
      <c r="M25" s="58" t="s">
        <v>14</v>
      </c>
      <c r="N25" s="58" t="s">
        <v>14</v>
      </c>
      <c r="O25" s="47">
        <v>5</v>
      </c>
      <c r="P25" s="47">
        <v>5</v>
      </c>
      <c r="Q25" s="58" t="s">
        <v>14</v>
      </c>
      <c r="R25" s="58" t="s">
        <v>14</v>
      </c>
      <c r="S25" s="41" t="s">
        <v>14</v>
      </c>
      <c r="T25" s="122">
        <v>5</v>
      </c>
      <c r="U25" s="47">
        <v>4</v>
      </c>
      <c r="V25" s="58" t="s">
        <v>14</v>
      </c>
      <c r="W25" s="40"/>
      <c r="X25" s="190">
        <v>7</v>
      </c>
      <c r="Y25" s="191">
        <v>7</v>
      </c>
      <c r="Z25" s="58" t="s">
        <v>14</v>
      </c>
      <c r="AA25" s="190">
        <v>7</v>
      </c>
      <c r="AB25" s="116">
        <v>5</v>
      </c>
      <c r="AC25" s="40">
        <v>5</v>
      </c>
      <c r="AD25" s="36" t="s">
        <v>14</v>
      </c>
      <c r="AE25" s="47"/>
      <c r="AF25" s="58" t="s">
        <v>14</v>
      </c>
      <c r="AG25" s="58" t="s">
        <v>14</v>
      </c>
      <c r="AH25" s="269">
        <v>7</v>
      </c>
      <c r="AI25" s="47"/>
      <c r="AJ25" s="47"/>
      <c r="AK25" s="47"/>
      <c r="AL25" s="42"/>
      <c r="AM25" s="40"/>
      <c r="AN25" s="47"/>
      <c r="AO25" s="42"/>
      <c r="AP25" s="47"/>
      <c r="AQ25" s="42"/>
      <c r="AR25" s="116"/>
      <c r="AS25" s="93"/>
    </row>
    <row r="26" spans="1:45" s="73" customFormat="1">
      <c r="A26" s="54" t="s">
        <v>9</v>
      </c>
      <c r="B26" s="72" t="s">
        <v>96</v>
      </c>
      <c r="C26" s="85"/>
      <c r="D26" s="87">
        <v>3</v>
      </c>
      <c r="E26" s="83"/>
      <c r="F26" s="70"/>
      <c r="G26" s="58" t="s">
        <v>14</v>
      </c>
      <c r="H26" s="116"/>
      <c r="I26" s="58" t="s">
        <v>14</v>
      </c>
      <c r="J26" s="116" t="s">
        <v>14</v>
      </c>
      <c r="K26" s="116"/>
      <c r="L26" s="47"/>
      <c r="M26" s="116"/>
      <c r="N26" s="47"/>
      <c r="O26" s="47"/>
      <c r="P26" s="47"/>
      <c r="Q26" s="47"/>
      <c r="R26" s="116"/>
      <c r="S26" s="40"/>
      <c r="T26" s="95"/>
      <c r="U26" s="47"/>
      <c r="V26" s="47"/>
      <c r="W26" s="42"/>
      <c r="X26" s="47"/>
      <c r="Y26" s="47"/>
      <c r="Z26" s="116"/>
      <c r="AA26" s="47"/>
      <c r="AB26" s="116"/>
      <c r="AC26" s="40"/>
      <c r="AD26" s="95"/>
      <c r="AE26" s="47"/>
      <c r="AF26" s="47"/>
      <c r="AG26" s="47"/>
      <c r="AH26" s="42"/>
      <c r="AI26" s="47"/>
      <c r="AJ26" s="47"/>
      <c r="AK26" s="47"/>
      <c r="AL26" s="42"/>
      <c r="AM26" s="42"/>
      <c r="AN26" s="47"/>
      <c r="AO26" s="42"/>
      <c r="AP26" s="47"/>
      <c r="AQ26" s="42"/>
      <c r="AR26" s="116"/>
      <c r="AS26" s="93"/>
    </row>
    <row r="27" spans="1:45" s="73" customFormat="1">
      <c r="A27" s="54" t="s">
        <v>9</v>
      </c>
      <c r="B27" s="72" t="s">
        <v>371</v>
      </c>
      <c r="C27" s="85">
        <v>27</v>
      </c>
      <c r="D27" s="87">
        <v>1</v>
      </c>
      <c r="E27" s="83">
        <v>21</v>
      </c>
      <c r="F27" s="70">
        <f>AVERAGE(V27,U27,I27,J27,K27,L27,M27,N27,O27,P27,Q27,R27,S27,T27,W27,X27,Y27,Z27,AA27,AB27,AC27,AD27,AE27,AF27,AG27,AH27,AI27)</f>
        <v>5.7777777777777777</v>
      </c>
      <c r="G27" s="221"/>
      <c r="H27" s="58" t="s">
        <v>14</v>
      </c>
      <c r="I27" s="47">
        <v>5</v>
      </c>
      <c r="J27" s="182">
        <v>9</v>
      </c>
      <c r="K27" s="190">
        <v>7</v>
      </c>
      <c r="L27" s="47">
        <v>4</v>
      </c>
      <c r="M27" s="190">
        <v>7</v>
      </c>
      <c r="N27" s="46">
        <v>6</v>
      </c>
      <c r="O27" s="47">
        <v>5</v>
      </c>
      <c r="P27" s="182">
        <v>8</v>
      </c>
      <c r="Q27" s="193">
        <v>3</v>
      </c>
      <c r="R27" s="47">
        <v>5</v>
      </c>
      <c r="S27" s="40">
        <v>4</v>
      </c>
      <c r="T27" s="95">
        <v>4</v>
      </c>
      <c r="U27" s="182">
        <v>7</v>
      </c>
      <c r="V27" s="47">
        <v>5</v>
      </c>
      <c r="W27" s="266">
        <v>3</v>
      </c>
      <c r="X27" s="46">
        <v>6</v>
      </c>
      <c r="Y27" s="47">
        <v>5</v>
      </c>
      <c r="Z27" s="190">
        <v>7</v>
      </c>
      <c r="AA27" s="182">
        <v>7</v>
      </c>
      <c r="AB27" s="116">
        <v>4</v>
      </c>
      <c r="AC27" s="40">
        <v>4</v>
      </c>
      <c r="AD27" s="243">
        <v>9</v>
      </c>
      <c r="AE27" s="193">
        <v>3</v>
      </c>
      <c r="AF27" s="182">
        <v>7</v>
      </c>
      <c r="AG27" s="46">
        <v>6</v>
      </c>
      <c r="AH27" s="269">
        <v>7</v>
      </c>
      <c r="AI27" s="190">
        <v>9</v>
      </c>
      <c r="AJ27" s="116"/>
      <c r="AK27" s="47"/>
      <c r="AL27" s="40"/>
      <c r="AM27" s="42"/>
      <c r="AN27" s="47"/>
      <c r="AO27" s="42"/>
      <c r="AP27" s="116"/>
      <c r="AQ27" s="42"/>
      <c r="AR27" s="116"/>
      <c r="AS27" s="93"/>
    </row>
    <row r="28" spans="1:45" s="73" customFormat="1">
      <c r="A28" s="54" t="s">
        <v>9</v>
      </c>
      <c r="B28" s="72" t="s">
        <v>68</v>
      </c>
      <c r="C28" s="85">
        <v>12</v>
      </c>
      <c r="D28" s="87">
        <v>1</v>
      </c>
      <c r="E28" s="83">
        <v>1</v>
      </c>
      <c r="F28" s="70">
        <f>AVERAGE(I28,J28,K28,L28,M28,N28,O28,P28,Q28,R28,S28,T28)</f>
        <v>5.5</v>
      </c>
      <c r="G28" s="47"/>
      <c r="H28" s="45" t="s">
        <v>14</v>
      </c>
      <c r="I28" s="116">
        <v>6</v>
      </c>
      <c r="J28" s="191">
        <v>8</v>
      </c>
      <c r="K28" s="47">
        <v>6</v>
      </c>
      <c r="L28" s="47">
        <v>4</v>
      </c>
      <c r="M28" s="116">
        <v>6</v>
      </c>
      <c r="N28" s="47">
        <v>4</v>
      </c>
      <c r="O28" s="182">
        <v>7</v>
      </c>
      <c r="P28" s="191">
        <v>7</v>
      </c>
      <c r="Q28" s="116">
        <v>4</v>
      </c>
      <c r="R28" s="47">
        <v>5</v>
      </c>
      <c r="S28" s="42">
        <v>4</v>
      </c>
      <c r="T28" s="42">
        <v>5</v>
      </c>
      <c r="U28" s="47"/>
      <c r="V28" s="116"/>
      <c r="W28" s="42"/>
      <c r="X28" s="47"/>
      <c r="Y28" s="116"/>
      <c r="Z28" s="47"/>
      <c r="AA28" s="47"/>
      <c r="AB28" s="47"/>
      <c r="AC28" s="42"/>
      <c r="AD28" s="42"/>
      <c r="AE28" s="47"/>
      <c r="AF28" s="47"/>
      <c r="AG28" s="47"/>
      <c r="AH28" s="42"/>
      <c r="AI28" s="116"/>
      <c r="AJ28" s="47"/>
      <c r="AK28" s="47"/>
      <c r="AL28" s="42"/>
      <c r="AM28" s="42"/>
      <c r="AN28" s="47"/>
      <c r="AO28" s="42"/>
      <c r="AP28" s="47"/>
      <c r="AQ28" s="42"/>
      <c r="AR28" s="47"/>
      <c r="AS28" s="93"/>
    </row>
    <row r="29" spans="1:45" s="73" customFormat="1">
      <c r="A29" s="54" t="s">
        <v>9</v>
      </c>
      <c r="B29" s="72" t="s">
        <v>833</v>
      </c>
      <c r="C29" s="85">
        <v>2</v>
      </c>
      <c r="D29" s="87">
        <v>4</v>
      </c>
      <c r="E29" s="83">
        <v>1</v>
      </c>
      <c r="F29" s="70">
        <f>AVERAGE(Z29,AI29)</f>
        <v>5.5</v>
      </c>
      <c r="G29" s="47"/>
      <c r="H29" s="45"/>
      <c r="I29" s="47"/>
      <c r="J29" s="47"/>
      <c r="K29" s="116"/>
      <c r="L29" s="47"/>
      <c r="M29" s="116"/>
      <c r="N29" s="47"/>
      <c r="O29" s="47"/>
      <c r="P29" s="116"/>
      <c r="Q29" s="116"/>
      <c r="R29" s="47"/>
      <c r="S29" s="42"/>
      <c r="T29" s="42"/>
      <c r="U29" s="47"/>
      <c r="V29" s="58" t="s">
        <v>14</v>
      </c>
      <c r="W29" s="41" t="s">
        <v>14</v>
      </c>
      <c r="X29" s="47"/>
      <c r="Y29" s="58" t="s">
        <v>14</v>
      </c>
      <c r="Z29" s="47">
        <v>5</v>
      </c>
      <c r="AA29" s="47"/>
      <c r="AB29" s="47"/>
      <c r="AC29" s="42"/>
      <c r="AD29" s="42"/>
      <c r="AE29" s="47"/>
      <c r="AF29" s="47"/>
      <c r="AG29" s="47"/>
      <c r="AH29" s="41" t="s">
        <v>14</v>
      </c>
      <c r="AI29" s="37">
        <v>6</v>
      </c>
      <c r="AJ29" s="47"/>
      <c r="AK29" s="47"/>
      <c r="AL29" s="42"/>
      <c r="AM29" s="42"/>
      <c r="AN29" s="47"/>
      <c r="AO29" s="42"/>
      <c r="AP29" s="47"/>
      <c r="AQ29" s="42"/>
      <c r="AR29" s="47"/>
      <c r="AS29" s="93"/>
    </row>
    <row r="30" spans="1:45" s="73" customFormat="1">
      <c r="A30" s="54" t="s">
        <v>9</v>
      </c>
      <c r="B30" s="72" t="s">
        <v>960</v>
      </c>
      <c r="C30" s="85">
        <v>3</v>
      </c>
      <c r="D30" s="87">
        <v>3</v>
      </c>
      <c r="E30" s="83">
        <v>1</v>
      </c>
      <c r="F30" s="70">
        <f>AVERAGE(AD30,AE30,AF30)</f>
        <v>5</v>
      </c>
      <c r="G30" s="47"/>
      <c r="H30" s="45"/>
      <c r="I30" s="47"/>
      <c r="J30" s="47"/>
      <c r="K30" s="116"/>
      <c r="L30" s="47"/>
      <c r="M30" s="116"/>
      <c r="N30" s="47"/>
      <c r="O30" s="47"/>
      <c r="P30" s="116"/>
      <c r="Q30" s="116"/>
      <c r="R30" s="47"/>
      <c r="S30" s="42"/>
      <c r="T30" s="42"/>
      <c r="U30" s="47"/>
      <c r="V30" s="58"/>
      <c r="W30" s="41"/>
      <c r="X30" s="47"/>
      <c r="Y30" s="58"/>
      <c r="Z30" s="47"/>
      <c r="AA30" s="37" t="s">
        <v>14</v>
      </c>
      <c r="AB30" s="58" t="s">
        <v>14</v>
      </c>
      <c r="AC30" s="41" t="s">
        <v>14</v>
      </c>
      <c r="AD30" s="42">
        <v>6</v>
      </c>
      <c r="AE30" s="47">
        <v>4</v>
      </c>
      <c r="AF30" s="47">
        <v>5</v>
      </c>
      <c r="AG30" s="47"/>
      <c r="AH30" s="42"/>
      <c r="AI30" s="116"/>
      <c r="AJ30" s="47"/>
      <c r="AK30" s="47"/>
      <c r="AL30" s="42"/>
      <c r="AM30" s="42"/>
      <c r="AN30" s="47"/>
      <c r="AO30" s="42"/>
      <c r="AP30" s="47"/>
      <c r="AQ30" s="42"/>
      <c r="AR30" s="47"/>
      <c r="AS30" s="93"/>
    </row>
    <row r="31" spans="1:45" s="73" customFormat="1" ht="15.75" thickBot="1">
      <c r="A31" s="1" t="s">
        <v>9</v>
      </c>
      <c r="B31" s="124" t="s">
        <v>281</v>
      </c>
      <c r="C31" s="86">
        <v>3</v>
      </c>
      <c r="D31" s="88">
        <v>12</v>
      </c>
      <c r="E31" s="84">
        <v>2</v>
      </c>
      <c r="F31" s="23">
        <f>AVERAGE(V31,W31,Y31)</f>
        <v>4.666666666666667</v>
      </c>
      <c r="G31" s="47"/>
      <c r="H31" s="161"/>
      <c r="I31" s="116"/>
      <c r="J31" s="47"/>
      <c r="K31" s="58" t="s">
        <v>14</v>
      </c>
      <c r="L31" s="58" t="s">
        <v>14</v>
      </c>
      <c r="M31" s="116"/>
      <c r="N31" s="47"/>
      <c r="O31" s="58" t="s">
        <v>14</v>
      </c>
      <c r="P31" s="47"/>
      <c r="Q31" s="116"/>
      <c r="R31" s="58" t="s">
        <v>14</v>
      </c>
      <c r="S31" s="41" t="s">
        <v>14</v>
      </c>
      <c r="T31" s="41" t="s">
        <v>14</v>
      </c>
      <c r="U31" s="58" t="s">
        <v>14</v>
      </c>
      <c r="V31" s="116">
        <v>5</v>
      </c>
      <c r="W31" s="42">
        <v>5</v>
      </c>
      <c r="X31" s="47"/>
      <c r="Y31" s="116">
        <v>4</v>
      </c>
      <c r="Z31" s="58" t="s">
        <v>14</v>
      </c>
      <c r="AA31" s="47"/>
      <c r="AB31" s="116"/>
      <c r="AC31" s="40"/>
      <c r="AD31" s="42"/>
      <c r="AE31" s="58" t="s">
        <v>14</v>
      </c>
      <c r="AF31" s="58" t="s">
        <v>14</v>
      </c>
      <c r="AG31" s="37" t="s">
        <v>14</v>
      </c>
      <c r="AH31" s="42"/>
      <c r="AI31" s="37" t="s">
        <v>14</v>
      </c>
      <c r="AJ31" s="47"/>
      <c r="AK31" s="116"/>
      <c r="AL31" s="42"/>
      <c r="AM31" s="40"/>
      <c r="AN31" s="47"/>
      <c r="AO31" s="42"/>
      <c r="AP31" s="47"/>
      <c r="AQ31" s="42"/>
      <c r="AR31" s="47"/>
      <c r="AS31" s="93"/>
    </row>
    <row r="32" spans="1:45">
      <c r="G32" s="26"/>
      <c r="H32" s="26"/>
      <c r="I32" s="26"/>
      <c r="J32" s="26"/>
      <c r="K32" s="20"/>
      <c r="L32" s="20"/>
      <c r="M32" s="26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74"/>
      <c r="AN32" s="20"/>
      <c r="AO32" s="20"/>
      <c r="AP32" s="20"/>
      <c r="AQ32" s="20"/>
      <c r="AR32" s="20"/>
    </row>
    <row r="35" spans="39:39" ht="15.75" customHeight="1">
      <c r="AM35" s="73"/>
    </row>
    <row r="36" spans="39:39" ht="48" customHeight="1">
      <c r="AM36" s="73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3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6" max="6" width="11.7109375" bestFit="1" customWidth="1"/>
    <col min="7" max="7" width="4.5703125" customWidth="1"/>
    <col min="8" max="44" width="4.7109375" customWidth="1"/>
  </cols>
  <sheetData>
    <row r="1" spans="1:45">
      <c r="A1" s="73" t="s">
        <v>110</v>
      </c>
    </row>
    <row r="4" spans="1:45">
      <c r="A4" t="s">
        <v>0</v>
      </c>
    </row>
    <row r="5" spans="1:45" ht="15.75" thickBot="1"/>
    <row r="6" spans="1:45" ht="15.75" thickBot="1">
      <c r="C6" s="340" t="s">
        <v>13</v>
      </c>
      <c r="D6" s="341"/>
      <c r="E6" s="342"/>
    </row>
    <row r="7" spans="1:45" ht="48.75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98</v>
      </c>
      <c r="H7" s="92" t="s">
        <v>356</v>
      </c>
      <c r="I7" s="92" t="s">
        <v>413</v>
      </c>
      <c r="J7" s="92" t="s">
        <v>474</v>
      </c>
      <c r="K7" s="92" t="s">
        <v>607</v>
      </c>
      <c r="L7" s="92" t="s">
        <v>621</v>
      </c>
      <c r="M7" s="92" t="s">
        <v>653</v>
      </c>
      <c r="N7" s="92" t="s">
        <v>668</v>
      </c>
      <c r="O7" s="92" t="s">
        <v>679</v>
      </c>
      <c r="P7" s="92" t="s">
        <v>707</v>
      </c>
      <c r="Q7" s="92" t="s">
        <v>740</v>
      </c>
      <c r="R7" s="92" t="s">
        <v>756</v>
      </c>
      <c r="S7" s="92" t="s">
        <v>767</v>
      </c>
      <c r="T7" s="92" t="s">
        <v>796</v>
      </c>
      <c r="U7" s="92" t="s">
        <v>827</v>
      </c>
      <c r="V7" s="92" t="s">
        <v>846</v>
      </c>
      <c r="W7" s="92" t="s">
        <v>868</v>
      </c>
      <c r="X7" s="92" t="s">
        <v>891</v>
      </c>
      <c r="Y7" s="92" t="s">
        <v>933</v>
      </c>
      <c r="Z7" s="92" t="s">
        <v>934</v>
      </c>
      <c r="AA7" s="92" t="s">
        <v>951</v>
      </c>
      <c r="AB7" s="92" t="s">
        <v>972</v>
      </c>
      <c r="AC7" s="92" t="s">
        <v>999</v>
      </c>
      <c r="AD7" s="92" t="s">
        <v>1025</v>
      </c>
      <c r="AE7" s="92" t="s">
        <v>1042</v>
      </c>
      <c r="AF7" s="92" t="s">
        <v>1073</v>
      </c>
      <c r="AG7" s="92" t="s">
        <v>1096</v>
      </c>
      <c r="AH7" s="64"/>
      <c r="AI7" s="92" t="s">
        <v>1134</v>
      </c>
      <c r="AJ7" s="92"/>
      <c r="AK7" s="92"/>
      <c r="AL7" s="92"/>
      <c r="AM7" s="92"/>
      <c r="AN7" s="92"/>
      <c r="AO7" s="92"/>
      <c r="AP7" s="92"/>
      <c r="AQ7" s="92"/>
      <c r="AR7" s="92"/>
    </row>
    <row r="8" spans="1:45">
      <c r="A8" s="204" t="s">
        <v>6</v>
      </c>
      <c r="B8" s="203" t="s">
        <v>23</v>
      </c>
      <c r="C8" s="164">
        <v>25</v>
      </c>
      <c r="D8" s="165"/>
      <c r="E8" s="166"/>
      <c r="F8" s="25">
        <f>AVERAGE(G8,J8,K8,L8,M8,N8,O8,P8,Q8,R8,S8,T8,U8,V8,W8,X8,Y8,Z8,AA8,AB8,AD8,AE8,AF8,AG8,AI8)</f>
        <v>5.48</v>
      </c>
      <c r="G8" s="143">
        <v>5</v>
      </c>
      <c r="H8" s="46"/>
      <c r="I8" s="47"/>
      <c r="J8" s="46">
        <v>6</v>
      </c>
      <c r="K8" s="46">
        <v>6</v>
      </c>
      <c r="L8" s="47">
        <v>6</v>
      </c>
      <c r="M8" s="182">
        <v>8</v>
      </c>
      <c r="N8" s="47">
        <v>5</v>
      </c>
      <c r="O8" s="46">
        <v>6</v>
      </c>
      <c r="P8" s="47">
        <v>4</v>
      </c>
      <c r="Q8" s="47">
        <v>6</v>
      </c>
      <c r="R8" s="47">
        <v>5</v>
      </c>
      <c r="S8" s="47">
        <v>4</v>
      </c>
      <c r="T8" s="43">
        <v>5</v>
      </c>
      <c r="U8" s="47">
        <v>6</v>
      </c>
      <c r="V8" s="182">
        <v>7</v>
      </c>
      <c r="W8" s="47">
        <v>5</v>
      </c>
      <c r="X8" s="47">
        <v>5</v>
      </c>
      <c r="Y8" s="47">
        <v>6</v>
      </c>
      <c r="Z8" s="46">
        <v>6</v>
      </c>
      <c r="AA8" s="46">
        <v>5</v>
      </c>
      <c r="AB8" s="47">
        <v>4</v>
      </c>
      <c r="AC8" s="47"/>
      <c r="AD8" s="46">
        <v>5</v>
      </c>
      <c r="AE8" s="47">
        <v>6</v>
      </c>
      <c r="AF8" s="43">
        <v>6</v>
      </c>
      <c r="AG8" s="42">
        <v>5</v>
      </c>
      <c r="AH8" s="47"/>
      <c r="AI8" s="47">
        <v>5</v>
      </c>
      <c r="AJ8" s="47"/>
      <c r="AK8" s="98"/>
      <c r="AL8" s="96"/>
      <c r="AM8" s="47"/>
      <c r="AN8" s="42"/>
      <c r="AO8" s="96"/>
      <c r="AP8" s="98"/>
      <c r="AQ8" s="98"/>
      <c r="AR8" s="96"/>
      <c r="AS8" s="18"/>
    </row>
    <row r="9" spans="1:45" s="73" customFormat="1">
      <c r="A9" s="100" t="s">
        <v>6</v>
      </c>
      <c r="B9" s="72" t="s">
        <v>108</v>
      </c>
      <c r="C9" s="101">
        <v>3</v>
      </c>
      <c r="D9" s="42">
        <v>1</v>
      </c>
      <c r="E9" s="103"/>
      <c r="F9" s="70">
        <f>AVERAGE(H9,I9,AC9)</f>
        <v>5.666666666666667</v>
      </c>
      <c r="G9" s="145" t="s">
        <v>14</v>
      </c>
      <c r="H9" s="46">
        <v>6</v>
      </c>
      <c r="I9" s="47">
        <v>6</v>
      </c>
      <c r="J9" s="47"/>
      <c r="K9" s="47"/>
      <c r="L9" s="116"/>
      <c r="M9" s="47"/>
      <c r="N9" s="47"/>
      <c r="O9" s="96"/>
      <c r="P9" s="47"/>
      <c r="Q9" s="47"/>
      <c r="R9" s="47"/>
      <c r="S9" s="47"/>
      <c r="T9" s="98"/>
      <c r="U9" s="47"/>
      <c r="V9" s="47"/>
      <c r="W9" s="47"/>
      <c r="X9" s="96"/>
      <c r="Y9" s="47"/>
      <c r="Z9" s="96"/>
      <c r="AA9" s="47"/>
      <c r="AB9" s="47"/>
      <c r="AC9" s="46">
        <v>5</v>
      </c>
      <c r="AD9" s="47"/>
      <c r="AE9" s="96"/>
      <c r="AF9" s="42"/>
      <c r="AG9" s="42"/>
      <c r="AH9" s="96"/>
      <c r="AI9" s="96"/>
      <c r="AJ9" s="47"/>
      <c r="AK9" s="42"/>
      <c r="AL9" s="96"/>
      <c r="AM9" s="96"/>
      <c r="AN9" s="42"/>
      <c r="AO9" s="47"/>
      <c r="AP9" s="42"/>
      <c r="AQ9" s="42"/>
      <c r="AR9" s="47"/>
      <c r="AS9" s="93"/>
    </row>
    <row r="10" spans="1:45">
      <c r="A10" s="118" t="s">
        <v>6</v>
      </c>
      <c r="B10" s="29" t="s">
        <v>569</v>
      </c>
      <c r="C10" s="140"/>
      <c r="D10" s="141"/>
      <c r="E10" s="117"/>
      <c r="F10" s="12"/>
      <c r="G10" s="95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2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2"/>
      <c r="AG10" s="42"/>
      <c r="AH10" s="47"/>
      <c r="AI10" s="47"/>
      <c r="AJ10" s="47"/>
      <c r="AK10" s="42"/>
      <c r="AL10" s="47"/>
      <c r="AM10" s="47"/>
      <c r="AN10" s="42"/>
      <c r="AO10" s="47"/>
      <c r="AP10" s="42"/>
      <c r="AQ10" s="42"/>
      <c r="AR10" s="47"/>
      <c r="AS10" s="18"/>
    </row>
    <row r="11" spans="1:45">
      <c r="A11" s="100" t="s">
        <v>7</v>
      </c>
      <c r="B11" s="72" t="s">
        <v>99</v>
      </c>
      <c r="C11" s="101">
        <v>27</v>
      </c>
      <c r="D11" s="42"/>
      <c r="E11" s="103"/>
      <c r="F11" s="70">
        <f>AVERAGE(U11,T11,S11,G11,H11,I11,J11,K11,L11,M11,N11,O11,P11,Q11,R11,V11,W11,X11,Z11,AA11,AB11,AC11,AD11,AE11,AF11,AG11,AI11)</f>
        <v>5.6296296296296298</v>
      </c>
      <c r="G11" s="228">
        <v>7</v>
      </c>
      <c r="H11" s="47">
        <v>5</v>
      </c>
      <c r="I11" s="47">
        <v>5</v>
      </c>
      <c r="J11" s="191">
        <v>7</v>
      </c>
      <c r="K11" s="191">
        <v>7</v>
      </c>
      <c r="L11" s="47">
        <v>5</v>
      </c>
      <c r="M11" s="47">
        <v>6</v>
      </c>
      <c r="N11" s="47">
        <v>5</v>
      </c>
      <c r="O11" s="47">
        <v>5</v>
      </c>
      <c r="P11" s="191">
        <v>7</v>
      </c>
      <c r="Q11" s="47">
        <v>5</v>
      </c>
      <c r="R11" s="47">
        <v>5</v>
      </c>
      <c r="S11" s="47">
        <v>5</v>
      </c>
      <c r="T11" s="268">
        <v>7</v>
      </c>
      <c r="U11" s="47">
        <v>6</v>
      </c>
      <c r="V11" s="191">
        <v>7</v>
      </c>
      <c r="W11" s="191">
        <v>7</v>
      </c>
      <c r="X11" s="47">
        <v>4</v>
      </c>
      <c r="Y11" s="47"/>
      <c r="Z11" s="47">
        <v>5</v>
      </c>
      <c r="AA11" s="191">
        <v>8</v>
      </c>
      <c r="AB11" s="47">
        <v>5</v>
      </c>
      <c r="AC11" s="47">
        <v>5</v>
      </c>
      <c r="AD11" s="47">
        <v>5</v>
      </c>
      <c r="AE11" s="193">
        <v>3</v>
      </c>
      <c r="AF11" s="42">
        <v>6</v>
      </c>
      <c r="AG11" s="42">
        <v>5</v>
      </c>
      <c r="AH11" s="47"/>
      <c r="AI11" s="47">
        <v>5</v>
      </c>
      <c r="AJ11" s="47"/>
      <c r="AK11" s="42"/>
      <c r="AL11" s="47"/>
      <c r="AM11" s="116"/>
      <c r="AN11" s="42"/>
      <c r="AO11" s="47"/>
      <c r="AP11" s="42"/>
      <c r="AQ11" s="42"/>
      <c r="AR11" s="47"/>
      <c r="AS11" s="18"/>
    </row>
    <row r="12" spans="1:45">
      <c r="A12" s="100" t="s">
        <v>7</v>
      </c>
      <c r="B12" s="72" t="s">
        <v>100</v>
      </c>
      <c r="C12" s="101">
        <v>20</v>
      </c>
      <c r="D12" s="42"/>
      <c r="E12" s="103"/>
      <c r="F12" s="70">
        <f>AVERAGE(G12,H12,I12,J12,K12,L12,M12,N12,U12,V12,Y12,Z12,AA12,AB12,AC12,AD12,AE12,AF12,AG12,AI12)</f>
        <v>5.5</v>
      </c>
      <c r="G12" s="143">
        <v>5</v>
      </c>
      <c r="H12" s="47">
        <v>6</v>
      </c>
      <c r="I12" s="47">
        <v>6</v>
      </c>
      <c r="J12" s="47">
        <v>6</v>
      </c>
      <c r="K12" s="47">
        <v>6</v>
      </c>
      <c r="L12" s="47">
        <v>6</v>
      </c>
      <c r="M12" s="47">
        <v>6</v>
      </c>
      <c r="N12" s="47">
        <v>5</v>
      </c>
      <c r="O12" s="47"/>
      <c r="P12" s="47"/>
      <c r="Q12" s="47"/>
      <c r="R12" s="47"/>
      <c r="S12" s="47"/>
      <c r="T12" s="42"/>
      <c r="U12" s="47">
        <v>5</v>
      </c>
      <c r="V12" s="69">
        <v>6</v>
      </c>
      <c r="W12" s="47"/>
      <c r="X12" s="47"/>
      <c r="Y12" s="47">
        <v>6</v>
      </c>
      <c r="Z12" s="47">
        <v>6</v>
      </c>
      <c r="AA12" s="47">
        <v>6</v>
      </c>
      <c r="AB12" s="47">
        <v>4</v>
      </c>
      <c r="AC12" s="47">
        <v>5</v>
      </c>
      <c r="AD12" s="191">
        <v>7</v>
      </c>
      <c r="AE12" s="47">
        <v>4</v>
      </c>
      <c r="AF12" s="42">
        <v>5</v>
      </c>
      <c r="AG12" s="42">
        <v>5</v>
      </c>
      <c r="AH12" s="47"/>
      <c r="AI12" s="47">
        <v>5</v>
      </c>
      <c r="AJ12" s="47"/>
      <c r="AK12" s="42"/>
      <c r="AL12" s="47"/>
      <c r="AM12" s="47"/>
      <c r="AN12" s="42"/>
      <c r="AO12" s="47"/>
      <c r="AP12" s="42"/>
      <c r="AQ12" s="42"/>
      <c r="AR12" s="47"/>
      <c r="AS12" s="18"/>
    </row>
    <row r="13" spans="1:45">
      <c r="A13" s="100" t="s">
        <v>7</v>
      </c>
      <c r="B13" s="72" t="s">
        <v>101</v>
      </c>
      <c r="C13" s="101">
        <v>23</v>
      </c>
      <c r="D13" s="42"/>
      <c r="E13" s="103"/>
      <c r="F13" s="70">
        <f>AVERAGE(U13,T13,S13,G13,H13,I13,J13,K13,L13,M13,N13,O13,P13,Q13,R13,V13,W13,X13,Z13,AA13,AF13,AG13,AI13)</f>
        <v>5.6521739130434785</v>
      </c>
      <c r="G13" s="95">
        <v>5</v>
      </c>
      <c r="H13" s="47">
        <v>6</v>
      </c>
      <c r="I13" s="47">
        <v>5</v>
      </c>
      <c r="J13" s="47">
        <v>6</v>
      </c>
      <c r="K13" s="191">
        <v>7</v>
      </c>
      <c r="L13" s="116">
        <v>5</v>
      </c>
      <c r="M13" s="47">
        <v>6</v>
      </c>
      <c r="N13" s="116">
        <v>5</v>
      </c>
      <c r="O13" s="47">
        <v>6</v>
      </c>
      <c r="P13" s="47">
        <v>6</v>
      </c>
      <c r="Q13" s="47">
        <v>5</v>
      </c>
      <c r="R13" s="47">
        <v>6</v>
      </c>
      <c r="S13" s="47">
        <v>5</v>
      </c>
      <c r="T13" s="42">
        <v>6</v>
      </c>
      <c r="U13" s="47">
        <v>4</v>
      </c>
      <c r="V13" s="47">
        <v>6</v>
      </c>
      <c r="W13" s="191">
        <v>7</v>
      </c>
      <c r="X13" s="47">
        <v>6</v>
      </c>
      <c r="Y13" s="47"/>
      <c r="Z13" s="47">
        <v>6</v>
      </c>
      <c r="AA13" s="47">
        <v>6</v>
      </c>
      <c r="AB13" s="47"/>
      <c r="AC13" s="96"/>
      <c r="AD13" s="47"/>
      <c r="AE13" s="47"/>
      <c r="AF13" s="268">
        <v>7</v>
      </c>
      <c r="AG13" s="42">
        <v>4</v>
      </c>
      <c r="AH13" s="47"/>
      <c r="AI13" s="47">
        <v>5</v>
      </c>
      <c r="AJ13" s="47"/>
      <c r="AK13" s="98"/>
      <c r="AL13" s="47"/>
      <c r="AM13" s="47"/>
      <c r="AN13" s="42"/>
      <c r="AO13" s="116"/>
      <c r="AP13" s="42"/>
      <c r="AQ13" s="42"/>
      <c r="AR13" s="47"/>
      <c r="AS13" s="18"/>
    </row>
    <row r="14" spans="1:45" s="73" customFormat="1">
      <c r="A14" s="100" t="s">
        <v>7</v>
      </c>
      <c r="B14" s="72" t="s">
        <v>20</v>
      </c>
      <c r="C14" s="101">
        <v>18</v>
      </c>
      <c r="D14" s="42"/>
      <c r="E14" s="103">
        <v>2</v>
      </c>
      <c r="F14" s="70">
        <f>AVERAGE(G14,H14,I14,M14,O14,P14,Q14,R14,T14,U14,V14,W14,X14,Y14,Z14,AA14,AB14,AC14)</f>
        <v>5.666666666666667</v>
      </c>
      <c r="G14" s="95">
        <v>5</v>
      </c>
      <c r="H14" s="47">
        <v>5</v>
      </c>
      <c r="I14" s="182">
        <v>7</v>
      </c>
      <c r="J14" s="116"/>
      <c r="K14" s="47"/>
      <c r="L14" s="47"/>
      <c r="M14" s="47">
        <v>5</v>
      </c>
      <c r="N14" s="116"/>
      <c r="O14" s="47">
        <v>5</v>
      </c>
      <c r="P14" s="47">
        <v>5</v>
      </c>
      <c r="Q14" s="47">
        <v>6</v>
      </c>
      <c r="R14" s="47">
        <v>5</v>
      </c>
      <c r="S14" s="47"/>
      <c r="T14" s="40">
        <v>5</v>
      </c>
      <c r="U14" s="47">
        <v>5</v>
      </c>
      <c r="V14" s="191">
        <v>7</v>
      </c>
      <c r="W14" s="190">
        <v>8</v>
      </c>
      <c r="X14" s="47">
        <v>6</v>
      </c>
      <c r="Y14" s="191">
        <v>7</v>
      </c>
      <c r="Z14" s="47">
        <v>5</v>
      </c>
      <c r="AA14" s="116">
        <v>6</v>
      </c>
      <c r="AB14" s="47">
        <v>5</v>
      </c>
      <c r="AC14" s="47">
        <v>5</v>
      </c>
      <c r="AD14" s="47"/>
      <c r="AE14" s="47"/>
      <c r="AF14" s="42"/>
      <c r="AG14" s="42"/>
      <c r="AH14" s="47"/>
      <c r="AI14" s="47"/>
      <c r="AJ14" s="96"/>
      <c r="AK14" s="42"/>
      <c r="AL14" s="47"/>
      <c r="AM14" s="116"/>
      <c r="AN14" s="40"/>
      <c r="AO14" s="47"/>
      <c r="AP14" s="42"/>
      <c r="AQ14" s="40"/>
      <c r="AR14" s="47"/>
      <c r="AS14" s="93"/>
    </row>
    <row r="15" spans="1:45" s="73" customFormat="1">
      <c r="A15" s="100" t="s">
        <v>7</v>
      </c>
      <c r="B15" s="72" t="s">
        <v>121</v>
      </c>
      <c r="C15" s="101">
        <v>8</v>
      </c>
      <c r="D15" s="42">
        <v>5</v>
      </c>
      <c r="E15" s="103"/>
      <c r="F15" s="70">
        <f>AVERAGE(J15,L15,N15,AD15,AE15,AF15,AG15,AI15)</f>
        <v>4.875</v>
      </c>
      <c r="G15" s="95"/>
      <c r="H15" s="47"/>
      <c r="I15" s="47"/>
      <c r="J15" s="47">
        <v>5</v>
      </c>
      <c r="K15" s="58" t="s">
        <v>14</v>
      </c>
      <c r="L15" s="47">
        <v>4</v>
      </c>
      <c r="M15" s="47"/>
      <c r="N15" s="116">
        <v>6</v>
      </c>
      <c r="O15" s="47"/>
      <c r="P15" s="47"/>
      <c r="Q15" s="47"/>
      <c r="R15" s="47"/>
      <c r="S15" s="47"/>
      <c r="T15" s="40"/>
      <c r="U15" s="47"/>
      <c r="V15" s="47"/>
      <c r="W15" s="58" t="s">
        <v>14</v>
      </c>
      <c r="X15" s="47"/>
      <c r="Y15" s="58" t="s">
        <v>14</v>
      </c>
      <c r="Z15" s="47"/>
      <c r="AA15" s="58" t="s">
        <v>14</v>
      </c>
      <c r="AB15" s="47"/>
      <c r="AC15" s="58" t="s">
        <v>14</v>
      </c>
      <c r="AD15" s="47">
        <v>4</v>
      </c>
      <c r="AE15" s="47">
        <v>4</v>
      </c>
      <c r="AF15" s="42">
        <v>6</v>
      </c>
      <c r="AG15" s="42">
        <v>6</v>
      </c>
      <c r="AH15" s="47"/>
      <c r="AI15" s="47">
        <v>4</v>
      </c>
      <c r="AJ15" s="47"/>
      <c r="AK15" s="42"/>
      <c r="AL15" s="47"/>
      <c r="AM15" s="116"/>
      <c r="AN15" s="40"/>
      <c r="AO15" s="47"/>
      <c r="AP15" s="42"/>
      <c r="AQ15" s="40"/>
      <c r="AR15" s="47"/>
      <c r="AS15" s="93"/>
    </row>
    <row r="16" spans="1:45" s="73" customFormat="1">
      <c r="A16" s="100" t="s">
        <v>7</v>
      </c>
      <c r="B16" s="72" t="s">
        <v>566</v>
      </c>
      <c r="C16" s="101"/>
      <c r="D16" s="42"/>
      <c r="E16" s="103"/>
      <c r="F16" s="70"/>
      <c r="G16" s="95"/>
      <c r="H16" s="58"/>
      <c r="I16" s="47"/>
      <c r="J16" s="47"/>
      <c r="K16" s="116"/>
      <c r="L16" s="47"/>
      <c r="M16" s="47"/>
      <c r="N16" s="116"/>
      <c r="O16" s="47"/>
      <c r="P16" s="47"/>
      <c r="Q16" s="47"/>
      <c r="R16" s="47"/>
      <c r="S16" s="47"/>
      <c r="T16" s="40"/>
      <c r="U16" s="116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2"/>
      <c r="AG16" s="42"/>
      <c r="AH16" s="47"/>
      <c r="AI16" s="47"/>
      <c r="AJ16" s="47"/>
      <c r="AK16" s="42"/>
      <c r="AL16" s="96"/>
      <c r="AM16" s="116"/>
      <c r="AN16" s="40"/>
      <c r="AO16" s="47"/>
      <c r="AP16" s="42"/>
      <c r="AQ16" s="40"/>
      <c r="AR16" s="47"/>
      <c r="AS16" s="93"/>
    </row>
    <row r="17" spans="1:45" s="73" customFormat="1">
      <c r="A17" s="100" t="s">
        <v>7</v>
      </c>
      <c r="B17" s="72" t="s">
        <v>567</v>
      </c>
      <c r="C17" s="101">
        <v>1</v>
      </c>
      <c r="D17" s="42">
        <v>3</v>
      </c>
      <c r="E17" s="103"/>
      <c r="F17" s="70">
        <f>AVERAGE(Y17)</f>
        <v>8</v>
      </c>
      <c r="G17" s="95"/>
      <c r="H17" s="47"/>
      <c r="I17" s="58"/>
      <c r="J17" s="46"/>
      <c r="K17" s="116"/>
      <c r="L17" s="47"/>
      <c r="M17" s="47"/>
      <c r="N17" s="116"/>
      <c r="O17" s="47"/>
      <c r="P17" s="47"/>
      <c r="Q17" s="58" t="s">
        <v>14</v>
      </c>
      <c r="R17" s="58" t="s">
        <v>14</v>
      </c>
      <c r="S17" s="47"/>
      <c r="T17" s="40"/>
      <c r="U17" s="116"/>
      <c r="V17" s="47"/>
      <c r="W17" s="47"/>
      <c r="X17" s="47"/>
      <c r="Y17" s="191">
        <v>8</v>
      </c>
      <c r="Z17" s="47"/>
      <c r="AA17" s="47"/>
      <c r="AB17" s="47"/>
      <c r="AC17" s="47"/>
      <c r="AD17" s="47"/>
      <c r="AE17" s="47"/>
      <c r="AF17" s="42"/>
      <c r="AG17" s="42"/>
      <c r="AH17" s="47"/>
      <c r="AI17" s="58" t="s">
        <v>14</v>
      </c>
      <c r="AJ17" s="47"/>
      <c r="AK17" s="42"/>
      <c r="AL17" s="96"/>
      <c r="AM17" s="116"/>
      <c r="AN17" s="40"/>
      <c r="AO17" s="47"/>
      <c r="AP17" s="42"/>
      <c r="AQ17" s="40"/>
      <c r="AR17" s="47"/>
      <c r="AS17" s="93"/>
    </row>
    <row r="18" spans="1:45">
      <c r="A18" s="118" t="s">
        <v>7</v>
      </c>
      <c r="B18" s="29" t="s">
        <v>568</v>
      </c>
      <c r="C18" s="140">
        <v>4</v>
      </c>
      <c r="D18" s="141">
        <v>1</v>
      </c>
      <c r="E18" s="271" t="s">
        <v>172</v>
      </c>
      <c r="F18" s="24">
        <f>AVERAGE(Q18,S18,Y18,AB18)</f>
        <v>4.5</v>
      </c>
      <c r="G18" s="95"/>
      <c r="H18" s="47"/>
      <c r="I18" s="47"/>
      <c r="J18" s="47"/>
      <c r="K18" s="47"/>
      <c r="L18" s="47"/>
      <c r="M18" s="47"/>
      <c r="N18" s="47"/>
      <c r="O18" s="47"/>
      <c r="P18" s="47"/>
      <c r="Q18" s="47">
        <v>4</v>
      </c>
      <c r="R18" s="47"/>
      <c r="S18" s="47">
        <v>4</v>
      </c>
      <c r="T18" s="42"/>
      <c r="U18" s="47"/>
      <c r="V18" s="47"/>
      <c r="W18" s="47"/>
      <c r="X18" s="47"/>
      <c r="Y18" s="47">
        <v>5</v>
      </c>
      <c r="Z18" s="47"/>
      <c r="AA18" s="47"/>
      <c r="AB18" s="47">
        <v>5</v>
      </c>
      <c r="AC18" s="47"/>
      <c r="AD18" s="47"/>
      <c r="AE18" s="47"/>
      <c r="AF18" s="41" t="s">
        <v>14</v>
      </c>
      <c r="AG18" s="42"/>
      <c r="AH18" s="47"/>
      <c r="AI18" s="47"/>
      <c r="AJ18" s="47"/>
      <c r="AK18" s="42"/>
      <c r="AL18" s="47"/>
      <c r="AM18" s="47"/>
      <c r="AN18" s="98"/>
      <c r="AO18" s="47"/>
      <c r="AP18" s="42"/>
      <c r="AQ18" s="42"/>
      <c r="AR18" s="47"/>
      <c r="AS18" s="18"/>
    </row>
    <row r="19" spans="1:45">
      <c r="A19" s="100" t="s">
        <v>8</v>
      </c>
      <c r="B19" s="72" t="s">
        <v>102</v>
      </c>
      <c r="C19" s="101">
        <v>6</v>
      </c>
      <c r="D19" s="42">
        <v>3</v>
      </c>
      <c r="E19" s="103">
        <v>1</v>
      </c>
      <c r="F19" s="70">
        <f>AVERAGE(G19,H19,I19,M19,N19,O19)</f>
        <v>5.166666666666667</v>
      </c>
      <c r="G19" s="176">
        <v>6</v>
      </c>
      <c r="H19" s="47">
        <v>5</v>
      </c>
      <c r="I19" s="47">
        <v>6</v>
      </c>
      <c r="J19" s="58" t="s">
        <v>14</v>
      </c>
      <c r="K19" s="58" t="s">
        <v>14</v>
      </c>
      <c r="L19" s="58" t="s">
        <v>14</v>
      </c>
      <c r="M19" s="188">
        <v>3</v>
      </c>
      <c r="N19" s="47">
        <v>6</v>
      </c>
      <c r="O19" s="47">
        <v>5</v>
      </c>
      <c r="P19" s="47"/>
      <c r="Q19" s="47"/>
      <c r="R19" s="47"/>
      <c r="S19" s="47"/>
      <c r="T19" s="40"/>
      <c r="U19" s="47"/>
      <c r="V19" s="116"/>
      <c r="W19" s="47"/>
      <c r="X19" s="47"/>
      <c r="Y19" s="47"/>
      <c r="Z19" s="116"/>
      <c r="AA19" s="47"/>
      <c r="AB19" s="47"/>
      <c r="AC19" s="116"/>
      <c r="AD19" s="47"/>
      <c r="AE19" s="47"/>
      <c r="AF19" s="42"/>
      <c r="AG19" s="42"/>
      <c r="AH19" s="47"/>
      <c r="AI19" s="47"/>
      <c r="AJ19" s="47"/>
      <c r="AK19" s="42"/>
      <c r="AL19" s="47"/>
      <c r="AM19" s="47"/>
      <c r="AN19" s="42"/>
      <c r="AO19" s="47"/>
      <c r="AP19" s="42"/>
      <c r="AQ19" s="42"/>
      <c r="AR19" s="47"/>
      <c r="AS19" s="18"/>
    </row>
    <row r="20" spans="1:45">
      <c r="A20" s="100" t="s">
        <v>8</v>
      </c>
      <c r="B20" s="72" t="s">
        <v>103</v>
      </c>
      <c r="C20" s="101">
        <v>24</v>
      </c>
      <c r="D20" s="42">
        <v>2</v>
      </c>
      <c r="E20" s="103"/>
      <c r="F20" s="70">
        <f>AVERAGE(G20,H20,I20,J20,K20,O20,P20,Q20,R20,S20,T20,V20,W20,X20,Y20,Z20,AA20,AB20,AC20,AD20,AE20,AF20,AG20,AI20)</f>
        <v>5.208333333333333</v>
      </c>
      <c r="G20" s="95">
        <v>5</v>
      </c>
      <c r="H20" s="47">
        <v>5</v>
      </c>
      <c r="I20" s="47">
        <v>5</v>
      </c>
      <c r="J20" s="47">
        <v>6</v>
      </c>
      <c r="K20" s="116">
        <v>5</v>
      </c>
      <c r="L20" s="47"/>
      <c r="M20" s="58" t="s">
        <v>14</v>
      </c>
      <c r="N20" s="58" t="s">
        <v>14</v>
      </c>
      <c r="O20" s="47">
        <v>5</v>
      </c>
      <c r="P20" s="47">
        <v>5</v>
      </c>
      <c r="Q20" s="47">
        <v>5</v>
      </c>
      <c r="R20" s="47">
        <v>6</v>
      </c>
      <c r="S20" s="47">
        <v>4</v>
      </c>
      <c r="T20" s="270">
        <v>7</v>
      </c>
      <c r="U20" s="47"/>
      <c r="V20" s="116">
        <v>6</v>
      </c>
      <c r="W20" s="47">
        <v>6</v>
      </c>
      <c r="X20" s="47">
        <v>6</v>
      </c>
      <c r="Y20" s="47">
        <v>5</v>
      </c>
      <c r="Z20" s="116">
        <v>6</v>
      </c>
      <c r="AA20" s="47">
        <v>6</v>
      </c>
      <c r="AB20" s="193">
        <v>3</v>
      </c>
      <c r="AC20" s="116">
        <v>6</v>
      </c>
      <c r="AD20" s="47">
        <v>5</v>
      </c>
      <c r="AE20" s="193">
        <v>3</v>
      </c>
      <c r="AF20" s="42">
        <v>5</v>
      </c>
      <c r="AG20" s="42">
        <v>4</v>
      </c>
      <c r="AH20" s="47"/>
      <c r="AI20" s="47">
        <v>6</v>
      </c>
      <c r="AJ20" s="47"/>
      <c r="AK20" s="42"/>
      <c r="AL20" s="47"/>
      <c r="AM20" s="47"/>
      <c r="AN20" s="42"/>
      <c r="AO20" s="47"/>
      <c r="AP20" s="42"/>
      <c r="AQ20" s="42"/>
      <c r="AR20" s="47"/>
      <c r="AS20" s="18"/>
    </row>
    <row r="21" spans="1:45" s="73" customFormat="1">
      <c r="A21" s="227" t="s">
        <v>8</v>
      </c>
      <c r="B21" s="72" t="s">
        <v>104</v>
      </c>
      <c r="C21" s="101">
        <v>25</v>
      </c>
      <c r="D21" s="42">
        <v>2</v>
      </c>
      <c r="E21" s="103">
        <v>14</v>
      </c>
      <c r="F21" s="70">
        <f>AVERAGE(G21,I21,J21,K21,L21,M21,N21,O21,P21,S21,T21,U21,V21,W21,X21,Y21,Z21,AA21,AB21,AC21,AD21,AE21,AF21,AG21,AI21)</f>
        <v>5.76</v>
      </c>
      <c r="G21" s="95">
        <v>4</v>
      </c>
      <c r="H21" s="58" t="s">
        <v>14</v>
      </c>
      <c r="I21" s="47">
        <v>6</v>
      </c>
      <c r="J21" s="190">
        <v>8</v>
      </c>
      <c r="K21" s="47">
        <v>5</v>
      </c>
      <c r="L21" s="47">
        <v>4</v>
      </c>
      <c r="M21" s="46">
        <v>6</v>
      </c>
      <c r="N21" s="46">
        <v>6</v>
      </c>
      <c r="O21" s="116">
        <v>4</v>
      </c>
      <c r="P21" s="47">
        <v>5</v>
      </c>
      <c r="Q21" s="47"/>
      <c r="R21" s="58" t="s">
        <v>14</v>
      </c>
      <c r="S21" s="116">
        <v>4</v>
      </c>
      <c r="T21" s="268">
        <v>7</v>
      </c>
      <c r="U21" s="47">
        <v>4</v>
      </c>
      <c r="V21" s="47">
        <v>6</v>
      </c>
      <c r="W21" s="190">
        <v>7</v>
      </c>
      <c r="X21" s="190">
        <v>8</v>
      </c>
      <c r="Y21" s="190">
        <v>7</v>
      </c>
      <c r="Z21" s="46">
        <v>8</v>
      </c>
      <c r="AA21" s="47">
        <v>6</v>
      </c>
      <c r="AB21" s="37">
        <v>6</v>
      </c>
      <c r="AC21" s="47">
        <v>4</v>
      </c>
      <c r="AD21" s="47">
        <v>5</v>
      </c>
      <c r="AE21" s="47">
        <v>4</v>
      </c>
      <c r="AF21" s="269">
        <v>7</v>
      </c>
      <c r="AG21" s="269">
        <v>7</v>
      </c>
      <c r="AH21" s="47"/>
      <c r="AI21" s="46">
        <v>6</v>
      </c>
      <c r="AJ21" s="116"/>
      <c r="AK21" s="40"/>
      <c r="AL21" s="96"/>
      <c r="AM21" s="47"/>
      <c r="AN21" s="42"/>
      <c r="AO21" s="96"/>
      <c r="AP21" s="98"/>
      <c r="AQ21" s="42"/>
      <c r="AR21" s="47"/>
      <c r="AS21" s="93"/>
    </row>
    <row r="22" spans="1:45" s="73" customFormat="1">
      <c r="A22" s="227" t="s">
        <v>8</v>
      </c>
      <c r="B22" s="72" t="s">
        <v>105</v>
      </c>
      <c r="C22" s="101">
        <v>28</v>
      </c>
      <c r="D22" s="42"/>
      <c r="E22" s="103">
        <v>2</v>
      </c>
      <c r="F22" s="70">
        <f>AVERAGE(U22,T22,S22,G22,H22,I22,J22,K22,L22,M22,N22,O22,P22,Q22,R22,V22,W22,X22,Y22,Z22,AA22,AB22,AC22,AD22,AE22,AF22,AG22,AI22)</f>
        <v>5.6071428571428568</v>
      </c>
      <c r="G22" s="122">
        <v>5</v>
      </c>
      <c r="H22" s="182">
        <v>7</v>
      </c>
      <c r="I22" s="47">
        <v>6</v>
      </c>
      <c r="J22" s="116">
        <v>5</v>
      </c>
      <c r="K22" s="47">
        <v>6</v>
      </c>
      <c r="L22" s="47">
        <v>5</v>
      </c>
      <c r="M22" s="47">
        <v>6</v>
      </c>
      <c r="N22" s="47">
        <v>6</v>
      </c>
      <c r="O22" s="47">
        <v>6</v>
      </c>
      <c r="P22" s="47">
        <v>5</v>
      </c>
      <c r="Q22" s="47">
        <v>4</v>
      </c>
      <c r="R22" s="47">
        <v>5</v>
      </c>
      <c r="S22" s="116">
        <v>5</v>
      </c>
      <c r="T22" s="42">
        <v>6</v>
      </c>
      <c r="U22" s="47">
        <v>5</v>
      </c>
      <c r="V22" s="182">
        <v>7</v>
      </c>
      <c r="W22" s="116">
        <v>6</v>
      </c>
      <c r="X22" s="116">
        <v>6</v>
      </c>
      <c r="Y22" s="116">
        <v>6</v>
      </c>
      <c r="Z22" s="47">
        <v>6</v>
      </c>
      <c r="AA22" s="191">
        <v>7</v>
      </c>
      <c r="AB22" s="116">
        <v>5</v>
      </c>
      <c r="AC22" s="47">
        <v>6</v>
      </c>
      <c r="AD22" s="47">
        <v>6</v>
      </c>
      <c r="AE22" s="47">
        <v>4</v>
      </c>
      <c r="AF22" s="42">
        <v>6</v>
      </c>
      <c r="AG22" s="42">
        <v>5</v>
      </c>
      <c r="AH22" s="47"/>
      <c r="AI22" s="116">
        <v>5</v>
      </c>
      <c r="AJ22" s="116"/>
      <c r="AK22" s="42"/>
      <c r="AL22" s="47"/>
      <c r="AM22" s="96"/>
      <c r="AN22" s="40"/>
      <c r="AO22" s="47"/>
      <c r="AP22" s="42"/>
      <c r="AQ22" s="42"/>
      <c r="AR22" s="47"/>
      <c r="AS22" s="93"/>
    </row>
    <row r="23" spans="1:45" s="73" customFormat="1">
      <c r="A23" s="227" t="s">
        <v>8</v>
      </c>
      <c r="B23" s="72" t="s">
        <v>106</v>
      </c>
      <c r="C23" s="101">
        <v>27</v>
      </c>
      <c r="D23" s="42"/>
      <c r="E23" s="103">
        <v>6</v>
      </c>
      <c r="F23" s="70">
        <f>AVERAGE(U23,T23,G23,H23,I23,J23,L23,M23,N23,O23,P23,Q23,R23,S23,V23,W23,X23,Y23,Z23,AA23,AB23,AC23,AD23,AE23,AF23,AG23,AI23)</f>
        <v>5.8148148148148149</v>
      </c>
      <c r="G23" s="122">
        <v>4</v>
      </c>
      <c r="H23" s="47">
        <v>4</v>
      </c>
      <c r="I23" s="47">
        <v>5</v>
      </c>
      <c r="J23" s="192">
        <v>8</v>
      </c>
      <c r="K23" s="47"/>
      <c r="L23" s="47">
        <v>6</v>
      </c>
      <c r="M23" s="47">
        <v>6</v>
      </c>
      <c r="N23" s="191">
        <v>7</v>
      </c>
      <c r="O23" s="47">
        <v>5</v>
      </c>
      <c r="P23" s="47">
        <v>5</v>
      </c>
      <c r="Q23" s="116">
        <v>5</v>
      </c>
      <c r="R23" s="116">
        <v>4</v>
      </c>
      <c r="S23" s="37">
        <v>6</v>
      </c>
      <c r="T23" s="269">
        <v>8</v>
      </c>
      <c r="U23" s="47">
        <v>5</v>
      </c>
      <c r="V23" s="182">
        <v>8</v>
      </c>
      <c r="W23" s="47">
        <v>6</v>
      </c>
      <c r="X23" s="192">
        <v>7</v>
      </c>
      <c r="Y23" s="116">
        <v>6</v>
      </c>
      <c r="Z23" s="192">
        <v>7</v>
      </c>
      <c r="AA23" s="192">
        <v>8</v>
      </c>
      <c r="AB23" s="116">
        <v>4</v>
      </c>
      <c r="AC23" s="47">
        <v>4</v>
      </c>
      <c r="AD23" s="47">
        <v>5</v>
      </c>
      <c r="AE23" s="47">
        <v>4</v>
      </c>
      <c r="AF23" s="268">
        <v>8</v>
      </c>
      <c r="AG23" s="40">
        <v>5</v>
      </c>
      <c r="AH23" s="116"/>
      <c r="AI23" s="182">
        <v>7</v>
      </c>
      <c r="AJ23" s="116"/>
      <c r="AK23" s="42"/>
      <c r="AL23" s="47"/>
      <c r="AM23" s="47"/>
      <c r="AN23" s="42"/>
      <c r="AO23" s="116"/>
      <c r="AP23" s="97"/>
      <c r="AQ23" s="42"/>
      <c r="AR23" s="47"/>
      <c r="AS23" s="93"/>
    </row>
    <row r="24" spans="1:45" s="73" customFormat="1">
      <c r="A24" s="318" t="s">
        <v>8</v>
      </c>
      <c r="B24" s="282" t="s">
        <v>320</v>
      </c>
      <c r="C24" s="283"/>
      <c r="D24" s="284">
        <v>1</v>
      </c>
      <c r="E24" s="285"/>
      <c r="F24" s="70"/>
      <c r="G24" s="286"/>
      <c r="H24" s="287" t="s">
        <v>14</v>
      </c>
      <c r="I24" s="288"/>
      <c r="J24" s="287"/>
      <c r="K24" s="288"/>
      <c r="L24" s="288"/>
      <c r="M24" s="288"/>
      <c r="N24" s="288"/>
      <c r="O24" s="288"/>
      <c r="P24" s="288"/>
      <c r="Q24" s="287"/>
      <c r="R24" s="287"/>
      <c r="S24" s="287"/>
      <c r="T24" s="284"/>
      <c r="U24" s="288"/>
      <c r="V24" s="288"/>
      <c r="W24" s="288"/>
      <c r="X24" s="287"/>
      <c r="Y24" s="287"/>
      <c r="Z24" s="287"/>
      <c r="AA24" s="287"/>
      <c r="AB24" s="287"/>
      <c r="AC24" s="287"/>
      <c r="AD24" s="288"/>
      <c r="AE24" s="288"/>
      <c r="AF24" s="290"/>
      <c r="AG24" s="284"/>
      <c r="AH24" s="287"/>
      <c r="AI24" s="288"/>
      <c r="AJ24" s="287"/>
      <c r="AK24" s="284"/>
      <c r="AL24" s="288"/>
      <c r="AM24" s="288"/>
      <c r="AN24" s="290"/>
      <c r="AO24" s="288"/>
      <c r="AP24" s="284"/>
      <c r="AQ24" s="284"/>
      <c r="AR24" s="288"/>
      <c r="AS24" s="93"/>
    </row>
    <row r="25" spans="1:45" s="73" customFormat="1">
      <c r="A25" s="100" t="s">
        <v>8</v>
      </c>
      <c r="B25" s="72" t="s">
        <v>357</v>
      </c>
      <c r="C25" s="101"/>
      <c r="D25" s="42">
        <v>4</v>
      </c>
      <c r="E25" s="103"/>
      <c r="F25" s="70"/>
      <c r="G25" s="95"/>
      <c r="H25" s="58" t="s">
        <v>14</v>
      </c>
      <c r="I25" s="58" t="s">
        <v>14</v>
      </c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1" t="s">
        <v>14</v>
      </c>
      <c r="U25" s="47"/>
      <c r="V25" s="58" t="s">
        <v>14</v>
      </c>
      <c r="W25" s="47"/>
      <c r="X25" s="116"/>
      <c r="Y25" s="47"/>
      <c r="Z25" s="47"/>
      <c r="AA25" s="47"/>
      <c r="AB25" s="47"/>
      <c r="AC25" s="47"/>
      <c r="AD25" s="47"/>
      <c r="AE25" s="47"/>
      <c r="AF25" s="42"/>
      <c r="AG25" s="42"/>
      <c r="AH25" s="47"/>
      <c r="AI25" s="47"/>
      <c r="AJ25" s="47"/>
      <c r="AK25" s="42"/>
      <c r="AL25" s="47"/>
      <c r="AM25" s="47"/>
      <c r="AN25" s="42"/>
      <c r="AO25" s="47"/>
      <c r="AP25" s="42"/>
      <c r="AQ25" s="42"/>
      <c r="AR25" s="47"/>
      <c r="AS25" s="93"/>
    </row>
    <row r="26" spans="1:45" s="73" customFormat="1">
      <c r="A26" s="100" t="s">
        <v>8</v>
      </c>
      <c r="B26" s="72" t="s">
        <v>414</v>
      </c>
      <c r="C26" s="101">
        <v>2</v>
      </c>
      <c r="D26" s="42">
        <v>18</v>
      </c>
      <c r="E26" s="103">
        <v>1</v>
      </c>
      <c r="F26" s="70">
        <f>AVERAGE(R26,W26)</f>
        <v>6</v>
      </c>
      <c r="G26" s="36"/>
      <c r="H26" s="46"/>
      <c r="I26" s="58" t="s">
        <v>14</v>
      </c>
      <c r="J26" s="47"/>
      <c r="K26" s="47"/>
      <c r="L26" s="58" t="s">
        <v>14</v>
      </c>
      <c r="M26" s="47"/>
      <c r="N26" s="116"/>
      <c r="O26" s="47"/>
      <c r="P26" s="58" t="s">
        <v>14</v>
      </c>
      <c r="Q26" s="58" t="s">
        <v>14</v>
      </c>
      <c r="R26" s="46">
        <v>6</v>
      </c>
      <c r="S26" s="58" t="s">
        <v>14</v>
      </c>
      <c r="T26" s="41" t="s">
        <v>14</v>
      </c>
      <c r="U26" s="58" t="s">
        <v>14</v>
      </c>
      <c r="V26" s="58" t="s">
        <v>14</v>
      </c>
      <c r="W26" s="47">
        <v>6</v>
      </c>
      <c r="X26" s="58" t="s">
        <v>14</v>
      </c>
      <c r="Y26" s="58" t="s">
        <v>14</v>
      </c>
      <c r="Z26" s="58" t="s">
        <v>14</v>
      </c>
      <c r="AA26" s="58" t="s">
        <v>14</v>
      </c>
      <c r="AB26" s="58" t="s">
        <v>14</v>
      </c>
      <c r="AC26" s="47"/>
      <c r="AD26" s="58" t="s">
        <v>14</v>
      </c>
      <c r="AE26" s="58" t="s">
        <v>14</v>
      </c>
      <c r="AF26" s="41" t="s">
        <v>14</v>
      </c>
      <c r="AG26" s="41" t="s">
        <v>14</v>
      </c>
      <c r="AH26" s="116"/>
      <c r="AI26" s="58" t="s">
        <v>14</v>
      </c>
      <c r="AJ26" s="47"/>
      <c r="AK26" s="42"/>
      <c r="AL26" s="47"/>
      <c r="AM26" s="116"/>
      <c r="AN26" s="40"/>
      <c r="AO26" s="47"/>
      <c r="AP26" s="42"/>
      <c r="AQ26" s="40"/>
      <c r="AR26" s="47"/>
      <c r="AS26" s="93"/>
    </row>
    <row r="27" spans="1:45" s="73" customFormat="1">
      <c r="A27" s="148" t="s">
        <v>8</v>
      </c>
      <c r="B27" s="72" t="s">
        <v>476</v>
      </c>
      <c r="C27" s="101">
        <v>6</v>
      </c>
      <c r="D27" s="42">
        <v>11</v>
      </c>
      <c r="E27" s="103"/>
      <c r="F27" s="70">
        <f>AVERAGE(K27,L27,M27,N27,V27,X27)</f>
        <v>5</v>
      </c>
      <c r="G27" s="36"/>
      <c r="H27" s="46"/>
      <c r="I27" s="58"/>
      <c r="J27" s="58" t="s">
        <v>14</v>
      </c>
      <c r="K27" s="47">
        <v>5</v>
      </c>
      <c r="L27" s="47">
        <v>4</v>
      </c>
      <c r="M27" s="47">
        <v>5</v>
      </c>
      <c r="N27" s="116">
        <v>5</v>
      </c>
      <c r="O27" s="58" t="s">
        <v>14</v>
      </c>
      <c r="P27" s="116"/>
      <c r="Q27" s="47"/>
      <c r="R27" s="47"/>
      <c r="S27" s="47"/>
      <c r="T27" s="41" t="s">
        <v>14</v>
      </c>
      <c r="U27" s="58" t="s">
        <v>14</v>
      </c>
      <c r="V27" s="47">
        <v>6</v>
      </c>
      <c r="W27" s="58" t="s">
        <v>14</v>
      </c>
      <c r="X27" s="47">
        <v>5</v>
      </c>
      <c r="Y27" s="116"/>
      <c r="Z27" s="58" t="s">
        <v>14</v>
      </c>
      <c r="AA27" s="47"/>
      <c r="AB27" s="58" t="s">
        <v>14</v>
      </c>
      <c r="AC27" s="58" t="s">
        <v>14</v>
      </c>
      <c r="AD27" s="58" t="s">
        <v>14</v>
      </c>
      <c r="AE27" s="58" t="s">
        <v>14</v>
      </c>
      <c r="AF27" s="40"/>
      <c r="AG27" s="41" t="s">
        <v>14</v>
      </c>
      <c r="AH27" s="116"/>
      <c r="AI27" s="116"/>
      <c r="AJ27" s="47"/>
      <c r="AK27" s="42"/>
      <c r="AL27" s="47"/>
      <c r="AM27" s="116"/>
      <c r="AN27" s="40"/>
      <c r="AO27" s="47"/>
      <c r="AP27" s="42"/>
      <c r="AQ27" s="40"/>
      <c r="AR27" s="47"/>
      <c r="AS27" s="93"/>
    </row>
    <row r="28" spans="1:45" s="73" customFormat="1">
      <c r="A28" s="148" t="s">
        <v>8</v>
      </c>
      <c r="B28" s="72" t="s">
        <v>608</v>
      </c>
      <c r="C28" s="101">
        <v>19</v>
      </c>
      <c r="D28" s="42">
        <v>1</v>
      </c>
      <c r="E28" s="103"/>
      <c r="F28" s="70">
        <f>AVERAGE(K28,O28,P28,Q28,R28,S28,T28,U28,W28,X28,Z28,AA28,AB28,AC28,AD28,AE28,AF28,AG28,AI28)</f>
        <v>5.7894736842105265</v>
      </c>
      <c r="G28" s="36"/>
      <c r="H28" s="46"/>
      <c r="I28" s="58"/>
      <c r="J28" s="58"/>
      <c r="K28" s="47">
        <v>6</v>
      </c>
      <c r="L28" s="47"/>
      <c r="M28" s="47"/>
      <c r="N28" s="58" t="s">
        <v>14</v>
      </c>
      <c r="O28" s="47">
        <v>6</v>
      </c>
      <c r="P28" s="116">
        <v>5</v>
      </c>
      <c r="Q28" s="47">
        <v>6</v>
      </c>
      <c r="R28" s="47">
        <v>5</v>
      </c>
      <c r="S28" s="47">
        <v>5</v>
      </c>
      <c r="T28" s="270">
        <v>7</v>
      </c>
      <c r="U28" s="47">
        <v>5</v>
      </c>
      <c r="V28" s="47"/>
      <c r="W28" s="47">
        <v>6</v>
      </c>
      <c r="X28" s="47">
        <v>6</v>
      </c>
      <c r="Y28" s="116"/>
      <c r="Z28" s="116">
        <v>6</v>
      </c>
      <c r="AA28" s="191">
        <v>7</v>
      </c>
      <c r="AB28" s="47">
        <v>6</v>
      </c>
      <c r="AC28" s="191">
        <v>7</v>
      </c>
      <c r="AD28" s="47">
        <v>6</v>
      </c>
      <c r="AE28" s="47">
        <v>5</v>
      </c>
      <c r="AF28" s="40">
        <v>6</v>
      </c>
      <c r="AG28" s="42">
        <v>4</v>
      </c>
      <c r="AH28" s="116"/>
      <c r="AI28" s="116">
        <v>6</v>
      </c>
      <c r="AJ28" s="47"/>
      <c r="AK28" s="42"/>
      <c r="AL28" s="47"/>
      <c r="AM28" s="116"/>
      <c r="AN28" s="40"/>
      <c r="AO28" s="47"/>
      <c r="AP28" s="42"/>
      <c r="AQ28" s="40"/>
      <c r="AR28" s="47"/>
      <c r="AS28" s="93"/>
    </row>
    <row r="29" spans="1:45" s="73" customFormat="1">
      <c r="A29" s="257" t="s">
        <v>8</v>
      </c>
      <c r="B29" s="29" t="s">
        <v>622</v>
      </c>
      <c r="C29" s="140"/>
      <c r="D29" s="141">
        <v>5</v>
      </c>
      <c r="E29" s="117"/>
      <c r="F29" s="24"/>
      <c r="G29" s="36"/>
      <c r="H29" s="46"/>
      <c r="I29" s="58"/>
      <c r="J29" s="58"/>
      <c r="K29" s="47"/>
      <c r="L29" s="58" t="s">
        <v>14</v>
      </c>
      <c r="M29" s="58" t="s">
        <v>14</v>
      </c>
      <c r="N29" s="116"/>
      <c r="O29" s="47"/>
      <c r="P29" s="58" t="s">
        <v>14</v>
      </c>
      <c r="Q29" s="47"/>
      <c r="R29" s="47"/>
      <c r="S29" s="58" t="s">
        <v>14</v>
      </c>
      <c r="T29" s="40"/>
      <c r="U29" s="58" t="s">
        <v>14</v>
      </c>
      <c r="V29" s="47"/>
      <c r="W29" s="47"/>
      <c r="X29" s="47"/>
      <c r="Y29" s="116"/>
      <c r="Z29" s="116"/>
      <c r="AA29" s="47"/>
      <c r="AB29" s="47"/>
      <c r="AC29" s="47"/>
      <c r="AD29" s="47"/>
      <c r="AE29" s="47"/>
      <c r="AF29" s="40"/>
      <c r="AG29" s="42"/>
      <c r="AH29" s="116"/>
      <c r="AI29" s="116"/>
      <c r="AJ29" s="47"/>
      <c r="AK29" s="42"/>
      <c r="AL29" s="47"/>
      <c r="AM29" s="116"/>
      <c r="AN29" s="40"/>
      <c r="AO29" s="47"/>
      <c r="AP29" s="42"/>
      <c r="AQ29" s="40"/>
      <c r="AR29" s="47"/>
      <c r="AS29" s="93"/>
    </row>
    <row r="30" spans="1:45">
      <c r="A30" s="100" t="s">
        <v>9</v>
      </c>
      <c r="B30" s="72" t="s">
        <v>107</v>
      </c>
      <c r="C30" s="101">
        <v>22</v>
      </c>
      <c r="D30" s="42"/>
      <c r="E30" s="103">
        <v>19</v>
      </c>
      <c r="F30" s="70">
        <f>AVERAGE(G30,H30,I30,J30,K30,Q30,R30,S30,T30,U30,V30,W30,X30,Y30,Z30,AA30,AB30,AC30,AD30,AE30,AF30,AG30)</f>
        <v>5.9545454545454541</v>
      </c>
      <c r="G30" s="36">
        <v>4</v>
      </c>
      <c r="H30" s="116">
        <v>6</v>
      </c>
      <c r="I30" s="116">
        <v>4</v>
      </c>
      <c r="J30" s="190">
        <v>7</v>
      </c>
      <c r="K30" s="182">
        <v>7</v>
      </c>
      <c r="L30" s="96"/>
      <c r="M30" s="96"/>
      <c r="N30" s="96"/>
      <c r="O30" s="96"/>
      <c r="P30" s="96"/>
      <c r="Q30" s="46">
        <v>5</v>
      </c>
      <c r="R30" s="190">
        <v>7</v>
      </c>
      <c r="S30" s="47">
        <v>4</v>
      </c>
      <c r="T30" s="269">
        <v>8</v>
      </c>
      <c r="U30" s="47">
        <v>4</v>
      </c>
      <c r="V30" s="47">
        <v>6</v>
      </c>
      <c r="W30" s="47">
        <v>6</v>
      </c>
      <c r="X30" s="46">
        <v>5</v>
      </c>
      <c r="Y30" s="182">
        <v>9</v>
      </c>
      <c r="Z30" s="47">
        <v>4</v>
      </c>
      <c r="AA30" s="182">
        <v>9</v>
      </c>
      <c r="AB30" s="47">
        <v>6</v>
      </c>
      <c r="AC30" s="47">
        <v>4</v>
      </c>
      <c r="AD30" s="46">
        <v>5</v>
      </c>
      <c r="AE30" s="116">
        <v>4</v>
      </c>
      <c r="AF30" s="269">
        <v>9</v>
      </c>
      <c r="AG30" s="269">
        <v>8</v>
      </c>
      <c r="AH30" s="96"/>
      <c r="AI30" s="107"/>
      <c r="AJ30" s="96"/>
      <c r="AK30" s="97"/>
      <c r="AL30" s="96"/>
      <c r="AM30" s="96"/>
      <c r="AN30" s="98"/>
      <c r="AO30" s="107"/>
      <c r="AP30" s="97"/>
      <c r="AQ30" s="97"/>
      <c r="AR30" s="96"/>
      <c r="AS30" s="18"/>
    </row>
    <row r="31" spans="1:45" s="73" customFormat="1">
      <c r="A31" s="227" t="s">
        <v>9</v>
      </c>
      <c r="B31" s="72" t="s">
        <v>475</v>
      </c>
      <c r="C31" s="101">
        <v>15</v>
      </c>
      <c r="D31" s="42">
        <v>9</v>
      </c>
      <c r="E31" s="103">
        <v>7</v>
      </c>
      <c r="F31" s="70">
        <f>AVERAGE(J31,K31,L31,M31,O31,P31,Q31,S31,T31,U31,Y31,AC31,AD31,AE31,AI31)</f>
        <v>5.2</v>
      </c>
      <c r="G31" s="36"/>
      <c r="H31" s="47"/>
      <c r="I31" s="47"/>
      <c r="J31" s="182">
        <v>8</v>
      </c>
      <c r="K31" s="47">
        <v>6</v>
      </c>
      <c r="L31" s="182">
        <v>8</v>
      </c>
      <c r="M31" s="47">
        <v>6</v>
      </c>
      <c r="N31" s="58" t="s">
        <v>14</v>
      </c>
      <c r="O31" s="47">
        <v>4</v>
      </c>
      <c r="P31" s="47">
        <v>4</v>
      </c>
      <c r="Q31" s="47">
        <v>4</v>
      </c>
      <c r="R31" s="58" t="s">
        <v>14</v>
      </c>
      <c r="S31" s="47">
        <v>4</v>
      </c>
      <c r="T31" s="269">
        <v>7</v>
      </c>
      <c r="U31" s="47">
        <v>4</v>
      </c>
      <c r="V31" s="58" t="s">
        <v>14</v>
      </c>
      <c r="W31" s="58" t="s">
        <v>14</v>
      </c>
      <c r="X31" s="37" t="s">
        <v>14</v>
      </c>
      <c r="Y31" s="47">
        <v>4</v>
      </c>
      <c r="Z31" s="58" t="s">
        <v>14</v>
      </c>
      <c r="AA31" s="58" t="s">
        <v>14</v>
      </c>
      <c r="AB31" s="37" t="s">
        <v>14</v>
      </c>
      <c r="AC31" s="47">
        <v>5</v>
      </c>
      <c r="AD31" s="116">
        <v>6</v>
      </c>
      <c r="AE31" s="193">
        <v>3</v>
      </c>
      <c r="AF31" s="41" t="s">
        <v>14</v>
      </c>
      <c r="AG31" s="42"/>
      <c r="AH31" s="47"/>
      <c r="AI31" s="47">
        <v>5</v>
      </c>
      <c r="AJ31" s="116"/>
      <c r="AK31" s="40"/>
      <c r="AL31" s="47"/>
      <c r="AM31" s="116"/>
      <c r="AN31" s="42"/>
      <c r="AO31" s="47"/>
      <c r="AP31" s="42"/>
      <c r="AQ31" s="42"/>
      <c r="AR31" s="47"/>
      <c r="AS31" s="93"/>
    </row>
    <row r="32" spans="1:45" ht="15.75" thickBot="1">
      <c r="A32" s="119" t="s">
        <v>9</v>
      </c>
      <c r="B32" s="124" t="s">
        <v>109</v>
      </c>
      <c r="C32" s="113">
        <v>5</v>
      </c>
      <c r="D32" s="114">
        <v>14</v>
      </c>
      <c r="E32" s="115">
        <v>1</v>
      </c>
      <c r="F32" s="23">
        <f>AVERAGE(H32,L32,N32,P32,R32)</f>
        <v>5.2</v>
      </c>
      <c r="G32" s="36" t="s">
        <v>14</v>
      </c>
      <c r="H32" s="47">
        <v>4</v>
      </c>
      <c r="I32" s="58" t="s">
        <v>14</v>
      </c>
      <c r="J32" s="58" t="s">
        <v>14</v>
      </c>
      <c r="K32" s="58" t="s">
        <v>14</v>
      </c>
      <c r="L32" s="47">
        <v>5</v>
      </c>
      <c r="M32" s="58" t="s">
        <v>14</v>
      </c>
      <c r="N32" s="47">
        <v>5</v>
      </c>
      <c r="O32" s="58" t="s">
        <v>14</v>
      </c>
      <c r="P32" s="46">
        <v>6</v>
      </c>
      <c r="Q32" s="58" t="s">
        <v>14</v>
      </c>
      <c r="R32" s="47">
        <v>6</v>
      </c>
      <c r="S32" s="58" t="s">
        <v>14</v>
      </c>
      <c r="T32" s="40"/>
      <c r="U32" s="47"/>
      <c r="V32" s="116"/>
      <c r="W32" s="47"/>
      <c r="X32" s="58" t="s">
        <v>14</v>
      </c>
      <c r="Y32" s="58" t="s">
        <v>14</v>
      </c>
      <c r="Z32" s="116"/>
      <c r="AA32" s="47"/>
      <c r="AB32" s="47"/>
      <c r="AC32" s="58" t="s">
        <v>14</v>
      </c>
      <c r="AD32" s="58" t="s">
        <v>14</v>
      </c>
      <c r="AE32" s="58" t="s">
        <v>14</v>
      </c>
      <c r="AF32" s="42"/>
      <c r="AG32" s="41" t="s">
        <v>14</v>
      </c>
      <c r="AH32" s="47"/>
      <c r="AI32" s="58" t="s">
        <v>14</v>
      </c>
      <c r="AJ32" s="47"/>
      <c r="AK32" s="42"/>
      <c r="AL32" s="47"/>
      <c r="AM32" s="47"/>
      <c r="AN32" s="42"/>
      <c r="AO32" s="47"/>
      <c r="AP32" s="42"/>
      <c r="AQ32" s="42"/>
      <c r="AR32" s="47"/>
      <c r="AS32" s="18"/>
    </row>
    <row r="33" spans="7:44">
      <c r="G33" s="26"/>
      <c r="H33" s="26"/>
      <c r="I33" s="26"/>
      <c r="J33" s="20"/>
      <c r="K33" s="20"/>
      <c r="L33" s="26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4" width="4.7109375" customWidth="1"/>
  </cols>
  <sheetData>
    <row r="1" spans="1:45">
      <c r="A1" s="73" t="s">
        <v>310</v>
      </c>
    </row>
    <row r="4" spans="1:45" ht="15.75" thickBot="1">
      <c r="A4" t="s">
        <v>0</v>
      </c>
    </row>
    <row r="5" spans="1:45" ht="15.75" thickBot="1">
      <c r="C5" s="340" t="s">
        <v>13</v>
      </c>
      <c r="D5" s="341"/>
      <c r="E5" s="342"/>
    </row>
    <row r="6" spans="1:45" ht="48" customHeight="1" thickBot="1">
      <c r="A6" s="2" t="s">
        <v>1</v>
      </c>
      <c r="B6" s="3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92" t="s">
        <v>311</v>
      </c>
      <c r="H6" s="92" t="s">
        <v>382</v>
      </c>
      <c r="I6" s="92" t="s">
        <v>428</v>
      </c>
      <c r="J6" s="92" t="s">
        <v>464</v>
      </c>
      <c r="K6" s="92" t="s">
        <v>601</v>
      </c>
      <c r="L6" s="92" t="s">
        <v>631</v>
      </c>
      <c r="M6" s="92" t="s">
        <v>645</v>
      </c>
      <c r="N6" s="92" t="s">
        <v>662</v>
      </c>
      <c r="O6" s="92" t="s">
        <v>690</v>
      </c>
      <c r="P6" s="92" t="s">
        <v>714</v>
      </c>
      <c r="Q6" s="92" t="s">
        <v>727</v>
      </c>
      <c r="R6" s="92" t="s">
        <v>757</v>
      </c>
      <c r="S6" s="92" t="s">
        <v>781</v>
      </c>
      <c r="T6" s="92" t="s">
        <v>801</v>
      </c>
      <c r="U6" s="92" t="s">
        <v>825</v>
      </c>
      <c r="V6" s="92" t="s">
        <v>850</v>
      </c>
      <c r="W6" s="92" t="s">
        <v>862</v>
      </c>
      <c r="X6" s="92" t="s">
        <v>885</v>
      </c>
      <c r="Y6" s="92" t="s">
        <v>899</v>
      </c>
      <c r="Z6" s="92" t="s">
        <v>923</v>
      </c>
      <c r="AA6" s="92" t="s">
        <v>956</v>
      </c>
      <c r="AB6" s="92" t="s">
        <v>974</v>
      </c>
      <c r="AC6" s="92" t="s">
        <v>1009</v>
      </c>
      <c r="AD6" s="92" t="s">
        <v>1024</v>
      </c>
      <c r="AE6" s="92" t="s">
        <v>1053</v>
      </c>
      <c r="AF6" s="92" t="s">
        <v>1070</v>
      </c>
      <c r="AG6" s="92" t="s">
        <v>1098</v>
      </c>
      <c r="AH6" s="92" t="s">
        <v>1103</v>
      </c>
      <c r="AI6" s="92" t="s">
        <v>1126</v>
      </c>
      <c r="AJ6" s="92"/>
      <c r="AK6" s="92"/>
      <c r="AL6" s="92"/>
      <c r="AM6" s="92"/>
      <c r="AN6" s="92"/>
      <c r="AO6" s="92"/>
      <c r="AP6" s="92"/>
      <c r="AQ6" s="92"/>
      <c r="AR6" s="92"/>
    </row>
    <row r="7" spans="1:45">
      <c r="A7" s="100" t="s">
        <v>6</v>
      </c>
      <c r="B7" s="38" t="s">
        <v>312</v>
      </c>
      <c r="C7" s="101">
        <v>11</v>
      </c>
      <c r="D7" s="42"/>
      <c r="E7" s="167"/>
      <c r="F7" s="22">
        <f>AVERAGE(G7,H7,I7,J7,K7,L7,M7,N7,O7,P7,Q7)</f>
        <v>5.2727272727272725</v>
      </c>
      <c r="G7" s="47">
        <v>6</v>
      </c>
      <c r="H7" s="182">
        <v>7</v>
      </c>
      <c r="I7" s="47">
        <v>4</v>
      </c>
      <c r="J7" s="193">
        <v>3</v>
      </c>
      <c r="K7" s="47">
        <v>4</v>
      </c>
      <c r="L7" s="47">
        <v>6</v>
      </c>
      <c r="M7" s="47">
        <v>5</v>
      </c>
      <c r="N7" s="182">
        <v>7</v>
      </c>
      <c r="O7" s="46">
        <v>6</v>
      </c>
      <c r="P7" s="47">
        <v>6</v>
      </c>
      <c r="Q7" s="47">
        <v>4</v>
      </c>
      <c r="R7" s="47"/>
      <c r="S7" s="47"/>
      <c r="T7" s="47"/>
      <c r="U7" s="47"/>
      <c r="V7" s="47"/>
      <c r="W7" s="96"/>
      <c r="X7" s="47"/>
      <c r="Y7" s="47"/>
      <c r="Z7" s="96"/>
      <c r="AA7" s="96"/>
      <c r="AB7" s="47"/>
      <c r="AC7" s="47"/>
      <c r="AD7" s="96"/>
      <c r="AE7" s="96"/>
      <c r="AF7" s="42"/>
      <c r="AG7" s="47"/>
      <c r="AH7" s="42"/>
      <c r="AI7" s="47"/>
      <c r="AJ7" s="47"/>
      <c r="AK7" s="42"/>
      <c r="AL7" s="96"/>
      <c r="AM7" s="42"/>
      <c r="AN7" s="42"/>
      <c r="AO7" s="98"/>
      <c r="AP7" s="47"/>
      <c r="AQ7" s="42"/>
      <c r="AR7" s="47"/>
      <c r="AS7" s="18"/>
    </row>
    <row r="8" spans="1:45" s="73" customFormat="1">
      <c r="A8" s="100" t="s">
        <v>6</v>
      </c>
      <c r="B8" s="38" t="s">
        <v>581</v>
      </c>
      <c r="C8" s="101">
        <v>18</v>
      </c>
      <c r="D8" s="42"/>
      <c r="E8" s="167"/>
      <c r="F8" s="70">
        <f>AVERAGE(R8,S8,T8,U8,V8,W8,X8,Y8,Z8,AA8,AB8,AC8,AD8,AE8,AF8,AG8,AH8,AI8)</f>
        <v>5.2222222222222223</v>
      </c>
      <c r="G8" s="47"/>
      <c r="H8" s="47"/>
      <c r="I8" s="47"/>
      <c r="J8" s="96"/>
      <c r="K8" s="47"/>
      <c r="L8" s="47"/>
      <c r="M8" s="47"/>
      <c r="N8" s="47"/>
      <c r="O8" s="47"/>
      <c r="P8" s="96"/>
      <c r="Q8" s="96"/>
      <c r="R8" s="47">
        <v>4</v>
      </c>
      <c r="S8" s="191">
        <v>7</v>
      </c>
      <c r="T8" s="47">
        <v>4</v>
      </c>
      <c r="U8" s="47">
        <v>4</v>
      </c>
      <c r="V8" s="182">
        <v>7</v>
      </c>
      <c r="W8" s="182">
        <v>7</v>
      </c>
      <c r="X8" s="47">
        <v>6</v>
      </c>
      <c r="Y8" s="47">
        <v>5</v>
      </c>
      <c r="Z8" s="47">
        <v>6</v>
      </c>
      <c r="AA8" s="46">
        <v>6</v>
      </c>
      <c r="AB8" s="47">
        <v>5</v>
      </c>
      <c r="AC8" s="193">
        <v>3</v>
      </c>
      <c r="AD8" s="47">
        <v>6</v>
      </c>
      <c r="AE8" s="47">
        <v>4</v>
      </c>
      <c r="AF8" s="42">
        <v>5</v>
      </c>
      <c r="AG8" s="47">
        <v>5</v>
      </c>
      <c r="AH8" s="42">
        <v>6</v>
      </c>
      <c r="AI8" s="47">
        <v>4</v>
      </c>
      <c r="AJ8" s="47"/>
      <c r="AK8" s="42"/>
      <c r="AL8" s="96"/>
      <c r="AM8" s="42"/>
      <c r="AN8" s="42"/>
      <c r="AO8" s="98"/>
      <c r="AP8" s="47"/>
      <c r="AQ8" s="42"/>
      <c r="AR8" s="47"/>
      <c r="AS8" s="93"/>
    </row>
    <row r="9" spans="1:45">
      <c r="A9" s="118" t="s">
        <v>6</v>
      </c>
      <c r="B9" s="29" t="s">
        <v>582</v>
      </c>
      <c r="C9" s="140"/>
      <c r="D9" s="141"/>
      <c r="E9" s="181"/>
      <c r="F9" s="24"/>
      <c r="G9" s="47"/>
      <c r="H9" s="47"/>
      <c r="I9" s="96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58"/>
      <c r="AC9" s="96"/>
      <c r="AD9" s="47"/>
      <c r="AE9" s="47"/>
      <c r="AF9" s="42"/>
      <c r="AG9" s="47"/>
      <c r="AH9" s="42"/>
      <c r="AI9" s="47"/>
      <c r="AJ9" s="47"/>
      <c r="AK9" s="42"/>
      <c r="AL9" s="47"/>
      <c r="AM9" s="98"/>
      <c r="AN9" s="42"/>
      <c r="AO9" s="42"/>
      <c r="AP9" s="47"/>
      <c r="AQ9" s="98"/>
      <c r="AR9" s="47"/>
      <c r="AS9" s="18"/>
    </row>
    <row r="10" spans="1:45">
      <c r="A10" s="100" t="s">
        <v>7</v>
      </c>
      <c r="B10" s="72" t="s">
        <v>314</v>
      </c>
      <c r="C10" s="101">
        <v>10</v>
      </c>
      <c r="D10" s="42">
        <v>3</v>
      </c>
      <c r="E10" s="103">
        <v>1</v>
      </c>
      <c r="F10" s="70">
        <f>AVERAGE(G10,H10,I10,J10,K10,M10,Q10,S10,T10,AA10)</f>
        <v>4.7</v>
      </c>
      <c r="G10" s="46">
        <v>6</v>
      </c>
      <c r="H10" s="47">
        <v>5</v>
      </c>
      <c r="I10" s="116">
        <v>4</v>
      </c>
      <c r="J10" s="193">
        <v>2</v>
      </c>
      <c r="K10" s="116">
        <v>4</v>
      </c>
      <c r="L10" s="116"/>
      <c r="M10" s="47">
        <v>5</v>
      </c>
      <c r="N10" s="47"/>
      <c r="O10" s="47"/>
      <c r="P10" s="47"/>
      <c r="Q10" s="116">
        <v>6</v>
      </c>
      <c r="R10" s="47"/>
      <c r="S10" s="47">
        <v>5</v>
      </c>
      <c r="T10" s="47">
        <v>4</v>
      </c>
      <c r="U10" s="47"/>
      <c r="V10" s="47"/>
      <c r="W10" s="47"/>
      <c r="X10" s="47"/>
      <c r="Y10" s="47"/>
      <c r="Z10" s="47"/>
      <c r="AA10" s="47">
        <v>6</v>
      </c>
      <c r="AB10" s="58" t="s">
        <v>14</v>
      </c>
      <c r="AC10" s="47"/>
      <c r="AD10" s="58" t="s">
        <v>14</v>
      </c>
      <c r="AE10" s="58" t="s">
        <v>14</v>
      </c>
      <c r="AF10" s="42"/>
      <c r="AG10" s="47"/>
      <c r="AH10" s="42"/>
      <c r="AI10" s="47"/>
      <c r="AJ10" s="47"/>
      <c r="AK10" s="98"/>
      <c r="AL10" s="47"/>
      <c r="AM10" s="40"/>
      <c r="AN10" s="42"/>
      <c r="AO10" s="42"/>
      <c r="AP10" s="47"/>
      <c r="AQ10" s="42"/>
      <c r="AR10" s="47"/>
      <c r="AS10" s="18"/>
    </row>
    <row r="11" spans="1:45">
      <c r="A11" s="100" t="s">
        <v>7</v>
      </c>
      <c r="B11" s="72" t="s">
        <v>315</v>
      </c>
      <c r="C11" s="101">
        <v>26</v>
      </c>
      <c r="D11" s="42"/>
      <c r="E11" s="103">
        <v>2</v>
      </c>
      <c r="F11" s="70">
        <f>AVERAGE(G11,H11,I11,J11,L11,M11,N11,O11,P11,R11,T11,U11,V11,W11,X11,Y11,Z11,AA11,AB11,AC11,AD11,AE11,AF11,AG11,AH11,AI11)</f>
        <v>5.2692307692307692</v>
      </c>
      <c r="G11" s="47">
        <v>5</v>
      </c>
      <c r="H11" s="47">
        <v>6</v>
      </c>
      <c r="I11" s="116">
        <v>4</v>
      </c>
      <c r="J11" s="193">
        <v>3</v>
      </c>
      <c r="K11" s="47"/>
      <c r="L11" s="47">
        <v>4</v>
      </c>
      <c r="M11" s="191">
        <v>8</v>
      </c>
      <c r="N11" s="47">
        <v>6</v>
      </c>
      <c r="O11" s="182">
        <v>7</v>
      </c>
      <c r="P11" s="47">
        <v>4</v>
      </c>
      <c r="Q11" s="47"/>
      <c r="R11" s="47">
        <v>6</v>
      </c>
      <c r="S11" s="47"/>
      <c r="T11" s="193">
        <v>3</v>
      </c>
      <c r="U11" s="47">
        <v>6</v>
      </c>
      <c r="V11" s="47">
        <v>6</v>
      </c>
      <c r="W11" s="191">
        <v>7</v>
      </c>
      <c r="X11" s="182">
        <v>8</v>
      </c>
      <c r="Y11" s="47">
        <v>5</v>
      </c>
      <c r="Z11" s="47">
        <v>4</v>
      </c>
      <c r="AA11" s="47">
        <v>6</v>
      </c>
      <c r="AB11" s="47">
        <v>6</v>
      </c>
      <c r="AC11" s="47">
        <v>5</v>
      </c>
      <c r="AD11" s="47">
        <v>5</v>
      </c>
      <c r="AE11" s="47">
        <v>5</v>
      </c>
      <c r="AF11" s="42">
        <v>6</v>
      </c>
      <c r="AG11" s="47">
        <v>4</v>
      </c>
      <c r="AH11" s="42">
        <v>4</v>
      </c>
      <c r="AI11" s="47">
        <v>4</v>
      </c>
      <c r="AJ11" s="47"/>
      <c r="AK11" s="42"/>
      <c r="AL11" s="47"/>
      <c r="AM11" s="42"/>
      <c r="AN11" s="42"/>
      <c r="AO11" s="42"/>
      <c r="AP11" s="47"/>
      <c r="AQ11" s="42"/>
      <c r="AR11" s="47"/>
      <c r="AS11" s="18"/>
    </row>
    <row r="12" spans="1:45" s="53" customFormat="1">
      <c r="A12" s="100" t="s">
        <v>7</v>
      </c>
      <c r="B12" s="72" t="s">
        <v>316</v>
      </c>
      <c r="C12" s="101">
        <v>6</v>
      </c>
      <c r="D12" s="42">
        <v>1</v>
      </c>
      <c r="E12" s="103"/>
      <c r="F12" s="70">
        <f>AVERAGE(G12,H12,I12,J12,K12,T12)</f>
        <v>4.5</v>
      </c>
      <c r="G12" s="47">
        <v>5</v>
      </c>
      <c r="H12" s="47">
        <v>5</v>
      </c>
      <c r="I12" s="116">
        <v>6</v>
      </c>
      <c r="J12" s="47">
        <v>4</v>
      </c>
      <c r="K12" s="193">
        <v>3</v>
      </c>
      <c r="L12" s="47"/>
      <c r="M12" s="47"/>
      <c r="N12" s="47"/>
      <c r="O12" s="47"/>
      <c r="P12" s="47"/>
      <c r="Q12" s="47"/>
      <c r="R12" s="47"/>
      <c r="S12" s="96"/>
      <c r="T12" s="47">
        <v>4</v>
      </c>
      <c r="U12" s="47"/>
      <c r="V12" s="47"/>
      <c r="W12" s="96"/>
      <c r="X12" s="47"/>
      <c r="Y12" s="47"/>
      <c r="Z12" s="116"/>
      <c r="AA12" s="47"/>
      <c r="AB12" s="47"/>
      <c r="AC12" s="47"/>
      <c r="AD12" s="47"/>
      <c r="AE12" s="96"/>
      <c r="AF12" s="42"/>
      <c r="AG12" s="47"/>
      <c r="AH12" s="42"/>
      <c r="AI12" s="58" t="s">
        <v>14</v>
      </c>
      <c r="AJ12" s="116"/>
      <c r="AK12" s="42"/>
      <c r="AL12" s="47"/>
      <c r="AM12" s="42"/>
      <c r="AN12" s="42"/>
      <c r="AO12" s="42"/>
      <c r="AP12" s="116"/>
      <c r="AQ12" s="42"/>
      <c r="AR12" s="47"/>
      <c r="AS12" s="55"/>
    </row>
    <row r="13" spans="1:45" s="73" customFormat="1">
      <c r="A13" s="100" t="s">
        <v>7</v>
      </c>
      <c r="B13" s="72" t="s">
        <v>323</v>
      </c>
      <c r="C13" s="101">
        <v>6</v>
      </c>
      <c r="D13" s="42">
        <v>5</v>
      </c>
      <c r="E13" s="103"/>
      <c r="F13" s="70">
        <f>AVERAGE(H13,J13,M13,AB13,AC13,AI13)</f>
        <v>4.166666666666667</v>
      </c>
      <c r="G13" s="136" t="s">
        <v>14</v>
      </c>
      <c r="H13" s="47">
        <v>5</v>
      </c>
      <c r="I13" s="58" t="s">
        <v>14</v>
      </c>
      <c r="J13" s="193">
        <v>3</v>
      </c>
      <c r="K13" s="47"/>
      <c r="L13" s="47"/>
      <c r="M13" s="47">
        <v>5</v>
      </c>
      <c r="N13" s="96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116"/>
      <c r="AA13" s="58" t="s">
        <v>14</v>
      </c>
      <c r="AB13" s="47">
        <v>5</v>
      </c>
      <c r="AC13" s="193">
        <v>3</v>
      </c>
      <c r="AD13" s="47"/>
      <c r="AE13" s="47"/>
      <c r="AF13" s="42"/>
      <c r="AG13" s="58" t="s">
        <v>14</v>
      </c>
      <c r="AH13" s="58" t="s">
        <v>14</v>
      </c>
      <c r="AI13" s="47">
        <v>4</v>
      </c>
      <c r="AJ13" s="47"/>
      <c r="AK13" s="116"/>
      <c r="AL13" s="47"/>
      <c r="AM13" s="47"/>
      <c r="AN13" s="47"/>
      <c r="AO13" s="42"/>
      <c r="AP13" s="47"/>
      <c r="AQ13" s="42"/>
      <c r="AR13" s="47"/>
      <c r="AS13" s="93"/>
    </row>
    <row r="14" spans="1:45" s="73" customFormat="1">
      <c r="A14" s="100" t="s">
        <v>7</v>
      </c>
      <c r="B14" s="72" t="s">
        <v>429</v>
      </c>
      <c r="C14" s="101">
        <v>19</v>
      </c>
      <c r="D14" s="42"/>
      <c r="E14" s="103"/>
      <c r="F14" s="70">
        <f>AVERAGE(I14,K14,L14,M14,N14,O14,P14,Q14,R14,S14,T14,U14,V14,W14,X14,Y14,Z14,AA14,AB14)</f>
        <v>4.8947368421052628</v>
      </c>
      <c r="G14" s="30"/>
      <c r="H14" s="47"/>
      <c r="I14" s="116">
        <v>4</v>
      </c>
      <c r="J14" s="47"/>
      <c r="K14" s="47">
        <v>4</v>
      </c>
      <c r="L14" s="47">
        <v>4</v>
      </c>
      <c r="M14" s="47">
        <v>5</v>
      </c>
      <c r="N14" s="47">
        <v>4</v>
      </c>
      <c r="O14" s="47">
        <v>6</v>
      </c>
      <c r="P14" s="47">
        <v>4</v>
      </c>
      <c r="Q14" s="47">
        <v>6</v>
      </c>
      <c r="R14" s="47">
        <v>4</v>
      </c>
      <c r="S14" s="47">
        <v>6</v>
      </c>
      <c r="T14" s="193">
        <v>2</v>
      </c>
      <c r="U14" s="47">
        <v>5</v>
      </c>
      <c r="V14" s="47">
        <v>6</v>
      </c>
      <c r="W14" s="47">
        <v>6</v>
      </c>
      <c r="X14" s="47">
        <v>6</v>
      </c>
      <c r="Y14" s="47">
        <v>5</v>
      </c>
      <c r="Z14" s="116">
        <v>5</v>
      </c>
      <c r="AA14" s="47">
        <v>5</v>
      </c>
      <c r="AB14" s="47">
        <v>6</v>
      </c>
      <c r="AC14" s="47"/>
      <c r="AD14" s="47"/>
      <c r="AE14" s="47"/>
      <c r="AF14" s="42"/>
      <c r="AG14" s="47"/>
      <c r="AH14" s="47"/>
      <c r="AI14" s="47"/>
      <c r="AJ14" s="47"/>
      <c r="AK14" s="116"/>
      <c r="AL14" s="47"/>
      <c r="AM14" s="47"/>
      <c r="AN14" s="47"/>
      <c r="AO14" s="42"/>
      <c r="AP14" s="47"/>
      <c r="AQ14" s="42"/>
      <c r="AR14" s="47"/>
      <c r="AS14" s="93"/>
    </row>
    <row r="15" spans="1:45" s="73" customFormat="1">
      <c r="A15" s="148" t="s">
        <v>7</v>
      </c>
      <c r="B15" s="72" t="s">
        <v>580</v>
      </c>
      <c r="C15" s="101">
        <v>20</v>
      </c>
      <c r="D15" s="42"/>
      <c r="E15" s="103"/>
      <c r="F15" s="70">
        <f>AVERAGE(N15,P15,Q15,R15,S15,U15,V15,W15,X15,Y15,Z15,AA15,AB15,AC15,AD15,AE15,AF15,AG15,AH15,AI15)</f>
        <v>4.9000000000000004</v>
      </c>
      <c r="G15" s="30"/>
      <c r="H15" s="47"/>
      <c r="I15" s="116"/>
      <c r="J15" s="47"/>
      <c r="K15" s="47"/>
      <c r="L15" s="47"/>
      <c r="M15" s="47"/>
      <c r="N15" s="47">
        <v>6</v>
      </c>
      <c r="O15" s="47"/>
      <c r="P15" s="47">
        <v>4</v>
      </c>
      <c r="Q15" s="47">
        <v>5</v>
      </c>
      <c r="R15" s="47">
        <v>5</v>
      </c>
      <c r="S15" s="47">
        <v>5</v>
      </c>
      <c r="T15" s="47"/>
      <c r="U15" s="47">
        <v>6</v>
      </c>
      <c r="V15" s="47">
        <v>4</v>
      </c>
      <c r="W15" s="47">
        <v>5</v>
      </c>
      <c r="X15" s="47">
        <v>5</v>
      </c>
      <c r="Y15" s="191">
        <v>7</v>
      </c>
      <c r="Z15" s="116">
        <v>4</v>
      </c>
      <c r="AA15" s="47">
        <v>5</v>
      </c>
      <c r="AB15" s="47">
        <v>6</v>
      </c>
      <c r="AC15" s="193">
        <v>2</v>
      </c>
      <c r="AD15" s="47">
        <v>5</v>
      </c>
      <c r="AE15" s="47">
        <v>5</v>
      </c>
      <c r="AF15" s="42">
        <v>6</v>
      </c>
      <c r="AG15" s="47">
        <v>5</v>
      </c>
      <c r="AH15" s="47">
        <v>4</v>
      </c>
      <c r="AI15" s="47">
        <v>4</v>
      </c>
      <c r="AJ15" s="47"/>
      <c r="AK15" s="116"/>
      <c r="AL15" s="47"/>
      <c r="AM15" s="47"/>
      <c r="AN15" s="47"/>
      <c r="AO15" s="42"/>
      <c r="AP15" s="47"/>
      <c r="AQ15" s="42"/>
      <c r="AR15" s="47"/>
      <c r="AS15" s="93"/>
    </row>
    <row r="16" spans="1:45" s="73" customFormat="1">
      <c r="A16" s="148" t="s">
        <v>7</v>
      </c>
      <c r="B16" s="72" t="s">
        <v>328</v>
      </c>
      <c r="C16" s="101">
        <v>7</v>
      </c>
      <c r="D16" s="42"/>
      <c r="E16" s="103"/>
      <c r="F16" s="70">
        <f>AVERAGE(AC16,AD16,AE16,AF16,AG16,AH16,AI16)</f>
        <v>4.4285714285714288</v>
      </c>
      <c r="G16" s="30"/>
      <c r="H16" s="47"/>
      <c r="I16" s="11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116"/>
      <c r="AA16" s="47"/>
      <c r="AB16" s="47"/>
      <c r="AC16" s="193">
        <v>3</v>
      </c>
      <c r="AD16" s="47">
        <v>5</v>
      </c>
      <c r="AE16" s="47">
        <v>5</v>
      </c>
      <c r="AF16" s="42">
        <v>6</v>
      </c>
      <c r="AG16" s="47">
        <v>4</v>
      </c>
      <c r="AH16" s="193">
        <v>3</v>
      </c>
      <c r="AI16" s="47">
        <v>5</v>
      </c>
      <c r="AJ16" s="47"/>
      <c r="AK16" s="116"/>
      <c r="AL16" s="47"/>
      <c r="AM16" s="47"/>
      <c r="AN16" s="47"/>
      <c r="AO16" s="42"/>
      <c r="AP16" s="47"/>
      <c r="AQ16" s="42"/>
      <c r="AR16" s="47"/>
      <c r="AS16" s="93"/>
    </row>
    <row r="17" spans="1:45">
      <c r="A17" s="118" t="s">
        <v>7</v>
      </c>
      <c r="B17" s="29" t="s">
        <v>579</v>
      </c>
      <c r="C17" s="140">
        <v>1</v>
      </c>
      <c r="D17" s="141">
        <v>2</v>
      </c>
      <c r="E17" s="117"/>
      <c r="F17" s="24">
        <f>AVERAGE(L17)</f>
        <v>4</v>
      </c>
      <c r="G17" s="111"/>
      <c r="H17" s="98"/>
      <c r="I17" s="107"/>
      <c r="J17" s="96"/>
      <c r="K17" s="96"/>
      <c r="L17" s="47">
        <v>4</v>
      </c>
      <c r="M17" s="116" t="s">
        <v>14</v>
      </c>
      <c r="N17" s="96"/>
      <c r="O17" s="96"/>
      <c r="P17" s="96"/>
      <c r="Q17" s="96"/>
      <c r="R17" s="96"/>
      <c r="S17" s="96"/>
      <c r="T17" s="116" t="s">
        <v>14</v>
      </c>
      <c r="U17" s="96"/>
      <c r="V17" s="96"/>
      <c r="W17" s="96"/>
      <c r="X17" s="96"/>
      <c r="Y17" s="96"/>
      <c r="Z17" s="96"/>
      <c r="AA17" s="96"/>
      <c r="AB17" s="98"/>
      <c r="AC17" s="96"/>
      <c r="AD17" s="98"/>
      <c r="AE17" s="96"/>
      <c r="AF17" s="98"/>
      <c r="AG17" s="98"/>
      <c r="AH17" s="96"/>
      <c r="AI17" s="96"/>
      <c r="AJ17" s="96"/>
      <c r="AK17" s="96"/>
      <c r="AL17" s="98"/>
      <c r="AM17" s="96"/>
      <c r="AN17" s="96"/>
      <c r="AO17" s="98"/>
      <c r="AP17" s="98"/>
      <c r="AQ17" s="98"/>
      <c r="AR17" s="96"/>
      <c r="AS17" s="18"/>
    </row>
    <row r="18" spans="1:45">
      <c r="A18" s="100" t="s">
        <v>8</v>
      </c>
      <c r="B18" s="72" t="s">
        <v>317</v>
      </c>
      <c r="C18" s="101">
        <v>24</v>
      </c>
      <c r="D18" s="42"/>
      <c r="E18" s="103"/>
      <c r="F18" s="22">
        <f>AVERAGE(G18,H18,I18,J18,K18,L18,M18,N18,O18,P18,Q18,R18,S18,V18,W18,X18,Y18,Z18,AD18,AE18,AF18,AG18,AH18,AI18)</f>
        <v>5.083333333333333</v>
      </c>
      <c r="G18" s="47">
        <v>4</v>
      </c>
      <c r="H18" s="191">
        <v>7</v>
      </c>
      <c r="I18" s="116">
        <v>5</v>
      </c>
      <c r="J18" s="47">
        <v>5</v>
      </c>
      <c r="K18" s="47">
        <v>6</v>
      </c>
      <c r="L18" s="193">
        <v>3</v>
      </c>
      <c r="M18" s="47">
        <v>5</v>
      </c>
      <c r="N18" s="47">
        <v>6</v>
      </c>
      <c r="O18" s="191">
        <v>7</v>
      </c>
      <c r="P18" s="47">
        <v>4</v>
      </c>
      <c r="Q18" s="47">
        <v>5</v>
      </c>
      <c r="R18" s="47">
        <v>4</v>
      </c>
      <c r="S18" s="47">
        <v>5</v>
      </c>
      <c r="T18" s="47"/>
      <c r="U18" s="116"/>
      <c r="V18" s="47">
        <v>5</v>
      </c>
      <c r="W18" s="192">
        <v>7</v>
      </c>
      <c r="X18" s="191">
        <v>7</v>
      </c>
      <c r="Y18" s="47">
        <v>4</v>
      </c>
      <c r="Z18" s="47">
        <v>4</v>
      </c>
      <c r="AA18" s="47"/>
      <c r="AB18" s="47"/>
      <c r="AC18" s="47"/>
      <c r="AD18" s="47">
        <v>6</v>
      </c>
      <c r="AE18" s="47">
        <v>4</v>
      </c>
      <c r="AF18" s="40">
        <v>4</v>
      </c>
      <c r="AG18" s="116">
        <v>4</v>
      </c>
      <c r="AH18" s="42">
        <v>4</v>
      </c>
      <c r="AI18" s="191">
        <v>7</v>
      </c>
      <c r="AJ18" s="47"/>
      <c r="AK18" s="42"/>
      <c r="AL18" s="47"/>
      <c r="AM18" s="42"/>
      <c r="AN18" s="42"/>
      <c r="AO18" s="42"/>
      <c r="AP18" s="47"/>
      <c r="AQ18" s="42"/>
      <c r="AR18" s="47"/>
      <c r="AS18" s="18"/>
    </row>
    <row r="19" spans="1:45">
      <c r="A19" s="100" t="s">
        <v>8</v>
      </c>
      <c r="B19" s="72" t="s">
        <v>584</v>
      </c>
      <c r="C19" s="101">
        <v>8</v>
      </c>
      <c r="D19" s="42">
        <v>2</v>
      </c>
      <c r="E19" s="103"/>
      <c r="F19" s="22">
        <f>AVERAGE(G19,H19,K19,L19,U19,X19,Y19,Z19)</f>
        <v>5</v>
      </c>
      <c r="G19" s="47">
        <v>4</v>
      </c>
      <c r="H19" s="47">
        <v>6</v>
      </c>
      <c r="I19" s="116"/>
      <c r="J19" s="47"/>
      <c r="K19" s="47">
        <v>6</v>
      </c>
      <c r="L19" s="47">
        <v>4</v>
      </c>
      <c r="M19" s="107"/>
      <c r="N19" s="96"/>
      <c r="O19" s="47"/>
      <c r="P19" s="47"/>
      <c r="Q19" s="47"/>
      <c r="R19" s="58" t="s">
        <v>14</v>
      </c>
      <c r="S19" s="96"/>
      <c r="T19" s="116"/>
      <c r="U19" s="116">
        <v>5</v>
      </c>
      <c r="V19" s="47"/>
      <c r="W19" s="58" t="s">
        <v>14</v>
      </c>
      <c r="X19" s="47">
        <v>6</v>
      </c>
      <c r="Y19" s="47">
        <v>5</v>
      </c>
      <c r="Z19" s="47">
        <v>4</v>
      </c>
      <c r="AA19" s="47"/>
      <c r="AB19" s="47"/>
      <c r="AC19" s="47"/>
      <c r="AD19" s="47"/>
      <c r="AE19" s="47"/>
      <c r="AF19" s="42"/>
      <c r="AG19" s="47"/>
      <c r="AH19" s="42"/>
      <c r="AI19" s="47"/>
      <c r="AJ19" s="47"/>
      <c r="AK19" s="42"/>
      <c r="AL19" s="47"/>
      <c r="AM19" s="42"/>
      <c r="AN19" s="42"/>
      <c r="AO19" s="42"/>
      <c r="AP19" s="47"/>
      <c r="AQ19" s="42"/>
      <c r="AR19" s="47"/>
      <c r="AS19" s="18"/>
    </row>
    <row r="20" spans="1:45">
      <c r="A20" s="100" t="s">
        <v>8</v>
      </c>
      <c r="B20" s="72" t="s">
        <v>318</v>
      </c>
      <c r="C20" s="101">
        <v>26</v>
      </c>
      <c r="D20" s="42"/>
      <c r="E20" s="103">
        <v>3</v>
      </c>
      <c r="F20" s="22">
        <f>AVERAGE(U20,G20,H20,I20,J20,K20,L20,M20,N20,O20,P20,Q20,S20,T20,V20,W20,X20,Y20,AA20,AB20,AC20,AD20,AE20,AF20,AG20,AH20)</f>
        <v>5.115384615384615</v>
      </c>
      <c r="G20" s="116">
        <v>5</v>
      </c>
      <c r="H20" s="191">
        <v>7</v>
      </c>
      <c r="I20" s="116">
        <v>4</v>
      </c>
      <c r="J20" s="58">
        <v>5</v>
      </c>
      <c r="K20" s="116">
        <v>5</v>
      </c>
      <c r="L20" s="47">
        <v>4</v>
      </c>
      <c r="M20" s="47">
        <v>5</v>
      </c>
      <c r="N20" s="47">
        <v>5</v>
      </c>
      <c r="O20" s="191">
        <v>7</v>
      </c>
      <c r="P20" s="47">
        <v>5</v>
      </c>
      <c r="Q20" s="47">
        <v>5</v>
      </c>
      <c r="R20" s="47"/>
      <c r="S20" s="116">
        <v>4</v>
      </c>
      <c r="T20" s="188">
        <v>3</v>
      </c>
      <c r="U20" s="47">
        <v>5</v>
      </c>
      <c r="V20" s="46">
        <v>6</v>
      </c>
      <c r="W20" s="190">
        <v>7</v>
      </c>
      <c r="X20" s="47">
        <v>6</v>
      </c>
      <c r="Y20" s="47">
        <v>4</v>
      </c>
      <c r="Z20" s="116"/>
      <c r="AA20" s="116">
        <v>6</v>
      </c>
      <c r="AB20" s="47">
        <v>5</v>
      </c>
      <c r="AC20" s="188">
        <v>3</v>
      </c>
      <c r="AD20" s="190">
        <v>7</v>
      </c>
      <c r="AE20" s="116">
        <v>5</v>
      </c>
      <c r="AF20" s="42">
        <v>5</v>
      </c>
      <c r="AG20" s="116">
        <v>5</v>
      </c>
      <c r="AH20" s="42">
        <v>5</v>
      </c>
      <c r="AI20" s="116"/>
      <c r="AJ20" s="116"/>
      <c r="AK20" s="40"/>
      <c r="AL20" s="47"/>
      <c r="AM20" s="42"/>
      <c r="AN20" s="42"/>
      <c r="AO20" s="42"/>
      <c r="AP20" s="47"/>
      <c r="AQ20" s="42"/>
      <c r="AR20" s="116"/>
      <c r="AS20" s="18"/>
    </row>
    <row r="21" spans="1:45" s="73" customFormat="1">
      <c r="A21" s="281" t="s">
        <v>8</v>
      </c>
      <c r="B21" s="282" t="s">
        <v>321</v>
      </c>
      <c r="C21" s="283">
        <v>17</v>
      </c>
      <c r="D21" s="284">
        <v>1</v>
      </c>
      <c r="E21" s="285">
        <v>2</v>
      </c>
      <c r="F21" s="135">
        <f>AVERAGE(J21,K21,L21,M21,N21,O21,P21,Q21,R21,S21,T21,U21,V21,W21,X21,Y21,Z21)</f>
        <v>5.9411764705882355</v>
      </c>
      <c r="G21" s="287" t="s">
        <v>14</v>
      </c>
      <c r="H21" s="288"/>
      <c r="I21" s="287"/>
      <c r="J21" s="288">
        <v>7</v>
      </c>
      <c r="K21" s="287">
        <v>8</v>
      </c>
      <c r="L21" s="288">
        <v>3</v>
      </c>
      <c r="M21" s="289">
        <v>7</v>
      </c>
      <c r="N21" s="288">
        <v>5</v>
      </c>
      <c r="O21" s="288">
        <v>7</v>
      </c>
      <c r="P21" s="288">
        <v>5</v>
      </c>
      <c r="Q21" s="288">
        <v>6</v>
      </c>
      <c r="R21" s="288">
        <v>5</v>
      </c>
      <c r="S21" s="287">
        <v>7</v>
      </c>
      <c r="T21" s="287">
        <v>4</v>
      </c>
      <c r="U21" s="289">
        <v>7</v>
      </c>
      <c r="V21" s="288">
        <v>7</v>
      </c>
      <c r="W21" s="287">
        <v>7</v>
      </c>
      <c r="X21" s="288">
        <v>7</v>
      </c>
      <c r="Y21" s="288">
        <v>5</v>
      </c>
      <c r="Z21" s="288">
        <v>4</v>
      </c>
      <c r="AA21" s="288"/>
      <c r="AB21" s="288"/>
      <c r="AC21" s="288"/>
      <c r="AD21" s="287"/>
      <c r="AE21" s="287"/>
      <c r="AF21" s="284"/>
      <c r="AG21" s="288"/>
      <c r="AH21" s="284"/>
      <c r="AI21" s="287"/>
      <c r="AJ21" s="287"/>
      <c r="AK21" s="284"/>
      <c r="AL21" s="288"/>
      <c r="AM21" s="284"/>
      <c r="AN21" s="284"/>
      <c r="AO21" s="284"/>
      <c r="AP21" s="288"/>
      <c r="AQ21" s="284"/>
      <c r="AR21" s="287"/>
      <c r="AS21" s="93"/>
    </row>
    <row r="22" spans="1:45" s="73" customFormat="1">
      <c r="A22" s="100" t="s">
        <v>8</v>
      </c>
      <c r="B22" s="72" t="s">
        <v>322</v>
      </c>
      <c r="C22" s="101">
        <v>3</v>
      </c>
      <c r="D22" s="42">
        <v>2</v>
      </c>
      <c r="E22" s="103"/>
      <c r="F22" s="70">
        <f>AVERAGE(H22,I22,M22)</f>
        <v>5</v>
      </c>
      <c r="G22" s="136" t="s">
        <v>14</v>
      </c>
      <c r="H22" s="191">
        <v>7</v>
      </c>
      <c r="I22" s="116">
        <v>4</v>
      </c>
      <c r="J22" s="58" t="s">
        <v>14</v>
      </c>
      <c r="K22" s="116"/>
      <c r="L22" s="47"/>
      <c r="M22" s="47">
        <v>4</v>
      </c>
      <c r="N22" s="47"/>
      <c r="O22" s="107"/>
      <c r="P22" s="47"/>
      <c r="Q22" s="107"/>
      <c r="R22" s="47"/>
      <c r="S22" s="116"/>
      <c r="T22" s="116"/>
      <c r="U22" s="47"/>
      <c r="V22" s="116"/>
      <c r="W22" s="116"/>
      <c r="X22" s="47"/>
      <c r="Y22" s="47"/>
      <c r="Z22" s="47"/>
      <c r="AA22" s="116"/>
      <c r="AB22" s="47"/>
      <c r="AC22" s="47"/>
      <c r="AD22" s="47"/>
      <c r="AE22" s="47"/>
      <c r="AF22" s="98"/>
      <c r="AG22" s="47"/>
      <c r="AH22" s="96"/>
      <c r="AI22" s="116"/>
      <c r="AJ22" s="47"/>
      <c r="AK22" s="47"/>
      <c r="AL22" s="96"/>
      <c r="AM22" s="47"/>
      <c r="AN22" s="47"/>
      <c r="AO22" s="42"/>
      <c r="AP22" s="47"/>
      <c r="AQ22" s="40"/>
      <c r="AR22" s="47"/>
      <c r="AS22" s="93"/>
    </row>
    <row r="23" spans="1:45" s="73" customFormat="1">
      <c r="A23" s="100" t="s">
        <v>8</v>
      </c>
      <c r="B23" s="72" t="s">
        <v>383</v>
      </c>
      <c r="C23" s="101">
        <v>21</v>
      </c>
      <c r="D23" s="42">
        <v>1</v>
      </c>
      <c r="E23" s="103">
        <v>1</v>
      </c>
      <c r="F23" s="70">
        <f>AVERAGE(M23,N23,O23,P23,Q23,R23,S23,T23,U23,V23,W23,Z23,AA23,AB23,AC23,AD23,AE23,AF23,AG23,AH23,AI23)</f>
        <v>5.1904761904761907</v>
      </c>
      <c r="G23" s="30"/>
      <c r="H23" s="58" t="s">
        <v>14</v>
      </c>
      <c r="I23" s="116"/>
      <c r="J23" s="47"/>
      <c r="K23" s="116"/>
      <c r="L23" s="47"/>
      <c r="M23" s="47">
        <v>5</v>
      </c>
      <c r="N23" s="191">
        <v>7</v>
      </c>
      <c r="O23" s="116">
        <v>6</v>
      </c>
      <c r="P23" s="47">
        <v>5</v>
      </c>
      <c r="Q23" s="116">
        <v>6</v>
      </c>
      <c r="R23" s="47">
        <v>4</v>
      </c>
      <c r="S23" s="116">
        <v>5</v>
      </c>
      <c r="T23" s="188">
        <v>3</v>
      </c>
      <c r="U23" s="47">
        <v>6</v>
      </c>
      <c r="V23" s="116">
        <v>6</v>
      </c>
      <c r="W23" s="116">
        <v>5</v>
      </c>
      <c r="X23" s="116"/>
      <c r="Y23" s="116"/>
      <c r="Z23" s="47">
        <v>4</v>
      </c>
      <c r="AA23" s="116">
        <v>6</v>
      </c>
      <c r="AB23" s="47">
        <v>6</v>
      </c>
      <c r="AC23" s="193">
        <v>3</v>
      </c>
      <c r="AD23" s="182">
        <v>8</v>
      </c>
      <c r="AE23" s="116">
        <v>4</v>
      </c>
      <c r="AF23" s="40">
        <v>6</v>
      </c>
      <c r="AG23" s="47">
        <v>5</v>
      </c>
      <c r="AH23" s="47">
        <v>5</v>
      </c>
      <c r="AI23" s="47">
        <v>4</v>
      </c>
      <c r="AJ23" s="47"/>
      <c r="AK23" s="47"/>
      <c r="AL23" s="47"/>
      <c r="AM23" s="47"/>
      <c r="AN23" s="116"/>
      <c r="AO23" s="42"/>
      <c r="AP23" s="47"/>
      <c r="AQ23" s="42"/>
      <c r="AR23" s="47"/>
      <c r="AS23" s="93"/>
    </row>
    <row r="24" spans="1:45" s="73" customFormat="1">
      <c r="A24" s="100" t="s">
        <v>8</v>
      </c>
      <c r="B24" s="72" t="s">
        <v>583</v>
      </c>
      <c r="C24" s="101">
        <v>3</v>
      </c>
      <c r="D24" s="42">
        <v>15</v>
      </c>
      <c r="E24" s="103"/>
      <c r="F24" s="70">
        <f>AVERAGE(O24,P24,T24)</f>
        <v>5</v>
      </c>
      <c r="G24" s="30"/>
      <c r="H24" s="47"/>
      <c r="I24" s="116"/>
      <c r="J24" s="47"/>
      <c r="K24" s="116"/>
      <c r="L24" s="58" t="s">
        <v>14</v>
      </c>
      <c r="M24" s="47"/>
      <c r="N24" s="47"/>
      <c r="O24" s="47">
        <v>6</v>
      </c>
      <c r="P24" s="47">
        <v>4</v>
      </c>
      <c r="Q24" s="58" t="s">
        <v>14</v>
      </c>
      <c r="R24" s="58" t="s">
        <v>14</v>
      </c>
      <c r="S24" s="116"/>
      <c r="T24" s="116">
        <v>5</v>
      </c>
      <c r="U24" s="58" t="s">
        <v>14</v>
      </c>
      <c r="V24" s="116"/>
      <c r="W24" s="58" t="s">
        <v>14</v>
      </c>
      <c r="X24" s="58" t="s">
        <v>14</v>
      </c>
      <c r="Y24" s="58" t="s">
        <v>14</v>
      </c>
      <c r="Z24" s="58" t="s">
        <v>14</v>
      </c>
      <c r="AA24" s="58" t="s">
        <v>14</v>
      </c>
      <c r="AB24" s="58" t="s">
        <v>14</v>
      </c>
      <c r="AC24" s="58" t="s">
        <v>14</v>
      </c>
      <c r="AD24" s="47"/>
      <c r="AE24" s="58" t="s">
        <v>14</v>
      </c>
      <c r="AF24" s="41" t="s">
        <v>14</v>
      </c>
      <c r="AG24" s="58" t="s">
        <v>14</v>
      </c>
      <c r="AH24" s="47"/>
      <c r="AI24" s="58" t="s">
        <v>14</v>
      </c>
      <c r="AJ24" s="47"/>
      <c r="AK24" s="47"/>
      <c r="AL24" s="47"/>
      <c r="AM24" s="47"/>
      <c r="AN24" s="47"/>
      <c r="AO24" s="42"/>
      <c r="AP24" s="47"/>
      <c r="AQ24" s="42"/>
      <c r="AR24" s="47"/>
      <c r="AS24" s="93"/>
    </row>
    <row r="25" spans="1:45" s="73" customFormat="1">
      <c r="A25" s="148" t="s">
        <v>8</v>
      </c>
      <c r="B25" s="72" t="s">
        <v>313</v>
      </c>
      <c r="C25" s="101">
        <v>27</v>
      </c>
      <c r="D25" s="42"/>
      <c r="E25" s="167">
        <v>9</v>
      </c>
      <c r="F25" s="22">
        <f>AVERAGE(U25,G25,H25,I25,J25,K25,L25,M25,N25,O25,P25,Q25,R25,S25,V25,W25,X25,Y25,Z25,AA25,AB25,AC25,AD25,AE25,AF25,AH25,AI25)</f>
        <v>5.333333333333333</v>
      </c>
      <c r="G25" s="193">
        <v>3</v>
      </c>
      <c r="H25" s="182">
        <v>7</v>
      </c>
      <c r="I25" s="37">
        <v>5</v>
      </c>
      <c r="J25" s="182">
        <v>7</v>
      </c>
      <c r="K25" s="46">
        <v>6</v>
      </c>
      <c r="L25" s="193">
        <v>3</v>
      </c>
      <c r="M25" s="47">
        <v>5</v>
      </c>
      <c r="N25" s="47">
        <v>5</v>
      </c>
      <c r="O25" s="47">
        <v>5</v>
      </c>
      <c r="P25" s="47">
        <v>5</v>
      </c>
      <c r="Q25" s="47">
        <v>4</v>
      </c>
      <c r="R25" s="182">
        <v>7</v>
      </c>
      <c r="S25" s="47">
        <v>4</v>
      </c>
      <c r="T25" s="47"/>
      <c r="U25" s="46">
        <v>6</v>
      </c>
      <c r="V25" s="47">
        <v>5</v>
      </c>
      <c r="W25" s="47">
        <v>6</v>
      </c>
      <c r="X25" s="46">
        <v>6</v>
      </c>
      <c r="Y25" s="47">
        <v>5</v>
      </c>
      <c r="Z25" s="47">
        <v>4</v>
      </c>
      <c r="AA25" s="191">
        <v>8</v>
      </c>
      <c r="AB25" s="47">
        <v>6</v>
      </c>
      <c r="AC25" s="47">
        <v>4</v>
      </c>
      <c r="AD25" s="47">
        <v>5</v>
      </c>
      <c r="AE25" s="47">
        <v>5</v>
      </c>
      <c r="AF25" s="42">
        <v>6</v>
      </c>
      <c r="AG25" s="47"/>
      <c r="AH25" s="269">
        <v>7</v>
      </c>
      <c r="AI25" s="47">
        <v>5</v>
      </c>
      <c r="AJ25" s="47"/>
      <c r="AK25" s="42"/>
      <c r="AL25" s="47"/>
      <c r="AM25" s="42"/>
      <c r="AN25" s="42"/>
      <c r="AO25" s="98"/>
      <c r="AP25" s="47"/>
      <c r="AQ25" s="42"/>
      <c r="AR25" s="47"/>
      <c r="AS25" s="93"/>
    </row>
    <row r="26" spans="1:45" s="73" customFormat="1">
      <c r="A26" s="148" t="s">
        <v>8</v>
      </c>
      <c r="B26" s="72" t="s">
        <v>126</v>
      </c>
      <c r="C26" s="101">
        <v>4</v>
      </c>
      <c r="D26" s="42">
        <v>3</v>
      </c>
      <c r="E26" s="167"/>
      <c r="F26" s="70">
        <f>AVERAGE(AD26,AE26,AF26,AG26)</f>
        <v>4.75</v>
      </c>
      <c r="G26" s="30"/>
      <c r="H26" s="47"/>
      <c r="I26" s="37"/>
      <c r="J26" s="47"/>
      <c r="K26" s="116"/>
      <c r="L26" s="58"/>
      <c r="M26" s="47"/>
      <c r="N26" s="47"/>
      <c r="O26" s="47"/>
      <c r="P26" s="47"/>
      <c r="Q26" s="58"/>
      <c r="R26" s="58"/>
      <c r="S26" s="116"/>
      <c r="T26" s="116"/>
      <c r="U26" s="58"/>
      <c r="V26" s="116"/>
      <c r="W26" s="58"/>
      <c r="X26" s="58"/>
      <c r="Y26" s="58"/>
      <c r="Z26" s="58"/>
      <c r="AA26" s="58"/>
      <c r="AB26" s="58"/>
      <c r="AC26" s="58" t="s">
        <v>14</v>
      </c>
      <c r="AD26" s="47">
        <v>5</v>
      </c>
      <c r="AE26" s="47">
        <v>5</v>
      </c>
      <c r="AF26" s="42">
        <v>4</v>
      </c>
      <c r="AG26" s="47">
        <v>5</v>
      </c>
      <c r="AH26" s="58" t="s">
        <v>14</v>
      </c>
      <c r="AI26" s="58" t="s">
        <v>14</v>
      </c>
      <c r="AJ26" s="47"/>
      <c r="AK26" s="47"/>
      <c r="AL26" s="47"/>
      <c r="AM26" s="47"/>
      <c r="AN26" s="47"/>
      <c r="AO26" s="98"/>
      <c r="AP26" s="47"/>
      <c r="AQ26" s="42"/>
      <c r="AR26" s="47"/>
      <c r="AS26" s="93"/>
    </row>
    <row r="27" spans="1:45" s="73" customFormat="1">
      <c r="A27" s="118" t="s">
        <v>8</v>
      </c>
      <c r="B27" s="29" t="s">
        <v>585</v>
      </c>
      <c r="C27" s="140">
        <v>9</v>
      </c>
      <c r="D27" s="141">
        <v>8</v>
      </c>
      <c r="E27" s="117">
        <v>2</v>
      </c>
      <c r="F27" s="24">
        <f>AVERAGE(Z27,AA27,AB27,AC27,AD27,AE27,AF27,AG27,AH27)</f>
        <v>5</v>
      </c>
      <c r="G27" s="30"/>
      <c r="H27" s="47"/>
      <c r="I27" s="58"/>
      <c r="J27" s="47"/>
      <c r="K27" s="58" t="s">
        <v>14</v>
      </c>
      <c r="L27" s="58" t="s">
        <v>14</v>
      </c>
      <c r="M27" s="47"/>
      <c r="N27" s="47"/>
      <c r="O27" s="58" t="s">
        <v>14</v>
      </c>
      <c r="P27" s="58" t="s">
        <v>14</v>
      </c>
      <c r="Q27" s="58" t="s">
        <v>14</v>
      </c>
      <c r="R27" s="47"/>
      <c r="S27" s="58" t="s">
        <v>14</v>
      </c>
      <c r="T27" s="116"/>
      <c r="U27" s="47"/>
      <c r="V27" s="116"/>
      <c r="W27" s="116"/>
      <c r="X27" s="58" t="s">
        <v>14</v>
      </c>
      <c r="Y27" s="58" t="s">
        <v>14</v>
      </c>
      <c r="Z27" s="193">
        <v>2</v>
      </c>
      <c r="AA27" s="182">
        <v>7</v>
      </c>
      <c r="AB27" s="47">
        <v>6</v>
      </c>
      <c r="AC27" s="47">
        <v>4</v>
      </c>
      <c r="AD27" s="116">
        <v>5</v>
      </c>
      <c r="AE27" s="46">
        <v>6</v>
      </c>
      <c r="AF27" s="42">
        <v>5</v>
      </c>
      <c r="AG27" s="47">
        <v>4</v>
      </c>
      <c r="AH27" s="116">
        <v>6</v>
      </c>
      <c r="AI27" s="116"/>
      <c r="AJ27" s="47"/>
      <c r="AK27" s="47"/>
      <c r="AL27" s="47"/>
      <c r="AM27" s="47"/>
      <c r="AN27" s="47"/>
      <c r="AO27" s="42"/>
      <c r="AP27" s="47"/>
      <c r="AQ27" s="42"/>
      <c r="AR27" s="47"/>
      <c r="AS27" s="93"/>
    </row>
    <row r="28" spans="1:45">
      <c r="A28" s="100" t="s">
        <v>9</v>
      </c>
      <c r="B28" s="72" t="s">
        <v>319</v>
      </c>
      <c r="C28" s="101">
        <v>7</v>
      </c>
      <c r="D28" s="42">
        <v>8</v>
      </c>
      <c r="E28" s="103">
        <v>4</v>
      </c>
      <c r="F28" s="22">
        <f>AVERAGE(G28,Q28,R28,U28,X28,Y28,AI28)</f>
        <v>4.4285714285714288</v>
      </c>
      <c r="G28" s="47">
        <v>4</v>
      </c>
      <c r="H28" s="116"/>
      <c r="I28" s="116"/>
      <c r="J28" s="116"/>
      <c r="K28" s="116"/>
      <c r="L28" s="116"/>
      <c r="M28" s="47"/>
      <c r="N28" s="96"/>
      <c r="O28" s="47"/>
      <c r="P28" s="58" t="s">
        <v>14</v>
      </c>
      <c r="Q28" s="116">
        <v>4</v>
      </c>
      <c r="R28" s="116">
        <v>4</v>
      </c>
      <c r="S28" s="58" t="s">
        <v>14</v>
      </c>
      <c r="T28" s="58" t="s">
        <v>14</v>
      </c>
      <c r="U28" s="47">
        <v>4</v>
      </c>
      <c r="V28" s="47"/>
      <c r="W28" s="58" t="s">
        <v>14</v>
      </c>
      <c r="X28" s="46">
        <v>6</v>
      </c>
      <c r="Y28" s="47">
        <v>4</v>
      </c>
      <c r="Z28" s="58" t="s">
        <v>14</v>
      </c>
      <c r="AA28" s="47"/>
      <c r="AB28" s="116"/>
      <c r="AC28" s="107"/>
      <c r="AD28" s="116"/>
      <c r="AE28" s="116"/>
      <c r="AF28" s="44" t="s">
        <v>14</v>
      </c>
      <c r="AG28" s="58" t="s">
        <v>14</v>
      </c>
      <c r="AH28" s="44" t="s">
        <v>14</v>
      </c>
      <c r="AI28" s="46">
        <v>5</v>
      </c>
      <c r="AJ28" s="116"/>
      <c r="AK28" s="40"/>
      <c r="AL28" s="96"/>
      <c r="AM28" s="42"/>
      <c r="AN28" s="42"/>
      <c r="AO28" s="42"/>
      <c r="AP28" s="47"/>
      <c r="AQ28" s="40"/>
      <c r="AR28" s="116"/>
      <c r="AS28" s="18"/>
    </row>
    <row r="29" spans="1:45">
      <c r="A29" s="100" t="s">
        <v>9</v>
      </c>
      <c r="B29" s="72" t="s">
        <v>320</v>
      </c>
      <c r="C29" s="101">
        <v>12</v>
      </c>
      <c r="D29" s="42">
        <v>3</v>
      </c>
      <c r="E29" s="103">
        <v>6</v>
      </c>
      <c r="F29" s="22">
        <f>AVERAGE(G29,V29,W29,X29,Y29,AA29,AB29,AC29,AD29,AG29,AH29,AI29)</f>
        <v>5.416666666666667</v>
      </c>
      <c r="G29" s="47">
        <v>4</v>
      </c>
      <c r="H29" s="47"/>
      <c r="I29" s="116"/>
      <c r="J29" s="116"/>
      <c r="K29" s="47"/>
      <c r="L29" s="107"/>
      <c r="M29" s="47"/>
      <c r="N29" s="116"/>
      <c r="O29" s="47"/>
      <c r="P29" s="116"/>
      <c r="Q29" s="47"/>
      <c r="R29" s="47"/>
      <c r="S29" s="47"/>
      <c r="T29" s="37" t="s">
        <v>14</v>
      </c>
      <c r="U29" s="116" t="s">
        <v>14</v>
      </c>
      <c r="V29" s="116">
        <v>6</v>
      </c>
      <c r="W29" s="47">
        <v>5</v>
      </c>
      <c r="X29" s="190">
        <v>7</v>
      </c>
      <c r="Y29" s="47">
        <v>4</v>
      </c>
      <c r="Z29" s="58" t="s">
        <v>14</v>
      </c>
      <c r="AA29" s="182">
        <v>7</v>
      </c>
      <c r="AB29" s="190">
        <v>8</v>
      </c>
      <c r="AC29" s="116">
        <v>4</v>
      </c>
      <c r="AD29" s="37">
        <v>6</v>
      </c>
      <c r="AE29" s="47"/>
      <c r="AF29" s="42"/>
      <c r="AG29" s="47">
        <v>4</v>
      </c>
      <c r="AH29" s="42">
        <v>4</v>
      </c>
      <c r="AI29" s="116">
        <v>6</v>
      </c>
      <c r="AJ29" s="116"/>
      <c r="AK29" s="42"/>
      <c r="AL29" s="47"/>
      <c r="AM29" s="42"/>
      <c r="AN29" s="40"/>
      <c r="AO29" s="40"/>
      <c r="AP29" s="116"/>
      <c r="AQ29" s="40"/>
      <c r="AR29" s="116"/>
      <c r="AS29" s="18"/>
    </row>
    <row r="30" spans="1:45" s="63" customFormat="1">
      <c r="A30" s="244" t="s">
        <v>9</v>
      </c>
      <c r="B30" s="245" t="s">
        <v>281</v>
      </c>
      <c r="C30" s="246">
        <v>3</v>
      </c>
      <c r="D30" s="247"/>
      <c r="E30" s="248"/>
      <c r="F30" s="135">
        <f>AVERAGE(G30,H30,I30)</f>
        <v>4.333333333333333</v>
      </c>
      <c r="G30" s="251">
        <v>5</v>
      </c>
      <c r="H30" s="250">
        <v>4</v>
      </c>
      <c r="I30" s="251">
        <v>4</v>
      </c>
      <c r="J30" s="250"/>
      <c r="K30" s="251"/>
      <c r="L30" s="251"/>
      <c r="M30" s="251"/>
      <c r="N30" s="250"/>
      <c r="O30" s="251"/>
      <c r="P30" s="251"/>
      <c r="Q30" s="251"/>
      <c r="R30" s="251"/>
      <c r="S30" s="251"/>
      <c r="T30" s="251"/>
      <c r="U30" s="251"/>
      <c r="V30" s="250"/>
      <c r="W30" s="251"/>
      <c r="X30" s="250"/>
      <c r="Y30" s="251"/>
      <c r="Z30" s="251"/>
      <c r="AA30" s="250"/>
      <c r="AB30" s="251"/>
      <c r="AC30" s="251"/>
      <c r="AD30" s="251"/>
      <c r="AE30" s="251"/>
      <c r="AF30" s="247"/>
      <c r="AG30" s="251"/>
      <c r="AH30" s="247"/>
      <c r="AI30" s="251"/>
      <c r="AJ30" s="251"/>
      <c r="AK30" s="247"/>
      <c r="AL30" s="250"/>
      <c r="AM30" s="247"/>
      <c r="AN30" s="247"/>
      <c r="AO30" s="252"/>
      <c r="AP30" s="251"/>
      <c r="AQ30" s="252"/>
      <c r="AR30" s="251"/>
      <c r="AS30" s="65"/>
    </row>
    <row r="31" spans="1:45" s="73" customFormat="1">
      <c r="A31" s="100" t="s">
        <v>9</v>
      </c>
      <c r="B31" s="72" t="s">
        <v>384</v>
      </c>
      <c r="C31" s="101"/>
      <c r="D31" s="42">
        <v>8</v>
      </c>
      <c r="E31" s="103">
        <v>1</v>
      </c>
      <c r="F31" s="70"/>
      <c r="G31" s="46"/>
      <c r="H31" s="116" t="s">
        <v>14</v>
      </c>
      <c r="I31" s="58" t="s">
        <v>14</v>
      </c>
      <c r="J31" s="58" t="s">
        <v>14</v>
      </c>
      <c r="K31" s="116" t="s">
        <v>14</v>
      </c>
      <c r="L31" s="96"/>
      <c r="M31" s="96"/>
      <c r="N31" s="107"/>
      <c r="O31" s="116" t="s">
        <v>14</v>
      </c>
      <c r="P31" s="96"/>
      <c r="Q31" s="96"/>
      <c r="R31" s="96"/>
      <c r="S31" s="96"/>
      <c r="T31" s="96"/>
      <c r="U31" s="96"/>
      <c r="V31" s="107"/>
      <c r="W31" s="96"/>
      <c r="X31" s="107"/>
      <c r="Y31" s="96"/>
      <c r="Z31" s="96"/>
      <c r="AA31" s="107"/>
      <c r="AB31" s="37" t="s">
        <v>14</v>
      </c>
      <c r="AC31" s="96"/>
      <c r="AD31" s="116" t="s">
        <v>14</v>
      </c>
      <c r="AE31" s="116" t="s">
        <v>14</v>
      </c>
      <c r="AF31" s="98"/>
      <c r="AG31" s="96"/>
      <c r="AH31" s="98"/>
      <c r="AI31" s="96"/>
      <c r="AJ31" s="96"/>
      <c r="AK31" s="98"/>
      <c r="AL31" s="96"/>
      <c r="AM31" s="98"/>
      <c r="AN31" s="98"/>
      <c r="AO31" s="97"/>
      <c r="AP31" s="96"/>
      <c r="AQ31" s="97"/>
      <c r="AR31" s="96"/>
      <c r="AS31" s="93"/>
    </row>
    <row r="32" spans="1:45" s="73" customFormat="1">
      <c r="A32" s="100" t="s">
        <v>9</v>
      </c>
      <c r="B32" s="72" t="s">
        <v>76</v>
      </c>
      <c r="C32" s="101">
        <v>2</v>
      </c>
      <c r="D32" s="42">
        <v>10</v>
      </c>
      <c r="E32" s="103"/>
      <c r="F32" s="22">
        <f>AVERAGE(I32,T32)</f>
        <v>3</v>
      </c>
      <c r="G32" s="116"/>
      <c r="H32" s="58" t="s">
        <v>14</v>
      </c>
      <c r="I32" s="188">
        <v>3</v>
      </c>
      <c r="J32" s="58" t="s">
        <v>14</v>
      </c>
      <c r="K32" s="58" t="s">
        <v>14</v>
      </c>
      <c r="L32" s="58" t="s">
        <v>14</v>
      </c>
      <c r="M32" s="116"/>
      <c r="N32" s="47"/>
      <c r="O32" s="58" t="s">
        <v>14</v>
      </c>
      <c r="P32" s="47"/>
      <c r="Q32" s="58" t="s">
        <v>14</v>
      </c>
      <c r="R32" s="47"/>
      <c r="S32" s="116" t="s">
        <v>14</v>
      </c>
      <c r="T32" s="193">
        <v>3</v>
      </c>
      <c r="U32" s="47"/>
      <c r="V32" s="116"/>
      <c r="W32" s="47"/>
      <c r="X32" s="58" t="s">
        <v>14</v>
      </c>
      <c r="Y32" s="116"/>
      <c r="Z32" s="47"/>
      <c r="AA32" s="58" t="s">
        <v>14</v>
      </c>
      <c r="AB32" s="47"/>
      <c r="AC32" s="58" t="s">
        <v>14</v>
      </c>
      <c r="AD32" s="116"/>
      <c r="AE32" s="47"/>
      <c r="AF32" s="40"/>
      <c r="AG32" s="116"/>
      <c r="AH32" s="42"/>
      <c r="AI32" s="116"/>
      <c r="AJ32" s="116"/>
      <c r="AK32" s="97"/>
      <c r="AL32" s="116"/>
      <c r="AM32" s="40"/>
      <c r="AN32" s="40"/>
      <c r="AO32" s="42"/>
      <c r="AP32" s="116"/>
      <c r="AQ32" s="40"/>
      <c r="AR32" s="116"/>
      <c r="AS32" s="93"/>
    </row>
    <row r="33" spans="1:45" s="73" customFormat="1">
      <c r="A33" s="100" t="s">
        <v>9</v>
      </c>
      <c r="B33" s="72" t="s">
        <v>430</v>
      </c>
      <c r="C33" s="101">
        <v>22</v>
      </c>
      <c r="D33" s="42">
        <v>4</v>
      </c>
      <c r="E33" s="103">
        <v>7</v>
      </c>
      <c r="F33" s="70">
        <f>AVERAGE(J33,K33,L33,N33,O33,P33,Q33,R33,S33,T33,U33,V33,W33,Z33,AA33,AB33,AC33,AE33,AF33,AG33,AH33,AI33)</f>
        <v>5.4545454545454541</v>
      </c>
      <c r="G33" s="116"/>
      <c r="H33" s="58"/>
      <c r="I33" s="116" t="s">
        <v>14</v>
      </c>
      <c r="J33" s="58">
        <v>4</v>
      </c>
      <c r="K33" s="46">
        <v>6</v>
      </c>
      <c r="L33" s="47">
        <v>4</v>
      </c>
      <c r="M33" s="58" t="s">
        <v>14</v>
      </c>
      <c r="N33" s="182">
        <v>7</v>
      </c>
      <c r="O33" s="116">
        <v>6</v>
      </c>
      <c r="P33" s="47">
        <v>4</v>
      </c>
      <c r="Q33" s="47">
        <v>4</v>
      </c>
      <c r="R33" s="182">
        <v>7</v>
      </c>
      <c r="S33" s="47">
        <v>4</v>
      </c>
      <c r="T33" s="47">
        <v>4</v>
      </c>
      <c r="U33" s="47">
        <v>5</v>
      </c>
      <c r="V33" s="116">
        <v>5</v>
      </c>
      <c r="W33" s="47">
        <v>4</v>
      </c>
      <c r="X33" s="47"/>
      <c r="Y33" s="58" t="s">
        <v>14</v>
      </c>
      <c r="Z33" s="47">
        <v>5</v>
      </c>
      <c r="AA33" s="182">
        <v>7</v>
      </c>
      <c r="AB33" s="191">
        <v>8</v>
      </c>
      <c r="AC33" s="193">
        <v>3</v>
      </c>
      <c r="AD33" s="58" t="s">
        <v>14</v>
      </c>
      <c r="AE33" s="182">
        <v>7</v>
      </c>
      <c r="AF33" s="40">
        <v>6</v>
      </c>
      <c r="AG33" s="37">
        <v>6</v>
      </c>
      <c r="AH33" s="42">
        <v>6</v>
      </c>
      <c r="AI33" s="190">
        <v>8</v>
      </c>
      <c r="AJ33" s="116"/>
      <c r="AK33" s="97"/>
      <c r="AL33" s="116"/>
      <c r="AM33" s="40"/>
      <c r="AN33" s="40"/>
      <c r="AO33" s="42"/>
      <c r="AP33" s="116"/>
      <c r="AQ33" s="40"/>
      <c r="AR33" s="116"/>
      <c r="AS33" s="93"/>
    </row>
    <row r="34" spans="1:45" s="73" customFormat="1">
      <c r="A34" s="148" t="s">
        <v>9</v>
      </c>
      <c r="B34" s="72" t="s">
        <v>538</v>
      </c>
      <c r="C34" s="101">
        <v>2</v>
      </c>
      <c r="D34" s="42"/>
      <c r="E34" s="103">
        <v>1</v>
      </c>
      <c r="F34" s="70">
        <f>AVERAGE(R34,S34)</f>
        <v>5</v>
      </c>
      <c r="G34" s="116"/>
      <c r="H34" s="58"/>
      <c r="I34" s="116"/>
      <c r="J34" s="58"/>
      <c r="K34" s="47"/>
      <c r="L34" s="47"/>
      <c r="M34" s="116"/>
      <c r="N34" s="47"/>
      <c r="O34" s="116"/>
      <c r="P34" s="47"/>
      <c r="Q34" s="47"/>
      <c r="R34" s="47">
        <v>4</v>
      </c>
      <c r="S34" s="46">
        <v>6</v>
      </c>
      <c r="T34" s="47"/>
      <c r="U34" s="47"/>
      <c r="V34" s="116"/>
      <c r="W34" s="47"/>
      <c r="X34" s="47"/>
      <c r="Y34" s="116"/>
      <c r="Z34" s="47"/>
      <c r="AA34" s="47"/>
      <c r="AB34" s="47"/>
      <c r="AC34" s="47"/>
      <c r="AD34" s="116"/>
      <c r="AE34" s="47"/>
      <c r="AF34" s="40"/>
      <c r="AG34" s="116"/>
      <c r="AH34" s="42"/>
      <c r="AI34" s="116"/>
      <c r="AJ34" s="116"/>
      <c r="AK34" s="97"/>
      <c r="AL34" s="116"/>
      <c r="AM34" s="40"/>
      <c r="AN34" s="40"/>
      <c r="AO34" s="42"/>
      <c r="AP34" s="116"/>
      <c r="AQ34" s="40"/>
      <c r="AR34" s="116"/>
      <c r="AS34" s="93"/>
    </row>
    <row r="35" spans="1:45" ht="15.75" thickBot="1">
      <c r="A35" s="301" t="s">
        <v>9</v>
      </c>
      <c r="B35" s="302" t="s">
        <v>477</v>
      </c>
      <c r="C35" s="303">
        <v>5</v>
      </c>
      <c r="D35" s="316">
        <v>3</v>
      </c>
      <c r="E35" s="317"/>
      <c r="F35" s="320">
        <f>AVERAGE(J35,K35,L35,N35,O35)</f>
        <v>4.5999999999999996</v>
      </c>
      <c r="G35" s="313"/>
      <c r="H35" s="287"/>
      <c r="I35" s="298"/>
      <c r="J35" s="287">
        <v>4</v>
      </c>
      <c r="K35" s="288">
        <v>4</v>
      </c>
      <c r="L35" s="288">
        <v>4</v>
      </c>
      <c r="M35" s="287" t="s">
        <v>14</v>
      </c>
      <c r="N35" s="288">
        <v>6</v>
      </c>
      <c r="O35" s="288">
        <v>5</v>
      </c>
      <c r="P35" s="287" t="s">
        <v>14</v>
      </c>
      <c r="Q35" s="288"/>
      <c r="R35" s="287" t="s">
        <v>14</v>
      </c>
      <c r="S35" s="287"/>
      <c r="T35" s="287"/>
      <c r="U35" s="288"/>
      <c r="V35" s="287"/>
      <c r="W35" s="287"/>
      <c r="X35" s="287"/>
      <c r="Y35" s="287"/>
      <c r="Z35" s="288"/>
      <c r="AA35" s="288"/>
      <c r="AB35" s="287"/>
      <c r="AC35" s="288"/>
      <c r="AD35" s="288"/>
      <c r="AE35" s="288"/>
      <c r="AF35" s="284"/>
      <c r="AG35" s="288"/>
      <c r="AH35" s="284"/>
      <c r="AI35" s="288"/>
      <c r="AJ35" s="288"/>
      <c r="AK35" s="284"/>
      <c r="AL35" s="287"/>
      <c r="AM35" s="290"/>
      <c r="AN35" s="284"/>
      <c r="AO35" s="284"/>
      <c r="AP35" s="288"/>
      <c r="AQ35" s="284"/>
      <c r="AR35" s="288"/>
      <c r="AS35" s="18"/>
    </row>
    <row r="36" spans="1:45">
      <c r="G36" s="20"/>
      <c r="H36" s="20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2.85546875" customWidth="1"/>
    <col min="7" max="10" width="4.5703125" customWidth="1"/>
    <col min="11" max="44" width="4.7109375" customWidth="1"/>
  </cols>
  <sheetData>
    <row r="1" spans="1:45">
      <c r="A1" s="73" t="s">
        <v>116</v>
      </c>
    </row>
    <row r="4" spans="1:45">
      <c r="A4" t="s">
        <v>0</v>
      </c>
    </row>
    <row r="5" spans="1:45" ht="15.75" thickBot="1"/>
    <row r="6" spans="1:45" ht="15.75" thickBot="1">
      <c r="C6" s="340" t="s">
        <v>13</v>
      </c>
      <c r="D6" s="341"/>
      <c r="E6" s="342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117</v>
      </c>
      <c r="H7" s="92" t="s">
        <v>354</v>
      </c>
      <c r="I7" s="92" t="s">
        <v>401</v>
      </c>
      <c r="J7" s="92" t="s">
        <v>449</v>
      </c>
      <c r="K7" s="92" t="s">
        <v>590</v>
      </c>
      <c r="L7" s="92" t="s">
        <v>616</v>
      </c>
      <c r="M7" s="92" t="s">
        <v>637</v>
      </c>
      <c r="N7" s="92" t="s">
        <v>658</v>
      </c>
      <c r="O7" s="92" t="s">
        <v>682</v>
      </c>
      <c r="P7" s="92" t="s">
        <v>710</v>
      </c>
      <c r="Q7" s="92" t="s">
        <v>737</v>
      </c>
      <c r="R7" s="92" t="s">
        <v>755</v>
      </c>
      <c r="S7" s="92" t="s">
        <v>768</v>
      </c>
      <c r="T7" s="92" t="s">
        <v>808</v>
      </c>
      <c r="U7" s="92" t="s">
        <v>814</v>
      </c>
      <c r="V7" s="92" t="s">
        <v>847</v>
      </c>
      <c r="W7" s="92" t="s">
        <v>863</v>
      </c>
      <c r="X7" s="92" t="s">
        <v>878</v>
      </c>
      <c r="Y7" s="92" t="s">
        <v>892</v>
      </c>
      <c r="Z7" s="92" t="s">
        <v>922</v>
      </c>
      <c r="AA7" s="92" t="s">
        <v>939</v>
      </c>
      <c r="AB7" s="92" t="s">
        <v>983</v>
      </c>
      <c r="AC7" s="92" t="s">
        <v>1004</v>
      </c>
      <c r="AD7" s="92" t="s">
        <v>1018</v>
      </c>
      <c r="AE7" s="92" t="s">
        <v>1040</v>
      </c>
      <c r="AF7" s="92" t="s">
        <v>1067</v>
      </c>
      <c r="AG7" s="92" t="s">
        <v>1078</v>
      </c>
      <c r="AH7" s="92" t="s">
        <v>1106</v>
      </c>
      <c r="AI7" s="92" t="s">
        <v>1119</v>
      </c>
      <c r="AJ7" s="92"/>
      <c r="AK7" s="92"/>
      <c r="AL7" s="92"/>
      <c r="AM7" s="92"/>
      <c r="AN7" s="92"/>
      <c r="AO7" s="92"/>
      <c r="AP7" s="92"/>
      <c r="AQ7" s="92"/>
      <c r="AR7" s="92"/>
    </row>
    <row r="8" spans="1:45">
      <c r="A8" s="204" t="s">
        <v>6</v>
      </c>
      <c r="B8" s="203" t="s">
        <v>118</v>
      </c>
      <c r="C8" s="164">
        <v>14</v>
      </c>
      <c r="D8" s="165"/>
      <c r="E8" s="230"/>
      <c r="F8" s="25">
        <f>AVERAGE(G8,H8,I8,J8,K8,AA8,AB8,AC8,AD8,AE8,AF8,AG8,AH8,AI8)</f>
        <v>5.5714285714285712</v>
      </c>
      <c r="G8" s="122">
        <v>6</v>
      </c>
      <c r="H8" s="37">
        <v>6</v>
      </c>
      <c r="I8" s="116">
        <v>6</v>
      </c>
      <c r="J8" s="116">
        <v>5</v>
      </c>
      <c r="K8" s="47">
        <v>6</v>
      </c>
      <c r="L8" s="47"/>
      <c r="M8" s="42"/>
      <c r="N8" s="116"/>
      <c r="O8" s="47"/>
      <c r="P8" s="116"/>
      <c r="Q8" s="47"/>
      <c r="R8" s="47"/>
      <c r="S8" s="47"/>
      <c r="T8" s="47"/>
      <c r="U8" s="47"/>
      <c r="V8" s="116"/>
      <c r="W8" s="47"/>
      <c r="X8" s="47"/>
      <c r="Y8" s="47"/>
      <c r="Z8" s="47"/>
      <c r="AA8" s="47">
        <v>6</v>
      </c>
      <c r="AB8" s="47">
        <v>5</v>
      </c>
      <c r="AC8" s="269">
        <v>7</v>
      </c>
      <c r="AD8" s="182">
        <v>7</v>
      </c>
      <c r="AE8" s="47">
        <v>6</v>
      </c>
      <c r="AF8" s="47">
        <v>5</v>
      </c>
      <c r="AG8" s="47">
        <v>4</v>
      </c>
      <c r="AH8" s="47">
        <v>5</v>
      </c>
      <c r="AI8" s="116">
        <v>4</v>
      </c>
      <c r="AJ8" s="42"/>
      <c r="AK8" s="47"/>
      <c r="AL8" s="42"/>
      <c r="AM8" s="47"/>
      <c r="AN8" s="42"/>
      <c r="AO8" s="47"/>
      <c r="AP8" s="42"/>
      <c r="AQ8" s="40"/>
      <c r="AR8" s="116"/>
      <c r="AS8" s="18"/>
    </row>
    <row r="9" spans="1:45">
      <c r="A9" s="118" t="s">
        <v>6</v>
      </c>
      <c r="B9" s="29" t="s">
        <v>617</v>
      </c>
      <c r="C9" s="140">
        <v>15</v>
      </c>
      <c r="D9" s="141"/>
      <c r="E9" s="274" t="s">
        <v>172</v>
      </c>
      <c r="F9" s="24">
        <f>AVERAGE(L9,M9,N9,O9,P9,Q9,R9,S9,T9,U9,V9,W9,X9,Y9,Z9)</f>
        <v>5</v>
      </c>
      <c r="G9" s="184"/>
      <c r="H9" s="116"/>
      <c r="I9" s="116"/>
      <c r="J9" s="116"/>
      <c r="K9" s="47"/>
      <c r="L9" s="47">
        <v>5</v>
      </c>
      <c r="M9" s="42">
        <v>6</v>
      </c>
      <c r="N9" s="188">
        <v>3</v>
      </c>
      <c r="O9" s="47">
        <v>5</v>
      </c>
      <c r="P9" s="116">
        <v>5</v>
      </c>
      <c r="Q9" s="191">
        <v>7</v>
      </c>
      <c r="R9" s="47">
        <v>4</v>
      </c>
      <c r="S9" s="47">
        <v>5</v>
      </c>
      <c r="T9" s="47">
        <v>5</v>
      </c>
      <c r="U9" s="47">
        <v>5</v>
      </c>
      <c r="V9" s="116">
        <v>5</v>
      </c>
      <c r="W9" s="47">
        <v>6</v>
      </c>
      <c r="X9" s="47">
        <v>5</v>
      </c>
      <c r="Y9" s="47">
        <v>5</v>
      </c>
      <c r="Z9" s="47">
        <v>4</v>
      </c>
      <c r="AA9" s="47"/>
      <c r="AB9" s="47"/>
      <c r="AC9" s="98"/>
      <c r="AD9" s="47"/>
      <c r="AE9" s="47"/>
      <c r="AF9" s="47"/>
      <c r="AG9" s="47"/>
      <c r="AH9" s="96"/>
      <c r="AI9" s="107"/>
      <c r="AJ9" s="42"/>
      <c r="AK9" s="47"/>
      <c r="AL9" s="42"/>
      <c r="AM9" s="47"/>
      <c r="AN9" s="42"/>
      <c r="AO9" s="47"/>
      <c r="AP9" s="42"/>
      <c r="AQ9" s="40"/>
      <c r="AR9" s="107"/>
      <c r="AS9" s="18"/>
    </row>
    <row r="10" spans="1:45">
      <c r="A10" s="100" t="s">
        <v>7</v>
      </c>
      <c r="B10" s="72" t="s">
        <v>119</v>
      </c>
      <c r="C10" s="101">
        <v>21</v>
      </c>
      <c r="D10" s="42">
        <v>3</v>
      </c>
      <c r="E10" s="30"/>
      <c r="F10" s="70">
        <f>AVERAGE(W10,U10,T10,S10,G10,H10,I10,J10,K10,L10,N10,O10,P10,Q10,R10,V10,X10,Y10,Z10,AF10,AG10)</f>
        <v>4.5238095238095237</v>
      </c>
      <c r="G10" s="178">
        <v>6</v>
      </c>
      <c r="H10" s="116">
        <v>5</v>
      </c>
      <c r="I10" s="116">
        <v>5</v>
      </c>
      <c r="J10" s="116">
        <v>5</v>
      </c>
      <c r="K10" s="193">
        <v>3</v>
      </c>
      <c r="L10" s="193">
        <v>3</v>
      </c>
      <c r="M10" s="42"/>
      <c r="N10" s="188">
        <v>2</v>
      </c>
      <c r="O10" s="47">
        <v>4</v>
      </c>
      <c r="P10" s="116">
        <v>4</v>
      </c>
      <c r="Q10" s="47">
        <v>5</v>
      </c>
      <c r="R10" s="47">
        <v>4</v>
      </c>
      <c r="S10" s="116">
        <v>5</v>
      </c>
      <c r="T10" s="47">
        <v>5</v>
      </c>
      <c r="U10" s="47">
        <v>5</v>
      </c>
      <c r="V10" s="188">
        <v>3</v>
      </c>
      <c r="W10" s="116">
        <v>5</v>
      </c>
      <c r="X10" s="116">
        <v>5</v>
      </c>
      <c r="Y10" s="47">
        <v>5</v>
      </c>
      <c r="Z10" s="191">
        <v>7</v>
      </c>
      <c r="AA10" s="47"/>
      <c r="AB10" s="47"/>
      <c r="AC10" s="42"/>
      <c r="AD10" s="95"/>
      <c r="AE10" s="58" t="s">
        <v>14</v>
      </c>
      <c r="AF10" s="47">
        <v>5</v>
      </c>
      <c r="AG10" s="47">
        <v>4</v>
      </c>
      <c r="AH10" s="58" t="s">
        <v>14</v>
      </c>
      <c r="AI10" s="58" t="s">
        <v>14</v>
      </c>
      <c r="AJ10" s="42"/>
      <c r="AK10" s="47"/>
      <c r="AL10" s="42"/>
      <c r="AM10" s="47"/>
      <c r="AN10" s="42"/>
      <c r="AO10" s="47"/>
      <c r="AP10" s="42"/>
      <c r="AQ10" s="40"/>
      <c r="AR10" s="116"/>
      <c r="AS10" s="18"/>
    </row>
    <row r="11" spans="1:45">
      <c r="A11" s="281" t="s">
        <v>7</v>
      </c>
      <c r="B11" s="282" t="s">
        <v>120</v>
      </c>
      <c r="C11" s="283">
        <v>20</v>
      </c>
      <c r="D11" s="284">
        <v>1</v>
      </c>
      <c r="E11" s="282">
        <v>1</v>
      </c>
      <c r="F11" s="135">
        <f>AVERAGE(W11,U11,T11,S11,G11,H11,I11,J11,K11,L11,M11,N11,O11,P11,Q11,R11,V11,X11,Y11,Z11)</f>
        <v>4.8499999999999996</v>
      </c>
      <c r="G11" s="286">
        <v>6</v>
      </c>
      <c r="H11" s="287">
        <v>6</v>
      </c>
      <c r="I11" s="287">
        <v>5</v>
      </c>
      <c r="J11" s="287">
        <v>5</v>
      </c>
      <c r="K11" s="288">
        <v>3</v>
      </c>
      <c r="L11" s="287">
        <v>4</v>
      </c>
      <c r="M11" s="284">
        <v>5</v>
      </c>
      <c r="N11" s="287">
        <v>3</v>
      </c>
      <c r="O11" s="288">
        <v>4</v>
      </c>
      <c r="P11" s="287">
        <v>4</v>
      </c>
      <c r="Q11" s="288">
        <v>5</v>
      </c>
      <c r="R11" s="288">
        <v>5</v>
      </c>
      <c r="S11" s="288">
        <v>4</v>
      </c>
      <c r="T11" s="288">
        <v>5</v>
      </c>
      <c r="U11" s="289">
        <v>7</v>
      </c>
      <c r="V11" s="287">
        <v>5</v>
      </c>
      <c r="W11" s="288">
        <v>5</v>
      </c>
      <c r="X11" s="288">
        <v>4</v>
      </c>
      <c r="Y11" s="287">
        <v>6</v>
      </c>
      <c r="Z11" s="288">
        <v>6</v>
      </c>
      <c r="AA11" s="287" t="s">
        <v>14</v>
      </c>
      <c r="AB11" s="288"/>
      <c r="AC11" s="284"/>
      <c r="AD11" s="284"/>
      <c r="AE11" s="288"/>
      <c r="AF11" s="288"/>
      <c r="AG11" s="287"/>
      <c r="AH11" s="288"/>
      <c r="AI11" s="287"/>
      <c r="AJ11" s="290"/>
      <c r="AK11" s="288"/>
      <c r="AL11" s="284"/>
      <c r="AM11" s="287"/>
      <c r="AN11" s="284"/>
      <c r="AO11" s="288"/>
      <c r="AP11" s="284"/>
      <c r="AQ11" s="290"/>
      <c r="AR11" s="287"/>
      <c r="AS11" s="18"/>
    </row>
    <row r="12" spans="1:45">
      <c r="A12" s="100" t="s">
        <v>7</v>
      </c>
      <c r="B12" s="72" t="s">
        <v>121</v>
      </c>
      <c r="C12" s="101">
        <v>23</v>
      </c>
      <c r="D12" s="42"/>
      <c r="E12" s="136" t="s">
        <v>172</v>
      </c>
      <c r="F12" s="70">
        <f>AVERAGE(W12,U12,T12,S12,G12,H12,I12,J12,K12,L12,M12,N12,O12,P12,Q12,R12,V12,X12,Y12,Z12,AA12,AB12,AI12)</f>
        <v>4.8695652173913047</v>
      </c>
      <c r="G12" s="122">
        <v>6</v>
      </c>
      <c r="H12" s="192">
        <v>7</v>
      </c>
      <c r="I12" s="192">
        <v>7</v>
      </c>
      <c r="J12" s="116">
        <v>6</v>
      </c>
      <c r="K12" s="193">
        <v>3</v>
      </c>
      <c r="L12" s="188">
        <v>3</v>
      </c>
      <c r="M12" s="42">
        <v>5</v>
      </c>
      <c r="N12" s="188">
        <v>3</v>
      </c>
      <c r="O12" s="47">
        <v>4</v>
      </c>
      <c r="P12" s="116">
        <v>5</v>
      </c>
      <c r="Q12" s="47">
        <v>5</v>
      </c>
      <c r="R12" s="47">
        <v>4</v>
      </c>
      <c r="S12" s="116">
        <v>5</v>
      </c>
      <c r="T12" s="47">
        <v>4</v>
      </c>
      <c r="U12" s="116">
        <v>5</v>
      </c>
      <c r="V12" s="116">
        <v>4</v>
      </c>
      <c r="W12" s="47">
        <v>6</v>
      </c>
      <c r="X12" s="47">
        <v>4</v>
      </c>
      <c r="Y12" s="116">
        <v>6</v>
      </c>
      <c r="Z12" s="188">
        <v>3</v>
      </c>
      <c r="AA12" s="191">
        <v>7</v>
      </c>
      <c r="AB12" s="47">
        <v>5</v>
      </c>
      <c r="AC12" s="40"/>
      <c r="AD12" s="42"/>
      <c r="AE12" s="47"/>
      <c r="AF12" s="47"/>
      <c r="AG12" s="116"/>
      <c r="AH12" s="116"/>
      <c r="AI12" s="116">
        <v>5</v>
      </c>
      <c r="AJ12" s="40"/>
      <c r="AK12" s="47"/>
      <c r="AL12" s="42"/>
      <c r="AM12" s="47"/>
      <c r="AN12" s="42"/>
      <c r="AO12" s="47"/>
      <c r="AP12" s="42"/>
      <c r="AQ12" s="40"/>
      <c r="AR12" s="116"/>
      <c r="AS12" s="18"/>
    </row>
    <row r="13" spans="1:45" s="73" customFormat="1">
      <c r="A13" s="100" t="s">
        <v>7</v>
      </c>
      <c r="B13" s="72" t="s">
        <v>122</v>
      </c>
      <c r="C13" s="101">
        <v>23</v>
      </c>
      <c r="D13" s="42">
        <v>1</v>
      </c>
      <c r="E13" s="146"/>
      <c r="F13" s="70">
        <f>AVERAGE(G13,H13,I13,J13,K13,L13,M13,N13,T13,U13,V13,W13,X13,Y13,AA13,AB13,AC13,AD13,AE13,AF13,AG13,AH13,AI13)</f>
        <v>4.7826086956521738</v>
      </c>
      <c r="G13" s="36">
        <v>6</v>
      </c>
      <c r="H13" s="116">
        <v>6</v>
      </c>
      <c r="I13" s="162">
        <v>5</v>
      </c>
      <c r="J13" s="162">
        <v>6</v>
      </c>
      <c r="K13" s="193">
        <v>3</v>
      </c>
      <c r="L13" s="193">
        <v>3</v>
      </c>
      <c r="M13" s="42">
        <v>4</v>
      </c>
      <c r="N13" s="116">
        <v>4</v>
      </c>
      <c r="O13" s="96"/>
      <c r="P13" s="116"/>
      <c r="Q13" s="47"/>
      <c r="R13" s="47"/>
      <c r="S13" s="58" t="s">
        <v>14</v>
      </c>
      <c r="T13" s="47">
        <v>4</v>
      </c>
      <c r="U13" s="47">
        <v>5</v>
      </c>
      <c r="V13" s="188">
        <v>3</v>
      </c>
      <c r="W13" s="47">
        <v>6</v>
      </c>
      <c r="X13" s="193">
        <v>3</v>
      </c>
      <c r="Y13" s="47">
        <v>5</v>
      </c>
      <c r="Z13" s="47"/>
      <c r="AA13" s="191">
        <v>7</v>
      </c>
      <c r="AB13" s="47">
        <v>4</v>
      </c>
      <c r="AC13" s="42">
        <v>6</v>
      </c>
      <c r="AD13" s="47">
        <v>6</v>
      </c>
      <c r="AE13" s="47">
        <v>6</v>
      </c>
      <c r="AF13" s="47">
        <v>6</v>
      </c>
      <c r="AG13" s="47">
        <v>4</v>
      </c>
      <c r="AH13" s="47">
        <v>5</v>
      </c>
      <c r="AI13" s="188">
        <v>3</v>
      </c>
      <c r="AJ13" s="42"/>
      <c r="AK13" s="47"/>
      <c r="AL13" s="42"/>
      <c r="AM13" s="47"/>
      <c r="AN13" s="98"/>
      <c r="AO13" s="47"/>
      <c r="AP13" s="98"/>
      <c r="AQ13" s="40"/>
      <c r="AR13" s="116"/>
      <c r="AS13" s="93"/>
    </row>
    <row r="14" spans="1:45" s="73" customFormat="1">
      <c r="A14" s="100" t="s">
        <v>7</v>
      </c>
      <c r="B14" s="72" t="s">
        <v>402</v>
      </c>
      <c r="C14" s="101">
        <v>18</v>
      </c>
      <c r="D14" s="42">
        <v>4</v>
      </c>
      <c r="E14" s="146"/>
      <c r="F14" s="70">
        <f>AVERAGE(N14,P14,Q14,U14,V14,W14,X14,Y14,Z14,AA14,AB14,AC14,AD14,AE14,AF14,AG14,AH14,AI14)</f>
        <v>4.9444444444444446</v>
      </c>
      <c r="G14" s="122"/>
      <c r="H14" s="116"/>
      <c r="I14" s="120" t="s">
        <v>14</v>
      </c>
      <c r="J14" s="162"/>
      <c r="K14" s="116" t="s">
        <v>14</v>
      </c>
      <c r="L14" s="58" t="s">
        <v>14</v>
      </c>
      <c r="M14" s="42"/>
      <c r="N14" s="188">
        <v>3</v>
      </c>
      <c r="O14" s="58" t="s">
        <v>14</v>
      </c>
      <c r="P14" s="116">
        <v>5</v>
      </c>
      <c r="Q14" s="47">
        <v>5</v>
      </c>
      <c r="R14" s="47"/>
      <c r="S14" s="47"/>
      <c r="T14" s="47"/>
      <c r="U14" s="47">
        <v>5</v>
      </c>
      <c r="V14" s="116">
        <v>4</v>
      </c>
      <c r="W14" s="47">
        <v>6</v>
      </c>
      <c r="X14" s="47">
        <v>5</v>
      </c>
      <c r="Y14" s="47">
        <v>5</v>
      </c>
      <c r="Z14" s="47">
        <v>4</v>
      </c>
      <c r="AA14" s="47">
        <v>5</v>
      </c>
      <c r="AB14" s="47">
        <v>6</v>
      </c>
      <c r="AC14" s="42">
        <v>6</v>
      </c>
      <c r="AD14" s="42">
        <v>6</v>
      </c>
      <c r="AE14" s="47">
        <v>5</v>
      </c>
      <c r="AF14" s="47">
        <v>6</v>
      </c>
      <c r="AG14" s="47">
        <v>4</v>
      </c>
      <c r="AH14" s="47">
        <v>6</v>
      </c>
      <c r="AI14" s="188">
        <v>3</v>
      </c>
      <c r="AJ14" s="42"/>
      <c r="AK14" s="47"/>
      <c r="AL14" s="42"/>
      <c r="AM14" s="116"/>
      <c r="AN14" s="42"/>
      <c r="AO14" s="47"/>
      <c r="AP14" s="42"/>
      <c r="AQ14" s="40"/>
      <c r="AR14" s="116"/>
      <c r="AS14" s="93"/>
    </row>
    <row r="15" spans="1:45" s="73" customFormat="1">
      <c r="A15" s="100" t="s">
        <v>7</v>
      </c>
      <c r="B15" s="72" t="s">
        <v>71</v>
      </c>
      <c r="C15" s="101">
        <v>15</v>
      </c>
      <c r="D15" s="42"/>
      <c r="E15" s="136" t="s">
        <v>893</v>
      </c>
      <c r="F15" s="70">
        <f>AVERAGE(O15,P15,Q15,R15,S15,T15,U15,V15,W15,X15,Y15,Z15,AA15,AB15,AC15)</f>
        <v>4.9333333333333336</v>
      </c>
      <c r="G15" s="122"/>
      <c r="H15" s="116"/>
      <c r="I15" s="162"/>
      <c r="J15" s="162"/>
      <c r="K15" s="47"/>
      <c r="L15" s="47"/>
      <c r="M15" s="42"/>
      <c r="N15" s="116"/>
      <c r="O15" s="47">
        <v>4</v>
      </c>
      <c r="P15" s="116">
        <v>4</v>
      </c>
      <c r="Q15" s="182">
        <v>7</v>
      </c>
      <c r="R15" s="47">
        <v>4</v>
      </c>
      <c r="S15" s="46">
        <v>6</v>
      </c>
      <c r="T15" s="47">
        <v>5</v>
      </c>
      <c r="U15" s="47">
        <v>5</v>
      </c>
      <c r="V15" s="188">
        <v>3</v>
      </c>
      <c r="W15" s="47">
        <v>6</v>
      </c>
      <c r="X15" s="47">
        <v>4</v>
      </c>
      <c r="Y15" s="46">
        <v>6</v>
      </c>
      <c r="Z15" s="47">
        <v>4</v>
      </c>
      <c r="AA15" s="47">
        <v>6</v>
      </c>
      <c r="AB15" s="47">
        <v>4</v>
      </c>
      <c r="AC15" s="42">
        <v>6</v>
      </c>
      <c r="AD15" s="95"/>
      <c r="AE15" s="47"/>
      <c r="AF15" s="47"/>
      <c r="AG15" s="47"/>
      <c r="AH15" s="47"/>
      <c r="AI15" s="116"/>
      <c r="AJ15" s="42"/>
      <c r="AK15" s="47"/>
      <c r="AL15" s="42"/>
      <c r="AM15" s="47"/>
      <c r="AN15" s="42"/>
      <c r="AO15" s="47"/>
      <c r="AP15" s="98"/>
      <c r="AQ15" s="40"/>
      <c r="AR15" s="116"/>
      <c r="AS15" s="93"/>
    </row>
    <row r="16" spans="1:45" s="73" customFormat="1">
      <c r="A16" s="100" t="s">
        <v>7</v>
      </c>
      <c r="B16" s="72" t="s">
        <v>526</v>
      </c>
      <c r="C16" s="101"/>
      <c r="D16" s="42"/>
      <c r="E16" s="146"/>
      <c r="F16" s="70"/>
      <c r="G16" s="122"/>
      <c r="H16" s="116"/>
      <c r="I16" s="162"/>
      <c r="J16" s="162"/>
      <c r="K16" s="47"/>
      <c r="L16" s="47"/>
      <c r="M16" s="42"/>
      <c r="N16" s="116"/>
      <c r="O16" s="47"/>
      <c r="P16" s="116"/>
      <c r="Q16" s="47"/>
      <c r="R16" s="47"/>
      <c r="S16" s="47"/>
      <c r="T16" s="47"/>
      <c r="U16" s="47"/>
      <c r="V16" s="116"/>
      <c r="W16" s="47"/>
      <c r="X16" s="47"/>
      <c r="Y16" s="47"/>
      <c r="Z16" s="47"/>
      <c r="AA16" s="47"/>
      <c r="AB16" s="47"/>
      <c r="AC16" s="42"/>
      <c r="AD16" s="95"/>
      <c r="AE16" s="47"/>
      <c r="AF16" s="47"/>
      <c r="AG16" s="47"/>
      <c r="AH16" s="47"/>
      <c r="AI16" s="116"/>
      <c r="AJ16" s="42"/>
      <c r="AK16" s="47"/>
      <c r="AL16" s="42"/>
      <c r="AM16" s="116"/>
      <c r="AN16" s="42"/>
      <c r="AO16" s="47"/>
      <c r="AP16" s="98"/>
      <c r="AQ16" s="40"/>
      <c r="AR16" s="116"/>
      <c r="AS16" s="93"/>
    </row>
    <row r="17" spans="1:45" s="73" customFormat="1">
      <c r="A17" s="100" t="s">
        <v>7</v>
      </c>
      <c r="B17" s="72" t="s">
        <v>1006</v>
      </c>
      <c r="C17" s="101">
        <v>6</v>
      </c>
      <c r="D17" s="42">
        <v>1</v>
      </c>
      <c r="E17" s="146"/>
      <c r="F17" s="70">
        <f>AVERAGE(AD17,AE17,AF17,AG17,AH17,AI17)</f>
        <v>5</v>
      </c>
      <c r="G17" s="36"/>
      <c r="H17" s="116"/>
      <c r="I17" s="120"/>
      <c r="J17" s="162"/>
      <c r="K17" s="47"/>
      <c r="L17" s="47"/>
      <c r="M17" s="42"/>
      <c r="N17" s="116"/>
      <c r="O17" s="47"/>
      <c r="P17" s="116"/>
      <c r="Q17" s="47"/>
      <c r="R17" s="47"/>
      <c r="S17" s="47"/>
      <c r="T17" s="47"/>
      <c r="U17" s="47"/>
      <c r="V17" s="116"/>
      <c r="W17" s="47"/>
      <c r="X17" s="47"/>
      <c r="Y17" s="47"/>
      <c r="Z17" s="47"/>
      <c r="AA17" s="47"/>
      <c r="AB17" s="47"/>
      <c r="AC17" s="41" t="s">
        <v>14</v>
      </c>
      <c r="AD17" s="228">
        <v>8</v>
      </c>
      <c r="AE17" s="47">
        <v>5</v>
      </c>
      <c r="AF17" s="47">
        <v>5</v>
      </c>
      <c r="AG17" s="47">
        <v>4</v>
      </c>
      <c r="AH17" s="47">
        <v>5</v>
      </c>
      <c r="AI17" s="188">
        <v>3</v>
      </c>
      <c r="AJ17" s="42"/>
      <c r="AK17" s="47"/>
      <c r="AL17" s="42"/>
      <c r="AM17" s="116"/>
      <c r="AN17" s="42"/>
      <c r="AO17" s="47"/>
      <c r="AP17" s="98"/>
      <c r="AQ17" s="40"/>
      <c r="AR17" s="116"/>
      <c r="AS17" s="93"/>
    </row>
    <row r="18" spans="1:45" s="73" customFormat="1">
      <c r="A18" s="118" t="s">
        <v>7</v>
      </c>
      <c r="B18" s="29" t="s">
        <v>527</v>
      </c>
      <c r="C18" s="140">
        <v>3</v>
      </c>
      <c r="D18" s="141">
        <v>1</v>
      </c>
      <c r="E18" s="253"/>
      <c r="F18" s="24">
        <f>AVERAGE(R18,S18,AC18)</f>
        <v>4.666666666666667</v>
      </c>
      <c r="G18" s="36"/>
      <c r="H18" s="116"/>
      <c r="I18" s="120"/>
      <c r="J18" s="162"/>
      <c r="K18" s="47"/>
      <c r="L18" s="47"/>
      <c r="M18" s="42"/>
      <c r="N18" s="116"/>
      <c r="O18" s="47"/>
      <c r="P18" s="116"/>
      <c r="Q18" s="47"/>
      <c r="R18" s="47">
        <v>4</v>
      </c>
      <c r="S18" s="47">
        <v>5</v>
      </c>
      <c r="T18" s="47"/>
      <c r="U18" s="47"/>
      <c r="V18" s="116"/>
      <c r="W18" s="47"/>
      <c r="X18" s="47"/>
      <c r="Y18" s="47"/>
      <c r="Z18" s="47"/>
      <c r="AA18" s="47"/>
      <c r="AB18" s="47"/>
      <c r="AC18" s="42">
        <v>5</v>
      </c>
      <c r="AD18" s="36" t="s">
        <v>14</v>
      </c>
      <c r="AE18" s="47"/>
      <c r="AF18" s="47"/>
      <c r="AG18" s="47"/>
      <c r="AH18" s="47"/>
      <c r="AI18" s="116"/>
      <c r="AJ18" s="42"/>
      <c r="AK18" s="47"/>
      <c r="AL18" s="42"/>
      <c r="AM18" s="116"/>
      <c r="AN18" s="42"/>
      <c r="AO18" s="47"/>
      <c r="AP18" s="98"/>
      <c r="AQ18" s="40"/>
      <c r="AR18" s="116"/>
      <c r="AS18" s="93"/>
    </row>
    <row r="19" spans="1:45">
      <c r="A19" s="100" t="s">
        <v>8</v>
      </c>
      <c r="B19" s="72" t="s">
        <v>123</v>
      </c>
      <c r="C19" s="101">
        <v>9</v>
      </c>
      <c r="D19" s="42">
        <v>11</v>
      </c>
      <c r="E19" s="30">
        <v>1</v>
      </c>
      <c r="F19" s="70">
        <f>AVERAGE(G19,H19,I19,J19,K19,M19,O19,Y19,AC19)</f>
        <v>4.666666666666667</v>
      </c>
      <c r="G19" s="122">
        <v>5</v>
      </c>
      <c r="H19" s="58">
        <v>6</v>
      </c>
      <c r="I19" s="58">
        <v>6</v>
      </c>
      <c r="J19" s="116">
        <v>5</v>
      </c>
      <c r="K19" s="193">
        <v>3</v>
      </c>
      <c r="L19" s="37" t="s">
        <v>14</v>
      </c>
      <c r="M19" s="42">
        <v>4</v>
      </c>
      <c r="N19" s="58" t="s">
        <v>14</v>
      </c>
      <c r="O19" s="193">
        <v>3</v>
      </c>
      <c r="P19" s="58" t="s">
        <v>14</v>
      </c>
      <c r="Q19" s="47"/>
      <c r="R19" s="58" t="s">
        <v>14</v>
      </c>
      <c r="S19" s="58" t="s">
        <v>14</v>
      </c>
      <c r="T19" s="58" t="s">
        <v>14</v>
      </c>
      <c r="U19" s="47"/>
      <c r="V19" s="58" t="s">
        <v>14</v>
      </c>
      <c r="W19" s="47"/>
      <c r="X19" s="47"/>
      <c r="Y19" s="47">
        <v>5</v>
      </c>
      <c r="Z19" s="47"/>
      <c r="AA19" s="116"/>
      <c r="AB19" s="58" t="s">
        <v>14</v>
      </c>
      <c r="AC19" s="42">
        <v>5</v>
      </c>
      <c r="AD19" s="36" t="s">
        <v>14</v>
      </c>
      <c r="AE19" s="116"/>
      <c r="AF19" s="58" t="s">
        <v>14</v>
      </c>
      <c r="AG19" s="116"/>
      <c r="AH19" s="58" t="s">
        <v>14</v>
      </c>
      <c r="AI19" s="116"/>
      <c r="AJ19" s="42"/>
      <c r="AK19" s="47"/>
      <c r="AL19" s="42"/>
      <c r="AM19" s="47"/>
      <c r="AN19" s="40"/>
      <c r="AO19" s="116"/>
      <c r="AP19" s="40"/>
      <c r="AQ19" s="40"/>
      <c r="AR19" s="116"/>
      <c r="AS19" s="18"/>
    </row>
    <row r="20" spans="1:45">
      <c r="A20" s="100" t="s">
        <v>8</v>
      </c>
      <c r="B20" s="72" t="s">
        <v>124</v>
      </c>
      <c r="C20" s="101">
        <v>20</v>
      </c>
      <c r="D20" s="42">
        <v>5</v>
      </c>
      <c r="E20" s="136" t="s">
        <v>929</v>
      </c>
      <c r="F20" s="70">
        <f>AVERAGE(G20,H20,I20,J20,K20,L20,O20,U20,V20,W20,X20,Z20,AA20,AB20,AD20,AC20,AE20,AF20,AG20,AH20,AI20)</f>
        <v>5.1904761904761907</v>
      </c>
      <c r="G20" s="36">
        <v>4</v>
      </c>
      <c r="H20" s="192">
        <v>7</v>
      </c>
      <c r="I20" s="116">
        <v>5</v>
      </c>
      <c r="J20" s="116">
        <v>4</v>
      </c>
      <c r="K20" s="47">
        <v>5</v>
      </c>
      <c r="L20" s="47">
        <v>4</v>
      </c>
      <c r="M20" s="40" t="s">
        <v>14</v>
      </c>
      <c r="N20" s="58" t="s">
        <v>14</v>
      </c>
      <c r="O20" s="116">
        <v>4</v>
      </c>
      <c r="P20" s="116"/>
      <c r="Q20" s="58" t="s">
        <v>14</v>
      </c>
      <c r="R20" s="47"/>
      <c r="S20" s="116"/>
      <c r="T20" s="58" t="s">
        <v>14</v>
      </c>
      <c r="U20" s="47">
        <v>6</v>
      </c>
      <c r="V20" s="116">
        <v>4</v>
      </c>
      <c r="W20" s="47">
        <v>4</v>
      </c>
      <c r="X20" s="116">
        <v>5</v>
      </c>
      <c r="Y20" s="58" t="s">
        <v>14</v>
      </c>
      <c r="Z20" s="47">
        <v>5</v>
      </c>
      <c r="AA20" s="191">
        <v>7</v>
      </c>
      <c r="AB20" s="47">
        <v>6</v>
      </c>
      <c r="AC20" s="40">
        <v>6</v>
      </c>
      <c r="AD20" s="191">
        <v>7</v>
      </c>
      <c r="AE20" s="47">
        <v>5</v>
      </c>
      <c r="AF20" s="182">
        <v>7</v>
      </c>
      <c r="AG20" s="47">
        <v>4</v>
      </c>
      <c r="AH20" s="47">
        <v>6</v>
      </c>
      <c r="AI20" s="116">
        <v>4</v>
      </c>
      <c r="AJ20" s="42"/>
      <c r="AK20" s="47"/>
      <c r="AL20" s="42"/>
      <c r="AM20" s="47"/>
      <c r="AN20" s="42"/>
      <c r="AO20" s="47"/>
      <c r="AP20" s="42"/>
      <c r="AQ20" s="40"/>
      <c r="AR20" s="116"/>
      <c r="AS20" s="18"/>
    </row>
    <row r="21" spans="1:45" s="63" customFormat="1">
      <c r="A21" s="100" t="s">
        <v>8</v>
      </c>
      <c r="B21" s="72" t="s">
        <v>125</v>
      </c>
      <c r="C21" s="101">
        <v>26</v>
      </c>
      <c r="D21" s="42">
        <v>1</v>
      </c>
      <c r="E21" s="30">
        <v>1</v>
      </c>
      <c r="F21" s="70">
        <f>AVERAGE(W21,U21,T21,S21,G21,H21,I21,J21,K21,L21,M21,N21,O21,P21,Q21,R21,V21,X21,Z21,AA21,AB21,AC21,AD21,AE21,AG21,AH21,AI21)</f>
        <v>4.666666666666667</v>
      </c>
      <c r="G21" s="178">
        <v>6</v>
      </c>
      <c r="H21" s="116">
        <v>6</v>
      </c>
      <c r="I21" s="116">
        <v>5</v>
      </c>
      <c r="J21" s="116">
        <v>6</v>
      </c>
      <c r="K21" s="116">
        <v>4</v>
      </c>
      <c r="L21" s="193">
        <v>3</v>
      </c>
      <c r="M21" s="42">
        <v>5</v>
      </c>
      <c r="N21" s="188">
        <v>3</v>
      </c>
      <c r="O21" s="47">
        <v>4</v>
      </c>
      <c r="P21" s="116">
        <v>4</v>
      </c>
      <c r="Q21" s="191">
        <v>7</v>
      </c>
      <c r="R21" s="47">
        <v>5</v>
      </c>
      <c r="S21" s="47">
        <v>5</v>
      </c>
      <c r="T21" s="47">
        <v>5</v>
      </c>
      <c r="U21" s="47">
        <v>4</v>
      </c>
      <c r="V21" s="188">
        <v>3</v>
      </c>
      <c r="W21" s="47">
        <v>5</v>
      </c>
      <c r="X21" s="47">
        <v>4</v>
      </c>
      <c r="Y21" s="116" t="s">
        <v>14</v>
      </c>
      <c r="Z21" s="47">
        <v>5</v>
      </c>
      <c r="AA21" s="47">
        <v>5</v>
      </c>
      <c r="AB21" s="116">
        <v>5</v>
      </c>
      <c r="AC21" s="42">
        <v>5</v>
      </c>
      <c r="AD21" s="122">
        <v>5</v>
      </c>
      <c r="AE21" s="193">
        <v>3</v>
      </c>
      <c r="AF21" s="107"/>
      <c r="AG21" s="37">
        <v>6</v>
      </c>
      <c r="AH21" s="47">
        <v>5</v>
      </c>
      <c r="AI21" s="188">
        <v>3</v>
      </c>
      <c r="AJ21" s="98"/>
      <c r="AK21" s="96"/>
      <c r="AL21" s="98"/>
      <c r="AM21" s="96"/>
      <c r="AN21" s="98"/>
      <c r="AO21" s="96"/>
      <c r="AP21" s="98"/>
      <c r="AQ21" s="97"/>
      <c r="AR21" s="107"/>
      <c r="AS21" s="65"/>
    </row>
    <row r="22" spans="1:45" s="63" customFormat="1">
      <c r="A22" s="100" t="s">
        <v>8</v>
      </c>
      <c r="B22" s="72" t="s">
        <v>355</v>
      </c>
      <c r="C22" s="101">
        <v>2</v>
      </c>
      <c r="D22" s="42">
        <v>4</v>
      </c>
      <c r="E22" s="30">
        <v>1</v>
      </c>
      <c r="F22" s="70">
        <f>AVERAGE(N22,AF22)</f>
        <v>5</v>
      </c>
      <c r="G22" s="178"/>
      <c r="H22" s="37" t="s">
        <v>14</v>
      </c>
      <c r="I22" s="58" t="s">
        <v>14</v>
      </c>
      <c r="J22" s="58" t="s">
        <v>14</v>
      </c>
      <c r="K22" s="116"/>
      <c r="L22" s="47"/>
      <c r="M22" s="41" t="s">
        <v>14</v>
      </c>
      <c r="N22" s="116">
        <v>5</v>
      </c>
      <c r="O22" s="116"/>
      <c r="P22" s="116"/>
      <c r="Q22" s="116"/>
      <c r="R22" s="116"/>
      <c r="S22" s="47"/>
      <c r="T22" s="116"/>
      <c r="U22" s="47"/>
      <c r="V22" s="116"/>
      <c r="W22" s="47"/>
      <c r="X22" s="116"/>
      <c r="Y22" s="47"/>
      <c r="Z22" s="47"/>
      <c r="AA22" s="47"/>
      <c r="AB22" s="116"/>
      <c r="AC22" s="42"/>
      <c r="AD22" s="42"/>
      <c r="AE22" s="47"/>
      <c r="AF22" s="116">
        <v>5</v>
      </c>
      <c r="AG22" s="47"/>
      <c r="AH22" s="116"/>
      <c r="AI22" s="116"/>
      <c r="AJ22" s="42"/>
      <c r="AK22" s="47"/>
      <c r="AL22" s="40"/>
      <c r="AM22" s="116"/>
      <c r="AN22" s="42"/>
      <c r="AO22" s="47"/>
      <c r="AP22" s="42"/>
      <c r="AQ22" s="40"/>
      <c r="AR22" s="116"/>
      <c r="AS22" s="65"/>
    </row>
    <row r="23" spans="1:45" s="73" customFormat="1">
      <c r="A23" s="100" t="s">
        <v>8</v>
      </c>
      <c r="B23" s="72" t="s">
        <v>450</v>
      </c>
      <c r="C23" s="101">
        <v>11</v>
      </c>
      <c r="D23" s="42">
        <v>4</v>
      </c>
      <c r="E23" s="30">
        <v>1</v>
      </c>
      <c r="F23" s="70">
        <f>AVERAGE(L23,M23,N23,O23,P23,Q23,R23,S23,T23,AA23,AB23)</f>
        <v>4.5454545454545459</v>
      </c>
      <c r="G23" s="111"/>
      <c r="H23" s="116"/>
      <c r="I23" s="58"/>
      <c r="J23" s="58" t="s">
        <v>14</v>
      </c>
      <c r="K23" s="116" t="s">
        <v>14</v>
      </c>
      <c r="L23" s="188">
        <v>3</v>
      </c>
      <c r="M23" s="40">
        <v>5</v>
      </c>
      <c r="N23" s="37">
        <v>4</v>
      </c>
      <c r="O23" s="47">
        <v>4</v>
      </c>
      <c r="P23" s="116">
        <v>5</v>
      </c>
      <c r="Q23" s="116">
        <v>5</v>
      </c>
      <c r="R23" s="47">
        <v>4</v>
      </c>
      <c r="S23" s="47">
        <v>5</v>
      </c>
      <c r="T23" s="47">
        <v>4</v>
      </c>
      <c r="U23" s="47"/>
      <c r="V23" s="58" t="s">
        <v>14</v>
      </c>
      <c r="W23" s="47"/>
      <c r="X23" s="58" t="s">
        <v>14</v>
      </c>
      <c r="Y23" s="47"/>
      <c r="Z23" s="58" t="s">
        <v>14</v>
      </c>
      <c r="AA23" s="116">
        <v>6</v>
      </c>
      <c r="AB23" s="116">
        <v>5</v>
      </c>
      <c r="AC23" s="40"/>
      <c r="AD23" s="122"/>
      <c r="AE23" s="107"/>
      <c r="AF23" s="47"/>
      <c r="AG23" s="47"/>
      <c r="AH23" s="47"/>
      <c r="AI23" s="116"/>
      <c r="AJ23" s="42"/>
      <c r="AK23" s="116"/>
      <c r="AL23" s="40"/>
      <c r="AM23" s="47"/>
      <c r="AN23" s="40"/>
      <c r="AO23" s="47"/>
      <c r="AP23" s="40"/>
      <c r="AQ23" s="40"/>
      <c r="AR23" s="116"/>
      <c r="AS23" s="93"/>
    </row>
    <row r="24" spans="1:45" s="73" customFormat="1">
      <c r="A24" s="100" t="s">
        <v>8</v>
      </c>
      <c r="B24" s="72" t="s">
        <v>528</v>
      </c>
      <c r="C24" s="101"/>
      <c r="D24" s="42"/>
      <c r="E24" s="30"/>
      <c r="F24" s="70"/>
      <c r="G24" s="111"/>
      <c r="H24" s="58"/>
      <c r="I24" s="116"/>
      <c r="J24" s="116"/>
      <c r="K24" s="116"/>
      <c r="L24" s="116"/>
      <c r="M24" s="40"/>
      <c r="N24" s="116"/>
      <c r="O24" s="47"/>
      <c r="P24" s="116"/>
      <c r="Q24" s="116"/>
      <c r="R24" s="47"/>
      <c r="S24" s="47"/>
      <c r="T24" s="47"/>
      <c r="U24" s="47"/>
      <c r="V24" s="116"/>
      <c r="W24" s="47"/>
      <c r="X24" s="47"/>
      <c r="Y24" s="47"/>
      <c r="Z24" s="47"/>
      <c r="AA24" s="116"/>
      <c r="AB24" s="116"/>
      <c r="AC24" s="40"/>
      <c r="AD24" s="95"/>
      <c r="AE24" s="116"/>
      <c r="AF24" s="116"/>
      <c r="AG24" s="47"/>
      <c r="AH24" s="47"/>
      <c r="AI24" s="116"/>
      <c r="AJ24" s="42"/>
      <c r="AK24" s="47"/>
      <c r="AL24" s="42"/>
      <c r="AM24" s="47"/>
      <c r="AN24" s="42"/>
      <c r="AO24" s="116"/>
      <c r="AP24" s="42"/>
      <c r="AQ24" s="40"/>
      <c r="AR24" s="116"/>
      <c r="AS24" s="93"/>
    </row>
    <row r="25" spans="1:45" s="73" customFormat="1">
      <c r="A25" s="100" t="s">
        <v>8</v>
      </c>
      <c r="B25" s="72" t="s">
        <v>529</v>
      </c>
      <c r="C25" s="42"/>
      <c r="D25" s="42"/>
      <c r="E25" s="30"/>
      <c r="F25" s="70"/>
      <c r="G25" s="122"/>
      <c r="H25" s="116"/>
      <c r="I25" s="116"/>
      <c r="J25" s="116"/>
      <c r="K25" s="47"/>
      <c r="L25" s="116"/>
      <c r="M25" s="42"/>
      <c r="N25" s="116"/>
      <c r="O25" s="47"/>
      <c r="P25" s="116"/>
      <c r="Q25" s="116"/>
      <c r="R25" s="47"/>
      <c r="S25" s="47"/>
      <c r="T25" s="47"/>
      <c r="U25" s="116"/>
      <c r="V25" s="116"/>
      <c r="W25" s="47"/>
      <c r="X25" s="116"/>
      <c r="Y25" s="47"/>
      <c r="Z25" s="116"/>
      <c r="AA25" s="116"/>
      <c r="AB25" s="47"/>
      <c r="AC25" s="42"/>
      <c r="AD25" s="95"/>
      <c r="AE25" s="47"/>
      <c r="AF25" s="47"/>
      <c r="AG25" s="47"/>
      <c r="AH25" s="47"/>
      <c r="AI25" s="116"/>
      <c r="AJ25" s="42"/>
      <c r="AK25" s="47"/>
      <c r="AL25" s="42"/>
      <c r="AM25" s="47"/>
      <c r="AN25" s="42"/>
      <c r="AO25" s="47"/>
      <c r="AP25" s="42"/>
      <c r="AQ25" s="40"/>
      <c r="AR25" s="116"/>
      <c r="AS25" s="93"/>
    </row>
    <row r="26" spans="1:45" s="73" customFormat="1">
      <c r="A26" s="100" t="s">
        <v>8</v>
      </c>
      <c r="B26" s="72" t="s">
        <v>530</v>
      </c>
      <c r="C26" s="42">
        <v>6</v>
      </c>
      <c r="D26" s="42">
        <v>4</v>
      </c>
      <c r="E26" s="30"/>
      <c r="F26" s="70">
        <f>AVERAGE(M26,P26,Q26,R26,S26,T26)</f>
        <v>4.5</v>
      </c>
      <c r="G26" s="122"/>
      <c r="H26" s="116"/>
      <c r="I26" s="116"/>
      <c r="J26" s="116"/>
      <c r="K26" s="47"/>
      <c r="L26" s="58" t="s">
        <v>14</v>
      </c>
      <c r="M26" s="42">
        <v>4</v>
      </c>
      <c r="N26" s="116"/>
      <c r="O26" s="47"/>
      <c r="P26" s="116">
        <v>5</v>
      </c>
      <c r="Q26" s="116">
        <v>6</v>
      </c>
      <c r="R26" s="47">
        <v>4</v>
      </c>
      <c r="S26" s="47">
        <v>4</v>
      </c>
      <c r="T26" s="47">
        <v>4</v>
      </c>
      <c r="U26" s="58" t="s">
        <v>14</v>
      </c>
      <c r="V26" s="116"/>
      <c r="W26" s="58" t="s">
        <v>14</v>
      </c>
      <c r="X26" s="58" t="s">
        <v>14</v>
      </c>
      <c r="Y26" s="47"/>
      <c r="Z26" s="58" t="s">
        <v>14</v>
      </c>
      <c r="AA26" s="116"/>
      <c r="AB26" s="47"/>
      <c r="AC26" s="42"/>
      <c r="AD26" s="95"/>
      <c r="AE26" s="47"/>
      <c r="AF26" s="47"/>
      <c r="AG26" s="47"/>
      <c r="AH26" s="47"/>
      <c r="AI26" s="116"/>
      <c r="AJ26" s="42"/>
      <c r="AK26" s="47"/>
      <c r="AL26" s="42"/>
      <c r="AM26" s="47"/>
      <c r="AN26" s="42"/>
      <c r="AO26" s="47"/>
      <c r="AP26" s="42"/>
      <c r="AQ26" s="40"/>
      <c r="AR26" s="116"/>
      <c r="AS26" s="93"/>
    </row>
    <row r="27" spans="1:45" s="73" customFormat="1">
      <c r="A27" s="148" t="s">
        <v>8</v>
      </c>
      <c r="B27" s="72" t="s">
        <v>940</v>
      </c>
      <c r="C27" s="42">
        <v>3</v>
      </c>
      <c r="D27" s="42">
        <v>2</v>
      </c>
      <c r="E27" s="30"/>
      <c r="F27" s="70">
        <f>AVERAGE(AB27,AC27,AD27)</f>
        <v>5.333333333333333</v>
      </c>
      <c r="G27" s="122"/>
      <c r="H27" s="116"/>
      <c r="I27" s="116"/>
      <c r="J27" s="116"/>
      <c r="K27" s="47"/>
      <c r="L27" s="58"/>
      <c r="M27" s="42"/>
      <c r="N27" s="116"/>
      <c r="O27" s="47"/>
      <c r="P27" s="116"/>
      <c r="Q27" s="116"/>
      <c r="R27" s="47"/>
      <c r="S27" s="47"/>
      <c r="T27" s="47"/>
      <c r="U27" s="58"/>
      <c r="V27" s="116"/>
      <c r="W27" s="58"/>
      <c r="X27" s="58"/>
      <c r="Y27" s="47"/>
      <c r="Z27" s="58"/>
      <c r="AA27" s="58" t="s">
        <v>14</v>
      </c>
      <c r="AB27" s="47">
        <v>5</v>
      </c>
      <c r="AC27" s="42">
        <v>5</v>
      </c>
      <c r="AD27" s="95">
        <v>6</v>
      </c>
      <c r="AE27" s="58" t="s">
        <v>14</v>
      </c>
      <c r="AF27" s="47"/>
      <c r="AG27" s="47"/>
      <c r="AH27" s="47"/>
      <c r="AI27" s="116"/>
      <c r="AJ27" s="42"/>
      <c r="AK27" s="47"/>
      <c r="AL27" s="42"/>
      <c r="AM27" s="47"/>
      <c r="AN27" s="42"/>
      <c r="AO27" s="47"/>
      <c r="AP27" s="42"/>
      <c r="AQ27" s="40"/>
      <c r="AR27" s="116"/>
      <c r="AS27" s="93"/>
    </row>
    <row r="28" spans="1:45" s="73" customFormat="1">
      <c r="A28" s="148" t="s">
        <v>8</v>
      </c>
      <c r="B28" s="72" t="s">
        <v>984</v>
      </c>
      <c r="C28" s="42">
        <v>6</v>
      </c>
      <c r="D28" s="42">
        <v>1</v>
      </c>
      <c r="E28" s="30"/>
      <c r="F28" s="70">
        <f>AVERAGE(AB28,AD28,AE28,AF28,AH28,AI28)</f>
        <v>4.333333333333333</v>
      </c>
      <c r="G28" s="122"/>
      <c r="H28" s="116"/>
      <c r="I28" s="116"/>
      <c r="J28" s="116"/>
      <c r="K28" s="47"/>
      <c r="L28" s="58"/>
      <c r="M28" s="42"/>
      <c r="N28" s="116"/>
      <c r="O28" s="47"/>
      <c r="P28" s="116"/>
      <c r="Q28" s="116"/>
      <c r="R28" s="47"/>
      <c r="S28" s="47"/>
      <c r="T28" s="47"/>
      <c r="U28" s="58"/>
      <c r="V28" s="116"/>
      <c r="W28" s="58"/>
      <c r="X28" s="58"/>
      <c r="Y28" s="47"/>
      <c r="Z28" s="58"/>
      <c r="AA28" s="58"/>
      <c r="AB28" s="47">
        <v>4</v>
      </c>
      <c r="AC28" s="41" t="s">
        <v>14</v>
      </c>
      <c r="AD28" s="95">
        <v>6</v>
      </c>
      <c r="AE28" s="47">
        <v>4</v>
      </c>
      <c r="AF28" s="47">
        <v>5</v>
      </c>
      <c r="AG28" s="47"/>
      <c r="AH28" s="47">
        <v>5</v>
      </c>
      <c r="AI28" s="188">
        <v>2</v>
      </c>
      <c r="AJ28" s="42"/>
      <c r="AK28" s="47"/>
      <c r="AL28" s="42"/>
      <c r="AM28" s="47"/>
      <c r="AN28" s="42"/>
      <c r="AO28" s="47"/>
      <c r="AP28" s="42"/>
      <c r="AQ28" s="40"/>
      <c r="AR28" s="116"/>
      <c r="AS28" s="93"/>
    </row>
    <row r="29" spans="1:45" s="73" customFormat="1">
      <c r="A29" s="148" t="s">
        <v>8</v>
      </c>
      <c r="B29" s="72" t="s">
        <v>1005</v>
      </c>
      <c r="C29" s="42">
        <v>5</v>
      </c>
      <c r="D29" s="42"/>
      <c r="E29" s="30"/>
      <c r="F29" s="70">
        <f>AVERAGE(AC29,AE29,AG29,AH29,AI29)</f>
        <v>4.5999999999999996</v>
      </c>
      <c r="G29" s="122"/>
      <c r="H29" s="116"/>
      <c r="I29" s="116"/>
      <c r="J29" s="116"/>
      <c r="K29" s="47"/>
      <c r="L29" s="58"/>
      <c r="M29" s="42"/>
      <c r="N29" s="116"/>
      <c r="O29" s="47"/>
      <c r="P29" s="116"/>
      <c r="Q29" s="116"/>
      <c r="R29" s="47"/>
      <c r="S29" s="47"/>
      <c r="T29" s="47"/>
      <c r="U29" s="58"/>
      <c r="V29" s="116"/>
      <c r="W29" s="58"/>
      <c r="X29" s="58"/>
      <c r="Y29" s="47"/>
      <c r="Z29" s="58"/>
      <c r="AA29" s="58"/>
      <c r="AB29" s="47"/>
      <c r="AC29" s="42">
        <v>5</v>
      </c>
      <c r="AD29" s="95"/>
      <c r="AE29" s="47">
        <v>6</v>
      </c>
      <c r="AF29" s="47"/>
      <c r="AG29" s="47">
        <v>4</v>
      </c>
      <c r="AH29" s="47">
        <v>5</v>
      </c>
      <c r="AI29" s="188">
        <v>3</v>
      </c>
      <c r="AJ29" s="42"/>
      <c r="AK29" s="47"/>
      <c r="AL29" s="42"/>
      <c r="AM29" s="47"/>
      <c r="AN29" s="42"/>
      <c r="AO29" s="47"/>
      <c r="AP29" s="42"/>
      <c r="AQ29" s="40"/>
      <c r="AR29" s="116"/>
      <c r="AS29" s="93"/>
    </row>
    <row r="30" spans="1:45" s="73" customFormat="1">
      <c r="A30" s="148" t="s">
        <v>8</v>
      </c>
      <c r="B30" s="72" t="s">
        <v>1020</v>
      </c>
      <c r="C30" s="42">
        <v>6</v>
      </c>
      <c r="D30" s="42"/>
      <c r="E30" s="30">
        <v>1</v>
      </c>
      <c r="F30" s="70">
        <f>AVERAGE(AD30,AE30,AF30,AG30,AH30,AI30)</f>
        <v>4.833333333333333</v>
      </c>
      <c r="G30" s="122"/>
      <c r="H30" s="116"/>
      <c r="I30" s="116"/>
      <c r="J30" s="116"/>
      <c r="K30" s="47"/>
      <c r="L30" s="58"/>
      <c r="M30" s="42"/>
      <c r="N30" s="116"/>
      <c r="O30" s="47"/>
      <c r="P30" s="116"/>
      <c r="Q30" s="116"/>
      <c r="R30" s="47"/>
      <c r="S30" s="47"/>
      <c r="T30" s="47"/>
      <c r="U30" s="58"/>
      <c r="V30" s="116"/>
      <c r="W30" s="58"/>
      <c r="X30" s="58"/>
      <c r="Y30" s="47"/>
      <c r="Z30" s="58"/>
      <c r="AA30" s="58"/>
      <c r="AB30" s="47"/>
      <c r="AC30" s="42"/>
      <c r="AD30" s="205">
        <v>7</v>
      </c>
      <c r="AE30" s="47">
        <v>4</v>
      </c>
      <c r="AF30" s="47">
        <v>5</v>
      </c>
      <c r="AG30" s="47">
        <v>5</v>
      </c>
      <c r="AH30" s="47">
        <v>5</v>
      </c>
      <c r="AI30" s="188">
        <v>3</v>
      </c>
      <c r="AJ30" s="42"/>
      <c r="AK30" s="47"/>
      <c r="AL30" s="42"/>
      <c r="AM30" s="47"/>
      <c r="AN30" s="42"/>
      <c r="AO30" s="47"/>
      <c r="AP30" s="42"/>
      <c r="AQ30" s="40"/>
      <c r="AR30" s="116"/>
      <c r="AS30" s="93"/>
    </row>
    <row r="31" spans="1:45" s="73" customFormat="1">
      <c r="A31" s="118" t="s">
        <v>8</v>
      </c>
      <c r="B31" s="29" t="s">
        <v>531</v>
      </c>
      <c r="C31" s="141"/>
      <c r="D31" s="141"/>
      <c r="E31" s="33"/>
      <c r="F31" s="24"/>
      <c r="G31" s="122"/>
      <c r="H31" s="116"/>
      <c r="I31" s="116"/>
      <c r="J31" s="58"/>
      <c r="K31" s="47"/>
      <c r="L31" s="116"/>
      <c r="M31" s="42"/>
      <c r="N31" s="116"/>
      <c r="O31" s="47"/>
      <c r="P31" s="116"/>
      <c r="Q31" s="116"/>
      <c r="R31" s="47"/>
      <c r="S31" s="47"/>
      <c r="T31" s="47"/>
      <c r="U31" s="116"/>
      <c r="V31" s="116"/>
      <c r="W31" s="47"/>
      <c r="X31" s="116"/>
      <c r="Y31" s="47"/>
      <c r="Z31" s="116"/>
      <c r="AA31" s="116"/>
      <c r="AB31" s="47"/>
      <c r="AC31" s="42"/>
      <c r="AD31" s="95"/>
      <c r="AE31" s="47"/>
      <c r="AF31" s="47"/>
      <c r="AG31" s="47"/>
      <c r="AH31" s="47"/>
      <c r="AI31" s="116"/>
      <c r="AJ31" s="42"/>
      <c r="AK31" s="47"/>
      <c r="AL31" s="42"/>
      <c r="AM31" s="47"/>
      <c r="AN31" s="42"/>
      <c r="AO31" s="47"/>
      <c r="AP31" s="42"/>
      <c r="AQ31" s="40"/>
      <c r="AR31" s="116"/>
      <c r="AS31" s="93"/>
    </row>
    <row r="32" spans="1:45">
      <c r="A32" s="281" t="s">
        <v>9</v>
      </c>
      <c r="B32" s="282" t="s">
        <v>126</v>
      </c>
      <c r="C32" s="283">
        <v>18</v>
      </c>
      <c r="D32" s="284">
        <v>1</v>
      </c>
      <c r="E32" s="282">
        <v>7</v>
      </c>
      <c r="F32" s="135">
        <f>AVERAGE(W32,U32,S32,G32,H32,I32,J32,K32,L32,M32,N32,O32,R32,T32,V32,Y32,X32,Z32,AA32)</f>
        <v>4.8421052631578947</v>
      </c>
      <c r="G32" s="293">
        <v>7</v>
      </c>
      <c r="H32" s="287">
        <v>6</v>
      </c>
      <c r="I32" s="287">
        <v>4</v>
      </c>
      <c r="J32" s="313">
        <v>7</v>
      </c>
      <c r="K32" s="313">
        <v>6</v>
      </c>
      <c r="L32" s="287">
        <v>3</v>
      </c>
      <c r="M32" s="284">
        <v>3</v>
      </c>
      <c r="N32" s="287">
        <v>2</v>
      </c>
      <c r="O32" s="288">
        <v>4</v>
      </c>
      <c r="P32" s="287"/>
      <c r="Q32" s="313" t="s">
        <v>14</v>
      </c>
      <c r="R32" s="287">
        <v>3</v>
      </c>
      <c r="S32" s="287">
        <v>5</v>
      </c>
      <c r="T32" s="287">
        <v>3</v>
      </c>
      <c r="U32" s="313">
        <v>6</v>
      </c>
      <c r="V32" s="287">
        <v>4</v>
      </c>
      <c r="W32" s="288">
        <v>5</v>
      </c>
      <c r="X32" s="287">
        <v>4</v>
      </c>
      <c r="Y32" s="313">
        <v>7</v>
      </c>
      <c r="Z32" s="313">
        <v>7</v>
      </c>
      <c r="AA32" s="288">
        <v>6</v>
      </c>
      <c r="AB32" s="288"/>
      <c r="AC32" s="284"/>
      <c r="AD32" s="284"/>
      <c r="AE32" s="287"/>
      <c r="AF32" s="288"/>
      <c r="AG32" s="288"/>
      <c r="AH32" s="288"/>
      <c r="AI32" s="287"/>
      <c r="AJ32" s="290"/>
      <c r="AK32" s="287"/>
      <c r="AL32" s="284"/>
      <c r="AM32" s="288"/>
      <c r="AN32" s="284"/>
      <c r="AO32" s="288"/>
      <c r="AP32" s="284"/>
      <c r="AQ32" s="290"/>
      <c r="AR32" s="287"/>
      <c r="AS32" s="18"/>
    </row>
    <row r="33" spans="1:45" s="56" customFormat="1">
      <c r="A33" s="100" t="s">
        <v>9</v>
      </c>
      <c r="B33" s="72" t="s">
        <v>127</v>
      </c>
      <c r="C33" s="101">
        <v>13</v>
      </c>
      <c r="D33" s="42">
        <v>5</v>
      </c>
      <c r="E33" s="30">
        <v>2</v>
      </c>
      <c r="F33" s="70">
        <f>AVERAGE(G33,H33,I33,J33,K33,L33,P33,Q33,AA33,AB33,AD33,AH33,AI33)</f>
        <v>4.384615384615385</v>
      </c>
      <c r="G33" s="122">
        <v>5</v>
      </c>
      <c r="H33" s="37">
        <v>6</v>
      </c>
      <c r="I33" s="116">
        <v>4</v>
      </c>
      <c r="J33" s="116">
        <v>4</v>
      </c>
      <c r="K33" s="193">
        <v>3</v>
      </c>
      <c r="L33" s="193">
        <v>3</v>
      </c>
      <c r="M33" s="40" t="s">
        <v>14</v>
      </c>
      <c r="N33" s="107"/>
      <c r="O33" s="116" t="s">
        <v>14</v>
      </c>
      <c r="P33" s="116">
        <v>4</v>
      </c>
      <c r="Q33" s="47">
        <v>4</v>
      </c>
      <c r="R33" s="96"/>
      <c r="S33" s="96"/>
      <c r="T33" s="107"/>
      <c r="U33" s="96"/>
      <c r="V33" s="107"/>
      <c r="W33" s="96"/>
      <c r="X33" s="96"/>
      <c r="Y33" s="96"/>
      <c r="Z33" s="96"/>
      <c r="AA33" s="182">
        <v>8</v>
      </c>
      <c r="AB33" s="188">
        <v>3</v>
      </c>
      <c r="AC33" s="40" t="s">
        <v>14</v>
      </c>
      <c r="AD33" s="122">
        <v>4</v>
      </c>
      <c r="AE33" s="107"/>
      <c r="AF33" s="116" t="s">
        <v>14</v>
      </c>
      <c r="AG33" s="116" t="s">
        <v>14</v>
      </c>
      <c r="AH33" s="116">
        <v>6</v>
      </c>
      <c r="AI33" s="188">
        <v>3</v>
      </c>
      <c r="AJ33" s="98"/>
      <c r="AK33" s="96"/>
      <c r="AL33" s="98"/>
      <c r="AM33" s="96"/>
      <c r="AN33" s="97"/>
      <c r="AO33" s="107"/>
      <c r="AP33" s="97"/>
      <c r="AQ33" s="97"/>
      <c r="AR33" s="107"/>
      <c r="AS33" s="57"/>
    </row>
    <row r="34" spans="1:45">
      <c r="A34" s="100" t="s">
        <v>9</v>
      </c>
      <c r="B34" s="72" t="s">
        <v>10</v>
      </c>
      <c r="C34" s="101">
        <v>13</v>
      </c>
      <c r="D34" s="42">
        <v>8</v>
      </c>
      <c r="E34" s="30">
        <v>2</v>
      </c>
      <c r="F34" s="70">
        <f>AVERAGE(G34,H34,I34,J34,K34,L34,M34,T34,U34,V34,Y34,Z34,AA34)</f>
        <v>4.4615384615384617</v>
      </c>
      <c r="G34" s="183">
        <v>7</v>
      </c>
      <c r="H34" s="116">
        <v>4</v>
      </c>
      <c r="I34" s="116">
        <v>4</v>
      </c>
      <c r="J34" s="116">
        <v>5</v>
      </c>
      <c r="K34" s="47">
        <v>4</v>
      </c>
      <c r="L34" s="47">
        <v>4</v>
      </c>
      <c r="M34" s="266">
        <v>3</v>
      </c>
      <c r="N34" s="116" t="s">
        <v>14</v>
      </c>
      <c r="O34" s="116" t="s">
        <v>14</v>
      </c>
      <c r="P34" s="107"/>
      <c r="Q34" s="96"/>
      <c r="R34" s="96"/>
      <c r="S34" s="116" t="s">
        <v>14</v>
      </c>
      <c r="T34" s="116">
        <v>4</v>
      </c>
      <c r="U34" s="46">
        <v>6</v>
      </c>
      <c r="V34" s="116">
        <v>4</v>
      </c>
      <c r="W34" s="116" t="s">
        <v>14</v>
      </c>
      <c r="X34" s="116" t="s">
        <v>14</v>
      </c>
      <c r="Y34" s="47">
        <v>4</v>
      </c>
      <c r="Z34" s="47">
        <v>4</v>
      </c>
      <c r="AA34" s="47">
        <v>5</v>
      </c>
      <c r="AB34" s="116" t="s">
        <v>14</v>
      </c>
      <c r="AC34" s="98"/>
      <c r="AD34" s="111"/>
      <c r="AE34" s="116" t="s">
        <v>14</v>
      </c>
      <c r="AF34" s="107"/>
      <c r="AG34" s="116" t="s">
        <v>14</v>
      </c>
      <c r="AH34" s="107"/>
      <c r="AI34" s="116" t="s">
        <v>14</v>
      </c>
      <c r="AJ34" s="98"/>
      <c r="AK34" s="96"/>
      <c r="AL34" s="98"/>
      <c r="AM34" s="96"/>
      <c r="AN34" s="97"/>
      <c r="AO34" s="107"/>
      <c r="AP34" s="97"/>
      <c r="AQ34" s="97"/>
      <c r="AR34" s="107"/>
      <c r="AS34" s="18"/>
    </row>
    <row r="35" spans="1:45" s="73" customFormat="1">
      <c r="A35" s="148" t="s">
        <v>9</v>
      </c>
      <c r="B35" s="72" t="s">
        <v>524</v>
      </c>
      <c r="C35" s="101">
        <v>7</v>
      </c>
      <c r="D35" s="42">
        <v>2</v>
      </c>
      <c r="E35" s="30"/>
      <c r="F35" s="70">
        <f>AVERAGE(M35,R35,S35,W35,Y35,X35,Z35,AF35)</f>
        <v>3.875</v>
      </c>
      <c r="G35" s="122"/>
      <c r="H35" s="116"/>
      <c r="I35" s="116"/>
      <c r="J35" s="116"/>
      <c r="K35" s="116" t="s">
        <v>14</v>
      </c>
      <c r="L35" s="96"/>
      <c r="M35" s="42">
        <v>4</v>
      </c>
      <c r="N35" s="107"/>
      <c r="O35" s="96"/>
      <c r="P35" s="107"/>
      <c r="Q35" s="116" t="s">
        <v>14</v>
      </c>
      <c r="R35" s="47">
        <v>4</v>
      </c>
      <c r="S35" s="47">
        <v>4</v>
      </c>
      <c r="T35" s="107"/>
      <c r="U35" s="96"/>
      <c r="V35" s="107"/>
      <c r="W35" s="193">
        <v>3</v>
      </c>
      <c r="X35" s="47">
        <v>4</v>
      </c>
      <c r="Y35" s="47">
        <v>4</v>
      </c>
      <c r="Z35" s="47">
        <v>4</v>
      </c>
      <c r="AA35" s="96"/>
      <c r="AB35" s="107"/>
      <c r="AC35" s="98"/>
      <c r="AD35" s="111"/>
      <c r="AE35" s="107"/>
      <c r="AF35" s="116">
        <v>4</v>
      </c>
      <c r="AG35" s="107"/>
      <c r="AH35" s="107"/>
      <c r="AI35" s="107"/>
      <c r="AJ35" s="98"/>
      <c r="AK35" s="96"/>
      <c r="AL35" s="98"/>
      <c r="AM35" s="96"/>
      <c r="AN35" s="97"/>
      <c r="AO35" s="107"/>
      <c r="AP35" s="97"/>
      <c r="AQ35" s="97"/>
      <c r="AR35" s="107"/>
      <c r="AS35" s="93"/>
    </row>
    <row r="36" spans="1:45" s="73" customFormat="1">
      <c r="A36" s="100" t="s">
        <v>9</v>
      </c>
      <c r="B36" s="72" t="s">
        <v>29</v>
      </c>
      <c r="C36" s="101">
        <v>4</v>
      </c>
      <c r="D36" s="42">
        <v>1</v>
      </c>
      <c r="E36" s="30"/>
      <c r="F36" s="70">
        <f>AVERAGE(N36,O36,P36,Q36)</f>
        <v>3.75</v>
      </c>
      <c r="G36" s="110"/>
      <c r="H36" s="116"/>
      <c r="I36" s="116"/>
      <c r="J36" s="58" t="s">
        <v>14</v>
      </c>
      <c r="K36" s="116"/>
      <c r="L36" s="107"/>
      <c r="M36" s="97"/>
      <c r="N36" s="188">
        <v>3</v>
      </c>
      <c r="O36" s="47">
        <v>4</v>
      </c>
      <c r="P36" s="116">
        <v>4</v>
      </c>
      <c r="Q36" s="116">
        <v>4</v>
      </c>
      <c r="R36" s="96"/>
      <c r="S36" s="96"/>
      <c r="T36" s="96"/>
      <c r="U36" s="96"/>
      <c r="V36" s="116"/>
      <c r="W36" s="116"/>
      <c r="X36" s="47"/>
      <c r="Y36" s="47"/>
      <c r="Z36" s="47"/>
      <c r="AA36" s="47"/>
      <c r="AB36" s="116"/>
      <c r="AC36" s="40"/>
      <c r="AD36" s="122"/>
      <c r="AE36" s="116"/>
      <c r="AF36" s="96"/>
      <c r="AG36" s="47"/>
      <c r="AH36" s="47"/>
      <c r="AI36" s="116"/>
      <c r="AJ36" s="42"/>
      <c r="AK36" s="47"/>
      <c r="AL36" s="40"/>
      <c r="AM36" s="47"/>
      <c r="AN36" s="42"/>
      <c r="AO36" s="47"/>
      <c r="AP36" s="42"/>
      <c r="AQ36" s="40"/>
      <c r="AR36" s="107"/>
      <c r="AS36" s="93"/>
    </row>
    <row r="37" spans="1:45" s="73" customFormat="1">
      <c r="A37" s="148" t="s">
        <v>9</v>
      </c>
      <c r="B37" s="72" t="s">
        <v>525</v>
      </c>
      <c r="C37" s="101"/>
      <c r="D37" s="42"/>
      <c r="E37" s="30"/>
      <c r="F37" s="70"/>
      <c r="G37" s="110"/>
      <c r="H37" s="116"/>
      <c r="I37" s="116"/>
      <c r="J37" s="58"/>
      <c r="K37" s="116"/>
      <c r="L37" s="107"/>
      <c r="M37" s="97"/>
      <c r="N37" s="116"/>
      <c r="O37" s="96"/>
      <c r="P37" s="107"/>
      <c r="Q37" s="116"/>
      <c r="R37" s="96"/>
      <c r="S37" s="96"/>
      <c r="T37" s="96"/>
      <c r="U37" s="96"/>
      <c r="V37" s="116"/>
      <c r="W37" s="116"/>
      <c r="X37" s="47"/>
      <c r="Y37" s="47"/>
      <c r="Z37" s="47"/>
      <c r="AA37" s="47"/>
      <c r="AB37" s="116"/>
      <c r="AC37" s="40"/>
      <c r="AD37" s="122"/>
      <c r="AE37" s="116"/>
      <c r="AF37" s="96"/>
      <c r="AG37" s="47"/>
      <c r="AH37" s="47"/>
      <c r="AI37" s="116"/>
      <c r="AJ37" s="42"/>
      <c r="AK37" s="47"/>
      <c r="AL37" s="40"/>
      <c r="AM37" s="47"/>
      <c r="AN37" s="42"/>
      <c r="AO37" s="47"/>
      <c r="AP37" s="42"/>
      <c r="AQ37" s="40"/>
      <c r="AR37" s="107"/>
      <c r="AS37" s="93"/>
    </row>
    <row r="38" spans="1:45" s="73" customFormat="1">
      <c r="A38" s="148" t="s">
        <v>9</v>
      </c>
      <c r="B38" s="72" t="s">
        <v>941</v>
      </c>
      <c r="C38" s="101">
        <v>3</v>
      </c>
      <c r="D38" s="42">
        <v>5</v>
      </c>
      <c r="E38" s="30">
        <v>2</v>
      </c>
      <c r="F38" s="70">
        <f>AVERAGE(AC38,AE38,AG38)</f>
        <v>3.6666666666666665</v>
      </c>
      <c r="G38" s="110"/>
      <c r="H38" s="116"/>
      <c r="I38" s="116"/>
      <c r="J38" s="58"/>
      <c r="K38" s="116"/>
      <c r="L38" s="107"/>
      <c r="M38" s="97"/>
      <c r="N38" s="116"/>
      <c r="O38" s="96"/>
      <c r="P38" s="107"/>
      <c r="Q38" s="116"/>
      <c r="R38" s="96"/>
      <c r="S38" s="96"/>
      <c r="T38" s="96"/>
      <c r="U38" s="96"/>
      <c r="V38" s="116"/>
      <c r="W38" s="116"/>
      <c r="X38" s="47"/>
      <c r="Y38" s="47"/>
      <c r="Z38" s="47"/>
      <c r="AA38" s="58" t="s">
        <v>14</v>
      </c>
      <c r="AB38" s="58" t="s">
        <v>14</v>
      </c>
      <c r="AC38" s="291">
        <v>3</v>
      </c>
      <c r="AD38" s="110" t="s">
        <v>14</v>
      </c>
      <c r="AE38" s="116">
        <v>4</v>
      </c>
      <c r="AF38" s="116" t="s">
        <v>14</v>
      </c>
      <c r="AG38" s="47">
        <v>4</v>
      </c>
      <c r="AH38" s="37" t="s">
        <v>14</v>
      </c>
      <c r="AI38" s="116"/>
      <c r="AJ38" s="42"/>
      <c r="AK38" s="47"/>
      <c r="AL38" s="40"/>
      <c r="AM38" s="47"/>
      <c r="AN38" s="42"/>
      <c r="AO38" s="47"/>
      <c r="AP38" s="42"/>
      <c r="AQ38" s="40"/>
      <c r="AR38" s="107"/>
      <c r="AS38" s="93"/>
    </row>
    <row r="39" spans="1:45" s="73" customFormat="1">
      <c r="A39" s="148" t="s">
        <v>9</v>
      </c>
      <c r="B39" s="72" t="s">
        <v>1019</v>
      </c>
      <c r="C39" s="101">
        <v>5</v>
      </c>
      <c r="D39" s="42">
        <v>1</v>
      </c>
      <c r="E39" s="30"/>
      <c r="F39" s="70">
        <f>AVERAGE(AD39,AE39,AF39,AG39,AH39)</f>
        <v>4.8</v>
      </c>
      <c r="G39" s="110"/>
      <c r="H39" s="116"/>
      <c r="I39" s="116"/>
      <c r="J39" s="58"/>
      <c r="K39" s="116"/>
      <c r="L39" s="107"/>
      <c r="M39" s="97"/>
      <c r="N39" s="116"/>
      <c r="O39" s="96"/>
      <c r="P39" s="107"/>
      <c r="Q39" s="116"/>
      <c r="R39" s="96"/>
      <c r="S39" s="96"/>
      <c r="T39" s="96"/>
      <c r="U39" s="96"/>
      <c r="V39" s="116"/>
      <c r="W39" s="116"/>
      <c r="X39" s="47"/>
      <c r="Y39" s="47"/>
      <c r="Z39" s="47"/>
      <c r="AA39" s="58"/>
      <c r="AB39" s="58"/>
      <c r="AC39" s="58"/>
      <c r="AD39" s="40">
        <v>6</v>
      </c>
      <c r="AE39" s="116">
        <v>5</v>
      </c>
      <c r="AF39" s="47">
        <v>5</v>
      </c>
      <c r="AG39" s="47">
        <v>4</v>
      </c>
      <c r="AH39" s="47">
        <v>4</v>
      </c>
      <c r="AI39" s="58" t="s">
        <v>14</v>
      </c>
      <c r="AJ39" s="42"/>
      <c r="AK39" s="47"/>
      <c r="AL39" s="40"/>
      <c r="AM39" s="47"/>
      <c r="AN39" s="42"/>
      <c r="AO39" s="47"/>
      <c r="AP39" s="42"/>
      <c r="AQ39" s="40"/>
      <c r="AR39" s="107"/>
      <c r="AS39" s="93"/>
    </row>
    <row r="40" spans="1:45" s="73" customFormat="1" ht="15.75" thickBot="1">
      <c r="A40" s="119" t="s">
        <v>9</v>
      </c>
      <c r="B40" s="124" t="s">
        <v>523</v>
      </c>
      <c r="C40" s="113"/>
      <c r="D40" s="114">
        <v>5</v>
      </c>
      <c r="E40" s="112"/>
      <c r="F40" s="23"/>
      <c r="G40" s="122"/>
      <c r="H40" s="116"/>
      <c r="I40" s="116"/>
      <c r="J40" s="116"/>
      <c r="K40" s="107"/>
      <c r="L40" s="116"/>
      <c r="M40" s="97"/>
      <c r="N40" s="116"/>
      <c r="O40" s="96"/>
      <c r="P40" s="58" t="s">
        <v>14</v>
      </c>
      <c r="Q40" s="116"/>
      <c r="R40" s="58" t="s">
        <v>14</v>
      </c>
      <c r="S40" s="47"/>
      <c r="T40" s="58" t="s">
        <v>14</v>
      </c>
      <c r="U40" s="47"/>
      <c r="V40" s="58" t="s">
        <v>14</v>
      </c>
      <c r="W40" s="58" t="s">
        <v>14</v>
      </c>
      <c r="X40" s="47"/>
      <c r="Y40" s="47"/>
      <c r="Z40" s="96"/>
      <c r="AA40" s="47"/>
      <c r="AB40" s="116"/>
      <c r="AC40" s="40"/>
      <c r="AD40" s="95"/>
      <c r="AE40" s="116"/>
      <c r="AF40" s="47"/>
      <c r="AG40" s="96"/>
      <c r="AH40" s="96"/>
      <c r="AI40" s="116"/>
      <c r="AJ40" s="98"/>
      <c r="AK40" s="96"/>
      <c r="AL40" s="98"/>
      <c r="AM40" s="96"/>
      <c r="AN40" s="40"/>
      <c r="AO40" s="47"/>
      <c r="AP40" s="42"/>
      <c r="AQ40" s="40"/>
      <c r="AR40" s="116"/>
      <c r="AS40" s="93"/>
    </row>
    <row r="41" spans="1:45">
      <c r="G41" s="26"/>
      <c r="H41" s="26"/>
      <c r="I41" s="26"/>
      <c r="J41" s="26"/>
      <c r="K41" s="26"/>
      <c r="L41" s="26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Règles</vt:lpstr>
      <vt:lpstr>Burnley</vt:lpstr>
      <vt:lpstr>Swansea</vt:lpstr>
      <vt:lpstr>Palace</vt:lpstr>
      <vt:lpstr>WBA</vt:lpstr>
      <vt:lpstr>Everton</vt:lpstr>
      <vt:lpstr>Tottenham</vt:lpstr>
      <vt:lpstr>West Ham</vt:lpstr>
      <vt:lpstr>Hull</vt:lpstr>
      <vt:lpstr>Leicester</vt:lpstr>
      <vt:lpstr>Man. City</vt:lpstr>
      <vt:lpstr>Sunderland</vt:lpstr>
      <vt:lpstr>Middlesbrough</vt:lpstr>
      <vt:lpstr>Stoke City</vt:lpstr>
      <vt:lpstr>Southampton</vt:lpstr>
      <vt:lpstr>Watford</vt:lpstr>
      <vt:lpstr>Arsenal</vt:lpstr>
      <vt:lpstr>Liverpool</vt:lpstr>
      <vt:lpstr>Bournemouth</vt:lpstr>
      <vt:lpstr>Man. United</vt:lpstr>
      <vt:lpstr>Chelsea</vt:lpstr>
      <vt:lpstr>Swansea!Zone_d_impression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2013-08-01T19:23:11Z</dcterms:created>
  <dcterms:modified xsi:type="dcterms:W3CDTF">2017-03-21T13:55:39Z</dcterms:modified>
</cp:coreProperties>
</file>