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an chen\OneDrive\MBC638\Week 10 - Confidence Interval\"/>
    </mc:Choice>
  </mc:AlternateContent>
  <xr:revisionPtr revIDLastSave="2" documentId="7753A7657B335EEAC0551ED59171F57E32E3E311" xr6:coauthVersionLast="24" xr6:coauthVersionMax="24" xr10:uidLastSave="{7D340B64-3C61-4B9C-90B6-A166F180BB2D}"/>
  <bookViews>
    <workbookView xWindow="0" yWindow="0" windowWidth="19200" windowHeight="8220" xr2:uid="{00000000-000D-0000-FFFF-FFFF00000000}"/>
  </bookViews>
  <sheets>
    <sheet name="Calculate z score" sheetId="2" r:id="rId1"/>
    <sheet name="Examples from the class" sheetId="4" r:id="rId2"/>
    <sheet name="Sheet5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1" i="5"/>
  <c r="B1" i="5"/>
  <c r="B2" i="5" s="1"/>
  <c r="C14" i="5"/>
  <c r="C13" i="5"/>
  <c r="B12" i="4"/>
  <c r="B13" i="4" s="1"/>
  <c r="B9" i="4"/>
  <c r="C9" i="4" s="1"/>
  <c r="B8" i="4"/>
  <c r="C8" i="4" s="1"/>
  <c r="A2" i="4"/>
  <c r="B3" i="4" s="1"/>
  <c r="E8" i="4" l="1"/>
  <c r="D8" i="4"/>
  <c r="B5" i="4"/>
  <c r="B4" i="4"/>
  <c r="E9" i="4"/>
  <c r="D9" i="4"/>
  <c r="B15" i="4"/>
  <c r="B14" i="4"/>
  <c r="C2" i="2" l="1"/>
  <c r="B2" i="2"/>
</calcChain>
</file>

<file path=xl/sharedStrings.xml><?xml version="1.0" encoding="utf-8"?>
<sst xmlns="http://schemas.openxmlformats.org/spreadsheetml/2006/main" count="18" uniqueCount="11">
  <si>
    <t>Z alpha/2 for 99% confidence interval</t>
  </si>
  <si>
    <r>
      <t xml:space="preserve">99th percentile of </t>
    </r>
    <r>
      <rPr>
        <i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distribution:</t>
    </r>
  </si>
  <si>
    <t>m.e.</t>
  </si>
  <si>
    <t>LL</t>
  </si>
  <si>
    <t>UL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</si>
  <si>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(alpha/2)</t>
    </r>
  </si>
  <si>
    <t>n=56</t>
  </si>
  <si>
    <t>n=40</t>
  </si>
  <si>
    <t>t</t>
  </si>
  <si>
    <t>me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</si>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</sst>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0" xfId="0"/>
    <xf numFmtId="0" fontId="0" fillId="2" borderId="2" xfId="0" applyFill="1" applyBorder="1"/>
    <xf numFmtId="0" fontId="0" fillId="3" borderId="0" xfId="0" applyFill="1"/>
    <xf numFmtId="164" fontId="0" fillId="2" borderId="0" xfId="0" applyNumberFormat="1" applyFill="1" applyBorder="1"/>
    <xf numFmtId="0" fontId="0" fillId="2" borderId="3" xfId="0" applyFill="1" applyBorder="1"/>
    <xf numFmtId="0" fontId="0" fillId="3" borderId="0" xfId="0" applyFill="1" applyBorder="1"/>
    <xf numFmtId="0" fontId="0" fillId="4" borderId="2" xfId="0" applyFill="1" applyBorder="1"/>
    <xf numFmtId="0" fontId="1" fillId="4" borderId="2" xfId="0" applyFont="1" applyFill="1" applyBorder="1"/>
    <xf numFmtId="166" fontId="0" fillId="2" borderId="0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5442</xdr:rowOff>
    </xdr:from>
    <xdr:to>
      <xdr:col>7</xdr:col>
      <xdr:colOff>468085</xdr:colOff>
      <xdr:row>3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F3D883-F2AF-45F2-9066-F124BC0EB54C}"/>
            </a:ext>
          </a:extLst>
        </xdr:cNvPr>
        <xdr:cNvSpPr txBox="1"/>
      </xdr:nvSpPr>
      <xdr:spPr>
        <a:xfrm>
          <a:off x="3471862" y="367392"/>
          <a:ext cx="1420586" cy="3279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SLIDE 18</a:t>
          </a:r>
        </a:p>
      </xdr:txBody>
    </xdr:sp>
    <xdr:clientData/>
  </xdr:twoCellAnchor>
  <xdr:twoCellAnchor>
    <xdr:from>
      <xdr:col>5</xdr:col>
      <xdr:colOff>348342</xdr:colOff>
      <xdr:row>6</xdr:row>
      <xdr:rowOff>108856</xdr:rowOff>
    </xdr:from>
    <xdr:to>
      <xdr:col>7</xdr:col>
      <xdr:colOff>473528</xdr:colOff>
      <xdr:row>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DC2FD9-D5DB-49A4-A2E8-6663FCBB3DA3}"/>
            </a:ext>
          </a:extLst>
        </xdr:cNvPr>
        <xdr:cNvSpPr txBox="1"/>
      </xdr:nvSpPr>
      <xdr:spPr>
        <a:xfrm>
          <a:off x="3477305" y="1194706"/>
          <a:ext cx="1420586" cy="43406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SLIDE 19</a:t>
          </a:r>
        </a:p>
        <a:p>
          <a:r>
            <a:rPr lang="en-US" sz="1100"/>
            <a:t>(using 2 intervals)</a:t>
          </a:r>
        </a:p>
      </xdr:txBody>
    </xdr:sp>
    <xdr:clientData/>
  </xdr:twoCellAnchor>
  <xdr:twoCellAnchor>
    <xdr:from>
      <xdr:col>5</xdr:col>
      <xdr:colOff>337457</xdr:colOff>
      <xdr:row>11</xdr:row>
      <xdr:rowOff>114299</xdr:rowOff>
    </xdr:from>
    <xdr:to>
      <xdr:col>7</xdr:col>
      <xdr:colOff>462643</xdr:colOff>
      <xdr:row>14</xdr:row>
      <xdr:rowOff>5443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45C3BF-35F8-40B0-85D2-D3749C82D656}"/>
            </a:ext>
          </a:extLst>
        </xdr:cNvPr>
        <xdr:cNvSpPr txBox="1"/>
      </xdr:nvSpPr>
      <xdr:spPr>
        <a:xfrm>
          <a:off x="3466420" y="2105024"/>
          <a:ext cx="1420586" cy="43406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SLIDE 19</a:t>
          </a:r>
        </a:p>
        <a:p>
          <a:r>
            <a:rPr lang="en-US" sz="1100"/>
            <a:t>(using 1 interval)</a:t>
          </a:r>
        </a:p>
      </xdr:txBody>
    </xdr:sp>
    <xdr:clientData/>
  </xdr:twoCellAnchor>
  <xdr:twoCellAnchor>
    <xdr:from>
      <xdr:col>8</xdr:col>
      <xdr:colOff>400050</xdr:colOff>
      <xdr:row>1</xdr:row>
      <xdr:rowOff>80963</xdr:rowOff>
    </xdr:from>
    <xdr:to>
      <xdr:col>18</xdr:col>
      <xdr:colOff>90487</xdr:colOff>
      <xdr:row>8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3A42AE-879C-41E2-87B5-48CF4E706824}"/>
            </a:ext>
          </a:extLst>
        </xdr:cNvPr>
        <xdr:cNvSpPr txBox="1"/>
      </xdr:nvSpPr>
      <xdr:spPr>
        <a:xfrm>
          <a:off x="5472113" y="261938"/>
          <a:ext cx="6167437" cy="1338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random sampling of a company’s monthly operating expenses for a sample of n=16 months produced a mean of $5,474 and a standard deviation of $764.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98% confidence, the company’s true (=population) average monthly expenses fall in what range? Assume that the distribution of a firm’s monthly expenses is approximately bell-shaped.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5C28-5DC5-4E4C-A19A-68A79DEF4CB0}">
  <dimension ref="A2:C5"/>
  <sheetViews>
    <sheetView tabSelected="1" workbookViewId="0">
      <selection activeCell="A17" sqref="A17"/>
    </sheetView>
  </sheetViews>
  <sheetFormatPr defaultRowHeight="14.25" x14ac:dyDescent="0.45"/>
  <cols>
    <col min="1" max="1" width="30.59765625" bestFit="1" customWidth="1"/>
  </cols>
  <sheetData>
    <row r="2" spans="1:3" x14ac:dyDescent="0.45">
      <c r="A2" t="s">
        <v>0</v>
      </c>
      <c r="B2">
        <f>_xlfn.NORM.INV(0.995,0,1)</f>
        <v>2.5758293035488999</v>
      </c>
      <c r="C2">
        <f>_xlfn.NORM.S.INV(0.995)</f>
        <v>2.5758293035488999</v>
      </c>
    </row>
    <row r="5" spans="1:3" x14ac:dyDescent="0.4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8EF3-C558-4BBE-B3BD-BFB1B59E88FD}">
  <dimension ref="A1:L28"/>
  <sheetViews>
    <sheetView workbookViewId="0">
      <selection activeCell="B9" sqref="B9"/>
    </sheetView>
  </sheetViews>
  <sheetFormatPr defaultRowHeight="14.25" x14ac:dyDescent="0.45"/>
  <cols>
    <col min="1" max="1" width="6.59765625" style="2" customWidth="1"/>
    <col min="2" max="2" width="10" style="2" customWidth="1"/>
    <col min="3" max="16384" width="9.06640625" style="2"/>
  </cols>
  <sheetData>
    <row r="1" spans="1:12" x14ac:dyDescent="0.45">
      <c r="A1" s="1" t="s">
        <v>1</v>
      </c>
      <c r="B1" s="1"/>
      <c r="C1" s="3"/>
      <c r="D1" s="3"/>
      <c r="E1" s="4"/>
      <c r="F1" s="4"/>
      <c r="G1" s="4"/>
      <c r="H1" s="4"/>
      <c r="I1" s="4"/>
      <c r="J1" s="4"/>
      <c r="K1" s="4"/>
      <c r="L1" s="4"/>
    </row>
    <row r="2" spans="1:12" x14ac:dyDescent="0.45">
      <c r="A2" s="5">
        <f>_xlfn.T.INV(0.99,15)</f>
        <v>2.6024802950111217</v>
      </c>
      <c r="B2" s="6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45">
      <c r="A3" s="3" t="s">
        <v>2</v>
      </c>
      <c r="B3" s="3">
        <f>A2*764/SQRT(16)</f>
        <v>497.07373634712422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45">
      <c r="A4" s="3" t="s">
        <v>3</v>
      </c>
      <c r="B4" s="3">
        <f>5474-B3</f>
        <v>4976.9262636528756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45">
      <c r="A5" s="3" t="s">
        <v>4</v>
      </c>
      <c r="B5" s="3">
        <f>5474+B3</f>
        <v>5971.0737363471244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45">
      <c r="A7" s="7"/>
      <c r="B7" s="8" t="s">
        <v>5</v>
      </c>
      <c r="C7" s="8" t="s">
        <v>2</v>
      </c>
      <c r="D7" s="8" t="s">
        <v>3</v>
      </c>
      <c r="E7" s="8" t="s">
        <v>4</v>
      </c>
      <c r="F7" s="4"/>
      <c r="G7" s="4"/>
      <c r="H7" s="4"/>
      <c r="I7" s="4"/>
      <c r="J7" s="4"/>
      <c r="K7" s="4"/>
      <c r="L7" s="4"/>
    </row>
    <row r="8" spans="1:12" x14ac:dyDescent="0.45">
      <c r="A8" s="8" t="s">
        <v>6</v>
      </c>
      <c r="B8" s="8">
        <f>_xlfn.T.INV(0.975,55)</f>
        <v>2.0040447832891455</v>
      </c>
      <c r="C8" s="8">
        <f>B8*0.64/SQRT(56)</f>
        <v>0.1713931192415912</v>
      </c>
      <c r="D8" s="8">
        <f>6.82-C8</f>
        <v>6.6486068807584093</v>
      </c>
      <c r="E8" s="8">
        <f>6.82+C8</f>
        <v>6.9913931192415912</v>
      </c>
      <c r="F8" s="4"/>
      <c r="G8" s="4"/>
      <c r="H8" s="4"/>
      <c r="I8" s="4"/>
      <c r="J8" s="4"/>
      <c r="K8" s="4"/>
      <c r="L8" s="4"/>
    </row>
    <row r="9" spans="1:12" x14ac:dyDescent="0.45">
      <c r="A9" s="8" t="s">
        <v>7</v>
      </c>
      <c r="B9" s="8">
        <f>_xlfn.T.INV(0.975,39)</f>
        <v>2.0226909200367595</v>
      </c>
      <c r="C9" s="8">
        <f>B9*0.75/SQRT(40)</f>
        <v>0.23986163661966262</v>
      </c>
      <c r="D9" s="8">
        <f>6.25-C9</f>
        <v>6.0101383633803378</v>
      </c>
      <c r="E9" s="8">
        <f>6.25+C9</f>
        <v>6.4898616366196622</v>
      </c>
      <c r="F9" s="4"/>
      <c r="G9" s="4"/>
      <c r="H9" s="4"/>
      <c r="I9" s="4"/>
      <c r="J9" s="4"/>
      <c r="K9" s="4"/>
      <c r="L9" s="4"/>
    </row>
    <row r="10" spans="1:1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45">
      <c r="A12" s="9" t="s">
        <v>8</v>
      </c>
      <c r="B12" s="8">
        <f>_xlfn.T.INV(0.975,94)</f>
        <v>1.9855234418666059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45">
      <c r="A13" s="8" t="s">
        <v>2</v>
      </c>
      <c r="B13" s="8">
        <f>B12*SQRT(0.64^2/56+0.75^2/40)</f>
        <v>0.29029945518628414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45">
      <c r="A14" s="8" t="s">
        <v>3</v>
      </c>
      <c r="B14" s="8">
        <f>0.57-B13</f>
        <v>0.27970054481371581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45">
      <c r="A15" s="8" t="s">
        <v>4</v>
      </c>
      <c r="B15" s="8">
        <f>0.57+B13</f>
        <v>0.86029945518628415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45">
      <c r="A24" s="4"/>
      <c r="B24" s="4"/>
      <c r="F24" s="4"/>
      <c r="G24" s="4"/>
      <c r="H24" s="4"/>
      <c r="I24" s="4"/>
      <c r="J24" s="4"/>
      <c r="K24" s="4"/>
      <c r="L24" s="4"/>
    </row>
    <row r="25" spans="1:12" x14ac:dyDescent="0.45">
      <c r="A25" s="4"/>
      <c r="B25" s="4"/>
      <c r="F25" s="4"/>
      <c r="G25" s="4"/>
      <c r="H25" s="4"/>
      <c r="I25" s="4"/>
      <c r="J25" s="4"/>
      <c r="K25" s="4"/>
      <c r="L25" s="4"/>
    </row>
    <row r="26" spans="1:12" x14ac:dyDescent="0.45">
      <c r="A26" s="4"/>
      <c r="B26" s="4"/>
      <c r="F26" s="4"/>
      <c r="G26" s="4"/>
      <c r="H26" s="4"/>
      <c r="I26" s="4"/>
      <c r="J26" s="4"/>
      <c r="K26" s="4"/>
      <c r="L26" s="4"/>
    </row>
    <row r="27" spans="1:12" x14ac:dyDescent="0.45">
      <c r="A27" s="4"/>
      <c r="B27" s="4"/>
      <c r="F27" s="4"/>
      <c r="G27" s="4"/>
      <c r="H27" s="4"/>
      <c r="I27" s="4"/>
      <c r="J27" s="4"/>
      <c r="K27" s="4"/>
      <c r="L27" s="4"/>
    </row>
    <row r="28" spans="1:12" x14ac:dyDescent="0.45">
      <c r="A28" s="4"/>
      <c r="B28" s="4"/>
      <c r="F28" s="4"/>
      <c r="G28" s="4"/>
      <c r="H28" s="4"/>
      <c r="I28" s="4"/>
      <c r="J28" s="4"/>
      <c r="K28" s="4"/>
      <c r="L2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F8D8-3CC3-4E6D-AB6F-DFB3C482529E}">
  <dimension ref="A1:D14"/>
  <sheetViews>
    <sheetView workbookViewId="0">
      <selection activeCell="B1" sqref="B1"/>
    </sheetView>
  </sheetViews>
  <sheetFormatPr defaultRowHeight="14.25" x14ac:dyDescent="0.45"/>
  <cols>
    <col min="2" max="2" width="9.19921875" bestFit="1" customWidth="1"/>
  </cols>
  <sheetData>
    <row r="1" spans="1:4" x14ac:dyDescent="0.45">
      <c r="A1" t="s">
        <v>8</v>
      </c>
      <c r="B1" s="10">
        <f>_xlfn.T.INV(0.975,21)</f>
        <v>2.07961384472768</v>
      </c>
      <c r="C1" s="2" t="s">
        <v>10</v>
      </c>
      <c r="D1" s="10">
        <f>_xlfn.NORM.S.INV(0.975)</f>
        <v>1.9599639845400536</v>
      </c>
    </row>
    <row r="2" spans="1:4" x14ac:dyDescent="0.45">
      <c r="A2" t="s">
        <v>9</v>
      </c>
      <c r="B2" s="11">
        <f>B1*178/SQRT(22)</f>
        <v>78.92077873613961</v>
      </c>
      <c r="D2" s="11">
        <f>D1*178/SQRT(22)</f>
        <v>74.380099145254206</v>
      </c>
    </row>
    <row r="13" spans="1:4" x14ac:dyDescent="0.45">
      <c r="C13">
        <f>_xlfn.NORM.INV(0.975,0,1)</f>
        <v>1.9599639845400536</v>
      </c>
    </row>
    <row r="14" spans="1:4" x14ac:dyDescent="0.45">
      <c r="C14">
        <f>_xlfn.NORM.S.INV(0.975)</f>
        <v>1.9599639845400536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z score</vt:lpstr>
      <vt:lpstr>Examples from the class</vt:lpstr>
      <vt:lpstr>Sheet5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Chernobay</dc:creator>
  <cp:lastModifiedBy>pan chen</cp:lastModifiedBy>
  <dcterms:created xsi:type="dcterms:W3CDTF">2017-10-30T15:24:44Z</dcterms:created>
  <dcterms:modified xsi:type="dcterms:W3CDTF">2017-12-11T17:29:14Z</dcterms:modified>
</cp:coreProperties>
</file>