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pan chen\OneDrive\MBC638\Week 10 - Confidence Interval\"/>
    </mc:Choice>
  </mc:AlternateContent>
  <bookViews>
    <workbookView xWindow="0" yWindow="0" windowWidth="19200" windowHeight="8220" activeTab="5" xr2:uid="{00000000-000D-0000-FFFF-FFFF00000000}"/>
  </bookViews>
  <sheets>
    <sheet name="mass_shootings_Jan2014-Dec2016" sheetId="1" r:id="rId1"/>
    <sheet name="_PalUtilTempWorksheet" sheetId="2" state="hidden" r:id="rId2"/>
    <sheet name="_STDS_DG24C7425D" sheetId="15" state="hidden" r:id="rId3"/>
    <sheet name="_STDS_DG2AC7B316" sheetId="16" state="hidden" r:id="rId4"/>
    <sheet name="_STDS_DG340308C6" sheetId="17" state="hidden" r:id="rId5"/>
    <sheet name="Confidence Interval" sheetId="18" r:id="rId6"/>
    <sheet name="Confidence Interval (2)" sheetId="19" r:id="rId7"/>
    <sheet name="Confidence Interval (3)" sheetId="20" r:id="rId8"/>
  </sheets>
  <definedNames>
    <definedName name="PalisadeReportWorksheetCreatedBy" localSheetId="5" hidden="1">"StatTools"</definedName>
    <definedName name="PalisadeReportWorksheetCreatedBy" localSheetId="6" hidden="1">"StatTools"</definedName>
    <definedName name="PalisadeReportWorksheetCreatedBy" localSheetId="7" hidden="1">"StatTools"</definedName>
    <definedName name="ST_2014">'mass_shootings_Jan2014-Dec2016'!$K$2:$K$47</definedName>
    <definedName name="ST_2014_16">'mass_shootings_Jan2014-Dec2016'!$P$2:$P$1048576</definedName>
    <definedName name="ST_2014_21">'mass_shootings_Jan2014-Dec2016'!$U$2:$U$1048576</definedName>
    <definedName name="ST_2015">'mass_shootings_Jan2014-Dec2016'!$L$2:$L$47</definedName>
    <definedName name="ST_2015_17">'mass_shootings_Jan2014-Dec2016'!$Q$2:$Q$1048576</definedName>
    <definedName name="ST_2015_22">'mass_shootings_Jan2014-Dec2016'!$V$2:$V$1048576</definedName>
    <definedName name="ST_2016">'mass_shootings_Jan2014-Dec2016'!$M$2:$M$47</definedName>
    <definedName name="ST_2016_18">'mass_shootings_Jan2014-Dec2016'!$R$2:$R$1048576</definedName>
    <definedName name="ST_2016_23">'mass_shootings_Jan2014-Dec2016'!$W$2:$W$1048576</definedName>
    <definedName name="ST_State">'mass_shootings_Jan2014-Dec2016'!$J$2:$J$47</definedName>
    <definedName name="ST_State_15">'mass_shootings_Jan2014-Dec2016'!$O$2:$O$1048576</definedName>
    <definedName name="StatToolsHeader" localSheetId="5">'Confidence Interval'!$1:$5</definedName>
    <definedName name="StatToolsHeader" localSheetId="6">'Confidence Interval (2)'!$1:$5</definedName>
    <definedName name="StatToolsHeader" localSheetId="7">'Confidence Interval (3)'!$1:$5</definedName>
    <definedName name="STWBD_StatToolsConfidenceInterval_AnalysisType" hidden="1">" 2"</definedName>
    <definedName name="STWBD_StatToolsConfidenceInterval_CalculateMeanInterval" hidden="1">"TRUE"</definedName>
    <definedName name="STWBD_StatToolsConfidenceInterval_CalculateStdDevInterval" hidden="1">"TRUE"</definedName>
    <definedName name="STWBD_StatToolsConfidenceInterval_DefaultDataFormat" hidden="1">" 0"</definedName>
    <definedName name="STWBD_StatToolsConfidenceInterval_HasDefaultInfo" hidden="1">"TRUE"</definedName>
    <definedName name="STWBD_StatToolsConfidenceInterval_InputType" hidden="1">" 0"</definedName>
    <definedName name="STWBD_StatToolsConfidenceInterval_KnownPopulationStdDev" hidden="1">"FALSE"</definedName>
    <definedName name="STWBD_StatToolsConfidenceInterval_MeanConfidenceLevel" hidden="1">" .97"</definedName>
    <definedName name="STWBD_StatToolsConfidenceInterval_MeanValueList" hidden="1">0</definedName>
    <definedName name="STWBD_StatToolsConfidenceInterval_PerformFTest" hidden="1">"FALSE"</definedName>
    <definedName name="STWBD_StatToolsConfidenceInterval_SampleSizeValueList" hidden="1">0</definedName>
    <definedName name="STWBD_StatToolsConfidenceInterval_SelectedVariableNameList" hidden="1">1</definedName>
    <definedName name="STWBD_StatToolsConfidenceInterval_SelectedVariableNameList_1" hidden="1">"-1"</definedName>
    <definedName name="STWBD_StatToolsConfidenceInterval_StdDevConfidenceLevel" hidden="1">" .95"</definedName>
    <definedName name="STWBD_StatToolsConfidenceInterval_StdDevValueList" hidden="1">0</definedName>
    <definedName name="STWBD_StatToolsConfidenceInterval_VariableList" hidden="1">2</definedName>
    <definedName name="STWBD_StatToolsConfidenceInterval_VariableList_1" hidden="1">"U_x0001_VG5E41333213C6A30_x0001_"</definedName>
    <definedName name="STWBD_StatToolsConfidenceInterval_VariableList_2" hidden="1">"U_x0001_VG1568B1049DB1717_x0001_"</definedName>
    <definedName name="STWBD_StatToolsConfidenceInterval_VariableNameList" hidden="1">0</definedName>
    <definedName name="STWBD_StatToolsConfidenceInterval_VariableSet" hidden="1">"Variable Set #1"</definedName>
    <definedName name="STWBD_StatToolsConfidenceInterval_VarSelectorDefaultDataSet" hidden="1">"DG24C7425D"</definedName>
  </definedNames>
  <calcPr calcId="171027"/>
</workbook>
</file>

<file path=xl/calcChain.xml><?xml version="1.0" encoding="utf-8"?>
<calcChain xmlns="http://schemas.openxmlformats.org/spreadsheetml/2006/main">
  <c r="B9" i="17" l="1"/>
  <c r="B9" i="16"/>
  <c r="B9" i="15"/>
  <c r="B22" i="17"/>
  <c r="B19" i="17"/>
  <c r="B16" i="17"/>
  <c r="B13" i="17"/>
  <c r="B7" i="17"/>
  <c r="B3" i="17"/>
  <c r="B22" i="16"/>
  <c r="B19" i="16"/>
  <c r="B16" i="16"/>
  <c r="B13" i="16"/>
  <c r="B7" i="16"/>
  <c r="B3" i="16"/>
  <c r="B19" i="15"/>
  <c r="B16" i="15"/>
  <c r="B13" i="15"/>
  <c r="B7" i="15"/>
  <c r="B3" i="15"/>
  <c r="B9" i="2"/>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2" i="1"/>
  <c r="AA2" i="1" s="1"/>
  <c r="AA3" i="1" s="1"/>
  <c r="AA4" i="1" s="1"/>
  <c r="AA5" i="1" s="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AA127" i="1" s="1"/>
  <c r="AA128" i="1" s="1"/>
  <c r="AA129" i="1" s="1"/>
  <c r="AA130" i="1" s="1"/>
  <c r="AA131" i="1" s="1"/>
  <c r="AA132" i="1" s="1"/>
  <c r="AA133" i="1" s="1"/>
  <c r="AA134" i="1" s="1"/>
  <c r="AA135" i="1" s="1"/>
  <c r="AA136" i="1" s="1"/>
  <c r="AA137" i="1" s="1"/>
  <c r="AA138" i="1" s="1"/>
  <c r="AA139" i="1" s="1"/>
  <c r="AA140" i="1" s="1"/>
  <c r="AA141" i="1" s="1"/>
  <c r="AA142" i="1" s="1"/>
  <c r="AA143" i="1" s="1"/>
  <c r="AA144" i="1" s="1"/>
  <c r="AA145" i="1" s="1"/>
  <c r="AA146" i="1" s="1"/>
  <c r="AA147" i="1" s="1"/>
  <c r="AA148" i="1" s="1"/>
  <c r="AA149" i="1" s="1"/>
  <c r="AA150" i="1" s="1"/>
  <c r="AA151" i="1" s="1"/>
  <c r="AA152" i="1" s="1"/>
  <c r="AA153" i="1" s="1"/>
  <c r="AA154" i="1" s="1"/>
  <c r="AA155" i="1" s="1"/>
  <c r="AA156" i="1" s="1"/>
  <c r="AA157" i="1" s="1"/>
  <c r="AA158" i="1" s="1"/>
  <c r="AA159" i="1" s="1"/>
  <c r="AA160" i="1" s="1"/>
  <c r="AA161" i="1" s="1"/>
  <c r="AA162" i="1" s="1"/>
  <c r="AA163" i="1" s="1"/>
  <c r="AA164" i="1" s="1"/>
  <c r="AA165" i="1" s="1"/>
  <c r="AA166" i="1" s="1"/>
  <c r="AA167" i="1" s="1"/>
  <c r="AA168" i="1" s="1"/>
  <c r="AA169" i="1" s="1"/>
  <c r="AA170" i="1" s="1"/>
  <c r="AA171" i="1" s="1"/>
  <c r="AA172" i="1" s="1"/>
  <c r="AA173" i="1" s="1"/>
  <c r="AA174" i="1" s="1"/>
  <c r="AA175" i="1" s="1"/>
  <c r="AA176" i="1" s="1"/>
  <c r="AA177" i="1" s="1"/>
  <c r="AA178" i="1" s="1"/>
  <c r="AA179" i="1" s="1"/>
  <c r="AA180" i="1" s="1"/>
  <c r="AA181" i="1" s="1"/>
  <c r="AA182" i="1" s="1"/>
  <c r="AA183" i="1" s="1"/>
  <c r="AA184" i="1" s="1"/>
  <c r="AA185" i="1" s="1"/>
  <c r="AA186" i="1" s="1"/>
  <c r="AA187" i="1" s="1"/>
  <c r="AA188" i="1" s="1"/>
  <c r="AA189" i="1" s="1"/>
  <c r="AA190" i="1" s="1"/>
  <c r="AA191" i="1" s="1"/>
  <c r="AA192" i="1" s="1"/>
  <c r="AA193" i="1" s="1"/>
  <c r="AA194" i="1" s="1"/>
  <c r="AA195" i="1" s="1"/>
  <c r="AA196" i="1" s="1"/>
  <c r="AA197" i="1" s="1"/>
  <c r="AA198" i="1" s="1"/>
  <c r="AA199" i="1" s="1"/>
  <c r="AA200" i="1" s="1"/>
  <c r="AA201" i="1" s="1"/>
  <c r="AA202" i="1" s="1"/>
  <c r="AA203" i="1" s="1"/>
  <c r="AA204" i="1" s="1"/>
  <c r="AA205" i="1" s="1"/>
  <c r="AA206" i="1" s="1"/>
  <c r="AA207" i="1" s="1"/>
  <c r="AA208" i="1" s="1"/>
  <c r="AA209" i="1" s="1"/>
  <c r="AA210" i="1" s="1"/>
  <c r="AA211" i="1" s="1"/>
  <c r="AA212" i="1" s="1"/>
  <c r="AA213" i="1" s="1"/>
  <c r="AA214" i="1" s="1"/>
  <c r="AA215" i="1" s="1"/>
  <c r="AA216" i="1" s="1"/>
  <c r="AA217" i="1" s="1"/>
  <c r="AA218" i="1" s="1"/>
  <c r="AA219" i="1" s="1"/>
  <c r="AA220" i="1" s="1"/>
  <c r="AA221" i="1" s="1"/>
  <c r="AA222" i="1" s="1"/>
  <c r="AA223" i="1" s="1"/>
  <c r="AA224" i="1" s="1"/>
  <c r="AA225" i="1" s="1"/>
  <c r="AA226" i="1" s="1"/>
  <c r="AA227" i="1" s="1"/>
  <c r="AA228" i="1" s="1"/>
  <c r="AA229" i="1" s="1"/>
  <c r="AA230" i="1" s="1"/>
  <c r="AA231" i="1" s="1"/>
  <c r="AA232" i="1" s="1"/>
  <c r="AA233" i="1" s="1"/>
  <c r="AA234" i="1" s="1"/>
  <c r="AA235" i="1" s="1"/>
  <c r="AA236" i="1" s="1"/>
  <c r="AA237" i="1" s="1"/>
  <c r="AA238" i="1" s="1"/>
  <c r="AA239" i="1" s="1"/>
  <c r="AA240" i="1" s="1"/>
  <c r="AA241" i="1" s="1"/>
  <c r="AA242" i="1" s="1"/>
  <c r="AA243" i="1" s="1"/>
  <c r="AA244" i="1" s="1"/>
  <c r="AA245" i="1" s="1"/>
  <c r="AA246" i="1" s="1"/>
  <c r="AA247" i="1" s="1"/>
  <c r="AA248" i="1" s="1"/>
  <c r="AA249" i="1" s="1"/>
  <c r="AA250" i="1" s="1"/>
  <c r="AA251" i="1" s="1"/>
  <c r="AA252" i="1" s="1"/>
  <c r="AA253" i="1" s="1"/>
  <c r="AA254" i="1" s="1"/>
  <c r="AA255" i="1" s="1"/>
  <c r="AA256" i="1" s="1"/>
  <c r="AA257" i="1" s="1"/>
  <c r="AA258" i="1" s="1"/>
  <c r="AA259" i="1" s="1"/>
  <c r="AA260" i="1" s="1"/>
  <c r="AA261" i="1" s="1"/>
  <c r="AA262" i="1" s="1"/>
  <c r="AA263" i="1" s="1"/>
  <c r="AA264" i="1" s="1"/>
  <c r="AA265" i="1" s="1"/>
  <c r="AA266" i="1" s="1"/>
  <c r="AA267" i="1" s="1"/>
  <c r="AA268" i="1" s="1"/>
  <c r="AA269" i="1" s="1"/>
  <c r="AA270" i="1" s="1"/>
  <c r="AA271" i="1" s="1"/>
  <c r="AA272" i="1" s="1"/>
  <c r="AA273" i="1" s="1"/>
  <c r="AA274" i="1" s="1"/>
  <c r="AA275" i="1" s="1"/>
  <c r="AA276" i="1" s="1"/>
  <c r="AA277" i="1" s="1"/>
  <c r="AA278" i="1" s="1"/>
  <c r="AA279" i="1" s="1"/>
  <c r="AA280" i="1" s="1"/>
  <c r="AA281" i="1" s="1"/>
  <c r="AA282" i="1" s="1"/>
  <c r="AA283" i="1" s="1"/>
  <c r="AA284" i="1" s="1"/>
  <c r="AA285" i="1" s="1"/>
  <c r="AA286" i="1" s="1"/>
  <c r="AA287" i="1" s="1"/>
  <c r="AA288" i="1" s="1"/>
  <c r="AA289" i="1" s="1"/>
  <c r="AA290" i="1" s="1"/>
  <c r="AA291" i="1" s="1"/>
  <c r="AA292" i="1" s="1"/>
  <c r="AA293" i="1" s="1"/>
  <c r="AA294" i="1" s="1"/>
  <c r="AA295" i="1" s="1"/>
  <c r="AA296" i="1" s="1"/>
  <c r="AA297" i="1" s="1"/>
  <c r="AA298" i="1" s="1"/>
  <c r="AA299" i="1" s="1"/>
  <c r="AA300" i="1" s="1"/>
  <c r="AA301" i="1" s="1"/>
  <c r="AA302" i="1" s="1"/>
  <c r="AA303" i="1" s="1"/>
  <c r="AA304" i="1" s="1"/>
  <c r="AA305" i="1" s="1"/>
  <c r="AA306" i="1" s="1"/>
  <c r="AA307" i="1" s="1"/>
  <c r="AA308" i="1" s="1"/>
  <c r="AA309" i="1" s="1"/>
  <c r="AA310" i="1" s="1"/>
  <c r="AA311" i="1" s="1"/>
  <c r="AA312" i="1" s="1"/>
  <c r="AA313" i="1" s="1"/>
  <c r="AA314" i="1" s="1"/>
  <c r="AA315" i="1" s="1"/>
  <c r="AA316" i="1" s="1"/>
  <c r="AA317" i="1" s="1"/>
  <c r="AA318" i="1" s="1"/>
  <c r="AA319" i="1" s="1"/>
  <c r="AA320" i="1" s="1"/>
  <c r="AA321" i="1" s="1"/>
  <c r="AA322" i="1" s="1"/>
  <c r="AA323" i="1" s="1"/>
  <c r="AA324" i="1" s="1"/>
  <c r="AA325" i="1" s="1"/>
  <c r="AA326" i="1" s="1"/>
  <c r="AA327" i="1" s="1"/>
  <c r="AA328" i="1" s="1"/>
  <c r="AA329" i="1" s="1"/>
  <c r="AA330" i="1" s="1"/>
  <c r="AA331" i="1" s="1"/>
  <c r="AA332" i="1" s="1"/>
  <c r="AA333" i="1" s="1"/>
  <c r="AA334" i="1" s="1"/>
  <c r="AA335" i="1" s="1"/>
  <c r="AA336" i="1" s="1"/>
  <c r="AA337" i="1" s="1"/>
  <c r="AA338" i="1" s="1"/>
  <c r="AA339" i="1" s="1"/>
  <c r="AA340" i="1" s="1"/>
  <c r="AA341" i="1" s="1"/>
  <c r="AA342" i="1" s="1"/>
  <c r="AA343" i="1" s="1"/>
  <c r="AA344" i="1" s="1"/>
  <c r="AA345" i="1" s="1"/>
  <c r="AA346" i="1" s="1"/>
  <c r="AA347" i="1" s="1"/>
  <c r="AA348" i="1" s="1"/>
  <c r="AA349" i="1" s="1"/>
  <c r="AA350" i="1" s="1"/>
  <c r="AA351" i="1" s="1"/>
  <c r="AA352" i="1" s="1"/>
  <c r="AA353" i="1" s="1"/>
  <c r="AA354" i="1" s="1"/>
  <c r="AA355" i="1" s="1"/>
  <c r="AA356" i="1" s="1"/>
  <c r="AA357" i="1" s="1"/>
  <c r="AA358" i="1" s="1"/>
  <c r="AA359" i="1" s="1"/>
  <c r="AA360" i="1" s="1"/>
  <c r="AA361" i="1" s="1"/>
  <c r="AA362" i="1" s="1"/>
  <c r="AA363" i="1" s="1"/>
  <c r="AA364" i="1" s="1"/>
  <c r="AA365" i="1" s="1"/>
  <c r="AA366" i="1" s="1"/>
  <c r="AA367" i="1" s="1"/>
  <c r="AA368" i="1" s="1"/>
  <c r="AA369" i="1" s="1"/>
  <c r="AA370" i="1" s="1"/>
  <c r="AA371" i="1" s="1"/>
  <c r="AA372" i="1" s="1"/>
  <c r="AA373" i="1" s="1"/>
  <c r="AA374" i="1" s="1"/>
  <c r="AA375" i="1" s="1"/>
  <c r="AA376" i="1" s="1"/>
  <c r="AA377" i="1" s="1"/>
  <c r="AA378" i="1" s="1"/>
  <c r="AA379" i="1" s="1"/>
  <c r="AA380" i="1" s="1"/>
  <c r="AA381" i="1" s="1"/>
  <c r="AA382" i="1" s="1"/>
  <c r="AA383" i="1" s="1"/>
  <c r="AA384" i="1" s="1"/>
  <c r="AA385" i="1" s="1"/>
  <c r="AA386" i="1" s="1"/>
  <c r="AA387" i="1" s="1"/>
  <c r="AA388" i="1" s="1"/>
  <c r="AA389" i="1" s="1"/>
  <c r="AA390" i="1" s="1"/>
  <c r="AA391" i="1" s="1"/>
  <c r="AA392" i="1" s="1"/>
  <c r="AA393" i="1" s="1"/>
  <c r="AA394" i="1" s="1"/>
  <c r="AA395" i="1" s="1"/>
  <c r="AA396" i="1" s="1"/>
  <c r="AA397" i="1" s="1"/>
  <c r="AA398" i="1" s="1"/>
  <c r="AA399" i="1" s="1"/>
  <c r="AA400" i="1" s="1"/>
  <c r="AA401" i="1" s="1"/>
  <c r="AA402" i="1" s="1"/>
  <c r="AA403" i="1" s="1"/>
  <c r="AA404" i="1" s="1"/>
  <c r="AA405" i="1" s="1"/>
  <c r="AA406" i="1" s="1"/>
  <c r="AA407" i="1" s="1"/>
  <c r="AA408" i="1" s="1"/>
  <c r="AA409" i="1" s="1"/>
  <c r="AA410" i="1" s="1"/>
  <c r="AA411" i="1" s="1"/>
  <c r="AA412" i="1" s="1"/>
  <c r="AA413" i="1" s="1"/>
  <c r="AA414" i="1" s="1"/>
  <c r="AA415" i="1" s="1"/>
  <c r="AA416" i="1" s="1"/>
  <c r="AA417" i="1" s="1"/>
  <c r="AA418" i="1" s="1"/>
  <c r="AA419" i="1" s="1"/>
  <c r="AA420" i="1" s="1"/>
  <c r="AA421" i="1" s="1"/>
  <c r="AA422" i="1" s="1"/>
  <c r="AA423" i="1" s="1"/>
  <c r="AA424" i="1" s="1"/>
  <c r="AA425" i="1" s="1"/>
  <c r="AA426" i="1" s="1"/>
  <c r="AA427" i="1" s="1"/>
  <c r="AA428" i="1" s="1"/>
  <c r="AA429" i="1" s="1"/>
  <c r="AA430" i="1" s="1"/>
  <c r="AA431" i="1" s="1"/>
  <c r="AA432" i="1" s="1"/>
  <c r="AA433" i="1" s="1"/>
  <c r="AA434" i="1" s="1"/>
  <c r="AA435" i="1" s="1"/>
  <c r="AA436" i="1" s="1"/>
  <c r="AA437" i="1" s="1"/>
  <c r="AA438" i="1" s="1"/>
  <c r="AA439" i="1" s="1"/>
  <c r="AA440" i="1" s="1"/>
  <c r="AA441" i="1" s="1"/>
  <c r="AA442" i="1" s="1"/>
  <c r="AA443" i="1" s="1"/>
  <c r="AA444" i="1" s="1"/>
  <c r="AA445" i="1" s="1"/>
  <c r="AA446" i="1" s="1"/>
  <c r="AA447" i="1" s="1"/>
  <c r="AA448" i="1" s="1"/>
  <c r="AA449" i="1" s="1"/>
  <c r="AA450" i="1" s="1"/>
  <c r="AA451" i="1" s="1"/>
  <c r="AA452" i="1" s="1"/>
  <c r="AA453" i="1" s="1"/>
  <c r="AA454" i="1" s="1"/>
  <c r="AA455" i="1" s="1"/>
  <c r="AA456" i="1" s="1"/>
  <c r="AA457" i="1" s="1"/>
  <c r="AA458" i="1" s="1"/>
  <c r="AA459" i="1" s="1"/>
  <c r="AA460" i="1" s="1"/>
  <c r="AA461" i="1" s="1"/>
  <c r="AA462" i="1" s="1"/>
  <c r="AA463" i="1" s="1"/>
  <c r="AA464" i="1" s="1"/>
  <c r="AA465" i="1" s="1"/>
  <c r="AA466" i="1" s="1"/>
  <c r="AA467" i="1" s="1"/>
  <c r="AA468" i="1" s="1"/>
  <c r="AA469" i="1" s="1"/>
  <c r="AA470" i="1" s="1"/>
  <c r="AA471" i="1" s="1"/>
  <c r="AA472" i="1" s="1"/>
  <c r="AA473" i="1" s="1"/>
  <c r="AA474" i="1" s="1"/>
  <c r="AA475" i="1" s="1"/>
  <c r="AA476" i="1" s="1"/>
  <c r="AA477" i="1" s="1"/>
  <c r="AA478" i="1" s="1"/>
  <c r="AA479" i="1" s="1"/>
  <c r="AA480" i="1" s="1"/>
  <c r="AA481" i="1" s="1"/>
  <c r="AA482" i="1" s="1"/>
  <c r="AA483" i="1" s="1"/>
  <c r="AA484" i="1" s="1"/>
  <c r="AA485" i="1" s="1"/>
  <c r="AA486" i="1" s="1"/>
  <c r="AA487" i="1" s="1"/>
  <c r="AA488" i="1" s="1"/>
  <c r="AA489" i="1" s="1"/>
  <c r="AA490" i="1" s="1"/>
  <c r="AA491" i="1" s="1"/>
  <c r="AA492" i="1" s="1"/>
  <c r="AA493" i="1" s="1"/>
  <c r="AA494" i="1" s="1"/>
  <c r="AA495" i="1" s="1"/>
  <c r="AA496" i="1" s="1"/>
  <c r="AA497" i="1" s="1"/>
  <c r="AA498" i="1" s="1"/>
  <c r="AA499" i="1" s="1"/>
  <c r="AA500" i="1" s="1"/>
  <c r="AA501" i="1" s="1"/>
  <c r="AA502" i="1" s="1"/>
  <c r="AA503" i="1" s="1"/>
  <c r="AA504" i="1" s="1"/>
  <c r="AA505" i="1" s="1"/>
  <c r="AA506" i="1" s="1"/>
  <c r="AA507" i="1" s="1"/>
  <c r="AA508" i="1" s="1"/>
  <c r="AA509" i="1" s="1"/>
  <c r="AA510" i="1" s="1"/>
  <c r="AA511" i="1" s="1"/>
  <c r="AA512" i="1" s="1"/>
  <c r="AA513" i="1" s="1"/>
  <c r="AA514" i="1" s="1"/>
  <c r="AA515" i="1" s="1"/>
  <c r="AA516" i="1" s="1"/>
  <c r="AA517" i="1" s="1"/>
  <c r="AA518" i="1" s="1"/>
  <c r="AA519" i="1" s="1"/>
  <c r="AA520" i="1" s="1"/>
  <c r="AA521" i="1" s="1"/>
  <c r="AA522" i="1" s="1"/>
  <c r="AA523" i="1" s="1"/>
  <c r="AA524" i="1" s="1"/>
  <c r="AA525" i="1" s="1"/>
  <c r="AA526" i="1" s="1"/>
  <c r="AA527" i="1" s="1"/>
  <c r="AA528" i="1" s="1"/>
  <c r="AA529" i="1" s="1"/>
  <c r="AA530" i="1" s="1"/>
  <c r="AA531" i="1" s="1"/>
  <c r="AA532" i="1" s="1"/>
  <c r="AA533" i="1" s="1"/>
  <c r="AA534" i="1" s="1"/>
  <c r="AA535" i="1" s="1"/>
  <c r="AA536" i="1" s="1"/>
  <c r="AA537" i="1" s="1"/>
  <c r="AA538" i="1" s="1"/>
  <c r="AA539" i="1" s="1"/>
  <c r="AA540" i="1" s="1"/>
  <c r="AA541" i="1" s="1"/>
  <c r="AA542" i="1" s="1"/>
  <c r="AA543" i="1" s="1"/>
  <c r="AA544" i="1" s="1"/>
  <c r="AA545" i="1" s="1"/>
  <c r="AA546" i="1" s="1"/>
  <c r="AA547" i="1" s="1"/>
  <c r="AA548" i="1" s="1"/>
  <c r="AA549" i="1" s="1"/>
  <c r="AA550" i="1" s="1"/>
  <c r="AA551" i="1" s="1"/>
  <c r="AA552" i="1" s="1"/>
  <c r="AA553" i="1" s="1"/>
  <c r="AA554" i="1" s="1"/>
  <c r="AA555" i="1" s="1"/>
  <c r="AA556" i="1" s="1"/>
  <c r="AA557" i="1" s="1"/>
  <c r="AA558" i="1" s="1"/>
  <c r="AA559" i="1" s="1"/>
  <c r="AA560" i="1" s="1"/>
  <c r="AA561" i="1" s="1"/>
  <c r="AA562" i="1" s="1"/>
  <c r="AA563" i="1" s="1"/>
  <c r="AA564" i="1" s="1"/>
  <c r="AA565" i="1" s="1"/>
  <c r="AA566" i="1" s="1"/>
  <c r="AA567" i="1" s="1"/>
  <c r="AA568" i="1" s="1"/>
  <c r="AA569" i="1" s="1"/>
  <c r="AA570" i="1" s="1"/>
  <c r="AA571" i="1" s="1"/>
  <c r="AA572" i="1" s="1"/>
  <c r="AA573" i="1" s="1"/>
  <c r="AA574" i="1" s="1"/>
  <c r="AA575" i="1" s="1"/>
  <c r="AA576" i="1" s="1"/>
  <c r="B10" i="20"/>
  <c r="B9" i="20"/>
  <c r="B11" i="20"/>
  <c r="B10" i="19"/>
  <c r="B9" i="19"/>
  <c r="B11" i="19"/>
  <c r="B10" i="18"/>
  <c r="B9" i="18"/>
  <c r="B11" i="18"/>
  <c r="B13" i="20" l="1"/>
  <c r="B13" i="19"/>
  <c r="B13" i="18"/>
  <c r="B15" i="20"/>
  <c r="B14" i="20"/>
  <c r="B15" i="19"/>
  <c r="B14" i="19"/>
  <c r="B15" i="18"/>
  <c r="B14" i="18"/>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W2" i="1"/>
  <c r="V2" i="1"/>
  <c r="U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4948D094-8714-40B1-9875-C83C4E8C727C}">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E5E53A86-B3C5-4BAA-A991-49E3697773B7}">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F6DEDC91-4F2F-46A7-B28B-0DD69772DB6A}">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<sst xmlns="http://schemas.openxmlformats.org/spreadsheetml/2006/main" count="3315" uniqueCount="1539">
  <si>
    <t>Incident Date</t>
  </si>
  <si>
    <t>State</t>
  </si>
  <si>
    <t>City Or County</t>
  </si>
  <si>
    <t>Address</t>
  </si>
  <si>
    <t># Killed</t>
  </si>
  <si>
    <t># Injured</t>
  </si>
  <si>
    <t>Illinois</t>
  </si>
  <si>
    <t>Chicago</t>
  </si>
  <si>
    <t>8800 block of South Exchange Avenue</t>
  </si>
  <si>
    <t>N/A</t>
  </si>
  <si>
    <t>Louisiana</t>
  </si>
  <si>
    <t>New Orleans</t>
  </si>
  <si>
    <t>Magnolia and Felicity Street</t>
  </si>
  <si>
    <t>Kentucky</t>
  </si>
  <si>
    <t>Louisville</t>
  </si>
  <si>
    <t>4501 W Broadway</t>
  </si>
  <si>
    <t>New York</t>
  </si>
  <si>
    <t>Albany</t>
  </si>
  <si>
    <t>77 Central Avenue</t>
  </si>
  <si>
    <t>Mississippi</t>
  </si>
  <si>
    <t>Olive Branch</t>
  </si>
  <si>
    <t>928 Cross Road</t>
  </si>
  <si>
    <t>Florida</t>
  </si>
  <si>
    <t>Clewiston</t>
  </si>
  <si>
    <t>1068 Harlem Academy Avenue</t>
  </si>
  <si>
    <t>5000 block of West Wabansia</t>
  </si>
  <si>
    <t>Tennessee</t>
  </si>
  <si>
    <t>Dyersburg</t>
  </si>
  <si>
    <t>160 Longfellow</t>
  </si>
  <si>
    <t>California</t>
  </si>
  <si>
    <t>San Diego</t>
  </si>
  <si>
    <t>3800 block of Marlborough Avenue</t>
  </si>
  <si>
    <t>Jacksonville</t>
  </si>
  <si>
    <t>5105 Cleveland Rd</t>
  </si>
  <si>
    <t>Orlando</t>
  </si>
  <si>
    <t>Conley Street and South Ivey Lane</t>
  </si>
  <si>
    <t>Texas</t>
  </si>
  <si>
    <t>San Antonio</t>
  </si>
  <si>
    <t>8000 Midcrown</t>
  </si>
  <si>
    <t>Connecticut</t>
  </si>
  <si>
    <t>Bridgeport</t>
  </si>
  <si>
    <t>2500 Park Avenue</t>
  </si>
  <si>
    <t>Sacramento</t>
  </si>
  <si>
    <t>8600 block of Ardith Drive</t>
  </si>
  <si>
    <t>Missouri</t>
  </si>
  <si>
    <t>Kansas City</t>
  </si>
  <si>
    <t>21st Street and Cleveland Avenue</t>
  </si>
  <si>
    <t>Houston</t>
  </si>
  <si>
    <t>7705 Channelside Street</t>
  </si>
  <si>
    <t>3400 block of West Monroe</t>
  </si>
  <si>
    <t>Memphis</t>
  </si>
  <si>
    <t>1800 block of East Brooks Road</t>
  </si>
  <si>
    <t>Washington</t>
  </si>
  <si>
    <t>Seattle</t>
  </si>
  <si>
    <t>1524 3rd Ave</t>
  </si>
  <si>
    <t>Fort Lauderdale (Lauderhill)</t>
  </si>
  <si>
    <t>3135 West Broward Boulevard</t>
  </si>
  <si>
    <t>South Carolina</t>
  </si>
  <si>
    <t>Myrtle Beach</t>
  </si>
  <si>
    <t>803 Main Street</t>
  </si>
  <si>
    <t>Oakland</t>
  </si>
  <si>
    <t>420 14th Street</t>
  </si>
  <si>
    <t>4800 block of North Winthrop</t>
  </si>
  <si>
    <t>10726 Perrin Beitel Road</t>
  </si>
  <si>
    <t>Pennsylvania</t>
  </si>
  <si>
    <t>Philadelphia</t>
  </si>
  <si>
    <t>5451 Springfield Avenue</t>
  </si>
  <si>
    <t>8000 block of South Shore Drive</t>
  </si>
  <si>
    <t>Arkansas</t>
  </si>
  <si>
    <t>Little Rock</t>
  </si>
  <si>
    <t>2111 Bragg Street</t>
  </si>
  <si>
    <t>5200 block of Zodiac Rd</t>
  </si>
  <si>
    <t>Shreveport</t>
  </si>
  <si>
    <t>700 Block of  Central Street</t>
  </si>
  <si>
    <t>Ohio</t>
  </si>
  <si>
    <t>Toledo</t>
  </si>
  <si>
    <t>742 Junction Avenue</t>
  </si>
  <si>
    <t>New York (Manhattan)</t>
  </si>
  <si>
    <t>135 Ridge Street</t>
  </si>
  <si>
    <t>Maryland</t>
  </si>
  <si>
    <t>Capitol Heights</t>
  </si>
  <si>
    <t>6860 Walker Mill Road</t>
  </si>
  <si>
    <t>2900 block of Aspen Meadow</t>
  </si>
  <si>
    <t>Newburgh</t>
  </si>
  <si>
    <t>119 Broadway</t>
  </si>
  <si>
    <t>Dayton</t>
  </si>
  <si>
    <t>2010 Cornell Ridge Drive</t>
  </si>
  <si>
    <t>Los Angeles</t>
  </si>
  <si>
    <t>1600 block of Century Boulevard</t>
  </si>
  <si>
    <t>Riverside</t>
  </si>
  <si>
    <t>3500 block of Madison Street</t>
  </si>
  <si>
    <t>Miami Gardens</t>
  </si>
  <si>
    <t>Northwest 173rd Terrace and 27th Avenue</t>
  </si>
  <si>
    <t>Jackson</t>
  </si>
  <si>
    <t>200 block of Lorenz Boulevard</t>
  </si>
  <si>
    <t>Georgia</t>
  </si>
  <si>
    <t>Mcdonough (Mc Donough)</t>
  </si>
  <si>
    <t>600 block of Moccasin Gap Road</t>
  </si>
  <si>
    <t>Virginia</t>
  </si>
  <si>
    <t>Roanoke</t>
  </si>
  <si>
    <t>830 Campbell Avenue Southeast</t>
  </si>
  <si>
    <t>3300 block of Riverside Drive</t>
  </si>
  <si>
    <t>Oklahoma</t>
  </si>
  <si>
    <t>Wellston</t>
  </si>
  <si>
    <t>Highway 66 and S. 3310 Road</t>
  </si>
  <si>
    <t>77th and Bancroft Avenues</t>
  </si>
  <si>
    <t>San Francisco</t>
  </si>
  <si>
    <t>325 La Grande Avenue</t>
  </si>
  <si>
    <t>Chicago (Englewood)</t>
  </si>
  <si>
    <t>6700 block of South Winchester</t>
  </si>
  <si>
    <t>Alabama</t>
  </si>
  <si>
    <t>Mobile</t>
  </si>
  <si>
    <t>1800 block of St Stephens Road</t>
  </si>
  <si>
    <t>2918 Rimpau Boulevard</t>
  </si>
  <si>
    <t>Rockford</t>
  </si>
  <si>
    <t>7801 East State Street</t>
  </si>
  <si>
    <t>3300 block of Maypole</t>
  </si>
  <si>
    <t>2700 block of West Lexington</t>
  </si>
  <si>
    <t>Michigan</t>
  </si>
  <si>
    <t>Grand Rapids</t>
  </si>
  <si>
    <t>1850 28th Street SE</t>
  </si>
  <si>
    <t>1696 Arden Way</t>
  </si>
  <si>
    <t>Brooklyn</t>
  </si>
  <si>
    <t>7301 3rd Avenue</t>
  </si>
  <si>
    <t>3727 Ulloa Street</t>
  </si>
  <si>
    <t>Minnesota</t>
  </si>
  <si>
    <t>Minneapolis</t>
  </si>
  <si>
    <t>Fourth Street and Hennepin Avenue</t>
  </si>
  <si>
    <t>2600 South Flores Street</t>
  </si>
  <si>
    <t>Pembroke Township</t>
  </si>
  <si>
    <t>17250E Road</t>
  </si>
  <si>
    <t>Fresno</t>
  </si>
  <si>
    <t>3200 block of East Clay Avenue</t>
  </si>
  <si>
    <t>Jones and Ellis Streets</t>
  </si>
  <si>
    <t>Humble</t>
  </si>
  <si>
    <t>21219 Grand Linden Court</t>
  </si>
  <si>
    <t>5450 Weslayan St</t>
  </si>
  <si>
    <t>North Carolina</t>
  </si>
  <si>
    <t>Winston Salem (Winston-salem)</t>
  </si>
  <si>
    <t>100 block of 5 Royales Drive</t>
  </si>
  <si>
    <t>Champaign</t>
  </si>
  <si>
    <t>300 block of E. Green Street</t>
  </si>
  <si>
    <t>Baltimore</t>
  </si>
  <si>
    <t>Greenmount Avenue and Preston Street</t>
  </si>
  <si>
    <t>Burlington</t>
  </si>
  <si>
    <t>201 Cascade Mall Dr</t>
  </si>
  <si>
    <t>3001 Castor Avenue</t>
  </si>
  <si>
    <t>Lynchburg</t>
  </si>
  <si>
    <t>421 Rivermont Ave</t>
  </si>
  <si>
    <t>Pittsburgh</t>
  </si>
  <si>
    <t>1700 block of Brighton Place</t>
  </si>
  <si>
    <t>Miami</t>
  </si>
  <si>
    <t>20582 Southwest 119th Avenue</t>
  </si>
  <si>
    <t>Indiana</t>
  </si>
  <si>
    <t>Indianapolis</t>
  </si>
  <si>
    <t>2016 West 76th Street</t>
  </si>
  <si>
    <t>3918 Columbia Street</t>
  </si>
  <si>
    <t>District of Columbia</t>
  </si>
  <si>
    <t>2600 block of Birney Place SE</t>
  </si>
  <si>
    <t>Los Angeles (Hollywood)</t>
  </si>
  <si>
    <t>555 N Heliotrope Drive</t>
  </si>
  <si>
    <t>5100 block of Sansom Street</t>
  </si>
  <si>
    <t>16000 block of Saybrook</t>
  </si>
  <si>
    <t>Fort Wayne</t>
  </si>
  <si>
    <t>1723 E Wayne St</t>
  </si>
  <si>
    <t>2349 S Claiborne Ave</t>
  </si>
  <si>
    <t>500 block of Westport Road</t>
  </si>
  <si>
    <t>3006 Holton Avenue</t>
  </si>
  <si>
    <t>Saginaw</t>
  </si>
  <si>
    <t>2207 Pierce Road</t>
  </si>
  <si>
    <t>New Bern</t>
  </si>
  <si>
    <t>1100 block of Highway 70</t>
  </si>
  <si>
    <t>New Jersey</t>
  </si>
  <si>
    <t>Jersey City</t>
  </si>
  <si>
    <t>87 Van Wagenen Ave</t>
  </si>
  <si>
    <t>3451 Northwest 36 Street</t>
  </si>
  <si>
    <t>Hot Springs National Park (Hot Springs)</t>
  </si>
  <si>
    <t>300 block of Lacey Street</t>
  </si>
  <si>
    <t>Del Valle</t>
  </si>
  <si>
    <t>8330 Linden Rd</t>
  </si>
  <si>
    <t>Reading</t>
  </si>
  <si>
    <t>600 block of Moss Street</t>
  </si>
  <si>
    <t>2700 block of West Lexington Avenue</t>
  </si>
  <si>
    <t>1020 Orange Ave NE</t>
  </si>
  <si>
    <t>100 block of North Seeley Avenue</t>
  </si>
  <si>
    <t>Wilmington</t>
  </si>
  <si>
    <t>600 block of North 30th Street</t>
  </si>
  <si>
    <t>Atlanta</t>
  </si>
  <si>
    <t>400 Merritts Avenue NE</t>
  </si>
  <si>
    <t>6800 block of South Ashland</t>
  </si>
  <si>
    <t>Egg Harbor City</t>
  </si>
  <si>
    <t>907 White Horse Pike</t>
  </si>
  <si>
    <t>Temecula</t>
  </si>
  <si>
    <t>41450 Cruz Way</t>
  </si>
  <si>
    <t>Lubbock</t>
  </si>
  <si>
    <t>2200 block of 17th St</t>
  </si>
  <si>
    <t>Saint Louis</t>
  </si>
  <si>
    <t>South Grand and Montana</t>
  </si>
  <si>
    <t>Bronx</t>
  </si>
  <si>
    <t>514 E 156th St</t>
  </si>
  <si>
    <t>Dadeville</t>
  </si>
  <si>
    <t>512 E Columbus St</t>
  </si>
  <si>
    <t>1900 block of NW 83rd Terr</t>
  </si>
  <si>
    <t>Bessemer (Brighton)</t>
  </si>
  <si>
    <t>3810 7th Ave</t>
  </si>
  <si>
    <t>Bridgeton</t>
  </si>
  <si>
    <t>Marion Street</t>
  </si>
  <si>
    <t>19 Plymouth St</t>
  </si>
  <si>
    <t>Massachusetts</t>
  </si>
  <si>
    <t>Boston</t>
  </si>
  <si>
    <t>Westview and Stratton Street</t>
  </si>
  <si>
    <t>Tacoma</t>
  </si>
  <si>
    <t>900 block of Pacific Avenue</t>
  </si>
  <si>
    <t>Hamden</t>
  </si>
  <si>
    <t>903 Dixwell Avenue</t>
  </si>
  <si>
    <t>Citronelle</t>
  </si>
  <si>
    <t>Jim Platt Road</t>
  </si>
  <si>
    <t>Waterbury</t>
  </si>
  <si>
    <t>402 E Main Street</t>
  </si>
  <si>
    <t>Mandela Parkway</t>
  </si>
  <si>
    <t>1717 Plymouth Avenue North</t>
  </si>
  <si>
    <t>Norfolk</t>
  </si>
  <si>
    <t>1600 block of Selden Avenue</t>
  </si>
  <si>
    <t>Wisconsin</t>
  </si>
  <si>
    <t>Milwaukee</t>
  </si>
  <si>
    <t>4001 West Fond Du Lac Avenue</t>
  </si>
  <si>
    <t>6300 block of 11th Avenue</t>
  </si>
  <si>
    <t>Corona (Queens)</t>
  </si>
  <si>
    <t>105-06 Jamaica Avenue</t>
  </si>
  <si>
    <t>Joplin</t>
  </si>
  <si>
    <t>1800 Connecticut Ave</t>
  </si>
  <si>
    <t>100 block of West 38th Street</t>
  </si>
  <si>
    <t>Dallas</t>
  </si>
  <si>
    <t>10921 Estate Lane</t>
  </si>
  <si>
    <t>500 block of East Ashmead Street</t>
  </si>
  <si>
    <t>Evanston</t>
  </si>
  <si>
    <t>Foster Street and Jackson Avenue</t>
  </si>
  <si>
    <t>4000 Green Tree Drive</t>
  </si>
  <si>
    <t>New Mexico</t>
  </si>
  <si>
    <t>Albuquerque</t>
  </si>
  <si>
    <t>341 General Marshall Street NE</t>
  </si>
  <si>
    <t>1214 Labelle St</t>
  </si>
  <si>
    <t>5925 South Figueroa Street</t>
  </si>
  <si>
    <t>Colorado</t>
  </si>
  <si>
    <t>Arvada</t>
  </si>
  <si>
    <t>5400 block of Sheridan Boulevard</t>
  </si>
  <si>
    <t>Vicksburg</t>
  </si>
  <si>
    <t>4460 Clay St</t>
  </si>
  <si>
    <t>100 block of South Springfield</t>
  </si>
  <si>
    <t>Reading (Sinking Spring)</t>
  </si>
  <si>
    <t>51 Winding Brook Drive</t>
  </si>
  <si>
    <t>Pontiac</t>
  </si>
  <si>
    <t>70 block of Thorpe Street</t>
  </si>
  <si>
    <t>Mead Valley</t>
  </si>
  <si>
    <t>21600 block of Rider Street</t>
  </si>
  <si>
    <t>Ayers Street and Griffith Avenue</t>
  </si>
  <si>
    <t>Decatur</t>
  </si>
  <si>
    <t>4110 Glenwood Road</t>
  </si>
  <si>
    <t>Hollywood (West Park)</t>
  </si>
  <si>
    <t>5700 block of West Hallandale Beach Boulevard</t>
  </si>
  <si>
    <t>Evansville</t>
  </si>
  <si>
    <t>South Bedford Avenue</t>
  </si>
  <si>
    <t>Southwest 203rd Terrace and 115th Avenue</t>
  </si>
  <si>
    <t>Austin</t>
  </si>
  <si>
    <t>208 East Sixth Street</t>
  </si>
  <si>
    <t>5000 block of Kensington Avenue</t>
  </si>
  <si>
    <t>Townsend (Eulonia)</t>
  </si>
  <si>
    <t>14699 Highway 17</t>
  </si>
  <si>
    <t>Mukilteo</t>
  </si>
  <si>
    <t>10009 Chennault Beach</t>
  </si>
  <si>
    <t>Athens</t>
  </si>
  <si>
    <t>Trail Creek Street</t>
  </si>
  <si>
    <t>Elmira</t>
  </si>
  <si>
    <t>303 College Avenue</t>
  </si>
  <si>
    <t>Greenmount Avenue</t>
  </si>
  <si>
    <t>800 block of West 50th Place</t>
  </si>
  <si>
    <t>Fort Myers</t>
  </si>
  <si>
    <t>3580 Evans Ave</t>
  </si>
  <si>
    <t>Hamilton</t>
  </si>
  <si>
    <t>1555 Main St</t>
  </si>
  <si>
    <t>North Charleston</t>
  </si>
  <si>
    <t>3630 Ashley Phosphate Road</t>
  </si>
  <si>
    <t>Cincinnati</t>
  </si>
  <si>
    <t>3400 block of Beekman Street</t>
  </si>
  <si>
    <t>Fountain Avenue</t>
  </si>
  <si>
    <t>Bastrop</t>
  </si>
  <si>
    <t>202 Childers Drive</t>
  </si>
  <si>
    <t>Kankakee</t>
  </si>
  <si>
    <t>300 block of North Wildwood Avenue</t>
  </si>
  <si>
    <t>4400 block of South Leamington</t>
  </si>
  <si>
    <t>Hedges at Peach and Olive</t>
  </si>
  <si>
    <t>West Memphis</t>
  </si>
  <si>
    <t>13th Street and Tyler Avenue</t>
  </si>
  <si>
    <t>6610 Tidwell</t>
  </si>
  <si>
    <t>Baton Rouge</t>
  </si>
  <si>
    <t>9611 Airline Highway</t>
  </si>
  <si>
    <t>Detroit</t>
  </si>
  <si>
    <t>Grand River and McGraw avenue</t>
  </si>
  <si>
    <t>6300 block of Benavides Drive</t>
  </si>
  <si>
    <t>Cleveland</t>
  </si>
  <si>
    <t>5000 block of Euclid Avenue</t>
  </si>
  <si>
    <t>San Bernardino</t>
  </si>
  <si>
    <t>1200 block of West 25th Street</t>
  </si>
  <si>
    <t>Bakersfield</t>
  </si>
  <si>
    <t>621 Stephens Drive</t>
  </si>
  <si>
    <t>Clarksville</t>
  </si>
  <si>
    <t>1348 College Street</t>
  </si>
  <si>
    <t>Woodland</t>
  </si>
  <si>
    <t>4006 NW 417th Street</t>
  </si>
  <si>
    <t>Crosby</t>
  </si>
  <si>
    <t>400 block of Pecan Avenue</t>
  </si>
  <si>
    <t>1600 block of 7th Street</t>
  </si>
  <si>
    <t>Akron</t>
  </si>
  <si>
    <t>900 block of Moeller Avenue</t>
  </si>
  <si>
    <t>Warner Robins</t>
  </si>
  <si>
    <t>105 Magnolia Avenue</t>
  </si>
  <si>
    <t>3000 block of Miami St</t>
  </si>
  <si>
    <t>1800 block of W. North Avenue</t>
  </si>
  <si>
    <t>500 block of Summit Avenue</t>
  </si>
  <si>
    <t>Saint Joseph</t>
  </si>
  <si>
    <t>811 Port Street</t>
  </si>
  <si>
    <t>5100 block of Call Pl., SE</t>
  </si>
  <si>
    <t>Bristol</t>
  </si>
  <si>
    <t>536 Volunteer Parkway</t>
  </si>
  <si>
    <t>2136 North Lobdell Avenue</t>
  </si>
  <si>
    <t>800 Main Street</t>
  </si>
  <si>
    <t>56th Street and Naomi Avenue</t>
  </si>
  <si>
    <t>Seventh and Liberty avenues</t>
  </si>
  <si>
    <t>5500 block of South Hermitage Avenue</t>
  </si>
  <si>
    <t>419 Chauncey Street</t>
  </si>
  <si>
    <t>1400 block of W. 107 Street</t>
  </si>
  <si>
    <t>1300 block of Robin</t>
  </si>
  <si>
    <t>Arizona</t>
  </si>
  <si>
    <t>Phoenix</t>
  </si>
  <si>
    <t>4000 block of West Southern Avenue</t>
  </si>
  <si>
    <t>Monroe</t>
  </si>
  <si>
    <t>401 Lea Joyner Memorial Expy</t>
  </si>
  <si>
    <t>Chattanooga</t>
  </si>
  <si>
    <t>2300 block of Daisy Street</t>
  </si>
  <si>
    <t>9500 block of South Loomis Street</t>
  </si>
  <si>
    <t>Nevada</t>
  </si>
  <si>
    <t>Las Vegas</t>
  </si>
  <si>
    <t>6100 block of West Lake Mead Boulevard</t>
  </si>
  <si>
    <t>Los Angeles (county)</t>
  </si>
  <si>
    <t>13800 block of South Avalon Boulevard</t>
  </si>
  <si>
    <t>1600 block of South Christiana</t>
  </si>
  <si>
    <t>Oregon</t>
  </si>
  <si>
    <t>Woodburn</t>
  </si>
  <si>
    <t>13436 Killiam Loop NE</t>
  </si>
  <si>
    <t>1500 block of Moreland Avenue SE</t>
  </si>
  <si>
    <t>6000 block of Elm Street</t>
  </si>
  <si>
    <t>Corpus Christi</t>
  </si>
  <si>
    <t>Baldwin Blvd  and Lamar</t>
  </si>
  <si>
    <t>Marlboro (county)</t>
  </si>
  <si>
    <t>Highway 38</t>
  </si>
  <si>
    <t>Charlotte</t>
  </si>
  <si>
    <t>2240 Camp Greene St.</t>
  </si>
  <si>
    <t>Fort Worth</t>
  </si>
  <si>
    <t>2466 East Lancaster Avenue</t>
  </si>
  <si>
    <t>700 block of Craig Street</t>
  </si>
  <si>
    <t>1400 block of W. 114th Place</t>
  </si>
  <si>
    <t>Kansas</t>
  </si>
  <si>
    <t>N. 3rd and Walker</t>
  </si>
  <si>
    <t>Hartford</t>
  </si>
  <si>
    <t>Brook and Winter Street</t>
  </si>
  <si>
    <t>District Heights</t>
  </si>
  <si>
    <t>3100 block of Orleans Ave</t>
  </si>
  <si>
    <t>Olympia</t>
  </si>
  <si>
    <t>500 block of Dutterow Road SE</t>
  </si>
  <si>
    <t>Dekalb (county)</t>
  </si>
  <si>
    <t>Lancashire Drive and Central Drive</t>
  </si>
  <si>
    <t>3100 block of West Warren</t>
  </si>
  <si>
    <t>Willingboro</t>
  </si>
  <si>
    <t>Mosshill Lane</t>
  </si>
  <si>
    <t>2802 Rodman Street</t>
  </si>
  <si>
    <t>2328 Melrose Avenue</t>
  </si>
  <si>
    <t>Exmore</t>
  </si>
  <si>
    <t>Fredrick Douglas Road</t>
  </si>
  <si>
    <t>Waycross</t>
  </si>
  <si>
    <t>2625 Arnold Ct</t>
  </si>
  <si>
    <t>East 79th Street and South Escanaba Avenue</t>
  </si>
  <si>
    <t>Delaware</t>
  </si>
  <si>
    <t>South Van Buren and Elm streets</t>
  </si>
  <si>
    <t>1301 Franklin Street</t>
  </si>
  <si>
    <t>East El Monte Way and Recreation Avenue</t>
  </si>
  <si>
    <t>Avenue D and E. 57th</t>
  </si>
  <si>
    <t>3200 block of West Congress</t>
  </si>
  <si>
    <t>1912 S Orange Avenue</t>
  </si>
  <si>
    <t>Webster</t>
  </si>
  <si>
    <t>4000 block of Elmore Avenue</t>
  </si>
  <si>
    <t>Stockton</t>
  </si>
  <si>
    <t>Alvarado Avenue</t>
  </si>
  <si>
    <t>Panorama City</t>
  </si>
  <si>
    <t>8500 block of Cedros Avenue</t>
  </si>
  <si>
    <t>Roswell</t>
  </si>
  <si>
    <t>2300 block of Davis Ave</t>
  </si>
  <si>
    <t>4000 block of Collegiate Avenue</t>
  </si>
  <si>
    <t>Fort Walton Beach</t>
  </si>
  <si>
    <t>Landview Drive</t>
  </si>
  <si>
    <t>66 Washington St</t>
  </si>
  <si>
    <t>North Capitol Street and New York Avenue NW</t>
  </si>
  <si>
    <t>Visalia</t>
  </si>
  <si>
    <t>33 60 South Fairway Street</t>
  </si>
  <si>
    <t>8th and Humboldt Avenue N.</t>
  </si>
  <si>
    <t>Cape Coral</t>
  </si>
  <si>
    <t>2600 block of Skyline Boulevard S</t>
  </si>
  <si>
    <t>Mermaid Ave and 16th St.</t>
  </si>
  <si>
    <t>8152 N Black Canyon Hwy</t>
  </si>
  <si>
    <t>Denver</t>
  </si>
  <si>
    <t>3600 block of Hudson Street</t>
  </si>
  <si>
    <t>3300 block of West Huron Street</t>
  </si>
  <si>
    <t>6600 block of Pawawna Drive</t>
  </si>
  <si>
    <t>500 block of East 43rd Street</t>
  </si>
  <si>
    <t>3900 block of 44th</t>
  </si>
  <si>
    <t>200 block of North 3rd Street</t>
  </si>
  <si>
    <t>13210 Memorial Drive</t>
  </si>
  <si>
    <t>Trenton</t>
  </si>
  <si>
    <t>600 block of Martin Luther King Jr. Boulevard</t>
  </si>
  <si>
    <t>300 block of South Meridian Street</t>
  </si>
  <si>
    <t>Newark</t>
  </si>
  <si>
    <t>102 Isabella Avenue</t>
  </si>
  <si>
    <t>8639 Apple St</t>
  </si>
  <si>
    <t>Poplar and Sutter Streets</t>
  </si>
  <si>
    <t>Nashville</t>
  </si>
  <si>
    <t>100 block of Rains Avenue</t>
  </si>
  <si>
    <t>Levi Barnes Road</t>
  </si>
  <si>
    <t>34th Street and North Keystone Avenue</t>
  </si>
  <si>
    <t>Ravenel</t>
  </si>
  <si>
    <t>5360 Savannah Highway</t>
  </si>
  <si>
    <t>Moultrie</t>
  </si>
  <si>
    <t>Rossman Dairy Road</t>
  </si>
  <si>
    <t>420 North Garvin Street</t>
  </si>
  <si>
    <t>Cordova and Peoples Street</t>
  </si>
  <si>
    <t>West Virginia</t>
  </si>
  <si>
    <t>Charleston</t>
  </si>
  <si>
    <t>2300 block of Washington Street West</t>
  </si>
  <si>
    <t>Birmingham</t>
  </si>
  <si>
    <t>1400 block of 21st Street N</t>
  </si>
  <si>
    <t>7100 block of South State Street</t>
  </si>
  <si>
    <t>8600 block of North Lamar</t>
  </si>
  <si>
    <t>12300 block of Gratiot</t>
  </si>
  <si>
    <t>Montgomery</t>
  </si>
  <si>
    <t>1300 block of Clay Street</t>
  </si>
  <si>
    <t>Bethesda</t>
  </si>
  <si>
    <t>7101 Democracy Blvd</t>
  </si>
  <si>
    <t>300 block of North Thomas Drive</t>
  </si>
  <si>
    <t>2108 NW 19th Terrace</t>
  </si>
  <si>
    <t>16th Avenue North and Newton Avenue North</t>
  </si>
  <si>
    <t>Murfreesboro</t>
  </si>
  <si>
    <t>1955 Old Castle Drive</t>
  </si>
  <si>
    <t>Saint Louis (Ferguson)</t>
  </si>
  <si>
    <t>400 block of Dade Ave</t>
  </si>
  <si>
    <t>3200 block of San Pablo Avenue</t>
  </si>
  <si>
    <t>4000 Kerrit Drive</t>
  </si>
  <si>
    <t>Kilmichael</t>
  </si>
  <si>
    <t>Pecan Drive</t>
  </si>
  <si>
    <t>District Heights (Forestville)</t>
  </si>
  <si>
    <t>6500 block of Hil-Mar Drive</t>
  </si>
  <si>
    <t>400 Charlotte Avenue</t>
  </si>
  <si>
    <t>1506 Northwest 70th Street</t>
  </si>
  <si>
    <t>Halifax</t>
  </si>
  <si>
    <t>1055 L P Bailey Memorial Hwy</t>
  </si>
  <si>
    <t>2000 block of West 68th Place</t>
  </si>
  <si>
    <t>1400 block of 14th Street</t>
  </si>
  <si>
    <t>1650 South Hollywood Boulevard</t>
  </si>
  <si>
    <t>Auburn</t>
  </si>
  <si>
    <t>1200 block of Lee Road 83</t>
  </si>
  <si>
    <t>Topeka</t>
  </si>
  <si>
    <t>3732 S.W. Topeka Boulevard</t>
  </si>
  <si>
    <t>West 141st Street and Edgecombe Avenue</t>
  </si>
  <si>
    <t>Piketon</t>
  </si>
  <si>
    <t>4077 Union Hill Road</t>
  </si>
  <si>
    <t>Appling</t>
  </si>
  <si>
    <t>3162 Johnson Drive</t>
  </si>
  <si>
    <t>4800 block of Frankford Avenue</t>
  </si>
  <si>
    <t>Blountsville</t>
  </si>
  <si>
    <t>81551 Us Highway 278</t>
  </si>
  <si>
    <t>2700 block of West 53rd Street</t>
  </si>
  <si>
    <t>1400 block of West 84th Street</t>
  </si>
  <si>
    <t>Long Beach</t>
  </si>
  <si>
    <t>1200 block of E. 17th Street</t>
  </si>
  <si>
    <t>600 block of Westmoreland Street</t>
  </si>
  <si>
    <t>Pelzer</t>
  </si>
  <si>
    <t>200 block of Eastview Road</t>
  </si>
  <si>
    <t>Edinburg</t>
  </si>
  <si>
    <t>5021 W St Hwy 107</t>
  </si>
  <si>
    <t>9500 block of Oakland</t>
  </si>
  <si>
    <t>1100 block of Conley Street</t>
  </si>
  <si>
    <t>Enterprise</t>
  </si>
  <si>
    <t>Baxter Street</t>
  </si>
  <si>
    <t>Orange</t>
  </si>
  <si>
    <t>Taylor Street</t>
  </si>
  <si>
    <t>76th and Sheridan</t>
  </si>
  <si>
    <t>84th Street and Towne Avenue</t>
  </si>
  <si>
    <t>Mt Moriah Road and Ridgeway Road</t>
  </si>
  <si>
    <t>Anniston</t>
  </si>
  <si>
    <t>West 15th Street and Crawford Avenue</t>
  </si>
  <si>
    <t>2600 block of Mesa Drive SE</t>
  </si>
  <si>
    <t>2200 block of East 70th Place</t>
  </si>
  <si>
    <t>6800 block of South Throop</t>
  </si>
  <si>
    <t>4500 block of West West End Avenue</t>
  </si>
  <si>
    <t>8501 E. Alameda Avenue</t>
  </si>
  <si>
    <t>5700 block of West Washington Boulevard</t>
  </si>
  <si>
    <t>Plantation</t>
  </si>
  <si>
    <t>12050 NW 4th Court</t>
  </si>
  <si>
    <t>Wetumpka</t>
  </si>
  <si>
    <t>South Shelby Street</t>
  </si>
  <si>
    <t>Donald Lee Hollowell Drive</t>
  </si>
  <si>
    <t>50 South Road</t>
  </si>
  <si>
    <t>Portland</t>
  </si>
  <si>
    <t>16126 S.E. Stark St.</t>
  </si>
  <si>
    <t>Interstate 880</t>
  </si>
  <si>
    <t>2600 block of Hazelwood</t>
  </si>
  <si>
    <t>Oliver Avenue</t>
  </si>
  <si>
    <t>Pittsburgh (Wilkinsburg)</t>
  </si>
  <si>
    <t>1304 Franklin Avenue</t>
  </si>
  <si>
    <t>Sherman Street</t>
  </si>
  <si>
    <t>Lafayette</t>
  </si>
  <si>
    <t>800 block of Martin Luther King Jr. Drive</t>
  </si>
  <si>
    <t>3000 block of South 36th Street</t>
  </si>
  <si>
    <t>Chelsea</t>
  </si>
  <si>
    <t>120 Washington Avenue</t>
  </si>
  <si>
    <t>890 Atlanta St</t>
  </si>
  <si>
    <t>Compton</t>
  </si>
  <si>
    <t>900 block of West Victoria Street</t>
  </si>
  <si>
    <t>Wichita</t>
  </si>
  <si>
    <t>116 North Mead</t>
  </si>
  <si>
    <t>Columbus</t>
  </si>
  <si>
    <t>900 E. 5th Ave.</t>
  </si>
  <si>
    <t>8800 block of Livernois</t>
  </si>
  <si>
    <t>Riverside (Jurupa Valley)</t>
  </si>
  <si>
    <t>5500 block of Etiwanda Avenue</t>
  </si>
  <si>
    <t>Woodbridge (Lake Ridge)</t>
  </si>
  <si>
    <t>13051 Lashmere Court</t>
  </si>
  <si>
    <t>Belfair</t>
  </si>
  <si>
    <t>300 block of Horseshoe Rd.</t>
  </si>
  <si>
    <t>Hesston</t>
  </si>
  <si>
    <t>200 S Ridge Rd</t>
  </si>
  <si>
    <t>Glendale</t>
  </si>
  <si>
    <t>4812 West Sunnyside Ave</t>
  </si>
  <si>
    <t>Daytona Beach</t>
  </si>
  <si>
    <t>1042 Sheridan Road</t>
  </si>
  <si>
    <t>Hazelwood</t>
  </si>
  <si>
    <t>Interstate Highway 270 and North Lindbergh Boulevard</t>
  </si>
  <si>
    <t>5100 block of Idaho Street</t>
  </si>
  <si>
    <t>Tampa</t>
  </si>
  <si>
    <t>2810 E. Bearss Ave</t>
  </si>
  <si>
    <t>Bessemer</t>
  </si>
  <si>
    <t>200 block of Elm Street</t>
  </si>
  <si>
    <t>446 S Parramore Ave</t>
  </si>
  <si>
    <t>Iuka</t>
  </si>
  <si>
    <t>County Road 201</t>
  </si>
  <si>
    <t>Kalamazoo</t>
  </si>
  <si>
    <t>5581 Cracker Barrel Blvd</t>
  </si>
  <si>
    <t>Edgerton</t>
  </si>
  <si>
    <t>4100 block of Buena Vista Road</t>
  </si>
  <si>
    <t>Vallejo</t>
  </si>
  <si>
    <t>509 Porter Street</t>
  </si>
  <si>
    <t>8449 Gulf Freeway</t>
  </si>
  <si>
    <t>Eutaw (Union)</t>
  </si>
  <si>
    <t>Earnest Friday Road</t>
  </si>
  <si>
    <t>Marrero</t>
  </si>
  <si>
    <t>5425 Lapalco Boulevard</t>
  </si>
  <si>
    <t>Pass Christian</t>
  </si>
  <si>
    <t>Davis Avenue</t>
  </si>
  <si>
    <t>7432 Universal Blvd</t>
  </si>
  <si>
    <t>Rochester</t>
  </si>
  <si>
    <t>547 State street</t>
  </si>
  <si>
    <t>6500 block of South Green Street</t>
  </si>
  <si>
    <t>12800 block of Cook Street</t>
  </si>
  <si>
    <t>Apopka</t>
  </si>
  <si>
    <t>10th Street</t>
  </si>
  <si>
    <t>8123 N Nebraska Ave</t>
  </si>
  <si>
    <t>1500 block of Butler St. SE</t>
  </si>
  <si>
    <t>4655 Humboldt St</t>
  </si>
  <si>
    <t>67th and Missouri Avenue</t>
  </si>
  <si>
    <t>Chesapeake</t>
  </si>
  <si>
    <t>1401 N. George Washington Hwy</t>
  </si>
  <si>
    <t>Airport Way S. and S. Atlantic St.</t>
  </si>
  <si>
    <t>Perris</t>
  </si>
  <si>
    <t>140 S. D Street</t>
  </si>
  <si>
    <t>8105 Avalon Blvd</t>
  </si>
  <si>
    <t>Ware Neck (Gloucester Courthouse)</t>
  </si>
  <si>
    <t>Ditchley Road and Gill Lane</t>
  </si>
  <si>
    <t>900 block of Brown Street</t>
  </si>
  <si>
    <t>1700 East Capitol Street Northeast</t>
  </si>
  <si>
    <t>1500 block of South Kedzie</t>
  </si>
  <si>
    <t>3800 block of Kerwood Avenue</t>
  </si>
  <si>
    <t>Lakeland</t>
  </si>
  <si>
    <t>2312 East Magnolia Street</t>
  </si>
  <si>
    <t>1900 block of Amelia Street</t>
  </si>
  <si>
    <t>North Parkway</t>
  </si>
  <si>
    <t>4210 Macalester St</t>
  </si>
  <si>
    <t>Franklin and Odessa</t>
  </si>
  <si>
    <t>785 Schillinger Rd S</t>
  </si>
  <si>
    <t>San Leandro</t>
  </si>
  <si>
    <t>14600 block of East 14th Street</t>
  </si>
  <si>
    <t>11th and Castle Street</t>
  </si>
  <si>
    <t>Miami (Goulds)</t>
  </si>
  <si>
    <t>21630 Southwest 120th Avenue</t>
  </si>
  <si>
    <t>Miami-dade (county)</t>
  </si>
  <si>
    <t>Northeast Seventh Avenue and Northeast 166th Street</t>
  </si>
  <si>
    <t>Lovejoy (Brooklyn)</t>
  </si>
  <si>
    <t>307 Jefferson St</t>
  </si>
  <si>
    <t>5550 S. Flower Street</t>
  </si>
  <si>
    <t>Huntington Beach</t>
  </si>
  <si>
    <t>17000 block of Keelson Lane</t>
  </si>
  <si>
    <t>Savannah</t>
  </si>
  <si>
    <t>Whitaker Street</t>
  </si>
  <si>
    <t>5100 block of Park Heights Avenue</t>
  </si>
  <si>
    <t>Pittsburgh (Mount Oliver)</t>
  </si>
  <si>
    <t>200 block of  Brownsville Road</t>
  </si>
  <si>
    <t>Cincinnati (Fairmount)</t>
  </si>
  <si>
    <t>2300 block of Baltimore Avenue</t>
  </si>
  <si>
    <t>Raceland</t>
  </si>
  <si>
    <t>Market Street</t>
  </si>
  <si>
    <t>Nebraska</t>
  </si>
  <si>
    <t>Omaha</t>
  </si>
  <si>
    <t>North 108th Street and Military Road</t>
  </si>
  <si>
    <t>1365 South Waterman Avenue</t>
  </si>
  <si>
    <t>100 block of West 33rd Street</t>
  </si>
  <si>
    <t>648 E. Court St</t>
  </si>
  <si>
    <t>Colorado Springs</t>
  </si>
  <si>
    <t>3480 Centennial Blvd</t>
  </si>
  <si>
    <t>7900 block of Florin Road</t>
  </si>
  <si>
    <t>Horry (county)</t>
  </si>
  <si>
    <t>1321 Colletta Court</t>
  </si>
  <si>
    <t>90 block of S. Terrace Avenue</t>
  </si>
  <si>
    <t>Morgan Avenue North</t>
  </si>
  <si>
    <t>Brownsville</t>
  </si>
  <si>
    <t>1800 block of FM 802</t>
  </si>
  <si>
    <t>Broadway and Pike</t>
  </si>
  <si>
    <t>203 Broadway</t>
  </si>
  <si>
    <t>Park Circle</t>
  </si>
  <si>
    <t>4100 block of West Roosevelt</t>
  </si>
  <si>
    <t>1900 block of Gallier Street</t>
  </si>
  <si>
    <t>Stricker and School</t>
  </si>
  <si>
    <t>Prospect Drive</t>
  </si>
  <si>
    <t>California Avenue and Martin Luther King Jr. Boulevard</t>
  </si>
  <si>
    <t>Cherokee (county)</t>
  </si>
  <si>
    <t>1400 block of County Road 664</t>
  </si>
  <si>
    <t>5600 block of Blakemore Street</t>
  </si>
  <si>
    <t>Tennessee Colony</t>
  </si>
  <si>
    <t>800 block of County Road 2217</t>
  </si>
  <si>
    <t>Johnstown</t>
  </si>
  <si>
    <t>1159 Main St</t>
  </si>
  <si>
    <t>1300 block of South Shirley Oaks Drive</t>
  </si>
  <si>
    <t>400 block of North Beville Ave</t>
  </si>
  <si>
    <t>Iowa</t>
  </si>
  <si>
    <t>Des Moines</t>
  </si>
  <si>
    <t>4397 NW 6th Drive</t>
  </si>
  <si>
    <t>Warren</t>
  </si>
  <si>
    <t>13859 8 Mile Road</t>
  </si>
  <si>
    <t>Bayaud and Bannock</t>
  </si>
  <si>
    <t>1000 block of Feliz Drive</t>
  </si>
  <si>
    <t>Ella Street and Kings Road</t>
  </si>
  <si>
    <t>Pendleton</t>
  </si>
  <si>
    <t>2217 Refuge Road</t>
  </si>
  <si>
    <t>Houma</t>
  </si>
  <si>
    <t>400 block of Morgan Street</t>
  </si>
  <si>
    <t>1700 block of Southcrest Drive</t>
  </si>
  <si>
    <t>711 E Virginia St</t>
  </si>
  <si>
    <t>Four Oaks</t>
  </si>
  <si>
    <t>2339 Stricklands Crossroads Road</t>
  </si>
  <si>
    <t>Seventh Street and Broadway</t>
  </si>
  <si>
    <t>4300 block of Wheeler Road SE</t>
  </si>
  <si>
    <t>Bamberg</t>
  </si>
  <si>
    <t>682 Dixie Ave.</t>
  </si>
  <si>
    <t>3500 John A. Merritt Boulevard</t>
  </si>
  <si>
    <t>Calumet City</t>
  </si>
  <si>
    <t>300 Campbell Avenue</t>
  </si>
  <si>
    <t>2600 block of Caffin Avenue</t>
  </si>
  <si>
    <t>2224 First St</t>
  </si>
  <si>
    <t>Elkhart</t>
  </si>
  <si>
    <t>160 Easy Shopping Place</t>
  </si>
  <si>
    <t>4731 Glenwood Road</t>
  </si>
  <si>
    <t>6135 Mount Moriah Road</t>
  </si>
  <si>
    <t>1900 block of West Boulevard</t>
  </si>
  <si>
    <t>Peoria</t>
  </si>
  <si>
    <t>2405 North Flora</t>
  </si>
  <si>
    <t>Flagstaff</t>
  </si>
  <si>
    <t>216 E Mountain View Drive</t>
  </si>
  <si>
    <t>300 block of North Payson Street</t>
  </si>
  <si>
    <t>5400 Reisterstown Road</t>
  </si>
  <si>
    <t>Roseburg</t>
  </si>
  <si>
    <t>1140 Umpqua College Rd</t>
  </si>
  <si>
    <t>Cincinnati (Evanston)</t>
  </si>
  <si>
    <t>1800 block of Hewitt Avenue</t>
  </si>
  <si>
    <t>300 block of West 42nd Street</t>
  </si>
  <si>
    <t>5300 block of South Aberdeen Street</t>
  </si>
  <si>
    <t>1921 Oakridge</t>
  </si>
  <si>
    <t>Greenville</t>
  </si>
  <si>
    <t>1140 Hill Haven Road</t>
  </si>
  <si>
    <t>5200 block of South Justine</t>
  </si>
  <si>
    <t>1700 E. 18th St.</t>
  </si>
  <si>
    <t>Danville</t>
  </si>
  <si>
    <t>1300 block of May Street</t>
  </si>
  <si>
    <t>5100 block of South Morgan Street</t>
  </si>
  <si>
    <t>2900 block of Peach Street</t>
  </si>
  <si>
    <t>Dale Street and Veronica S. Shoemaker Boulevard</t>
  </si>
  <si>
    <t>Norcross</t>
  </si>
  <si>
    <t>1300 block of Reddington Lane</t>
  </si>
  <si>
    <t>900 block of Pratt Street</t>
  </si>
  <si>
    <t>5700 block of South LaSalle</t>
  </si>
  <si>
    <t>Tulsa</t>
  </si>
  <si>
    <t>Pine and Yale</t>
  </si>
  <si>
    <t>3900 block of Graceland Avenue</t>
  </si>
  <si>
    <t>South Dakota</t>
  </si>
  <si>
    <t>Geddes</t>
  </si>
  <si>
    <t>36705 379th Street</t>
  </si>
  <si>
    <t>Albion</t>
  </si>
  <si>
    <t>500 block of W. Broadwell Street</t>
  </si>
  <si>
    <t>Irvine Turner Boulevard and West Kinney Street</t>
  </si>
  <si>
    <t>Ocala</t>
  </si>
  <si>
    <t>1910 South Pine Avenue</t>
  </si>
  <si>
    <t>1500 block of Clanton Street</t>
  </si>
  <si>
    <t>36 Woodward Street</t>
  </si>
  <si>
    <t>1st Ave. and N. 5th St.</t>
  </si>
  <si>
    <t>1200 block of 22nd Ave. N.</t>
  </si>
  <si>
    <t>1000 North Carolina Music Factory Blvd.</t>
  </si>
  <si>
    <t>Excelsior (Greenwood)</t>
  </si>
  <si>
    <t>Channel Drive</t>
  </si>
  <si>
    <t>Berlin</t>
  </si>
  <si>
    <t>56th and Green</t>
  </si>
  <si>
    <t>Gary</t>
  </si>
  <si>
    <t>9300 block of Sunrise</t>
  </si>
  <si>
    <t>1909 Blake Street</t>
  </si>
  <si>
    <t>6800 block of Fieldvale Place</t>
  </si>
  <si>
    <t>300 block of Pearl Street</t>
  </si>
  <si>
    <t>5000 block of Hollywood Boulevard</t>
  </si>
  <si>
    <t>Columbia</t>
  </si>
  <si>
    <t>1509 Ashley Street</t>
  </si>
  <si>
    <t>3300 block of Sobota Circle</t>
  </si>
  <si>
    <t>618 Henson Road</t>
  </si>
  <si>
    <t>Tyler</t>
  </si>
  <si>
    <t>638 ENE Loop 323</t>
  </si>
  <si>
    <t>589 Flatbush Avenue</t>
  </si>
  <si>
    <t>Salinas</t>
  </si>
  <si>
    <t>928 Blanco Circle</t>
  </si>
  <si>
    <t>3025 W. Van Buren Ave</t>
  </si>
  <si>
    <t>Minneapolis (Brooklyn Center)</t>
  </si>
  <si>
    <t>5000 block of Drew Avenue North</t>
  </si>
  <si>
    <t>West Palm Beach</t>
  </si>
  <si>
    <t>800 block of 19th Street</t>
  </si>
  <si>
    <t>Fern Street and Olive Street</t>
  </si>
  <si>
    <t>Modesto</t>
  </si>
  <si>
    <t>1100 block of Kansas Avenue</t>
  </si>
  <si>
    <t>Orlando (Pine Hills)</t>
  </si>
  <si>
    <t>State Road 408</t>
  </si>
  <si>
    <t>302 East Reed Street</t>
  </si>
  <si>
    <t>Durham</t>
  </si>
  <si>
    <t>2700 block of Hinson Drive</t>
  </si>
  <si>
    <t>Mathis and Prentice</t>
  </si>
  <si>
    <t>Grulla (La Grulla)</t>
  </si>
  <si>
    <t>FM 2360</t>
  </si>
  <si>
    <t>500 Genesee Street</t>
  </si>
  <si>
    <t>3651 Sycamore School Rd</t>
  </si>
  <si>
    <t>5400 block of West Division Street</t>
  </si>
  <si>
    <t>Bennettsville</t>
  </si>
  <si>
    <t>Highway 38N</t>
  </si>
  <si>
    <t>West Prospect Avenue</t>
  </si>
  <si>
    <t>57th Street and South Normandie Avenue</t>
  </si>
  <si>
    <t>Orangeburg</t>
  </si>
  <si>
    <t>2868 Bamberg Road</t>
  </si>
  <si>
    <t>1700 block of East 10th Street</t>
  </si>
  <si>
    <t>Forest</t>
  </si>
  <si>
    <t>Poplar Street</t>
  </si>
  <si>
    <t>15200 block of Hazelridge</t>
  </si>
  <si>
    <t>40th Street and Pennsylvania Avenue</t>
  </si>
  <si>
    <t>Gastonia</t>
  </si>
  <si>
    <t>4908 Greenwood Drive</t>
  </si>
  <si>
    <t>Blytheville</t>
  </si>
  <si>
    <t>833 Anderson Street</t>
  </si>
  <si>
    <t>2211 Falling Oaks</t>
  </si>
  <si>
    <t>Vermont</t>
  </si>
  <si>
    <t>Barre (Berlin)</t>
  </si>
  <si>
    <t>3182 Airport Road</t>
  </si>
  <si>
    <t>1505 Garden Plaza</t>
  </si>
  <si>
    <t>2500 block of Semple</t>
  </si>
  <si>
    <t>98 Dwight Street</t>
  </si>
  <si>
    <t>Stanley Avenue and Crescent Street</t>
  </si>
  <si>
    <t>2700 block of Garrison Avenue</t>
  </si>
  <si>
    <t>4800 block of West Kamerling Avenue</t>
  </si>
  <si>
    <t>Barnard Street</t>
  </si>
  <si>
    <t>6700 block of South Winchester Avenue</t>
  </si>
  <si>
    <t>5801 Shenandoah Way</t>
  </si>
  <si>
    <t>Brushton Avenue</t>
  </si>
  <si>
    <t>900 block of Kent Street</t>
  </si>
  <si>
    <t>Thompson and Colorado</t>
  </si>
  <si>
    <t>Piety and Treasure street</t>
  </si>
  <si>
    <t>Hopewell</t>
  </si>
  <si>
    <t>500 block of N. 7th Ave</t>
  </si>
  <si>
    <t>Erie</t>
  </si>
  <si>
    <t>200 block of West 29th Street</t>
  </si>
  <si>
    <t>3141 Johnson Street</t>
  </si>
  <si>
    <t>Suwanee</t>
  </si>
  <si>
    <t>5500 block of Old Atlanta Road</t>
  </si>
  <si>
    <t>Northwest 25th Avenue and Miami Gardens Drive</t>
  </si>
  <si>
    <t>E. 153rd St. and the Grand Concourse</t>
  </si>
  <si>
    <t>Suffolk</t>
  </si>
  <si>
    <t>100 block of North Capitol Street</t>
  </si>
  <si>
    <t>2928 W Kentucky St</t>
  </si>
  <si>
    <t>Rocky Mount</t>
  </si>
  <si>
    <t>Interstate 64 and Raliegh Street</t>
  </si>
  <si>
    <t>200 block of South Bancroft Street</t>
  </si>
  <si>
    <t>Santa Paula</t>
  </si>
  <si>
    <t>Ojai-Santa Paula Street</t>
  </si>
  <si>
    <t>Salem</t>
  </si>
  <si>
    <t>1550 Weston Ct NE</t>
  </si>
  <si>
    <t>300 block of Brice Street</t>
  </si>
  <si>
    <t>4400 block of W. Maypole</t>
  </si>
  <si>
    <t>Cincinnati (Westwood)</t>
  </si>
  <si>
    <t>3100 block of Sunshine Avenue</t>
  </si>
  <si>
    <t>4051 Amnicola Highway</t>
  </si>
  <si>
    <t>Singleton and Hampton</t>
  </si>
  <si>
    <t>500 block of Center Hill Avenue</t>
  </si>
  <si>
    <t>3500 block of West Garrison Boulevard</t>
  </si>
  <si>
    <t>700 block of Thornhill</t>
  </si>
  <si>
    <t>9200 block of Memorial</t>
  </si>
  <si>
    <t>Holly Hill</t>
  </si>
  <si>
    <t>7050 Old State Road</t>
  </si>
  <si>
    <t>1100 block of Riverview</t>
  </si>
  <si>
    <t>Norwalk</t>
  </si>
  <si>
    <t>11959 162nd Street</t>
  </si>
  <si>
    <t>400 block of McCloud Avenue</t>
  </si>
  <si>
    <t>River Forest</t>
  </si>
  <si>
    <t>116 Lathrop Avenue</t>
  </si>
  <si>
    <t>Sip and Van Wagenen avenues</t>
  </si>
  <si>
    <t>East 162nd Street and Miles Avenue</t>
  </si>
  <si>
    <t>900 block of West Fayette Street</t>
  </si>
  <si>
    <t>3500 block of Hearne Avenue</t>
  </si>
  <si>
    <t>1400 block of McCulloch Street</t>
  </si>
  <si>
    <t>East Orange</t>
  </si>
  <si>
    <t>200 block of S. Clinton St</t>
  </si>
  <si>
    <t>2600 Douglas Place SE</t>
  </si>
  <si>
    <t>2500 block of West Broadway</t>
  </si>
  <si>
    <t>Pittsfield</t>
  </si>
  <si>
    <t>Dewey Avenue</t>
  </si>
  <si>
    <t>Syracuse</t>
  </si>
  <si>
    <t>Bellevue and Rich Street</t>
  </si>
  <si>
    <t>1100 block of West Avenue</t>
  </si>
  <si>
    <t>Lynn and Michigan</t>
  </si>
  <si>
    <t>Opa Locka</t>
  </si>
  <si>
    <t>13450 N.W. 30th Ave</t>
  </si>
  <si>
    <t>Gratiot and Loretto</t>
  </si>
  <si>
    <t>Venice</t>
  </si>
  <si>
    <t>Harrington</t>
  </si>
  <si>
    <t>100 block of East St</t>
  </si>
  <si>
    <t>Taunton</t>
  </si>
  <si>
    <t>Weir Street</t>
  </si>
  <si>
    <t>Stringham Court</t>
  </si>
  <si>
    <t>2110 Madison Ave</t>
  </si>
  <si>
    <t>700 block of East Hilton Street</t>
  </si>
  <si>
    <t>Rebecca and East Swissvale Avenue</t>
  </si>
  <si>
    <t>Lexington</t>
  </si>
  <si>
    <t>726 Georgetown St</t>
  </si>
  <si>
    <t>Dexter and Webb</t>
  </si>
  <si>
    <t>Morven</t>
  </si>
  <si>
    <t>4100 block of Ogden Street</t>
  </si>
  <si>
    <t>Rhode Island</t>
  </si>
  <si>
    <t>Woonsocket</t>
  </si>
  <si>
    <t>80 River Street</t>
  </si>
  <si>
    <t>110 Calhoun Street</t>
  </si>
  <si>
    <t>600 block of Northwest 177th Street</t>
  </si>
  <si>
    <t>673 Flatbush Avenue</t>
  </si>
  <si>
    <t>Camden</t>
  </si>
  <si>
    <t>2800 block of Mitchell Street</t>
  </si>
  <si>
    <t>1800 block of North Kingston</t>
  </si>
  <si>
    <t>1400 block of North Market Street</t>
  </si>
  <si>
    <t>Fayetteville</t>
  </si>
  <si>
    <t>600 block of Highway 279</t>
  </si>
  <si>
    <t>1623 E. Hudson Street</t>
  </si>
  <si>
    <t>Milledgeville</t>
  </si>
  <si>
    <t>451 North Flynn Street</t>
  </si>
  <si>
    <t>2409 Creston Avenue</t>
  </si>
  <si>
    <t>Oklahoma City</t>
  </si>
  <si>
    <t>500 block of Se 69th St</t>
  </si>
  <si>
    <t>Allapattah</t>
  </si>
  <si>
    <t>24th Avenue and 36th Street</t>
  </si>
  <si>
    <t>468 Trumbull Avenue</t>
  </si>
  <si>
    <t>3400 block of Burkett</t>
  </si>
  <si>
    <t>South Vermont Avenue and West 88th Street</t>
  </si>
  <si>
    <t>North Market Street and North Spring Avenue</t>
  </si>
  <si>
    <t>Montana</t>
  </si>
  <si>
    <t>Deer Lodge</t>
  </si>
  <si>
    <t>Boulder Creek Road</t>
  </si>
  <si>
    <t>Buffalo</t>
  </si>
  <si>
    <t>100 block of Warren Avenue</t>
  </si>
  <si>
    <t>100 block of North Lorel Avenue</t>
  </si>
  <si>
    <t>Davenport</t>
  </si>
  <si>
    <t>900 block of West 3rd St</t>
  </si>
  <si>
    <t>2100 block of Governor Nicholls Street</t>
  </si>
  <si>
    <t>Wyandanch</t>
  </si>
  <si>
    <t>Davidson Street</t>
  </si>
  <si>
    <t>16209 block of Laverne Avenue</t>
  </si>
  <si>
    <t>Springdale</t>
  </si>
  <si>
    <t>9222 Ardwick Ardmore Road</t>
  </si>
  <si>
    <t>New Haven</t>
  </si>
  <si>
    <t>849 Chapel Street</t>
  </si>
  <si>
    <t>Conyers</t>
  </si>
  <si>
    <t>4669 Bell Road SE</t>
  </si>
  <si>
    <t>4200 block of Market Street</t>
  </si>
  <si>
    <t>84th and Q</t>
  </si>
  <si>
    <t>6200 block of South Honore Street</t>
  </si>
  <si>
    <t>Chester</t>
  </si>
  <si>
    <t>2700 block of West 3rd Street</t>
  </si>
  <si>
    <t>6700 block of Tara Lane</t>
  </si>
  <si>
    <t>1816 N. Water</t>
  </si>
  <si>
    <t>Flint</t>
  </si>
  <si>
    <t>W. 12th Street and Hammerberg Road.</t>
  </si>
  <si>
    <t>Brockton</t>
  </si>
  <si>
    <t>1002 Main St</t>
  </si>
  <si>
    <t>Smiley Court</t>
  </si>
  <si>
    <t>2700 block of Dayton</t>
  </si>
  <si>
    <t>2400 block of South 9th Street</t>
  </si>
  <si>
    <t>800 block of Linwood Avenue</t>
  </si>
  <si>
    <t>Kinloch</t>
  </si>
  <si>
    <t>8000 block of School Way</t>
  </si>
  <si>
    <t>Northwest 75th Street and Northwest 16th Avenue</t>
  </si>
  <si>
    <t>Waco</t>
  </si>
  <si>
    <t>4671 S Jack Kultgen Expy</t>
  </si>
  <si>
    <t>28th Street and Auer Avenue</t>
  </si>
  <si>
    <t>188 Lewis Street</t>
  </si>
  <si>
    <t>1700 block of North Broadway</t>
  </si>
  <si>
    <t>Pard Road</t>
  </si>
  <si>
    <t>Tucson</t>
  </si>
  <si>
    <t>800 block of West Calle Medina Road</t>
  </si>
  <si>
    <t>3600 block of Bosworth Road</t>
  </si>
  <si>
    <t>Bostwick Avenue</t>
  </si>
  <si>
    <t>19th Avenue and South 16th Street</t>
  </si>
  <si>
    <t>16000 block of Cathedral Street</t>
  </si>
  <si>
    <t>100 block of Roosevelt Avenue</t>
  </si>
  <si>
    <t>South Bend</t>
  </si>
  <si>
    <t>1600 block of South William Street</t>
  </si>
  <si>
    <t>Menasha</t>
  </si>
  <si>
    <t>North Lake Street</t>
  </si>
  <si>
    <t>San Jacinto at Elgin</t>
  </si>
  <si>
    <t>University Avenue</t>
  </si>
  <si>
    <t>2801 Germantown Street</t>
  </si>
  <si>
    <t>3700 block of 37th Street</t>
  </si>
  <si>
    <t>1365 Flatbush Ave</t>
  </si>
  <si>
    <t>Gila Bend</t>
  </si>
  <si>
    <t>State Route 85</t>
  </si>
  <si>
    <t>Wood Street</t>
  </si>
  <si>
    <t>Gates</t>
  </si>
  <si>
    <t>24 Hinchey Rd</t>
  </si>
  <si>
    <t>Killeen</t>
  </si>
  <si>
    <t>420 Gilmer St.</t>
  </si>
  <si>
    <t>Richmond</t>
  </si>
  <si>
    <t>200 block of West Hill Street</t>
  </si>
  <si>
    <t>1800 block of Gibbs Court</t>
  </si>
  <si>
    <t>Williamsport</t>
  </si>
  <si>
    <t>321 Pine St</t>
  </si>
  <si>
    <t>Lumberton</t>
  </si>
  <si>
    <t>Martin Luther King Drive</t>
  </si>
  <si>
    <t>Bost Street</t>
  </si>
  <si>
    <t>Paterson</t>
  </si>
  <si>
    <t>Rosa Parks Blvd and Godwin Ave</t>
  </si>
  <si>
    <t>4300 block of East Anderson Drive</t>
  </si>
  <si>
    <t>Rome</t>
  </si>
  <si>
    <t>20 Copeland Street</t>
  </si>
  <si>
    <t>Dinwiddie Street</t>
  </si>
  <si>
    <t>40th and Grand Street</t>
  </si>
  <si>
    <t>5000 block of Wildflower Court</t>
  </si>
  <si>
    <t>Benton Harbor</t>
  </si>
  <si>
    <t>1000 block of Blossom Lane</t>
  </si>
  <si>
    <t>300 block of Henry Butts Drive</t>
  </si>
  <si>
    <t>1900 block of West Lanvale Street</t>
  </si>
  <si>
    <t>Panama City Beach</t>
  </si>
  <si>
    <t>5312 Thomas Drive</t>
  </si>
  <si>
    <t>Amarillo</t>
  </si>
  <si>
    <t>3100 block of Redwood</t>
  </si>
  <si>
    <t>3100 block of North Harding Street</t>
  </si>
  <si>
    <t>900 block of Carpenter Street</t>
  </si>
  <si>
    <t>10140 Lomas NE</t>
  </si>
  <si>
    <t>1802 Seventh Ave</t>
  </si>
  <si>
    <t>Lancaster</t>
  </si>
  <si>
    <t>1500 block of Reynolds Street</t>
  </si>
  <si>
    <t>200 block of Clinton Place</t>
  </si>
  <si>
    <t>Mesa</t>
  </si>
  <si>
    <t>1504 West Main Street</t>
  </si>
  <si>
    <t>748 N Madison St</t>
  </si>
  <si>
    <t>2700 block of West Alondra Boulevard</t>
  </si>
  <si>
    <t>2900 block of Delmar Lane</t>
  </si>
  <si>
    <t>Coachella</t>
  </si>
  <si>
    <t>84000 block of Bagdad Avenue</t>
  </si>
  <si>
    <t>Brookhaven</t>
  </si>
  <si>
    <t>1097 South First St.</t>
  </si>
  <si>
    <t>3023 Victory Drive</t>
  </si>
  <si>
    <t>200 block of West 105th</t>
  </si>
  <si>
    <t>Seneca</t>
  </si>
  <si>
    <t>Wells Highway</t>
  </si>
  <si>
    <t>190 block of West Club Center Drive</t>
  </si>
  <si>
    <t>Orange County</t>
  </si>
  <si>
    <t>4900 block of Steyr Street</t>
  </si>
  <si>
    <t>9855 Chalmers St</t>
  </si>
  <si>
    <t>4300 block of Welbourne Road</t>
  </si>
  <si>
    <t>Tyrone</t>
  </si>
  <si>
    <t>18279 Highway H</t>
  </si>
  <si>
    <t>Mallow St.</t>
  </si>
  <si>
    <t>Sheridan Road</t>
  </si>
  <si>
    <t>1706 Godman St.</t>
  </si>
  <si>
    <t>Clarkesville</t>
  </si>
  <si>
    <t>281 Lower Pond Court</t>
  </si>
  <si>
    <t>4224 Dorchester Road</t>
  </si>
  <si>
    <t>1417 R Street</t>
  </si>
  <si>
    <t>7900 Scott Hamilton</t>
  </si>
  <si>
    <t>200 block of W. 14th Street</t>
  </si>
  <si>
    <t>New Port Richey</t>
  </si>
  <si>
    <t>9552 Adler Street</t>
  </si>
  <si>
    <t>Maury City</t>
  </si>
  <si>
    <t>251 Dupree Road</t>
  </si>
  <si>
    <t>Douglasville</t>
  </si>
  <si>
    <t>3640 Willow Tree Circle</t>
  </si>
  <si>
    <t>1219 N. Sheridan Road</t>
  </si>
  <si>
    <t>Beachwood (Warrensville Heights)</t>
  </si>
  <si>
    <t>Harvard Road</t>
  </si>
  <si>
    <t>1217 West Fayette Street</t>
  </si>
  <si>
    <t>3345 Broadway</t>
  </si>
  <si>
    <t>Lagrange</t>
  </si>
  <si>
    <t>100 block of Woodstream Trail</t>
  </si>
  <si>
    <t>Dekalb County</t>
  </si>
  <si>
    <t>1600 block of Panola Road</t>
  </si>
  <si>
    <t>1500 block of E. 9th Street</t>
  </si>
  <si>
    <t>Arverne (Queens)</t>
  </si>
  <si>
    <t>231-11 148th Avenue</t>
  </si>
  <si>
    <t>3402 Parker St</t>
  </si>
  <si>
    <t>954 Parker Street</t>
  </si>
  <si>
    <t>321 Lansinger Lane</t>
  </si>
  <si>
    <t>1000 block of Gibbs St.</t>
  </si>
  <si>
    <t>105th and Edes</t>
  </si>
  <si>
    <t>Portsmouth</t>
  </si>
  <si>
    <t>4100 block of Portsmouth Boulevard</t>
  </si>
  <si>
    <t>700 block of Oakley Avenue</t>
  </si>
  <si>
    <t>Hope Mills</t>
  </si>
  <si>
    <t>1900 block of Gumberry Road</t>
  </si>
  <si>
    <t>7665 Chase Road</t>
  </si>
  <si>
    <t>San Jose</t>
  </si>
  <si>
    <t>3840 Monterey Hwy</t>
  </si>
  <si>
    <t>4859 E Harry Street</t>
  </si>
  <si>
    <t>Laguna and Page streets</t>
  </si>
  <si>
    <t>104 Harrishof Street</t>
  </si>
  <si>
    <t>773 West Main Street</t>
  </si>
  <si>
    <t>1300 block of NW 62nd Street</t>
  </si>
  <si>
    <t>3634 Shenandoah Ave NW</t>
  </si>
  <si>
    <t>2000 block of Ben Hur St.</t>
  </si>
  <si>
    <t>500 block of W. 54th Street</t>
  </si>
  <si>
    <t>Interstate 240 and Poplar Avenue</t>
  </si>
  <si>
    <t>81st Street and Western Avenue</t>
  </si>
  <si>
    <t>Poydras and Bolivar</t>
  </si>
  <si>
    <t>8800 block of South Figueroa Street</t>
  </si>
  <si>
    <t>4000 block of May Street</t>
  </si>
  <si>
    <t>East St. Louis</t>
  </si>
  <si>
    <t>2500 block of Summit Avenue</t>
  </si>
  <si>
    <t>18th and Pine</t>
  </si>
  <si>
    <t>Winchester</t>
  </si>
  <si>
    <t>260 Oxford Drive</t>
  </si>
  <si>
    <t>191 Lake Road</t>
  </si>
  <si>
    <t>Charlevoix and Philip</t>
  </si>
  <si>
    <t>5700 block of South Green Street</t>
  </si>
  <si>
    <t>Sarasota</t>
  </si>
  <si>
    <t>South Washington Boulevard</t>
  </si>
  <si>
    <t>Waynesboro</t>
  </si>
  <si>
    <t>Central Avenue</t>
  </si>
  <si>
    <t>600 block of Escanba</t>
  </si>
  <si>
    <t>3200 block of Montrose Avenue</t>
  </si>
  <si>
    <t>Elizabeth</t>
  </si>
  <si>
    <t>Anna Street</t>
  </si>
  <si>
    <t>1311 Northwest 2nd Avenue</t>
  </si>
  <si>
    <t>810 E. Skagway Ave.</t>
  </si>
  <si>
    <t>717 North Killingsworth Court</t>
  </si>
  <si>
    <t>Macon</t>
  </si>
  <si>
    <t>2822 Bloomfield Drive</t>
  </si>
  <si>
    <t>16000 block of Roosevelt Road</t>
  </si>
  <si>
    <t>6000 block of Virginia Avenue</t>
  </si>
  <si>
    <t>Newport News</t>
  </si>
  <si>
    <t xml:space="preserve">6128 Jefferson Ave </t>
  </si>
  <si>
    <t>375 Remsen Avenue</t>
  </si>
  <si>
    <t xml:space="preserve">2412 East 13th Street </t>
  </si>
  <si>
    <t>1600 block of Richmond Avenue</t>
  </si>
  <si>
    <t>348 S Orange Ave</t>
  </si>
  <si>
    <t xml:space="preserve">1849 East Brooks Road </t>
  </si>
  <si>
    <t>Weir</t>
  </si>
  <si>
    <t>County Road 934</t>
  </si>
  <si>
    <t>Mission and 13th streets</t>
  </si>
  <si>
    <t>Accomack County</t>
  </si>
  <si>
    <t>Parksley Road</t>
  </si>
  <si>
    <t>Federal Boulevard and 16th Avenue</t>
  </si>
  <si>
    <t>1400 block of East 92nd Street</t>
  </si>
  <si>
    <t>Sisseton</t>
  </si>
  <si>
    <t>Fourth Avenue</t>
  </si>
  <si>
    <t>Springfield</t>
  </si>
  <si>
    <t>Clifton Avenue and Rice Street</t>
  </si>
  <si>
    <t>600 block of Miller Avenue</t>
  </si>
  <si>
    <t>700 block of North St. Louis Avenue</t>
  </si>
  <si>
    <t>North Las Vegas</t>
  </si>
  <si>
    <t>Englestad Street</t>
  </si>
  <si>
    <t>1891 East Market Street</t>
  </si>
  <si>
    <t>El Paso</t>
  </si>
  <si>
    <t>115 S. Durango</t>
  </si>
  <si>
    <t>2555 N. Glenstone</t>
  </si>
  <si>
    <t>NW 55th and 12th</t>
  </si>
  <si>
    <t>Pomona</t>
  </si>
  <si>
    <t>499 E. Arrow Highway</t>
  </si>
  <si>
    <t xml:space="preserve">136th Street </t>
  </si>
  <si>
    <t>East 126th Street and North Compton Avenue</t>
  </si>
  <si>
    <t xml:space="preserve">1100 block of Alabama Street </t>
  </si>
  <si>
    <t>Yale Road and Ramill Road</t>
  </si>
  <si>
    <t>Cadiz</t>
  </si>
  <si>
    <t>1410 Old Dover Road</t>
  </si>
  <si>
    <t>Marysville</t>
  </si>
  <si>
    <t>5611 108th St Ne</t>
  </si>
  <si>
    <t>2030 Arden Way</t>
  </si>
  <si>
    <t>Queens</t>
  </si>
  <si>
    <t>33-02 Queens Blvd</t>
  </si>
  <si>
    <t>Graniteville</t>
  </si>
  <si>
    <t>192 Breezy Hill Road</t>
  </si>
  <si>
    <t>Lenox Road</t>
  </si>
  <si>
    <t>Mogul Street</t>
  </si>
  <si>
    <t>Peachtree Corners</t>
  </si>
  <si>
    <t>6505 Bannor Lane</t>
  </si>
  <si>
    <t>85 Mount Zion Road</t>
  </si>
  <si>
    <t>1100 block of East March Lane</t>
  </si>
  <si>
    <t>Arthur Langford Jr Place</t>
  </si>
  <si>
    <t>Utica</t>
  </si>
  <si>
    <t>222 Bleecker Street</t>
  </si>
  <si>
    <t>Auburn Avenue and Edgewood Avenue</t>
  </si>
  <si>
    <t>Guilderland</t>
  </si>
  <si>
    <t>1846 Western Ave</t>
  </si>
  <si>
    <t>East 7 Mile Road and Sherwood Street</t>
  </si>
  <si>
    <t>7300 block of Linda Drive</t>
  </si>
  <si>
    <t>1400 block of Gherald Street</t>
  </si>
  <si>
    <t xml:space="preserve">1925 West Holt Avenue </t>
  </si>
  <si>
    <t>Walterboro</t>
  </si>
  <si>
    <t>29 Sandy Dam Lane</t>
  </si>
  <si>
    <t xml:space="preserve">2300 block of West Fountain Way </t>
  </si>
  <si>
    <t>2800 block of Hope Street</t>
  </si>
  <si>
    <t>NW 7th Ave and NW 64th Street</t>
  </si>
  <si>
    <t>2000 block East John Avenue</t>
  </si>
  <si>
    <t>Darlington County</t>
  </si>
  <si>
    <t>600 block of Turner Road</t>
  </si>
  <si>
    <t>East Liverpool</t>
  </si>
  <si>
    <t>440 First St</t>
  </si>
  <si>
    <t>Panola County</t>
  </si>
  <si>
    <t>32-14 106th St</t>
  </si>
  <si>
    <t>Bell</t>
  </si>
  <si>
    <t>NW 30th Street and NW 39th Terrace</t>
  </si>
  <si>
    <t>Chef Menteur Highway and Dale Street</t>
  </si>
  <si>
    <t>Flour Bluff</t>
  </si>
  <si>
    <t>229 Naval Air Station Drive</t>
  </si>
  <si>
    <t>Alaska</t>
  </si>
  <si>
    <t>Anchorage</t>
  </si>
  <si>
    <t>225 E Fifth</t>
  </si>
  <si>
    <t>14000 block of Patton</t>
  </si>
  <si>
    <t>576 Poplar Street</t>
  </si>
  <si>
    <t>South Orange Blossom Trail</t>
  </si>
  <si>
    <t>2400 block of Martin Luther King Boulevard</t>
  </si>
  <si>
    <t xml:space="preserve">East 27th and Stanford </t>
  </si>
  <si>
    <t>Highland</t>
  </si>
  <si>
    <t xml:space="preserve">25000 block of Fifth Street </t>
  </si>
  <si>
    <t>3622 Medgar Evers Boulevard</t>
  </si>
  <si>
    <t>Livermore</t>
  </si>
  <si>
    <t xml:space="preserve">200 block of South Q Street </t>
  </si>
  <si>
    <t>Brooksville</t>
  </si>
  <si>
    <t>820 Peach St</t>
  </si>
  <si>
    <t>16600 block of Edmore</t>
  </si>
  <si>
    <t>San Fernando</t>
  </si>
  <si>
    <t xml:space="preserve">1400 block of Celis Street </t>
  </si>
  <si>
    <t>8300 block of South Halsted Street</t>
  </si>
  <si>
    <t>Augusta</t>
  </si>
  <si>
    <t>1013 Carrie Street</t>
  </si>
  <si>
    <t>1400 block of Briarcrest Lane</t>
  </si>
  <si>
    <t>Saint Martinville</t>
  </si>
  <si>
    <t>Main and Hyacinth streets</t>
  </si>
  <si>
    <t>East Palo Alto</t>
  </si>
  <si>
    <t>Purdue Street and Georgetown Avenue</t>
  </si>
  <si>
    <t>Owens Avenue and H Street</t>
  </si>
  <si>
    <t>153-38 118th Ave</t>
  </si>
  <si>
    <t>Edinboro Street</t>
  </si>
  <si>
    <t>Plainfield</t>
  </si>
  <si>
    <t>West 3rd Street and Monroe Avenue</t>
  </si>
  <si>
    <t>Utah</t>
  </si>
  <si>
    <t>Salt Lake City</t>
  </si>
  <si>
    <t>122 Pierpont Avenue</t>
  </si>
  <si>
    <t>797 Pope Street</t>
  </si>
  <si>
    <t>Treeland Drive</t>
  </si>
  <si>
    <t>New Orleans and North Rocheblave streets</t>
  </si>
  <si>
    <t>Oakmont Avenue</t>
  </si>
  <si>
    <t>Bartow County</t>
  </si>
  <si>
    <t>Brent Circle</t>
  </si>
  <si>
    <t>Moreno Valley</t>
  </si>
  <si>
    <t xml:space="preserve">16300 block of Heather Glen Road </t>
  </si>
  <si>
    <t>N Street SW</t>
  </si>
  <si>
    <t>Wrightsville</t>
  </si>
  <si>
    <t>5400 block of Burgundy Street</t>
  </si>
  <si>
    <t>400 3rd Ave N</t>
  </si>
  <si>
    <t xml:space="preserve">3000 block of N. 28th Street </t>
  </si>
  <si>
    <t>3426 Vassar NE</t>
  </si>
  <si>
    <t>Second Street and Todd Place NE</t>
  </si>
  <si>
    <t xml:space="preserve">1700 block of Quincy Street </t>
  </si>
  <si>
    <t>1100 block of Joseph E. Boone Boulevard NW</t>
  </si>
  <si>
    <t>Spring</t>
  </si>
  <si>
    <t>T.C Jester and FM 1960</t>
  </si>
  <si>
    <t xml:space="preserve">5200 block of Thekla </t>
  </si>
  <si>
    <t>Culpeper</t>
  </si>
  <si>
    <t>4400 block of Rixeyville Road</t>
  </si>
  <si>
    <t>East 9th Street and Bridge Street</t>
  </si>
  <si>
    <t>5125 Wynell Street</t>
  </si>
  <si>
    <t>New Bedford</t>
  </si>
  <si>
    <t>Acushnet Avenue</t>
  </si>
  <si>
    <t>Penn Avenue and 29th Street</t>
  </si>
  <si>
    <t>1500 block of South Etting Street</t>
  </si>
  <si>
    <t>926 Bramblegate Road</t>
  </si>
  <si>
    <t>4900 block of North Front Street</t>
  </si>
  <si>
    <t>2000 block of East John Avenue</t>
  </si>
  <si>
    <t>Pine Bluff</t>
  </si>
  <si>
    <t>Sylvester</t>
  </si>
  <si>
    <t>Royal Street</t>
  </si>
  <si>
    <t>Maine</t>
  </si>
  <si>
    <t>Saco</t>
  </si>
  <si>
    <t>35 Water Street</t>
  </si>
  <si>
    <t>700 South California Avenue</t>
  </si>
  <si>
    <t>North Braddock</t>
  </si>
  <si>
    <t>700 block of Hickory Street</t>
  </si>
  <si>
    <t>300 block of Foote Park Lane</t>
  </si>
  <si>
    <t>Irvington</t>
  </si>
  <si>
    <t>36 Welland Avenue</t>
  </si>
  <si>
    <t>East Saint Louis</t>
  </si>
  <si>
    <t>5103 Bunkhum Rd</t>
  </si>
  <si>
    <t>5100 block of Bunkum Road</t>
  </si>
  <si>
    <t xml:space="preserve">Rancho Drive 3400 block </t>
  </si>
  <si>
    <t>1300 North Mason Avenue</t>
  </si>
  <si>
    <t xml:space="preserve">Fulton Avenue </t>
  </si>
  <si>
    <t>1700 block of Lincoln Road NE</t>
  </si>
  <si>
    <t>Skyway</t>
  </si>
  <si>
    <t xml:space="preserve">12600 Renton Avenue South </t>
  </si>
  <si>
    <t>Stamford</t>
  </si>
  <si>
    <t>84 West Park Place</t>
  </si>
  <si>
    <t>Pasadena</t>
  </si>
  <si>
    <t>1700 block of Summit Avenue</t>
  </si>
  <si>
    <t>5200 West Quincy Street</t>
  </si>
  <si>
    <t>711 Leaflet Lane</t>
  </si>
  <si>
    <t>Providence</t>
  </si>
  <si>
    <t>35 March Street</t>
  </si>
  <si>
    <t>Stopover</t>
  </si>
  <si>
    <t>KY 194E</t>
  </si>
  <si>
    <t xml:space="preserve">312  E Baseline Street </t>
  </si>
  <si>
    <t>NW 20th Ave and NW 62nd St</t>
  </si>
  <si>
    <t>4600 block of Natural Bridge Avenue</t>
  </si>
  <si>
    <t>100 block of Erb Street</t>
  </si>
  <si>
    <t>333 SE 122ND Ave</t>
  </si>
  <si>
    <t>Broad Ripple Avenue</t>
  </si>
  <si>
    <t>Centreville</t>
  </si>
  <si>
    <t>4700 Piggott Avenue</t>
  </si>
  <si>
    <t>1700 Almeda-Genoa</t>
  </si>
  <si>
    <t>861 W. 36th Street</t>
  </si>
  <si>
    <t>1722 Thurgood Street</t>
  </si>
  <si>
    <t>1400 block of West Congress Street</t>
  </si>
  <si>
    <t>Scottsdale Circle</t>
  </si>
  <si>
    <t>1100 block of North Vermont Avenue</t>
  </si>
  <si>
    <t>700 Bourbon Street</t>
  </si>
  <si>
    <t>2800 block of Dayton</t>
  </si>
  <si>
    <t>Antioch</t>
  </si>
  <si>
    <t>5500 Cedar Point Way</t>
  </si>
  <si>
    <t>Manhattan</t>
  </si>
  <si>
    <t>Fifth Avenue and West 139th Street</t>
  </si>
  <si>
    <t>1800 block of Cathy Street</t>
  </si>
  <si>
    <t>1600 block of Cathy Street</t>
  </si>
  <si>
    <t>Grand Street and Lasalle Street</t>
  </si>
  <si>
    <t>Grand St</t>
  </si>
  <si>
    <t>24th and Locust</t>
  </si>
  <si>
    <t>Lowell</t>
  </si>
  <si>
    <t>Midland Street</t>
  </si>
  <si>
    <t>Northwest 12th Avenue and 65th Street</t>
  </si>
  <si>
    <t>Windsor</t>
  </si>
  <si>
    <t>Windsor Avenue</t>
  </si>
  <si>
    <t>Florida Avenue and U Street NW</t>
  </si>
  <si>
    <t>2119 East Alcy Road</t>
  </si>
  <si>
    <t>Seat Pleasant</t>
  </si>
  <si>
    <t>6600 block of Greig Street</t>
  </si>
  <si>
    <t>Kokomo</t>
  </si>
  <si>
    <t>5100 Clinton Drive</t>
  </si>
  <si>
    <t>Park Forest</t>
  </si>
  <si>
    <t>200 Berry Street</t>
  </si>
  <si>
    <t>8600 block of South Figueroa Street</t>
  </si>
  <si>
    <t>Rosa Parks Boulevard and Godwin Avenue</t>
  </si>
  <si>
    <t>Opp</t>
  </si>
  <si>
    <t>611 Hardin Street</t>
  </si>
  <si>
    <t>Oak Park</t>
  </si>
  <si>
    <t>10811 W. Ten Mile Rd.</t>
  </si>
  <si>
    <t>Moncks Corner</t>
  </si>
  <si>
    <t>Tish Lane</t>
  </si>
  <si>
    <t>Auburn Avenue</t>
  </si>
  <si>
    <t>2660 E. 79th St</t>
  </si>
  <si>
    <t xml:space="preserve">West Ferdinand Street and North Lavergne Avenue </t>
  </si>
  <si>
    <t>6500 46th Street</t>
  </si>
  <si>
    <t>2100 block of Joffre Avenue</t>
  </si>
  <si>
    <t>Strathmoor Street</t>
  </si>
  <si>
    <t>Ocean Boulevard near First Avenue North</t>
  </si>
  <si>
    <t>Goleta (Isla Vista)</t>
  </si>
  <si>
    <t>840 Embarcadero Del Norte</t>
  </si>
  <si>
    <t>6200 block of Eads Street</t>
  </si>
  <si>
    <t>Bellflower</t>
  </si>
  <si>
    <t>9541 Flower Street</t>
  </si>
  <si>
    <t>4500 block of Village Fair Drive</t>
  </si>
  <si>
    <t>Sandusky</t>
  </si>
  <si>
    <t>1643 Cleveland Rd</t>
  </si>
  <si>
    <t>84000 block of Pedro Drive</t>
  </si>
  <si>
    <t>2200 block of Adams Place NE</t>
  </si>
  <si>
    <t>Panther Trail and Childress Drive</t>
  </si>
  <si>
    <t>3400 West 24th Street</t>
  </si>
  <si>
    <t>Peregrine Park</t>
  </si>
  <si>
    <t>2517 Shasta</t>
  </si>
  <si>
    <t>Stone Mountain</t>
  </si>
  <si>
    <t>1100 To Lani Farm Road</t>
  </si>
  <si>
    <t xml:space="preserve">Shamrock Drive </t>
  </si>
  <si>
    <t>Natomas</t>
  </si>
  <si>
    <t>Wheat Ridge</t>
  </si>
  <si>
    <t>12100 W 44th</t>
  </si>
  <si>
    <t>500 West Erie Street</t>
  </si>
  <si>
    <t>Jonesboro</t>
  </si>
  <si>
    <t>2201 Moore Road; Dalton Farmer Drive; County Road 664</t>
  </si>
  <si>
    <t>7200 South Phillips Avenue</t>
  </si>
  <si>
    <t>Kennesaw</t>
  </si>
  <si>
    <t>1675 Airport Road</t>
  </si>
  <si>
    <t>Troy</t>
  </si>
  <si>
    <t>Fourth Street</t>
  </si>
  <si>
    <t>2000 Chelsea Avenue</t>
  </si>
  <si>
    <t>6419 Brynhurst Avenue</t>
  </si>
  <si>
    <t>1300 block of Jackson Street</t>
  </si>
  <si>
    <t>2902 N. 32nd St.</t>
  </si>
  <si>
    <t>6600 South Michigan Ave</t>
  </si>
  <si>
    <t>1500 block of 19th Street</t>
  </si>
  <si>
    <t>2100 block of Pauger Street</t>
  </si>
  <si>
    <t>North 15th and H Streets</t>
  </si>
  <si>
    <t>Lookout Valley</t>
  </si>
  <si>
    <t>Kellys Ferry Road and Kellys Ferry Place</t>
  </si>
  <si>
    <t>300 North Sunset</t>
  </si>
  <si>
    <t>500 block of South Alexander Street</t>
  </si>
  <si>
    <t>90 Worthington St.</t>
  </si>
  <si>
    <t>Northwest 29th Street and Portland Avenue</t>
  </si>
  <si>
    <t>4300 W Wilcox Street</t>
  </si>
  <si>
    <t>West Palm Lane near 54th Avenue</t>
  </si>
  <si>
    <t>Fairfield</t>
  </si>
  <si>
    <t xml:space="preserve">Orchid Street </t>
  </si>
  <si>
    <t>Fort Hood</t>
  </si>
  <si>
    <t>Motor Pool Road and Tank Destroyer Boulevard</t>
  </si>
  <si>
    <t>4300 Sunset Road</t>
  </si>
  <si>
    <t>Starkville</t>
  </si>
  <si>
    <t>Arlington</t>
  </si>
  <si>
    <t>2700 Majesty Drive</t>
  </si>
  <si>
    <t>Turk and Taylor</t>
  </si>
  <si>
    <t>601 Long Beach Boulevard</t>
  </si>
  <si>
    <t>7550 Dorchester Road</t>
  </si>
  <si>
    <t>Beaumont</t>
  </si>
  <si>
    <t xml:space="preserve">4960 Highway 80 West </t>
  </si>
  <si>
    <t>S. Second and Roebling Sts</t>
  </si>
  <si>
    <t>Fremont</t>
  </si>
  <si>
    <t>531 W State St</t>
  </si>
  <si>
    <t xml:space="preserve"> 4900 block of West Race Avenue</t>
  </si>
  <si>
    <t>1600 block of First Street</t>
  </si>
  <si>
    <t>4900 West Race Ave</t>
  </si>
  <si>
    <t>Law Street</t>
  </si>
  <si>
    <t>Hamilton Avenue</t>
  </si>
  <si>
    <t>7800 Gratiot Av.</t>
  </si>
  <si>
    <t>Glade Spring</t>
  </si>
  <si>
    <t>Graceland Lane</t>
  </si>
  <si>
    <t>1200 block of W Papeete St</t>
  </si>
  <si>
    <t>3400 block of South Parker</t>
  </si>
  <si>
    <t>Alturas</t>
  </si>
  <si>
    <t>300 W 1st St</t>
  </si>
  <si>
    <t>2600 block of South Harwood Street</t>
  </si>
  <si>
    <t>Lafayette Street and East Tillman Road</t>
  </si>
  <si>
    <t xml:space="preserve"> 115 NW 25th St.</t>
  </si>
  <si>
    <t xml:space="preserve">4500 block of Riviera Shores </t>
  </si>
  <si>
    <t>1187 S. Edgewood Ave.</t>
  </si>
  <si>
    <t xml:space="preserve">Sahara and Maryland </t>
  </si>
  <si>
    <t>2220 block of South Broadway Av</t>
  </si>
  <si>
    <t>Constitution Park</t>
  </si>
  <si>
    <t xml:space="preserve">37th and International </t>
  </si>
  <si>
    <t xml:space="preserve">Northwest 41st Street and 9th Avenue </t>
  </si>
  <si>
    <t>4600 block of Downman Road</t>
  </si>
  <si>
    <t>6740 N. Clark St</t>
  </si>
  <si>
    <t>Franklin</t>
  </si>
  <si>
    <t>2100 block of Bridlewood Dr</t>
  </si>
  <si>
    <t>2nd Avenue South and South Main Street</t>
  </si>
  <si>
    <t xml:space="preserve">Edwards Street </t>
  </si>
  <si>
    <t>Belle Glade</t>
  </si>
  <si>
    <t>600 block of Covenant Drive</t>
  </si>
  <si>
    <t>S. Union Av and W. 51st St</t>
  </si>
  <si>
    <t xml:space="preserve">Springfield Avenue </t>
  </si>
  <si>
    <t>Manassas</t>
  </si>
  <si>
    <t>8509 Rixlew Ln</t>
  </si>
  <si>
    <t>Spanish Fork</t>
  </si>
  <si>
    <t>37 N. 630 West</t>
  </si>
  <si>
    <t>Ardmore</t>
  </si>
  <si>
    <t>West 86th Street</t>
  </si>
  <si>
    <t>800 block of Calvert St</t>
  </si>
  <si>
    <t>Tallulah</t>
  </si>
  <si>
    <t>Huntsville</t>
  </si>
  <si>
    <t>University Drive</t>
  </si>
  <si>
    <t>Elgin</t>
  </si>
  <si>
    <t>300 block of North Street</t>
  </si>
  <si>
    <t>3600 block of Highway 80 W</t>
  </si>
  <si>
    <t xml:space="preserve">Southeast Stark and 99th </t>
  </si>
  <si>
    <t>Farmers Boulevard and 133rd Avenue</t>
  </si>
  <si>
    <t>Rockingham Street and Berkley Avenue Extended</t>
  </si>
  <si>
    <t>Bloomfield</t>
  </si>
  <si>
    <t>3 1st Ave</t>
  </si>
  <si>
    <t>Clearlake Oaks</t>
  </si>
  <si>
    <t>2901 Garrison Blvd</t>
  </si>
  <si>
    <t>Mission (Palmview)</t>
  </si>
  <si>
    <t>1840 West Palma Vista Drive</t>
  </si>
  <si>
    <t>1067 McDonald Avenue</t>
  </si>
  <si>
    <t>San Pedro</t>
  </si>
  <si>
    <t>300 block of West 2nd Street</t>
  </si>
  <si>
    <t>100 block of Bourbon Street</t>
  </si>
  <si>
    <t>Gregory and Prospect</t>
  </si>
  <si>
    <t>Lenox (El Dorado)</t>
  </si>
  <si>
    <t>27 Briarwood Ct</t>
  </si>
  <si>
    <t>3704 Fannin Street</t>
  </si>
  <si>
    <t>Mansfield</t>
  </si>
  <si>
    <t>3230 Possum Run Rd</t>
  </si>
  <si>
    <t>Wallingford</t>
  </si>
  <si>
    <t>95 S Turnpike Road</t>
  </si>
  <si>
    <t>2914 10th Street</t>
  </si>
  <si>
    <t>Ozark</t>
  </si>
  <si>
    <t>858 US-231</t>
  </si>
  <si>
    <t>8600 block of South Maryland Avenue</t>
  </si>
  <si>
    <t>Mount Vernon</t>
  </si>
  <si>
    <t>4 North 3rd Avenue</t>
  </si>
  <si>
    <t>Madison</t>
  </si>
  <si>
    <t>490 K Ford Rd</t>
  </si>
  <si>
    <t>Wilson</t>
  </si>
  <si>
    <t>2241 Banks Lane East</t>
  </si>
  <si>
    <t>3813 Richard Arrington Boulevard North</t>
  </si>
  <si>
    <t>4900 block of West Hubbard</t>
  </si>
  <si>
    <t>4115 N. Tryon Street</t>
  </si>
  <si>
    <t>Chicago (Roseland)</t>
  </si>
  <si>
    <t>100 block of West 105th Street</t>
  </si>
  <si>
    <t>4300 block of South Rockwell</t>
  </si>
  <si>
    <t>13th and South Kedzie</t>
  </si>
  <si>
    <t>4800 block of Myrtle Avenue</t>
  </si>
  <si>
    <t>192 Knickerbocker Ave</t>
  </si>
  <si>
    <t>4305 N Pine Hills Rd</t>
  </si>
  <si>
    <t>3916 South Hanover Street</t>
  </si>
  <si>
    <t>1200 block of East Highland Ave</t>
  </si>
  <si>
    <t>Channelview</t>
  </si>
  <si>
    <t>15300 block of Market</t>
  </si>
  <si>
    <t>842 Fresno Street</t>
  </si>
  <si>
    <t>1532 Stagecoach Lane</t>
  </si>
  <si>
    <t>91st Street and Western Avenue</t>
  </si>
  <si>
    <t>Year</t>
  </si>
  <si>
    <t>#events</t>
  </si>
  <si>
    <t>#injured</t>
  </si>
  <si>
    <t>#killed</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</si>
  <si>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</si>
  <si>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</si>
  <si>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</si>
  <si>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</si>
  <si>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</si>
  <si>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</si>
  <si>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</si>
  <si>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</si>
  <si>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</si>
  <si>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</si>
  <si>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GUID</t>
  </si>
  <si>
    <t>DG340308C6</t>
  </si>
  <si>
    <t>Format Range</t>
  </si>
  <si>
    <t>Variable Layout</t>
  </si>
  <si>
    <t>Columns</t>
  </si>
  <si>
    <t>Variable Names In Cells</t>
  </si>
  <si>
    <t>Variable Names In 2nd Cells</t>
  </si>
  <si>
    <t>Data Set Ranges</t>
  </si>
  <si>
    <t>Data Sheet Format</t>
  </si>
  <si>
    <t>Formula Eval Cell</t>
  </si>
  <si>
    <t>Num Stored Vars</t>
  </si>
  <si>
    <t>1 : Info</t>
  </si>
  <si>
    <t>var1</t>
  </si>
  <si>
    <t>ST_State</t>
  </si>
  <si>
    <t>1 : Ranges</t>
  </si>
  <si>
    <t>1 : MultiRefs</t>
  </si>
  <si>
    <t>2 : Info</t>
  </si>
  <si>
    <t>var2</t>
  </si>
  <si>
    <t>ST_2014</t>
  </si>
  <si>
    <t>2 : Ranges</t>
  </si>
  <si>
    <t>2 : MultiRefs</t>
  </si>
  <si>
    <t>3 : Info</t>
  </si>
  <si>
    <t>var3</t>
  </si>
  <si>
    <t>ST_2015</t>
  </si>
  <si>
    <t>3 : Ranges</t>
  </si>
  <si>
    <t>3 : MultiRefs</t>
  </si>
  <si>
    <t>4 : Info</t>
  </si>
  <si>
    <t>var4</t>
  </si>
  <si>
    <t>ST_2016</t>
  </si>
  <si>
    <t>4 : Ranges</t>
  </si>
  <si>
    <t>4 : MultiRefs</t>
  </si>
  <si>
    <t>VG442F05B1E3E9413</t>
  </si>
  <si>
    <t>VG110D793F216428A7</t>
  </si>
  <si>
    <t>VG1D0DC8B522E7F514</t>
  </si>
  <si>
    <t>VG3AA4C06C11329409</t>
  </si>
  <si>
    <t>DG24C7425D</t>
  </si>
  <si>
    <t>ST_2014_16</t>
  </si>
  <si>
    <t>ST_2015_17</t>
  </si>
  <si>
    <t>ST_2016_18</t>
  </si>
  <si>
    <t>Killed</t>
  </si>
  <si>
    <t>VG1568B1049DB1717</t>
  </si>
  <si>
    <t>ST_2014_21</t>
  </si>
  <si>
    <t>VG517CD34237B0D03</t>
  </si>
  <si>
    <t>ST_2015_22</t>
  </si>
  <si>
    <t>VG5E41333213C6A30</t>
  </si>
  <si>
    <t>ST_2016_23</t>
  </si>
  <si>
    <t>StatTools Report</t>
  </si>
  <si>
    <t>Analysis:</t>
  </si>
  <si>
    <t>Confidence Interval</t>
  </si>
  <si>
    <t>Performed By:</t>
  </si>
  <si>
    <t>Pan Chen</t>
  </si>
  <si>
    <t>Date:</t>
  </si>
  <si>
    <t>Saturday, November 11, 2017</t>
  </si>
  <si>
    <t>Updating:</t>
  </si>
  <si>
    <t>Live</t>
  </si>
  <si>
    <t>Conf. Intervals (Paired-Sample)</t>
  </si>
  <si>
    <t>2016 - 2014</t>
  </si>
  <si>
    <t>Sample Size</t>
  </si>
  <si>
    <t>Sample Mean</t>
  </si>
  <si>
    <t>Sample Std Dev</t>
  </si>
  <si>
    <t>Confidence Level</t>
  </si>
  <si>
    <t>Degrees of Freedom</t>
  </si>
  <si>
    <t>Lower Limit</t>
  </si>
  <si>
    <t>Upper Limit</t>
  </si>
  <si>
    <t>injuries</t>
  </si>
  <si>
    <t>Injured</t>
  </si>
  <si>
    <t>DG2AC7B316</t>
  </si>
  <si>
    <t>VG1153B3432FC1C02B</t>
  </si>
  <si>
    <t>ST_State_15</t>
  </si>
  <si>
    <t>VG30088C2B3BC397B</t>
  </si>
  <si>
    <t>VG33EFCE801EC419F1</t>
  </si>
  <si>
    <t>VG23262C183B94C7EC</t>
  </si>
  <si>
    <t>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</si>
</sst>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8" formatCode="0.0000"/>
    <numFmt numFmtId="170"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i/>
      <sz val="8"/>
      <color theme="1"/>
      <name val="Calibri"/>
      <family val="2"/>
      <scheme val="minor"/>
    </font>
    <font>
      <sz val="9"/>
      <color indexed="81"/>
      <name val="Tahoma"/>
      <family val="2"/>
    </font>
    <font>
      <b/>
      <u/>
      <sz val="9"/>
      <color indexed="81"/>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rgb="FF00CCFF"/>
        <bgColor indexed="64"/>
      </patternFill>
    </fill>
    <fill>
      <patternFill patternType="solid">
        <fgColor rgb="FFC0C0C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thin">
        <color rgb="FF000000"/>
      </bottom>
      <diagonal/>
    </border>
    <border>
      <left/>
      <right/>
      <top/>
      <bottom style="double">
        <color rgb="FF000000"/>
      </bottom>
      <diagonal/>
    </border>
    <border>
      <left/>
      <right/>
      <top/>
      <bottom style="hair">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16" fillId="0" borderId="0" xfId="0" applyFont="1"/>
    <xf numFmtId="0" fontId="16" fillId="0" borderId="0" xfId="0" applyFont="1" applyFill="1" applyAlignment="1"/>
    <xf numFmtId="0" fontId="0" fillId="0" borderId="0" xfId="0" applyFont="1" applyFill="1" applyAlignment="1"/>
    <xf numFmtId="164" fontId="16" fillId="0" borderId="0" xfId="0" applyNumberFormat="1" applyFont="1" applyFill="1" applyAlignment="1"/>
    <xf numFmtId="164" fontId="0" fillId="0" borderId="0" xfId="0" applyNumberFormat="1" applyFont="1" applyFill="1" applyAlignment="1"/>
    <xf numFmtId="164" fontId="0" fillId="0" borderId="0" xfId="0" applyNumberFormat="1"/>
    <xf numFmtId="1" fontId="0" fillId="0" borderId="0" xfId="0" applyNumberFormat="1" applyFont="1" applyFill="1" applyAlignment="1"/>
    <xf numFmtId="164" fontId="0" fillId="33" borderId="0" xfId="0" applyNumberFormat="1" applyFont="1" applyFill="1" applyAlignment="1"/>
    <xf numFmtId="1" fontId="0" fillId="33" borderId="0" xfId="0" applyNumberFormat="1" applyFont="1" applyFill="1" applyAlignment="1"/>
    <xf numFmtId="0" fontId="0" fillId="33" borderId="0" xfId="0" applyFont="1" applyFill="1" applyAlignment="1"/>
    <xf numFmtId="0" fontId="0" fillId="33" borderId="0" xfId="0" applyFill="1"/>
    <xf numFmtId="0" fontId="0" fillId="0" borderId="0" xfId="0" applyNumberFormat="1"/>
    <xf numFmtId="0" fontId="0" fillId="0" borderId="0" xfId="0" applyAlignment="1">
      <alignment horizontal="left"/>
    </xf>
    <xf numFmtId="0" fontId="16" fillId="0" borderId="0" xfId="0" applyFont="1" applyAlignment="1">
      <alignment horizontal="left"/>
    </xf>
    <xf numFmtId="0" fontId="16" fillId="35" borderId="10" xfId="0" applyFont="1" applyFill="1" applyBorder="1" applyAlignment="1"/>
    <xf numFmtId="0" fontId="16" fillId="35" borderId="11" xfId="0" applyFont="1" applyFill="1" applyBorder="1"/>
    <xf numFmtId="0" fontId="16" fillId="35" borderId="12" xfId="0" applyFont="1" applyFill="1" applyBorder="1"/>
    <xf numFmtId="0" fontId="0" fillId="34" borderId="13" xfId="0" applyFont="1" applyFill="1" applyBorder="1" applyAlignment="1"/>
    <xf numFmtId="0" fontId="0" fillId="34" borderId="14" xfId="0" applyFill="1" applyBorder="1"/>
    <xf numFmtId="0" fontId="0" fillId="34" borderId="15" xfId="0" applyFill="1" applyBorder="1"/>
    <xf numFmtId="0" fontId="0" fillId="34" borderId="16" xfId="0" applyFont="1" applyFill="1" applyBorder="1" applyAlignment="1"/>
    <xf numFmtId="0" fontId="0" fillId="34" borderId="17" xfId="0" applyFill="1" applyBorder="1"/>
    <xf numFmtId="0" fontId="0" fillId="34" borderId="18" xfId="0" applyFill="1" applyBorder="1"/>
    <xf numFmtId="0" fontId="0" fillId="34" borderId="19" xfId="0" applyFont="1" applyFill="1" applyBorder="1" applyAlignment="1"/>
    <xf numFmtId="0" fontId="0" fillId="34" borderId="20" xfId="0" applyFill="1" applyBorder="1"/>
    <xf numFmtId="0" fontId="0" fillId="34" borderId="21" xfId="0" applyFill="1" applyBorder="1"/>
    <xf numFmtId="0" fontId="0" fillId="0" borderId="0" xfId="0" applyNumberFormat="1" applyAlignment="1">
      <alignment horizontal="left"/>
    </xf>
    <xf numFmtId="0" fontId="0" fillId="0" borderId="0" xfId="0" applyFont="1" applyFill="1" applyBorder="1" applyAlignment="1"/>
    <xf numFmtId="0" fontId="0" fillId="0" borderId="0" xfId="0" applyFill="1" applyBorder="1"/>
    <xf numFmtId="0" fontId="16" fillId="35" borderId="10" xfId="0" applyFont="1" applyFill="1" applyBorder="1"/>
    <xf numFmtId="0" fontId="0" fillId="34" borderId="13" xfId="0" applyFill="1" applyBorder="1"/>
    <xf numFmtId="0" fontId="0" fillId="34" borderId="16" xfId="0" applyFill="1" applyBorder="1"/>
    <xf numFmtId="0" fontId="18" fillId="36" borderId="0" xfId="0" applyFont="1" applyFill="1"/>
    <xf numFmtId="0" fontId="18" fillId="36" borderId="22" xfId="0" applyFont="1" applyFill="1" applyBorder="1"/>
    <xf numFmtId="0" fontId="19" fillId="36" borderId="0" xfId="0" applyFont="1" applyFill="1" applyAlignment="1">
      <alignment horizontal="right"/>
    </xf>
    <xf numFmtId="0" fontId="19" fillId="36" borderId="22" xfId="0" applyFont="1" applyFill="1" applyBorder="1" applyAlignment="1">
      <alignment horizontal="right"/>
    </xf>
    <xf numFmtId="0" fontId="18" fillId="36" borderId="0" xfId="0" applyFont="1" applyFill="1" applyAlignment="1">
      <alignment horizontal="left"/>
    </xf>
    <xf numFmtId="0" fontId="18" fillId="36" borderId="22" xfId="0" applyFont="1" applyFill="1" applyBorder="1" applyAlignment="1">
      <alignment horizontal="left"/>
    </xf>
    <xf numFmtId="0" fontId="20" fillId="36" borderId="0" xfId="0" applyFont="1" applyFill="1" applyAlignment="1">
      <alignment horizontal="left"/>
    </xf>
    <xf numFmtId="0" fontId="0" fillId="0" borderId="0" xfId="0" applyAlignment="1">
      <alignment horizontal="center"/>
    </xf>
    <xf numFmtId="49" fontId="19" fillId="0" borderId="0" xfId="0" applyNumberFormat="1" applyFont="1" applyAlignment="1">
      <alignment horizontal="center"/>
    </xf>
    <xf numFmtId="49" fontId="19" fillId="0" borderId="23" xfId="0" applyNumberFormat="1" applyFont="1" applyFill="1" applyBorder="1" applyAlignment="1">
      <alignment horizontal="center"/>
    </xf>
    <xf numFmtId="49" fontId="19" fillId="0" borderId="0" xfId="0" applyNumberFormat="1" applyFont="1" applyAlignment="1">
      <alignment horizontal="left"/>
    </xf>
    <xf numFmtId="49" fontId="21" fillId="0" borderId="0" xfId="0" applyNumberFormat="1" applyFont="1" applyAlignment="1">
      <alignment horizontal="left"/>
    </xf>
    <xf numFmtId="49" fontId="21" fillId="0" borderId="23" xfId="0" applyNumberFormat="1" applyFont="1" applyFill="1" applyBorder="1" applyAlignment="1">
      <alignment horizontal="left"/>
    </xf>
    <xf numFmtId="49" fontId="19" fillId="0" borderId="24" xfId="0" applyNumberFormat="1" applyFont="1" applyFill="1" applyBorder="1" applyAlignment="1">
      <alignment horizontal="left"/>
    </xf>
    <xf numFmtId="0" fontId="0" fillId="0" borderId="24" xfId="0" applyFill="1" applyBorder="1" applyAlignment="1">
      <alignment horizontal="center"/>
    </xf>
    <xf numFmtId="170" fontId="0" fillId="0" borderId="0" xfId="0" applyNumberFormat="1" applyAlignment="1">
      <alignment horizontal="center"/>
    </xf>
    <xf numFmtId="168"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7"/>
  <sheetViews>
    <sheetView topLeftCell="F1" workbookViewId="0">
      <pane ySplit="1" topLeftCell="A9" activePane="bottomLeft" state="frozen"/>
      <selection pane="bottomLeft" activeCell="U1" sqref="U1:W1048576"/>
    </sheetView>
  </sheetViews>
  <sheetFormatPr defaultRowHeight="14.25" x14ac:dyDescent="0.45"/>
  <cols>
    <col min="1" max="2" width="12.265625" style="5" customWidth="1"/>
    <col min="3" max="8" width="9.1328125" style="3"/>
    <col min="10" max="10" width="9.06640625" style="3"/>
    <col min="15" max="15" width="9.06640625" style="21"/>
    <col min="16" max="17" width="9.06640625" style="22"/>
    <col min="18" max="18" width="9.06640625" style="23"/>
    <col min="20" max="20" width="9.06640625" style="3"/>
    <col min="21" max="21" width="9.06640625" style="32"/>
    <col min="22" max="22" width="9.06640625" style="22"/>
    <col min="23" max="23" width="9.06640625" style="23"/>
    <col min="25" max="25" width="12.265625" style="5" customWidth="1"/>
  </cols>
  <sheetData>
    <row r="1" spans="1:27" s="1" customFormat="1" ht="14.65" thickTop="1" x14ac:dyDescent="0.45">
      <c r="A1" s="4" t="s">
        <v>0</v>
      </c>
      <c r="B1" s="4" t="s">
        <v>1452</v>
      </c>
      <c r="C1" s="2" t="s">
        <v>1</v>
      </c>
      <c r="D1" s="2" t="s">
        <v>2</v>
      </c>
      <c r="E1" s="2" t="s">
        <v>3</v>
      </c>
      <c r="F1" s="2" t="s">
        <v>4</v>
      </c>
      <c r="G1" s="2" t="s">
        <v>5</v>
      </c>
      <c r="H1" s="2"/>
      <c r="I1" s="1" t="s">
        <v>1453</v>
      </c>
      <c r="J1" s="15" t="s">
        <v>1</v>
      </c>
      <c r="K1" s="16">
        <v>2014</v>
      </c>
      <c r="L1" s="16">
        <v>2015</v>
      </c>
      <c r="M1" s="17">
        <v>2016</v>
      </c>
      <c r="N1" s="1" t="s">
        <v>1454</v>
      </c>
      <c r="O1" s="15" t="s">
        <v>1</v>
      </c>
      <c r="P1" s="16">
        <v>2014</v>
      </c>
      <c r="Q1" s="16">
        <v>2015</v>
      </c>
      <c r="R1" s="17">
        <v>2016</v>
      </c>
      <c r="S1" s="1" t="s">
        <v>1455</v>
      </c>
      <c r="T1" s="2" t="s">
        <v>1</v>
      </c>
      <c r="U1" s="30">
        <v>2014</v>
      </c>
      <c r="V1" s="16">
        <v>2015</v>
      </c>
      <c r="W1" s="17">
        <v>2016</v>
      </c>
      <c r="Y1" s="4" t="s">
        <v>0</v>
      </c>
      <c r="Z1" s="1" t="s">
        <v>1530</v>
      </c>
    </row>
    <row r="2" spans="1:27" x14ac:dyDescent="0.45">
      <c r="A2" s="5">
        <v>41640</v>
      </c>
      <c r="B2" s="7">
        <f>YEAR(A2)</f>
        <v>2014</v>
      </c>
      <c r="C2" s="3" t="s">
        <v>98</v>
      </c>
      <c r="D2" s="3" t="s">
        <v>221</v>
      </c>
      <c r="E2" s="3" t="s">
        <v>1406</v>
      </c>
      <c r="F2" s="3">
        <v>2</v>
      </c>
      <c r="G2" s="3">
        <v>2</v>
      </c>
      <c r="J2" s="18" t="s">
        <v>98</v>
      </c>
      <c r="K2" s="19">
        <f>COUNTIFS(B:B,$K$1,C:C,J2)</f>
        <v>8</v>
      </c>
      <c r="L2" s="19">
        <f>COUNTIFS($B:$B,L$1,$C:$C,$J2)</f>
        <v>5</v>
      </c>
      <c r="M2" s="20">
        <f>COUNTIFS($B:$B,M$1,$C:$C,$J2)</f>
        <v>11</v>
      </c>
      <c r="O2" s="18" t="s">
        <v>98</v>
      </c>
      <c r="P2" s="19">
        <f>SUMIFS($G:$G,$B:$B,$P$1,$C:$C,$O2)</f>
        <v>28</v>
      </c>
      <c r="Q2" s="19">
        <f>SUMIFS($G:$G,$B:$B,Q$1,$C:$C,$O2)</f>
        <v>21</v>
      </c>
      <c r="R2" s="20">
        <f>SUMIFS($G:$G,$B:$B,R$1,$C:$C,$O2)</f>
        <v>41</v>
      </c>
      <c r="T2" s="3" t="s">
        <v>98</v>
      </c>
      <c r="U2" s="31">
        <f>SUMIFS($F:$F,$B:$B,U$1,$C:$C,$T2)</f>
        <v>12</v>
      </c>
      <c r="V2" s="19">
        <f>SUMIFS($F:$F,$B:$B,V$1,$C:$C,$T2)</f>
        <v>2</v>
      </c>
      <c r="W2" s="20">
        <f>SUMIFS($F:$F,$B:$B,W$1,$C:$C,$T2)</f>
        <v>14</v>
      </c>
      <c r="Y2" s="5">
        <v>41640</v>
      </c>
      <c r="Z2" s="19">
        <f>SUMIFS($G:$G,$A:$A,$Y2)</f>
        <v>2</v>
      </c>
      <c r="AA2">
        <f>Z2</f>
        <v>2</v>
      </c>
    </row>
    <row r="3" spans="1:27" x14ac:dyDescent="0.45">
      <c r="A3" s="5">
        <v>41642</v>
      </c>
      <c r="B3" s="7">
        <f t="shared" ref="B3:B66" si="0">YEAR(A3)</f>
        <v>2014</v>
      </c>
      <c r="C3" s="3" t="s">
        <v>16</v>
      </c>
      <c r="D3" s="3" t="s">
        <v>1113</v>
      </c>
      <c r="E3" s="3" t="s">
        <v>1405</v>
      </c>
      <c r="F3" s="3">
        <v>1</v>
      </c>
      <c r="G3" s="3">
        <v>3</v>
      </c>
      <c r="J3" s="21" t="s">
        <v>16</v>
      </c>
      <c r="K3" s="22">
        <f>COUNTIFS(B:B,$K$1,C:C,J3)</f>
        <v>14</v>
      </c>
      <c r="L3" s="22">
        <f t="shared" ref="L3:M47" si="1">COUNTIFS($B:$B,L$1,$C:$C,$J3)</f>
        <v>21</v>
      </c>
      <c r="M3" s="23">
        <f t="shared" si="1"/>
        <v>15</v>
      </c>
      <c r="O3" s="21" t="s">
        <v>16</v>
      </c>
      <c r="P3" s="22">
        <f t="shared" ref="P3:P47" si="2">SUMIFS($G:$G,$B:$B,$P$1,$C:$C,$O3)</f>
        <v>50</v>
      </c>
      <c r="Q3" s="22">
        <f t="shared" ref="Q3:R47" si="3">SUMIFS($G:$G,$B:$B,Q$1,$C:$C,$O3)</f>
        <v>90</v>
      </c>
      <c r="R3" s="23">
        <f t="shared" si="3"/>
        <v>69</v>
      </c>
      <c r="T3" s="3" t="s">
        <v>16</v>
      </c>
      <c r="U3" s="32">
        <f t="shared" ref="U3:W47" si="4">SUMIFS($F:$F,$B:$B,U$1,$C:$C,$T3)</f>
        <v>9</v>
      </c>
      <c r="V3" s="22">
        <f t="shared" si="4"/>
        <v>19</v>
      </c>
      <c r="W3" s="23">
        <f t="shared" si="4"/>
        <v>5</v>
      </c>
      <c r="Y3" s="5">
        <v>41642</v>
      </c>
      <c r="Z3" s="19">
        <f>SUMIFS($G:$G,$A:$A,$Y3)</f>
        <v>3</v>
      </c>
      <c r="AA3">
        <f>AA2+Z3</f>
        <v>5</v>
      </c>
    </row>
    <row r="4" spans="1:27" x14ac:dyDescent="0.45">
      <c r="A4" s="5">
        <v>41650</v>
      </c>
      <c r="B4" s="7">
        <f t="shared" si="0"/>
        <v>2014</v>
      </c>
      <c r="C4" s="3" t="s">
        <v>10</v>
      </c>
      <c r="D4" s="3" t="s">
        <v>1398</v>
      </c>
      <c r="E4" s="3" t="s">
        <v>1403</v>
      </c>
      <c r="F4" s="3">
        <v>0</v>
      </c>
      <c r="G4" s="3">
        <v>6</v>
      </c>
      <c r="J4" s="21" t="s">
        <v>10</v>
      </c>
      <c r="K4" s="22">
        <f t="shared" ref="K4:K47" si="5">COUNTIFS(B:B,$K$1,C:C,J4)</f>
        <v>12</v>
      </c>
      <c r="L4" s="22">
        <f t="shared" si="1"/>
        <v>14</v>
      </c>
      <c r="M4" s="23">
        <f t="shared" si="1"/>
        <v>13</v>
      </c>
      <c r="O4" s="21" t="s">
        <v>10</v>
      </c>
      <c r="P4" s="22">
        <f t="shared" si="2"/>
        <v>61</v>
      </c>
      <c r="Q4" s="22">
        <f t="shared" si="3"/>
        <v>73</v>
      </c>
      <c r="R4" s="23">
        <f t="shared" si="3"/>
        <v>54</v>
      </c>
      <c r="T4" s="3" t="s">
        <v>10</v>
      </c>
      <c r="U4" s="32">
        <f t="shared" si="4"/>
        <v>5</v>
      </c>
      <c r="V4" s="22">
        <f t="shared" si="4"/>
        <v>11</v>
      </c>
      <c r="W4" s="23">
        <f t="shared" si="4"/>
        <v>15</v>
      </c>
      <c r="Y4" s="5">
        <v>41650</v>
      </c>
      <c r="Z4" s="19">
        <f>SUMIFS($G:$G,$A:$A,$Y4)</f>
        <v>11</v>
      </c>
      <c r="AA4">
        <f>AA3+Z4</f>
        <v>16</v>
      </c>
    </row>
    <row r="5" spans="1:27" x14ac:dyDescent="0.45">
      <c r="A5" s="5">
        <v>41650</v>
      </c>
      <c r="B5" s="7">
        <f t="shared" si="0"/>
        <v>2014</v>
      </c>
      <c r="C5" s="3" t="s">
        <v>346</v>
      </c>
      <c r="D5" s="3" t="s">
        <v>509</v>
      </c>
      <c r="E5" s="3" t="s">
        <v>1404</v>
      </c>
      <c r="F5" s="3">
        <v>0</v>
      </c>
      <c r="G5" s="3">
        <v>5</v>
      </c>
      <c r="J5" s="21" t="s">
        <v>346</v>
      </c>
      <c r="K5" s="22">
        <f t="shared" si="5"/>
        <v>3</v>
      </c>
      <c r="L5" s="22">
        <f t="shared" si="1"/>
        <v>2</v>
      </c>
      <c r="M5" s="23">
        <f t="shared" si="1"/>
        <v>2</v>
      </c>
      <c r="O5" s="21" t="s">
        <v>346</v>
      </c>
      <c r="P5" s="22">
        <f t="shared" si="2"/>
        <v>13</v>
      </c>
      <c r="Q5" s="22">
        <f t="shared" si="3"/>
        <v>13</v>
      </c>
      <c r="R5" s="23">
        <f t="shared" si="3"/>
        <v>5</v>
      </c>
      <c r="T5" s="3" t="s">
        <v>346</v>
      </c>
      <c r="U5" s="32">
        <f t="shared" si="4"/>
        <v>1</v>
      </c>
      <c r="V5" s="22">
        <f t="shared" si="4"/>
        <v>11</v>
      </c>
      <c r="W5" s="23">
        <f t="shared" si="4"/>
        <v>3</v>
      </c>
      <c r="Y5" s="5">
        <v>41651</v>
      </c>
      <c r="Z5" s="19">
        <f>SUMIFS($G:$G,$A:$A,$Y5)</f>
        <v>16</v>
      </c>
      <c r="AA5">
        <f>AA4+Z5</f>
        <v>32</v>
      </c>
    </row>
    <row r="6" spans="1:27" x14ac:dyDescent="0.45">
      <c r="A6" s="5">
        <v>41651</v>
      </c>
      <c r="B6" s="7">
        <f t="shared" si="0"/>
        <v>2014</v>
      </c>
      <c r="C6" s="3" t="s">
        <v>10</v>
      </c>
      <c r="D6" s="3" t="s">
        <v>1398</v>
      </c>
      <c r="E6" s="3" t="s">
        <v>9</v>
      </c>
      <c r="F6" s="3">
        <v>0</v>
      </c>
      <c r="G6" s="3">
        <v>6</v>
      </c>
      <c r="J6" s="21" t="s">
        <v>110</v>
      </c>
      <c r="K6" s="22">
        <f t="shared" si="5"/>
        <v>2</v>
      </c>
      <c r="L6" s="22">
        <f t="shared" si="1"/>
        <v>4</v>
      </c>
      <c r="M6" s="23">
        <f t="shared" si="1"/>
        <v>15</v>
      </c>
      <c r="O6" s="21" t="s">
        <v>110</v>
      </c>
      <c r="P6" s="22">
        <f t="shared" si="2"/>
        <v>9</v>
      </c>
      <c r="Q6" s="22">
        <f t="shared" si="3"/>
        <v>13</v>
      </c>
      <c r="R6" s="23">
        <f t="shared" si="3"/>
        <v>53</v>
      </c>
      <c r="T6" s="3" t="s">
        <v>110</v>
      </c>
      <c r="U6" s="32">
        <f t="shared" si="4"/>
        <v>1</v>
      </c>
      <c r="V6" s="22">
        <f t="shared" si="4"/>
        <v>4</v>
      </c>
      <c r="W6" s="23">
        <f t="shared" si="4"/>
        <v>16</v>
      </c>
      <c r="Y6" s="5">
        <v>41652</v>
      </c>
      <c r="Z6" s="19">
        <f>SUMIFS($G:$G,$A:$A,$Y6)</f>
        <v>4</v>
      </c>
      <c r="AA6">
        <f>AA5+Z6</f>
        <v>36</v>
      </c>
    </row>
    <row r="7" spans="1:27" x14ac:dyDescent="0.45">
      <c r="A7" s="5">
        <v>41651</v>
      </c>
      <c r="B7" s="7">
        <f t="shared" si="0"/>
        <v>2014</v>
      </c>
      <c r="C7" s="3" t="s">
        <v>110</v>
      </c>
      <c r="D7" s="3" t="s">
        <v>1399</v>
      </c>
      <c r="E7" s="3" t="s">
        <v>1400</v>
      </c>
      <c r="F7" s="3">
        <v>0</v>
      </c>
      <c r="G7" s="3">
        <v>5</v>
      </c>
      <c r="J7" s="21" t="s">
        <v>6</v>
      </c>
      <c r="K7" s="22">
        <f t="shared" si="5"/>
        <v>25</v>
      </c>
      <c r="L7" s="22">
        <f t="shared" si="1"/>
        <v>25</v>
      </c>
      <c r="M7" s="23">
        <f t="shared" si="1"/>
        <v>42</v>
      </c>
      <c r="O7" s="21" t="s">
        <v>6</v>
      </c>
      <c r="P7" s="22">
        <f t="shared" si="2"/>
        <v>108</v>
      </c>
      <c r="Q7" s="22">
        <f t="shared" si="3"/>
        <v>100</v>
      </c>
      <c r="R7" s="23">
        <f t="shared" si="3"/>
        <v>158</v>
      </c>
      <c r="T7" s="3" t="s">
        <v>6</v>
      </c>
      <c r="U7" s="32">
        <f t="shared" si="4"/>
        <v>16</v>
      </c>
      <c r="V7" s="22">
        <f t="shared" si="4"/>
        <v>17</v>
      </c>
      <c r="W7" s="23">
        <f t="shared" si="4"/>
        <v>32</v>
      </c>
      <c r="Y7" s="5">
        <v>41653</v>
      </c>
      <c r="Z7" s="19">
        <f>SUMIFS($G:$G,$A:$A,$Y7)</f>
        <v>4</v>
      </c>
      <c r="AA7">
        <f>AA6+Z7</f>
        <v>40</v>
      </c>
    </row>
    <row r="8" spans="1:27" x14ac:dyDescent="0.45">
      <c r="A8" s="5">
        <v>41651</v>
      </c>
      <c r="B8" s="7">
        <f t="shared" si="0"/>
        <v>2014</v>
      </c>
      <c r="C8" s="3" t="s">
        <v>6</v>
      </c>
      <c r="D8" s="3" t="s">
        <v>1401</v>
      </c>
      <c r="E8" s="3" t="s">
        <v>1402</v>
      </c>
      <c r="F8" s="3">
        <v>0</v>
      </c>
      <c r="G8" s="3">
        <v>5</v>
      </c>
      <c r="J8" s="21" t="s">
        <v>118</v>
      </c>
      <c r="K8" s="22">
        <f t="shared" si="5"/>
        <v>13</v>
      </c>
      <c r="L8" s="22">
        <f t="shared" si="1"/>
        <v>11</v>
      </c>
      <c r="M8" s="23">
        <f t="shared" si="1"/>
        <v>11</v>
      </c>
      <c r="O8" s="21" t="s">
        <v>118</v>
      </c>
      <c r="P8" s="22">
        <f t="shared" si="2"/>
        <v>49</v>
      </c>
      <c r="Q8" s="22">
        <f t="shared" si="3"/>
        <v>55</v>
      </c>
      <c r="R8" s="23">
        <f t="shared" si="3"/>
        <v>43</v>
      </c>
      <c r="T8" s="3" t="s">
        <v>118</v>
      </c>
      <c r="U8" s="32">
        <f t="shared" si="4"/>
        <v>10</v>
      </c>
      <c r="V8" s="22">
        <f t="shared" si="4"/>
        <v>3</v>
      </c>
      <c r="W8" s="23">
        <f t="shared" si="4"/>
        <v>15</v>
      </c>
      <c r="Y8" s="5">
        <v>41655</v>
      </c>
      <c r="Z8" s="19">
        <f>SUMIFS($G:$G,$A:$A,$Y8)</f>
        <v>4</v>
      </c>
      <c r="AA8">
        <f>AA7+Z8</f>
        <v>44</v>
      </c>
    </row>
    <row r="9" spans="1:27" x14ac:dyDescent="0.45">
      <c r="A9" s="5">
        <v>41652</v>
      </c>
      <c r="B9" s="7">
        <f t="shared" si="0"/>
        <v>2014</v>
      </c>
      <c r="C9" s="3" t="s">
        <v>118</v>
      </c>
      <c r="D9" s="3" t="s">
        <v>296</v>
      </c>
      <c r="E9" s="3" t="s">
        <v>1397</v>
      </c>
      <c r="F9" s="3">
        <v>0</v>
      </c>
      <c r="G9" s="3">
        <v>4</v>
      </c>
      <c r="J9" s="21" t="s">
        <v>29</v>
      </c>
      <c r="K9" s="22">
        <f t="shared" si="5"/>
        <v>45</v>
      </c>
      <c r="L9" s="22">
        <f t="shared" si="1"/>
        <v>28</v>
      </c>
      <c r="M9" s="23">
        <f t="shared" si="1"/>
        <v>47</v>
      </c>
      <c r="O9" s="21" t="s">
        <v>29</v>
      </c>
      <c r="P9" s="22">
        <f t="shared" si="2"/>
        <v>175</v>
      </c>
      <c r="Q9" s="22">
        <f t="shared" si="3"/>
        <v>120</v>
      </c>
      <c r="R9" s="23">
        <f t="shared" si="3"/>
        <v>194</v>
      </c>
      <c r="T9" s="3" t="s">
        <v>29</v>
      </c>
      <c r="U9" s="32">
        <f t="shared" si="4"/>
        <v>45</v>
      </c>
      <c r="V9" s="22">
        <f t="shared" si="4"/>
        <v>38</v>
      </c>
      <c r="W9" s="23">
        <f t="shared" si="4"/>
        <v>39</v>
      </c>
      <c r="Y9" s="5">
        <v>41659</v>
      </c>
      <c r="Z9" s="19">
        <f>SUMIFS($G:$G,$A:$A,$Y9)</f>
        <v>4</v>
      </c>
      <c r="AA9">
        <f>AA8+Z9</f>
        <v>48</v>
      </c>
    </row>
    <row r="10" spans="1:27" x14ac:dyDescent="0.45">
      <c r="A10" s="5">
        <v>41653</v>
      </c>
      <c r="B10" s="7">
        <f t="shared" si="0"/>
        <v>2014</v>
      </c>
      <c r="C10" s="3" t="s">
        <v>29</v>
      </c>
      <c r="D10" s="3" t="s">
        <v>87</v>
      </c>
      <c r="E10" s="3" t="s">
        <v>1396</v>
      </c>
      <c r="F10" s="3">
        <v>0</v>
      </c>
      <c r="G10" s="3">
        <v>4</v>
      </c>
      <c r="J10" s="21" t="s">
        <v>1181</v>
      </c>
      <c r="K10" s="22">
        <f t="shared" si="5"/>
        <v>2</v>
      </c>
      <c r="L10" s="22">
        <f t="shared" si="1"/>
        <v>0</v>
      </c>
      <c r="M10" s="23">
        <f t="shared" si="1"/>
        <v>0</v>
      </c>
      <c r="O10" s="21" t="s">
        <v>1181</v>
      </c>
      <c r="P10" s="22">
        <f t="shared" si="2"/>
        <v>6</v>
      </c>
      <c r="Q10" s="22">
        <f t="shared" si="3"/>
        <v>0</v>
      </c>
      <c r="R10" s="23">
        <f t="shared" si="3"/>
        <v>0</v>
      </c>
      <c r="T10" s="3" t="s">
        <v>1181</v>
      </c>
      <c r="U10" s="32">
        <f t="shared" si="4"/>
        <v>5</v>
      </c>
      <c r="V10" s="22">
        <f t="shared" si="4"/>
        <v>0</v>
      </c>
      <c r="W10" s="23">
        <f t="shared" si="4"/>
        <v>0</v>
      </c>
      <c r="Y10" s="5">
        <v>41660</v>
      </c>
      <c r="Z10" s="19">
        <f>SUMIFS($G:$G,$A:$A,$Y10)</f>
        <v>3</v>
      </c>
      <c r="AA10">
        <f>AA9+Z10</f>
        <v>51</v>
      </c>
    </row>
    <row r="11" spans="1:27" x14ac:dyDescent="0.45">
      <c r="A11" s="5">
        <v>41655</v>
      </c>
      <c r="B11" s="7">
        <f t="shared" si="0"/>
        <v>2014</v>
      </c>
      <c r="C11" s="3" t="s">
        <v>1181</v>
      </c>
      <c r="D11" s="3" t="s">
        <v>1393</v>
      </c>
      <c r="E11" s="3" t="s">
        <v>1394</v>
      </c>
      <c r="F11" s="3">
        <v>5</v>
      </c>
      <c r="G11" s="3">
        <v>0</v>
      </c>
      <c r="J11" s="21" t="s">
        <v>102</v>
      </c>
      <c r="K11" s="22">
        <f t="shared" si="5"/>
        <v>2</v>
      </c>
      <c r="L11" s="22">
        <f t="shared" si="1"/>
        <v>4</v>
      </c>
      <c r="M11" s="23">
        <f t="shared" si="1"/>
        <v>1</v>
      </c>
      <c r="O11" s="21" t="s">
        <v>102</v>
      </c>
      <c r="P11" s="22">
        <f t="shared" si="2"/>
        <v>8</v>
      </c>
      <c r="Q11" s="22">
        <f t="shared" si="3"/>
        <v>18</v>
      </c>
      <c r="R11" s="23">
        <f t="shared" si="3"/>
        <v>5</v>
      </c>
      <c r="T11" s="3" t="s">
        <v>102</v>
      </c>
      <c r="U11" s="32">
        <f t="shared" si="4"/>
        <v>2</v>
      </c>
      <c r="V11" s="22">
        <f t="shared" si="4"/>
        <v>1</v>
      </c>
      <c r="W11" s="23">
        <f t="shared" si="4"/>
        <v>1</v>
      </c>
      <c r="Y11" s="5">
        <v>41664</v>
      </c>
      <c r="Z11" s="19">
        <f>SUMIFS($G:$G,$A:$A,$Y11)</f>
        <v>8</v>
      </c>
      <c r="AA11">
        <f>AA10+Z11</f>
        <v>59</v>
      </c>
    </row>
    <row r="12" spans="1:27" x14ac:dyDescent="0.45">
      <c r="A12" s="5">
        <v>41655</v>
      </c>
      <c r="B12" s="7">
        <f t="shared" si="0"/>
        <v>2014</v>
      </c>
      <c r="C12" s="3" t="s">
        <v>102</v>
      </c>
      <c r="D12" s="3" t="s">
        <v>1395</v>
      </c>
      <c r="E12" s="3" t="s">
        <v>9</v>
      </c>
      <c r="F12" s="3">
        <v>2</v>
      </c>
      <c r="G12" s="3">
        <v>4</v>
      </c>
      <c r="J12" s="21" t="s">
        <v>172</v>
      </c>
      <c r="K12" s="22">
        <f t="shared" si="5"/>
        <v>6</v>
      </c>
      <c r="L12" s="22">
        <f t="shared" si="1"/>
        <v>9</v>
      </c>
      <c r="M12" s="23">
        <f t="shared" si="1"/>
        <v>9</v>
      </c>
      <c r="O12" s="21" t="s">
        <v>172</v>
      </c>
      <c r="P12" s="22">
        <f t="shared" si="2"/>
        <v>25</v>
      </c>
      <c r="Q12" s="22">
        <f t="shared" si="3"/>
        <v>31</v>
      </c>
      <c r="R12" s="23">
        <f t="shared" si="3"/>
        <v>42</v>
      </c>
      <c r="T12" s="3" t="s">
        <v>172</v>
      </c>
      <c r="U12" s="32">
        <f t="shared" si="4"/>
        <v>4</v>
      </c>
      <c r="V12" s="22">
        <f t="shared" si="4"/>
        <v>5</v>
      </c>
      <c r="W12" s="23">
        <f t="shared" si="4"/>
        <v>3</v>
      </c>
      <c r="Y12" s="5">
        <v>41666</v>
      </c>
      <c r="Z12" s="19">
        <f>SUMIFS($G:$G,$A:$A,$Y12)</f>
        <v>8</v>
      </c>
      <c r="AA12">
        <f>AA11+Z12</f>
        <v>67</v>
      </c>
    </row>
    <row r="13" spans="1:27" x14ac:dyDescent="0.45">
      <c r="A13" s="5">
        <v>41659</v>
      </c>
      <c r="B13" s="7">
        <f t="shared" si="0"/>
        <v>2014</v>
      </c>
      <c r="C13" s="3" t="s">
        <v>98</v>
      </c>
      <c r="D13" s="3" t="s">
        <v>1391</v>
      </c>
      <c r="E13" s="3" t="s">
        <v>1392</v>
      </c>
      <c r="F13" s="3">
        <v>0</v>
      </c>
      <c r="G13" s="3">
        <v>4</v>
      </c>
      <c r="J13" s="21" t="s">
        <v>22</v>
      </c>
      <c r="K13" s="22">
        <f t="shared" si="5"/>
        <v>16</v>
      </c>
      <c r="L13" s="22">
        <f t="shared" si="1"/>
        <v>25</v>
      </c>
      <c r="M13" s="23">
        <f t="shared" si="1"/>
        <v>30</v>
      </c>
      <c r="O13" s="21" t="s">
        <v>22</v>
      </c>
      <c r="P13" s="22">
        <f t="shared" si="2"/>
        <v>65</v>
      </c>
      <c r="Q13" s="22">
        <f t="shared" si="3"/>
        <v>92</v>
      </c>
      <c r="R13" s="23">
        <f t="shared" si="3"/>
        <v>186</v>
      </c>
      <c r="T13" s="3" t="s">
        <v>22</v>
      </c>
      <c r="U13" s="32">
        <f t="shared" si="4"/>
        <v>26</v>
      </c>
      <c r="V13" s="22">
        <f t="shared" si="4"/>
        <v>18</v>
      </c>
      <c r="W13" s="23">
        <f t="shared" si="4"/>
        <v>81</v>
      </c>
      <c r="Y13" s="5">
        <v>41673</v>
      </c>
      <c r="Z13" s="19">
        <f>SUMIFS($G:$G,$A:$A,$Y13)</f>
        <v>2</v>
      </c>
      <c r="AA13">
        <f>AA12+Z13</f>
        <v>69</v>
      </c>
    </row>
    <row r="14" spans="1:27" x14ac:dyDescent="0.45">
      <c r="A14" s="5">
        <v>41660</v>
      </c>
      <c r="B14" s="7">
        <f t="shared" si="0"/>
        <v>2014</v>
      </c>
      <c r="C14" s="3" t="s">
        <v>172</v>
      </c>
      <c r="D14" s="3" t="s">
        <v>419</v>
      </c>
      <c r="E14" s="3" t="s">
        <v>1390</v>
      </c>
      <c r="F14" s="3">
        <v>2</v>
      </c>
      <c r="G14" s="3">
        <v>3</v>
      </c>
      <c r="J14" s="21" t="s">
        <v>52</v>
      </c>
      <c r="K14" s="22">
        <f t="shared" si="5"/>
        <v>3</v>
      </c>
      <c r="L14" s="22">
        <f t="shared" si="1"/>
        <v>1</v>
      </c>
      <c r="M14" s="23">
        <f t="shared" si="1"/>
        <v>8</v>
      </c>
      <c r="O14" s="21" t="s">
        <v>52</v>
      </c>
      <c r="P14" s="22">
        <f t="shared" si="2"/>
        <v>10</v>
      </c>
      <c r="Q14" s="22">
        <f t="shared" si="3"/>
        <v>4</v>
      </c>
      <c r="R14" s="23">
        <f t="shared" si="3"/>
        <v>16</v>
      </c>
      <c r="T14" s="3" t="s">
        <v>52</v>
      </c>
      <c r="U14" s="32">
        <f t="shared" si="4"/>
        <v>6</v>
      </c>
      <c r="V14" s="22">
        <f t="shared" si="4"/>
        <v>0</v>
      </c>
      <c r="W14" s="23">
        <f t="shared" si="4"/>
        <v>21</v>
      </c>
      <c r="Y14" s="5">
        <v>41675</v>
      </c>
      <c r="Z14" s="19">
        <f>SUMIFS($G:$G,$A:$A,$Y14)</f>
        <v>3</v>
      </c>
      <c r="AA14">
        <f>AA13+Z14</f>
        <v>72</v>
      </c>
    </row>
    <row r="15" spans="1:27" x14ac:dyDescent="0.45">
      <c r="A15" s="5">
        <v>41664</v>
      </c>
      <c r="B15" s="7">
        <f t="shared" si="0"/>
        <v>2014</v>
      </c>
      <c r="C15" s="3" t="s">
        <v>22</v>
      </c>
      <c r="D15" s="3" t="s">
        <v>1387</v>
      </c>
      <c r="E15" s="3" t="s">
        <v>1388</v>
      </c>
      <c r="F15" s="3">
        <v>0</v>
      </c>
      <c r="G15" s="3">
        <v>4</v>
      </c>
      <c r="J15" s="21" t="s">
        <v>137</v>
      </c>
      <c r="K15" s="22">
        <f t="shared" si="5"/>
        <v>3</v>
      </c>
      <c r="L15" s="22">
        <f t="shared" si="1"/>
        <v>12</v>
      </c>
      <c r="M15" s="23">
        <f t="shared" si="1"/>
        <v>9</v>
      </c>
      <c r="O15" s="21" t="s">
        <v>137</v>
      </c>
      <c r="P15" s="22">
        <f t="shared" si="2"/>
        <v>11</v>
      </c>
      <c r="Q15" s="22">
        <f t="shared" si="3"/>
        <v>52</v>
      </c>
      <c r="R15" s="23">
        <f t="shared" si="3"/>
        <v>35</v>
      </c>
      <c r="T15" s="3" t="s">
        <v>137</v>
      </c>
      <c r="U15" s="32">
        <f t="shared" si="4"/>
        <v>3</v>
      </c>
      <c r="V15" s="22">
        <f t="shared" si="4"/>
        <v>7</v>
      </c>
      <c r="W15" s="23">
        <f t="shared" si="4"/>
        <v>6</v>
      </c>
      <c r="Y15" s="5">
        <v>41676</v>
      </c>
      <c r="Z15" s="19">
        <f>SUMIFS($G:$G,$A:$A,$Y15)</f>
        <v>4</v>
      </c>
      <c r="AA15">
        <f>AA14+Z15</f>
        <v>76</v>
      </c>
    </row>
    <row r="16" spans="1:27" x14ac:dyDescent="0.45">
      <c r="A16" s="5">
        <v>41664</v>
      </c>
      <c r="B16" s="7">
        <f t="shared" si="0"/>
        <v>2014</v>
      </c>
      <c r="C16" s="3" t="s">
        <v>6</v>
      </c>
      <c r="D16" s="3" t="s">
        <v>7</v>
      </c>
      <c r="E16" s="3" t="s">
        <v>1389</v>
      </c>
      <c r="F16" s="3">
        <v>1</v>
      </c>
      <c r="G16" s="3">
        <v>4</v>
      </c>
      <c r="J16" s="21" t="s">
        <v>153</v>
      </c>
      <c r="K16" s="22">
        <f t="shared" si="5"/>
        <v>8</v>
      </c>
      <c r="L16" s="22">
        <f t="shared" si="1"/>
        <v>10</v>
      </c>
      <c r="M16" s="23">
        <f t="shared" si="1"/>
        <v>8</v>
      </c>
      <c r="O16" s="21" t="s">
        <v>153</v>
      </c>
      <c r="P16" s="22">
        <f t="shared" si="2"/>
        <v>31</v>
      </c>
      <c r="Q16" s="22">
        <f t="shared" si="3"/>
        <v>39</v>
      </c>
      <c r="R16" s="23">
        <f t="shared" si="3"/>
        <v>25</v>
      </c>
      <c r="T16" s="3" t="s">
        <v>153</v>
      </c>
      <c r="U16" s="32">
        <f t="shared" si="4"/>
        <v>7</v>
      </c>
      <c r="V16" s="22">
        <f t="shared" si="4"/>
        <v>10</v>
      </c>
      <c r="W16" s="23">
        <f t="shared" si="4"/>
        <v>8</v>
      </c>
      <c r="Y16" s="5">
        <v>41677</v>
      </c>
      <c r="Z16" s="19">
        <f>SUMIFS($G:$G,$A:$A,$Y16)</f>
        <v>5</v>
      </c>
      <c r="AA16">
        <f>AA15+Z16</f>
        <v>81</v>
      </c>
    </row>
    <row r="17" spans="1:27" x14ac:dyDescent="0.45">
      <c r="A17" s="5">
        <v>41666</v>
      </c>
      <c r="B17" s="7">
        <f t="shared" si="0"/>
        <v>2014</v>
      </c>
      <c r="C17" s="3" t="s">
        <v>52</v>
      </c>
      <c r="D17" s="3" t="s">
        <v>53</v>
      </c>
      <c r="E17" s="3" t="s">
        <v>1385</v>
      </c>
      <c r="F17" s="3">
        <v>1</v>
      </c>
      <c r="G17" s="3">
        <v>4</v>
      </c>
      <c r="J17" s="21" t="s">
        <v>340</v>
      </c>
      <c r="K17" s="22">
        <f t="shared" si="5"/>
        <v>4</v>
      </c>
      <c r="L17" s="22">
        <f t="shared" si="1"/>
        <v>1</v>
      </c>
      <c r="M17" s="23">
        <f t="shared" si="1"/>
        <v>3</v>
      </c>
      <c r="O17" s="21" t="s">
        <v>340</v>
      </c>
      <c r="P17" s="22">
        <f t="shared" si="2"/>
        <v>16</v>
      </c>
      <c r="Q17" s="22">
        <f t="shared" si="3"/>
        <v>3</v>
      </c>
      <c r="R17" s="23">
        <f t="shared" si="3"/>
        <v>7</v>
      </c>
      <c r="T17" s="3" t="s">
        <v>340</v>
      </c>
      <c r="U17" s="32">
        <f t="shared" si="4"/>
        <v>1</v>
      </c>
      <c r="V17" s="22">
        <f t="shared" si="4"/>
        <v>1</v>
      </c>
      <c r="W17" s="23">
        <f t="shared" si="4"/>
        <v>6</v>
      </c>
      <c r="Y17" s="5">
        <v>41682</v>
      </c>
      <c r="Z17" s="19">
        <f>SUMIFS($G:$G,$A:$A,$Y17)</f>
        <v>11</v>
      </c>
      <c r="AA17">
        <f>AA16+Z17</f>
        <v>92</v>
      </c>
    </row>
    <row r="18" spans="1:27" s="11" customFormat="1" x14ac:dyDescent="0.45">
      <c r="A18" s="8">
        <v>41666</v>
      </c>
      <c r="B18" s="9">
        <f t="shared" si="0"/>
        <v>2014</v>
      </c>
      <c r="C18" s="10" t="s">
        <v>137</v>
      </c>
      <c r="D18" s="10" t="s">
        <v>802</v>
      </c>
      <c r="E18" s="10" t="s">
        <v>1386</v>
      </c>
      <c r="F18" s="10">
        <v>0</v>
      </c>
      <c r="G18" s="10">
        <v>4</v>
      </c>
      <c r="H18" s="10"/>
      <c r="J18" s="21" t="s">
        <v>36</v>
      </c>
      <c r="K18" s="22">
        <f t="shared" si="5"/>
        <v>14</v>
      </c>
      <c r="L18" s="22">
        <f t="shared" si="1"/>
        <v>19</v>
      </c>
      <c r="M18" s="23">
        <f t="shared" si="1"/>
        <v>31</v>
      </c>
      <c r="O18" s="21" t="s">
        <v>36</v>
      </c>
      <c r="P18" s="22">
        <f t="shared" si="2"/>
        <v>65</v>
      </c>
      <c r="Q18" s="22">
        <f t="shared" si="3"/>
        <v>78</v>
      </c>
      <c r="R18" s="23">
        <f t="shared" si="3"/>
        <v>115</v>
      </c>
      <c r="T18" s="10" t="s">
        <v>36</v>
      </c>
      <c r="U18" s="32">
        <f t="shared" si="4"/>
        <v>25</v>
      </c>
      <c r="V18" s="22">
        <f t="shared" si="4"/>
        <v>41</v>
      </c>
      <c r="W18" s="23">
        <f t="shared" si="4"/>
        <v>42</v>
      </c>
      <c r="Y18" s="5">
        <v>41685</v>
      </c>
      <c r="Z18" s="19">
        <f>SUMIFS($G:$G,$A:$A,$Y18)</f>
        <v>5</v>
      </c>
      <c r="AA18">
        <f>AA17+Z18</f>
        <v>97</v>
      </c>
    </row>
    <row r="19" spans="1:27" x14ac:dyDescent="0.45">
      <c r="A19" s="5">
        <v>41673</v>
      </c>
      <c r="B19" s="7">
        <f t="shared" si="0"/>
        <v>2014</v>
      </c>
      <c r="C19" s="3" t="s">
        <v>153</v>
      </c>
      <c r="D19" s="3" t="s">
        <v>1383</v>
      </c>
      <c r="E19" s="3" t="s">
        <v>1384</v>
      </c>
      <c r="F19" s="3">
        <v>3</v>
      </c>
      <c r="G19" s="3">
        <v>2</v>
      </c>
      <c r="J19" s="21" t="s">
        <v>64</v>
      </c>
      <c r="K19" s="22">
        <f t="shared" si="5"/>
        <v>8</v>
      </c>
      <c r="L19" s="22">
        <f t="shared" si="1"/>
        <v>15</v>
      </c>
      <c r="M19" s="23">
        <f t="shared" si="1"/>
        <v>10</v>
      </c>
      <c r="O19" s="21" t="s">
        <v>64</v>
      </c>
      <c r="P19" s="22">
        <f t="shared" si="2"/>
        <v>35</v>
      </c>
      <c r="Q19" s="22">
        <f t="shared" si="3"/>
        <v>66</v>
      </c>
      <c r="R19" s="23">
        <f t="shared" si="3"/>
        <v>33</v>
      </c>
      <c r="T19" s="3" t="s">
        <v>64</v>
      </c>
      <c r="U19" s="32">
        <f t="shared" si="4"/>
        <v>4</v>
      </c>
      <c r="V19" s="22">
        <f t="shared" si="4"/>
        <v>7</v>
      </c>
      <c r="W19" s="23">
        <f t="shared" si="4"/>
        <v>15</v>
      </c>
      <c r="Y19" s="5">
        <v>41686</v>
      </c>
      <c r="Z19" s="19">
        <f>SUMIFS($G:$G,$A:$A,$Y19)</f>
        <v>26</v>
      </c>
      <c r="AA19">
        <f>AA18+Z19</f>
        <v>123</v>
      </c>
    </row>
    <row r="20" spans="1:27" x14ac:dyDescent="0.45">
      <c r="A20" s="5">
        <v>41675</v>
      </c>
      <c r="B20" s="7">
        <f t="shared" si="0"/>
        <v>2014</v>
      </c>
      <c r="C20" s="3" t="s">
        <v>6</v>
      </c>
      <c r="D20" s="3" t="s">
        <v>7</v>
      </c>
      <c r="E20" s="3" t="s">
        <v>1382</v>
      </c>
      <c r="F20" s="3">
        <v>1</v>
      </c>
      <c r="G20" s="3">
        <v>3</v>
      </c>
      <c r="J20" s="21" t="s">
        <v>57</v>
      </c>
      <c r="K20" s="22">
        <f t="shared" si="5"/>
        <v>7</v>
      </c>
      <c r="L20" s="22">
        <f t="shared" si="1"/>
        <v>11</v>
      </c>
      <c r="M20" s="23">
        <f t="shared" si="1"/>
        <v>5</v>
      </c>
      <c r="O20" s="21" t="s">
        <v>57</v>
      </c>
      <c r="P20" s="22">
        <f t="shared" si="2"/>
        <v>26</v>
      </c>
      <c r="Q20" s="22">
        <f t="shared" si="3"/>
        <v>31</v>
      </c>
      <c r="R20" s="23">
        <f t="shared" si="3"/>
        <v>17</v>
      </c>
      <c r="T20" s="3" t="s">
        <v>57</v>
      </c>
      <c r="U20" s="32">
        <f t="shared" si="4"/>
        <v>10</v>
      </c>
      <c r="V20" s="22">
        <f t="shared" si="4"/>
        <v>20</v>
      </c>
      <c r="W20" s="23">
        <f t="shared" si="4"/>
        <v>4</v>
      </c>
      <c r="Y20" s="5">
        <v>41690</v>
      </c>
      <c r="Z20" s="19">
        <f>SUMIFS($G:$G,$A:$A,$Y20)</f>
        <v>1</v>
      </c>
      <c r="AA20">
        <f>AA19+Z20</f>
        <v>124</v>
      </c>
    </row>
    <row r="21" spans="1:27" x14ac:dyDescent="0.45">
      <c r="A21" s="5">
        <v>41676</v>
      </c>
      <c r="B21" s="7">
        <f t="shared" si="0"/>
        <v>2014</v>
      </c>
      <c r="C21" s="3" t="s">
        <v>10</v>
      </c>
      <c r="D21" s="3" t="s">
        <v>11</v>
      </c>
      <c r="E21" s="3" t="s">
        <v>1381</v>
      </c>
      <c r="F21" s="3">
        <v>0</v>
      </c>
      <c r="G21" s="3">
        <v>4</v>
      </c>
      <c r="J21" s="21" t="s">
        <v>74</v>
      </c>
      <c r="K21" s="22">
        <f t="shared" si="5"/>
        <v>7</v>
      </c>
      <c r="L21" s="22">
        <f t="shared" si="1"/>
        <v>14</v>
      </c>
      <c r="M21" s="23">
        <f t="shared" si="1"/>
        <v>11</v>
      </c>
      <c r="O21" s="21" t="s">
        <v>74</v>
      </c>
      <c r="P21" s="22">
        <f t="shared" si="2"/>
        <v>23</v>
      </c>
      <c r="Q21" s="22">
        <f t="shared" si="3"/>
        <v>51</v>
      </c>
      <c r="R21" s="23">
        <f t="shared" si="3"/>
        <v>39</v>
      </c>
      <c r="T21" s="3" t="s">
        <v>74</v>
      </c>
      <c r="U21" s="32">
        <f t="shared" si="4"/>
        <v>10</v>
      </c>
      <c r="V21" s="22">
        <f t="shared" si="4"/>
        <v>20</v>
      </c>
      <c r="W21" s="23">
        <f t="shared" si="4"/>
        <v>15</v>
      </c>
      <c r="Y21" s="5">
        <v>41692</v>
      </c>
      <c r="Z21" s="19">
        <f>SUMIFS($G:$G,$A:$A,$Y21)</f>
        <v>4</v>
      </c>
      <c r="AA21">
        <f>AA20+Z21</f>
        <v>128</v>
      </c>
    </row>
    <row r="22" spans="1:27" x14ac:dyDescent="0.45">
      <c r="A22" s="5">
        <v>41677</v>
      </c>
      <c r="B22" s="7">
        <f t="shared" si="0"/>
        <v>2014</v>
      </c>
      <c r="C22" s="3" t="s">
        <v>22</v>
      </c>
      <c r="D22" s="3" t="s">
        <v>151</v>
      </c>
      <c r="E22" s="3" t="s">
        <v>1380</v>
      </c>
      <c r="F22" s="3">
        <v>0</v>
      </c>
      <c r="G22" s="3">
        <v>5</v>
      </c>
      <c r="J22" s="21" t="s">
        <v>95</v>
      </c>
      <c r="K22" s="22">
        <f t="shared" si="5"/>
        <v>18</v>
      </c>
      <c r="L22" s="22">
        <f t="shared" si="1"/>
        <v>20</v>
      </c>
      <c r="M22" s="23">
        <f t="shared" si="1"/>
        <v>17</v>
      </c>
      <c r="O22" s="21" t="s">
        <v>95</v>
      </c>
      <c r="P22" s="22">
        <f t="shared" si="2"/>
        <v>73</v>
      </c>
      <c r="Q22" s="22">
        <f t="shared" si="3"/>
        <v>71</v>
      </c>
      <c r="R22" s="23">
        <f t="shared" si="3"/>
        <v>57</v>
      </c>
      <c r="T22" s="3" t="s">
        <v>95</v>
      </c>
      <c r="U22" s="32">
        <f t="shared" si="4"/>
        <v>18</v>
      </c>
      <c r="V22" s="22">
        <f t="shared" si="4"/>
        <v>27</v>
      </c>
      <c r="W22" s="23">
        <f t="shared" si="4"/>
        <v>24</v>
      </c>
      <c r="Y22" s="5">
        <v>41695</v>
      </c>
      <c r="Z22" s="19">
        <f>SUMIFS($G:$G,$A:$A,$Y22)</f>
        <v>1</v>
      </c>
      <c r="AA22">
        <f>AA21+Z22</f>
        <v>129</v>
      </c>
    </row>
    <row r="23" spans="1:27" x14ac:dyDescent="0.45">
      <c r="A23" s="5">
        <v>41682</v>
      </c>
      <c r="B23" s="7">
        <f t="shared" si="0"/>
        <v>2014</v>
      </c>
      <c r="C23" s="3" t="s">
        <v>153</v>
      </c>
      <c r="D23" s="3" t="s">
        <v>724</v>
      </c>
      <c r="E23" s="3" t="s">
        <v>1377</v>
      </c>
      <c r="F23" s="3">
        <v>0</v>
      </c>
      <c r="G23" s="3">
        <v>5</v>
      </c>
      <c r="J23" s="21" t="s">
        <v>19</v>
      </c>
      <c r="K23" s="22">
        <f t="shared" si="5"/>
        <v>4</v>
      </c>
      <c r="L23" s="22">
        <f t="shared" si="1"/>
        <v>2</v>
      </c>
      <c r="M23" s="23">
        <f t="shared" si="1"/>
        <v>6</v>
      </c>
      <c r="O23" s="21" t="s">
        <v>19</v>
      </c>
      <c r="P23" s="22">
        <f t="shared" si="2"/>
        <v>14</v>
      </c>
      <c r="Q23" s="22">
        <f t="shared" si="3"/>
        <v>6</v>
      </c>
      <c r="R23" s="23">
        <f t="shared" si="3"/>
        <v>21</v>
      </c>
      <c r="T23" s="3" t="s">
        <v>19</v>
      </c>
      <c r="U23" s="32">
        <f t="shared" si="4"/>
        <v>5</v>
      </c>
      <c r="V23" s="22">
        <f t="shared" si="4"/>
        <v>3</v>
      </c>
      <c r="W23" s="23">
        <f t="shared" si="4"/>
        <v>8</v>
      </c>
      <c r="Y23" s="5">
        <v>41699</v>
      </c>
      <c r="Z23" s="19">
        <f>SUMIFS($G:$G,$A:$A,$Y23)</f>
        <v>8</v>
      </c>
      <c r="AA23">
        <f>AA22+Z23</f>
        <v>137</v>
      </c>
    </row>
    <row r="24" spans="1:27" x14ac:dyDescent="0.45">
      <c r="A24" s="5">
        <v>41682</v>
      </c>
      <c r="B24" s="7">
        <f t="shared" si="0"/>
        <v>2014</v>
      </c>
      <c r="C24" s="3" t="s">
        <v>29</v>
      </c>
      <c r="D24" s="3" t="s">
        <v>390</v>
      </c>
      <c r="E24" s="3" t="s">
        <v>1378</v>
      </c>
      <c r="F24" s="3">
        <v>1</v>
      </c>
      <c r="G24" s="3">
        <v>3</v>
      </c>
      <c r="J24" s="21" t="s">
        <v>332</v>
      </c>
      <c r="K24" s="22">
        <f t="shared" si="5"/>
        <v>1</v>
      </c>
      <c r="L24" s="22">
        <f t="shared" si="1"/>
        <v>6</v>
      </c>
      <c r="M24" s="23">
        <f t="shared" si="1"/>
        <v>4</v>
      </c>
      <c r="O24" s="21" t="s">
        <v>332</v>
      </c>
      <c r="P24" s="22">
        <f t="shared" si="2"/>
        <v>3</v>
      </c>
      <c r="Q24" s="22">
        <f t="shared" si="3"/>
        <v>14</v>
      </c>
      <c r="R24" s="23">
        <f t="shared" si="3"/>
        <v>16</v>
      </c>
      <c r="T24" s="3" t="s">
        <v>332</v>
      </c>
      <c r="U24" s="32">
        <f t="shared" si="4"/>
        <v>1</v>
      </c>
      <c r="V24" s="22">
        <f t="shared" si="4"/>
        <v>15</v>
      </c>
      <c r="W24" s="23">
        <f t="shared" si="4"/>
        <v>12</v>
      </c>
      <c r="Y24" s="5">
        <v>41703</v>
      </c>
      <c r="Z24" s="19">
        <f>SUMIFS($G:$G,$A:$A,$Y24)</f>
        <v>2</v>
      </c>
      <c r="AA24">
        <f>AA23+Z24</f>
        <v>139</v>
      </c>
    </row>
    <row r="25" spans="1:27" x14ac:dyDescent="0.45">
      <c r="A25" s="5">
        <v>41682</v>
      </c>
      <c r="B25" s="7">
        <f t="shared" si="0"/>
        <v>2014</v>
      </c>
      <c r="C25" s="3" t="s">
        <v>29</v>
      </c>
      <c r="D25" s="3" t="s">
        <v>60</v>
      </c>
      <c r="E25" s="3" t="s">
        <v>1379</v>
      </c>
      <c r="F25" s="3">
        <v>1</v>
      </c>
      <c r="G25" s="3">
        <v>3</v>
      </c>
      <c r="J25" s="21" t="s">
        <v>208</v>
      </c>
      <c r="K25" s="22">
        <f t="shared" si="5"/>
        <v>4</v>
      </c>
      <c r="L25" s="22">
        <f t="shared" si="1"/>
        <v>5</v>
      </c>
      <c r="M25" s="23">
        <f t="shared" si="1"/>
        <v>3</v>
      </c>
      <c r="O25" s="21" t="s">
        <v>208</v>
      </c>
      <c r="P25" s="22">
        <f t="shared" si="2"/>
        <v>20</v>
      </c>
      <c r="Q25" s="22">
        <f t="shared" si="3"/>
        <v>21</v>
      </c>
      <c r="R25" s="23">
        <f t="shared" si="3"/>
        <v>13</v>
      </c>
      <c r="T25" s="3" t="s">
        <v>208</v>
      </c>
      <c r="U25" s="32">
        <f t="shared" si="4"/>
        <v>0</v>
      </c>
      <c r="V25" s="22">
        <f t="shared" si="4"/>
        <v>3</v>
      </c>
      <c r="W25" s="23">
        <f t="shared" si="4"/>
        <v>2</v>
      </c>
      <c r="Y25" s="5">
        <v>41706</v>
      </c>
      <c r="Z25" s="19">
        <f>SUMIFS($G:$G,$A:$A,$Y25)</f>
        <v>9</v>
      </c>
      <c r="AA25">
        <f>AA24+Z25</f>
        <v>148</v>
      </c>
    </row>
    <row r="26" spans="1:27" x14ac:dyDescent="0.45">
      <c r="A26" s="5">
        <v>41685</v>
      </c>
      <c r="B26" s="7">
        <f t="shared" si="0"/>
        <v>2014</v>
      </c>
      <c r="C26" s="3" t="s">
        <v>340</v>
      </c>
      <c r="D26" s="3" t="s">
        <v>341</v>
      </c>
      <c r="E26" s="3" t="s">
        <v>1376</v>
      </c>
      <c r="F26" s="3">
        <v>0</v>
      </c>
      <c r="G26" s="3">
        <v>5</v>
      </c>
      <c r="J26" s="21" t="s">
        <v>26</v>
      </c>
      <c r="K26" s="22">
        <f t="shared" si="5"/>
        <v>13</v>
      </c>
      <c r="L26" s="22">
        <f t="shared" si="1"/>
        <v>11</v>
      </c>
      <c r="M26" s="23">
        <f t="shared" si="1"/>
        <v>12</v>
      </c>
      <c r="O26" s="21" t="s">
        <v>26</v>
      </c>
      <c r="P26" s="22">
        <f t="shared" si="2"/>
        <v>53</v>
      </c>
      <c r="Q26" s="22">
        <f t="shared" si="3"/>
        <v>42</v>
      </c>
      <c r="R26" s="23">
        <f t="shared" si="3"/>
        <v>54</v>
      </c>
      <c r="T26" s="3" t="s">
        <v>26</v>
      </c>
      <c r="U26" s="32">
        <f t="shared" si="4"/>
        <v>8</v>
      </c>
      <c r="V26" s="22">
        <f t="shared" si="4"/>
        <v>14</v>
      </c>
      <c r="W26" s="23">
        <f t="shared" si="4"/>
        <v>4</v>
      </c>
      <c r="Y26" s="5">
        <v>41707</v>
      </c>
      <c r="Z26" s="19">
        <f>SUMIFS($G:$G,$A:$A,$Y26)</f>
        <v>7</v>
      </c>
      <c r="AA26">
        <f>AA25+Z26</f>
        <v>155</v>
      </c>
    </row>
    <row r="27" spans="1:27" x14ac:dyDescent="0.45">
      <c r="A27" s="5">
        <v>41686</v>
      </c>
      <c r="B27" s="7">
        <f t="shared" si="0"/>
        <v>2014</v>
      </c>
      <c r="C27" s="3" t="s">
        <v>36</v>
      </c>
      <c r="D27" s="3" t="s">
        <v>232</v>
      </c>
      <c r="E27" s="3" t="s">
        <v>1371</v>
      </c>
      <c r="F27" s="3">
        <v>1</v>
      </c>
      <c r="G27" s="3">
        <v>7</v>
      </c>
      <c r="J27" s="21" t="s">
        <v>157</v>
      </c>
      <c r="K27" s="22">
        <f t="shared" si="5"/>
        <v>6</v>
      </c>
      <c r="L27" s="22">
        <f t="shared" si="1"/>
        <v>2</v>
      </c>
      <c r="M27" s="23">
        <f t="shared" si="1"/>
        <v>5</v>
      </c>
      <c r="O27" s="21" t="s">
        <v>157</v>
      </c>
      <c r="P27" s="22">
        <f t="shared" si="2"/>
        <v>27</v>
      </c>
      <c r="Q27" s="22">
        <f t="shared" si="3"/>
        <v>8</v>
      </c>
      <c r="R27" s="23">
        <f t="shared" si="3"/>
        <v>23</v>
      </c>
      <c r="T27" s="3" t="s">
        <v>157</v>
      </c>
      <c r="U27" s="32">
        <f t="shared" si="4"/>
        <v>0</v>
      </c>
      <c r="V27" s="22">
        <f t="shared" si="4"/>
        <v>1</v>
      </c>
      <c r="W27" s="23">
        <f t="shared" si="4"/>
        <v>2</v>
      </c>
      <c r="Y27" s="5">
        <v>41712</v>
      </c>
      <c r="Z27" s="19">
        <f>SUMIFS($G:$G,$A:$A,$Y27)</f>
        <v>4</v>
      </c>
      <c r="AA27">
        <f>AA26+Z27</f>
        <v>159</v>
      </c>
    </row>
    <row r="28" spans="1:27" x14ac:dyDescent="0.45">
      <c r="A28" s="5">
        <v>41686</v>
      </c>
      <c r="B28" s="7">
        <f t="shared" si="0"/>
        <v>2014</v>
      </c>
      <c r="C28" s="3" t="s">
        <v>153</v>
      </c>
      <c r="D28" s="3" t="s">
        <v>163</v>
      </c>
      <c r="E28" s="3" t="s">
        <v>1372</v>
      </c>
      <c r="F28" s="3">
        <v>0</v>
      </c>
      <c r="G28" s="3">
        <v>5</v>
      </c>
      <c r="J28" s="21" t="s">
        <v>68</v>
      </c>
      <c r="K28" s="22">
        <f t="shared" si="5"/>
        <v>2</v>
      </c>
      <c r="L28" s="22">
        <f t="shared" si="1"/>
        <v>2</v>
      </c>
      <c r="M28" s="23">
        <f t="shared" si="1"/>
        <v>3</v>
      </c>
      <c r="O28" s="21" t="s">
        <v>68</v>
      </c>
      <c r="P28" s="22">
        <f t="shared" si="2"/>
        <v>7</v>
      </c>
      <c r="Q28" s="22">
        <f t="shared" si="3"/>
        <v>14</v>
      </c>
      <c r="R28" s="23">
        <f t="shared" si="3"/>
        <v>12</v>
      </c>
      <c r="T28" s="3" t="s">
        <v>68</v>
      </c>
      <c r="U28" s="32">
        <f t="shared" si="4"/>
        <v>5</v>
      </c>
      <c r="V28" s="22">
        <f t="shared" si="4"/>
        <v>2</v>
      </c>
      <c r="W28" s="23">
        <f t="shared" si="4"/>
        <v>2</v>
      </c>
      <c r="Y28" s="5">
        <v>41714</v>
      </c>
      <c r="Z28" s="19">
        <f>SUMIFS($G:$G,$A:$A,$Y28)</f>
        <v>5</v>
      </c>
      <c r="AA28">
        <f>AA27+Z28</f>
        <v>164</v>
      </c>
    </row>
    <row r="29" spans="1:27" x14ac:dyDescent="0.45">
      <c r="A29" s="5">
        <v>41686</v>
      </c>
      <c r="B29" s="7">
        <f t="shared" si="0"/>
        <v>2014</v>
      </c>
      <c r="C29" s="3" t="s">
        <v>36</v>
      </c>
      <c r="D29" s="3" t="s">
        <v>357</v>
      </c>
      <c r="E29" s="3" t="s">
        <v>1373</v>
      </c>
      <c r="F29" s="3">
        <v>1</v>
      </c>
      <c r="G29" s="3">
        <v>4</v>
      </c>
      <c r="J29" s="21" t="s">
        <v>243</v>
      </c>
      <c r="K29" s="22">
        <f t="shared" si="5"/>
        <v>2</v>
      </c>
      <c r="L29" s="22">
        <f t="shared" si="1"/>
        <v>3</v>
      </c>
      <c r="M29" s="23">
        <f t="shared" si="1"/>
        <v>5</v>
      </c>
      <c r="O29" s="21" t="s">
        <v>243</v>
      </c>
      <c r="P29" s="22">
        <f t="shared" si="2"/>
        <v>8</v>
      </c>
      <c r="Q29" s="22">
        <f t="shared" si="3"/>
        <v>16</v>
      </c>
      <c r="R29" s="23">
        <f t="shared" si="3"/>
        <v>14</v>
      </c>
      <c r="T29" s="3" t="s">
        <v>243</v>
      </c>
      <c r="U29" s="32">
        <f t="shared" si="4"/>
        <v>1</v>
      </c>
      <c r="V29" s="22">
        <f t="shared" si="4"/>
        <v>4</v>
      </c>
      <c r="W29" s="23">
        <f t="shared" si="4"/>
        <v>6</v>
      </c>
      <c r="Y29" s="5">
        <v>41719</v>
      </c>
      <c r="Z29" s="19">
        <f>SUMIFS($G:$G,$A:$A,$Y29)</f>
        <v>4</v>
      </c>
      <c r="AA29">
        <f>AA28+Z29</f>
        <v>168</v>
      </c>
    </row>
    <row r="30" spans="1:27" x14ac:dyDescent="0.45">
      <c r="A30" s="5">
        <v>41686</v>
      </c>
      <c r="B30" s="7">
        <f t="shared" si="0"/>
        <v>2014</v>
      </c>
      <c r="C30" s="3" t="s">
        <v>22</v>
      </c>
      <c r="D30" s="3" t="s">
        <v>993</v>
      </c>
      <c r="E30" s="3" t="s">
        <v>1374</v>
      </c>
      <c r="F30" s="3">
        <v>1</v>
      </c>
      <c r="G30" s="3">
        <v>6</v>
      </c>
      <c r="J30" s="21" t="s">
        <v>79</v>
      </c>
      <c r="K30" s="22">
        <f t="shared" si="5"/>
        <v>1</v>
      </c>
      <c r="L30" s="22">
        <f t="shared" si="1"/>
        <v>13</v>
      </c>
      <c r="M30" s="23">
        <f t="shared" si="1"/>
        <v>11</v>
      </c>
      <c r="O30" s="21" t="s">
        <v>79</v>
      </c>
      <c r="P30" s="22">
        <f t="shared" si="2"/>
        <v>4</v>
      </c>
      <c r="Q30" s="22">
        <f t="shared" si="3"/>
        <v>50</v>
      </c>
      <c r="R30" s="23">
        <f t="shared" si="3"/>
        <v>48</v>
      </c>
      <c r="T30" s="3" t="s">
        <v>79</v>
      </c>
      <c r="U30" s="32">
        <f t="shared" si="4"/>
        <v>0</v>
      </c>
      <c r="V30" s="22">
        <f t="shared" si="4"/>
        <v>11</v>
      </c>
      <c r="W30" s="23">
        <f t="shared" si="4"/>
        <v>11</v>
      </c>
      <c r="Y30" s="5">
        <v>41721</v>
      </c>
      <c r="Z30" s="19">
        <f>SUMIFS($G:$G,$A:$A,$Y30)</f>
        <v>13</v>
      </c>
      <c r="AA30">
        <f>AA29+Z30</f>
        <v>181</v>
      </c>
    </row>
    <row r="31" spans="1:27" x14ac:dyDescent="0.45">
      <c r="A31" s="5">
        <v>41686</v>
      </c>
      <c r="B31" s="7">
        <f t="shared" si="0"/>
        <v>2014</v>
      </c>
      <c r="C31" s="3" t="s">
        <v>22</v>
      </c>
      <c r="D31" s="3" t="s">
        <v>32</v>
      </c>
      <c r="E31" s="3" t="s">
        <v>1375</v>
      </c>
      <c r="F31" s="3">
        <v>1</v>
      </c>
      <c r="G31" s="3">
        <v>4</v>
      </c>
      <c r="J31" s="21" t="s">
        <v>223</v>
      </c>
      <c r="K31" s="22">
        <f t="shared" si="5"/>
        <v>2</v>
      </c>
      <c r="L31" s="22">
        <f t="shared" si="1"/>
        <v>3</v>
      </c>
      <c r="M31" s="23">
        <f t="shared" si="1"/>
        <v>2</v>
      </c>
      <c r="O31" s="21" t="s">
        <v>223</v>
      </c>
      <c r="P31" s="22">
        <f t="shared" si="2"/>
        <v>9</v>
      </c>
      <c r="Q31" s="22">
        <f t="shared" si="3"/>
        <v>9</v>
      </c>
      <c r="R31" s="23">
        <f t="shared" si="3"/>
        <v>5</v>
      </c>
      <c r="T31" s="3" t="s">
        <v>223</v>
      </c>
      <c r="U31" s="32">
        <f t="shared" si="4"/>
        <v>0</v>
      </c>
      <c r="V31" s="22">
        <f t="shared" si="4"/>
        <v>6</v>
      </c>
      <c r="W31" s="23">
        <f t="shared" si="4"/>
        <v>3</v>
      </c>
      <c r="Y31" s="5">
        <v>41728</v>
      </c>
      <c r="Z31" s="19">
        <f>SUMIFS($G:$G,$A:$A,$Y31)</f>
        <v>10</v>
      </c>
      <c r="AA31">
        <f>AA30+Z31</f>
        <v>191</v>
      </c>
    </row>
    <row r="32" spans="1:27" x14ac:dyDescent="0.45">
      <c r="A32" s="5">
        <v>41690</v>
      </c>
      <c r="B32" s="7">
        <f t="shared" si="0"/>
        <v>2014</v>
      </c>
      <c r="C32" s="3" t="s">
        <v>153</v>
      </c>
      <c r="D32" s="3" t="s">
        <v>154</v>
      </c>
      <c r="E32" s="3" t="s">
        <v>1368</v>
      </c>
      <c r="F32" s="3">
        <v>4</v>
      </c>
      <c r="G32" s="3">
        <v>0</v>
      </c>
      <c r="J32" s="21" t="s">
        <v>44</v>
      </c>
      <c r="K32" s="22">
        <f t="shared" si="5"/>
        <v>9</v>
      </c>
      <c r="L32" s="22">
        <f t="shared" si="1"/>
        <v>11</v>
      </c>
      <c r="M32" s="23">
        <f t="shared" si="1"/>
        <v>10</v>
      </c>
      <c r="O32" s="21" t="s">
        <v>44</v>
      </c>
      <c r="P32" s="22">
        <f t="shared" si="2"/>
        <v>34</v>
      </c>
      <c r="Q32" s="22">
        <f t="shared" si="3"/>
        <v>39</v>
      </c>
      <c r="R32" s="23">
        <f t="shared" si="3"/>
        <v>36</v>
      </c>
      <c r="T32" s="3" t="s">
        <v>44</v>
      </c>
      <c r="U32" s="32">
        <f t="shared" si="4"/>
        <v>7</v>
      </c>
      <c r="V32" s="22">
        <f t="shared" si="4"/>
        <v>12</v>
      </c>
      <c r="W32" s="23">
        <f t="shared" si="4"/>
        <v>10</v>
      </c>
      <c r="Y32" s="5">
        <v>41731</v>
      </c>
      <c r="Z32" s="19">
        <f>SUMIFS($G:$G,$A:$A,$Y32)</f>
        <v>16</v>
      </c>
      <c r="AA32">
        <f>AA31+Z32</f>
        <v>207</v>
      </c>
    </row>
    <row r="33" spans="1:27" x14ac:dyDescent="0.45">
      <c r="A33" s="5">
        <v>41690</v>
      </c>
      <c r="B33" s="7">
        <f t="shared" si="0"/>
        <v>2014</v>
      </c>
      <c r="C33" s="3" t="s">
        <v>29</v>
      </c>
      <c r="D33" s="3" t="s">
        <v>1369</v>
      </c>
      <c r="E33" s="3" t="s">
        <v>1370</v>
      </c>
      <c r="F33" s="3">
        <v>4</v>
      </c>
      <c r="G33" s="3">
        <v>1</v>
      </c>
      <c r="J33" s="21" t="s">
        <v>13</v>
      </c>
      <c r="K33" s="22">
        <f t="shared" si="5"/>
        <v>4</v>
      </c>
      <c r="L33" s="22">
        <f t="shared" si="1"/>
        <v>4</v>
      </c>
      <c r="M33" s="23">
        <f t="shared" si="1"/>
        <v>2</v>
      </c>
      <c r="O33" s="21" t="s">
        <v>13</v>
      </c>
      <c r="P33" s="22">
        <f t="shared" si="2"/>
        <v>10</v>
      </c>
      <c r="Q33" s="22">
        <f t="shared" si="3"/>
        <v>18</v>
      </c>
      <c r="R33" s="23">
        <f t="shared" si="3"/>
        <v>7</v>
      </c>
      <c r="T33" s="3" t="s">
        <v>13</v>
      </c>
      <c r="U33" s="32">
        <f t="shared" si="4"/>
        <v>6</v>
      </c>
      <c r="V33" s="22">
        <f t="shared" si="4"/>
        <v>2</v>
      </c>
      <c r="W33" s="23">
        <f t="shared" si="4"/>
        <v>4</v>
      </c>
      <c r="Y33" s="5">
        <v>41734</v>
      </c>
      <c r="Z33" s="19">
        <f>SUMIFS($G:$G,$A:$A,$Y33)</f>
        <v>12</v>
      </c>
      <c r="AA33">
        <f>AA32+Z33</f>
        <v>219</v>
      </c>
    </row>
    <row r="34" spans="1:27" x14ac:dyDescent="0.45">
      <c r="A34" s="5">
        <v>41692</v>
      </c>
      <c r="B34" s="7">
        <f t="shared" si="0"/>
        <v>2014</v>
      </c>
      <c r="C34" s="3" t="s">
        <v>29</v>
      </c>
      <c r="D34" s="3" t="s">
        <v>185</v>
      </c>
      <c r="E34" s="3" t="s">
        <v>1367</v>
      </c>
      <c r="F34" s="3">
        <v>0</v>
      </c>
      <c r="G34" s="3">
        <v>4</v>
      </c>
      <c r="J34" s="21" t="s">
        <v>859</v>
      </c>
      <c r="K34" s="22">
        <f t="shared" si="5"/>
        <v>1</v>
      </c>
      <c r="L34" s="22">
        <f t="shared" si="1"/>
        <v>1</v>
      </c>
      <c r="M34" s="23">
        <f t="shared" si="1"/>
        <v>0</v>
      </c>
      <c r="O34" s="21" t="s">
        <v>859</v>
      </c>
      <c r="P34" s="22">
        <f t="shared" si="2"/>
        <v>5</v>
      </c>
      <c r="Q34" s="22">
        <f t="shared" si="3"/>
        <v>4</v>
      </c>
      <c r="R34" s="23">
        <f t="shared" si="3"/>
        <v>0</v>
      </c>
      <c r="T34" s="3" t="s">
        <v>859</v>
      </c>
      <c r="U34" s="32">
        <f t="shared" si="4"/>
        <v>0</v>
      </c>
      <c r="V34" s="22">
        <f t="shared" si="4"/>
        <v>0</v>
      </c>
      <c r="W34" s="23">
        <f t="shared" si="4"/>
        <v>0</v>
      </c>
      <c r="Y34" s="5">
        <v>41735</v>
      </c>
      <c r="Z34" s="19">
        <f>SUMIFS($G:$G,$A:$A,$Y34)</f>
        <v>8</v>
      </c>
      <c r="AA34">
        <f>AA33+Z34</f>
        <v>227</v>
      </c>
    </row>
    <row r="35" spans="1:27" x14ac:dyDescent="0.45">
      <c r="A35" s="5">
        <v>41695</v>
      </c>
      <c r="B35" s="7">
        <f t="shared" si="0"/>
        <v>2014</v>
      </c>
      <c r="C35" s="3" t="s">
        <v>98</v>
      </c>
      <c r="D35" s="3" t="s">
        <v>1365</v>
      </c>
      <c r="E35" s="3" t="s">
        <v>1366</v>
      </c>
      <c r="F35" s="3">
        <v>5</v>
      </c>
      <c r="G35" s="3">
        <v>1</v>
      </c>
      <c r="J35" s="21" t="s">
        <v>39</v>
      </c>
      <c r="K35" s="22">
        <f t="shared" si="5"/>
        <v>1</v>
      </c>
      <c r="L35" s="22">
        <f t="shared" si="1"/>
        <v>2</v>
      </c>
      <c r="M35" s="23">
        <f t="shared" si="1"/>
        <v>6</v>
      </c>
      <c r="O35" s="21" t="s">
        <v>39</v>
      </c>
      <c r="P35" s="22">
        <f t="shared" si="2"/>
        <v>5</v>
      </c>
      <c r="Q35" s="22">
        <f t="shared" si="3"/>
        <v>13</v>
      </c>
      <c r="R35" s="23">
        <f t="shared" si="3"/>
        <v>33</v>
      </c>
      <c r="T35" s="3" t="s">
        <v>39</v>
      </c>
      <c r="U35" s="32">
        <f t="shared" si="4"/>
        <v>0</v>
      </c>
      <c r="V35" s="22">
        <f t="shared" si="4"/>
        <v>1</v>
      </c>
      <c r="W35" s="23">
        <f t="shared" si="4"/>
        <v>2</v>
      </c>
      <c r="Y35" s="5">
        <v>41736</v>
      </c>
      <c r="Z35" s="19">
        <f>SUMIFS($G:$G,$A:$A,$Y35)</f>
        <v>4</v>
      </c>
      <c r="AA35">
        <f>AA34+Z35</f>
        <v>231</v>
      </c>
    </row>
    <row r="36" spans="1:27" x14ac:dyDescent="0.45">
      <c r="A36" s="5">
        <v>41699</v>
      </c>
      <c r="B36" s="7">
        <f t="shared" si="0"/>
        <v>2014</v>
      </c>
      <c r="C36" s="3" t="s">
        <v>64</v>
      </c>
      <c r="D36" s="3" t="s">
        <v>149</v>
      </c>
      <c r="E36" s="3" t="s">
        <v>1363</v>
      </c>
      <c r="F36" s="3">
        <v>1</v>
      </c>
      <c r="G36" s="3">
        <v>4</v>
      </c>
      <c r="J36" s="21" t="s">
        <v>1218</v>
      </c>
      <c r="K36" s="22">
        <f t="shared" si="5"/>
        <v>1</v>
      </c>
      <c r="L36" s="22">
        <f t="shared" si="1"/>
        <v>0</v>
      </c>
      <c r="M36" s="23">
        <f t="shared" si="1"/>
        <v>0</v>
      </c>
      <c r="O36" s="21" t="s">
        <v>1218</v>
      </c>
      <c r="P36" s="22">
        <f t="shared" si="2"/>
        <v>0</v>
      </c>
      <c r="Q36" s="22">
        <f t="shared" si="3"/>
        <v>0</v>
      </c>
      <c r="R36" s="23">
        <f t="shared" si="3"/>
        <v>0</v>
      </c>
      <c r="T36" s="3" t="s">
        <v>1218</v>
      </c>
      <c r="U36" s="32">
        <f t="shared" si="4"/>
        <v>5</v>
      </c>
      <c r="V36" s="22">
        <f t="shared" si="4"/>
        <v>0</v>
      </c>
      <c r="W36" s="23">
        <f t="shared" si="4"/>
        <v>0</v>
      </c>
      <c r="Y36" s="5">
        <v>41738</v>
      </c>
      <c r="Z36" s="19">
        <f>SUMIFS($G:$G,$A:$A,$Y36)</f>
        <v>5</v>
      </c>
      <c r="AA36">
        <f>AA35+Z36</f>
        <v>236</v>
      </c>
    </row>
    <row r="37" spans="1:27" x14ac:dyDescent="0.45">
      <c r="A37" s="5">
        <v>41699</v>
      </c>
      <c r="B37" s="7">
        <f t="shared" si="0"/>
        <v>2014</v>
      </c>
      <c r="C37" s="3" t="s">
        <v>118</v>
      </c>
      <c r="D37" s="3" t="s">
        <v>296</v>
      </c>
      <c r="E37" s="3" t="s">
        <v>1364</v>
      </c>
      <c r="F37" s="3">
        <v>0</v>
      </c>
      <c r="G37" s="3">
        <v>4</v>
      </c>
      <c r="J37" s="21" t="s">
        <v>238</v>
      </c>
      <c r="K37" s="22">
        <f t="shared" si="5"/>
        <v>1</v>
      </c>
      <c r="L37" s="22">
        <f t="shared" si="1"/>
        <v>2</v>
      </c>
      <c r="M37" s="23">
        <f t="shared" si="1"/>
        <v>4</v>
      </c>
      <c r="O37" s="21" t="s">
        <v>238</v>
      </c>
      <c r="P37" s="22">
        <f t="shared" si="2"/>
        <v>3</v>
      </c>
      <c r="Q37" s="22">
        <f t="shared" si="3"/>
        <v>7</v>
      </c>
      <c r="R37" s="23">
        <f t="shared" si="3"/>
        <v>7</v>
      </c>
      <c r="T37" s="3" t="s">
        <v>238</v>
      </c>
      <c r="U37" s="32">
        <f t="shared" si="4"/>
        <v>1</v>
      </c>
      <c r="V37" s="22">
        <f t="shared" si="4"/>
        <v>4</v>
      </c>
      <c r="W37" s="23">
        <f t="shared" si="4"/>
        <v>11</v>
      </c>
      <c r="Y37" s="5">
        <v>41740</v>
      </c>
      <c r="Z37" s="19">
        <f>SUMIFS($G:$G,$A:$A,$Y37)</f>
        <v>4</v>
      </c>
      <c r="AA37">
        <f>AA36+Z37</f>
        <v>240</v>
      </c>
    </row>
    <row r="38" spans="1:27" x14ac:dyDescent="0.45">
      <c r="A38" s="5">
        <v>41703</v>
      </c>
      <c r="B38" s="7">
        <f t="shared" si="0"/>
        <v>2014</v>
      </c>
      <c r="C38" s="3" t="s">
        <v>57</v>
      </c>
      <c r="D38" s="3" t="s">
        <v>482</v>
      </c>
      <c r="E38" s="3" t="s">
        <v>1362</v>
      </c>
      <c r="F38" s="3">
        <v>3</v>
      </c>
      <c r="G38" s="3">
        <v>2</v>
      </c>
      <c r="J38" s="21" t="s">
        <v>125</v>
      </c>
      <c r="K38" s="22">
        <f t="shared" si="5"/>
        <v>1</v>
      </c>
      <c r="L38" s="22">
        <f t="shared" si="1"/>
        <v>5</v>
      </c>
      <c r="M38" s="23">
        <f t="shared" si="1"/>
        <v>5</v>
      </c>
      <c r="O38" s="21" t="s">
        <v>125</v>
      </c>
      <c r="P38" s="22">
        <f t="shared" si="2"/>
        <v>8</v>
      </c>
      <c r="Q38" s="22">
        <f t="shared" si="3"/>
        <v>18</v>
      </c>
      <c r="R38" s="23">
        <f t="shared" si="3"/>
        <v>24</v>
      </c>
      <c r="T38" s="3" t="s">
        <v>125</v>
      </c>
      <c r="U38" s="32">
        <f t="shared" si="4"/>
        <v>1</v>
      </c>
      <c r="V38" s="22">
        <f t="shared" si="4"/>
        <v>6</v>
      </c>
      <c r="W38" s="23">
        <f t="shared" si="4"/>
        <v>1</v>
      </c>
      <c r="Y38" s="5">
        <v>41741</v>
      </c>
      <c r="Z38" s="19">
        <f>SUMIFS($G:$G,$A:$A,$Y38)</f>
        <v>3</v>
      </c>
      <c r="AA38">
        <f>AA37+Z38</f>
        <v>243</v>
      </c>
    </row>
    <row r="39" spans="1:27" x14ac:dyDescent="0.45">
      <c r="A39" s="5">
        <v>41706</v>
      </c>
      <c r="B39" s="7">
        <f t="shared" si="0"/>
        <v>2014</v>
      </c>
      <c r="C39" s="3" t="s">
        <v>29</v>
      </c>
      <c r="D39" s="3" t="s">
        <v>948</v>
      </c>
      <c r="E39" s="3" t="s">
        <v>1360</v>
      </c>
      <c r="F39" s="3">
        <v>1</v>
      </c>
      <c r="G39" s="3">
        <v>3</v>
      </c>
      <c r="J39" s="21" t="s">
        <v>1150</v>
      </c>
      <c r="K39" s="22">
        <f t="shared" si="5"/>
        <v>1</v>
      </c>
      <c r="L39" s="22">
        <f t="shared" si="1"/>
        <v>0</v>
      </c>
      <c r="M39" s="23">
        <f t="shared" si="1"/>
        <v>0</v>
      </c>
      <c r="O39" s="21" t="s">
        <v>1150</v>
      </c>
      <c r="P39" s="22">
        <f t="shared" si="2"/>
        <v>6</v>
      </c>
      <c r="Q39" s="22">
        <f t="shared" si="3"/>
        <v>0</v>
      </c>
      <c r="R39" s="23">
        <f t="shared" si="3"/>
        <v>0</v>
      </c>
      <c r="T39" s="3" t="s">
        <v>1150</v>
      </c>
      <c r="U39" s="32">
        <f t="shared" si="4"/>
        <v>0</v>
      </c>
      <c r="V39" s="22">
        <f t="shared" si="4"/>
        <v>0</v>
      </c>
      <c r="W39" s="23">
        <f t="shared" si="4"/>
        <v>0</v>
      </c>
      <c r="Y39" s="5">
        <v>41743</v>
      </c>
      <c r="Z39" s="19">
        <f>SUMIFS($G:$G,$A:$A,$Y39)</f>
        <v>4</v>
      </c>
      <c r="AA39">
        <f>AA38+Z39</f>
        <v>247</v>
      </c>
    </row>
    <row r="40" spans="1:27" x14ac:dyDescent="0.45">
      <c r="A40" s="5">
        <v>41706</v>
      </c>
      <c r="B40" s="7">
        <f t="shared" si="0"/>
        <v>2014</v>
      </c>
      <c r="C40" s="3" t="s">
        <v>6</v>
      </c>
      <c r="D40" s="3" t="s">
        <v>7</v>
      </c>
      <c r="E40" s="3" t="s">
        <v>1361</v>
      </c>
      <c r="F40" s="3">
        <v>0</v>
      </c>
      <c r="G40" s="3">
        <v>6</v>
      </c>
      <c r="J40" s="21" t="s">
        <v>707</v>
      </c>
      <c r="K40" s="22">
        <f t="shared" si="5"/>
        <v>1</v>
      </c>
      <c r="L40" s="22">
        <f t="shared" si="1"/>
        <v>1</v>
      </c>
      <c r="M40" s="23">
        <f t="shared" si="1"/>
        <v>0</v>
      </c>
      <c r="O40" s="21" t="s">
        <v>707</v>
      </c>
      <c r="P40" s="22">
        <f t="shared" si="2"/>
        <v>1</v>
      </c>
      <c r="Q40" s="22">
        <f t="shared" si="3"/>
        <v>0</v>
      </c>
      <c r="R40" s="23">
        <f t="shared" si="3"/>
        <v>0</v>
      </c>
      <c r="T40" s="3" t="s">
        <v>707</v>
      </c>
      <c r="U40" s="32">
        <f t="shared" si="4"/>
        <v>4</v>
      </c>
      <c r="V40" s="22">
        <f t="shared" si="4"/>
        <v>6</v>
      </c>
      <c r="W40" s="23">
        <f t="shared" si="4"/>
        <v>0</v>
      </c>
      <c r="Y40" s="5">
        <v>41749</v>
      </c>
      <c r="Z40" s="19">
        <f>SUMIFS($G:$G,$A:$A,$Y40)</f>
        <v>13</v>
      </c>
      <c r="AA40">
        <f>AA39+Z40</f>
        <v>260</v>
      </c>
    </row>
    <row r="41" spans="1:27" x14ac:dyDescent="0.45">
      <c r="A41" s="5">
        <v>41707</v>
      </c>
      <c r="B41" s="7">
        <f t="shared" si="0"/>
        <v>2014</v>
      </c>
      <c r="C41" s="3" t="s">
        <v>74</v>
      </c>
      <c r="D41" s="3" t="s">
        <v>1357</v>
      </c>
      <c r="E41" s="3" t="s">
        <v>1358</v>
      </c>
      <c r="F41" s="3">
        <v>3</v>
      </c>
      <c r="G41" s="3">
        <v>1</v>
      </c>
      <c r="J41" s="21" t="s">
        <v>361</v>
      </c>
      <c r="K41" s="22">
        <f t="shared" si="5"/>
        <v>0</v>
      </c>
      <c r="L41" s="22">
        <f t="shared" si="1"/>
        <v>1</v>
      </c>
      <c r="M41" s="23">
        <f t="shared" si="1"/>
        <v>5</v>
      </c>
      <c r="O41" s="21" t="s">
        <v>361</v>
      </c>
      <c r="P41" s="22">
        <f t="shared" si="2"/>
        <v>0</v>
      </c>
      <c r="Q41" s="22">
        <f t="shared" si="3"/>
        <v>2</v>
      </c>
      <c r="R41" s="23">
        <f t="shared" si="3"/>
        <v>26</v>
      </c>
      <c r="T41" s="3" t="s">
        <v>361</v>
      </c>
      <c r="U41" s="32">
        <f t="shared" si="4"/>
        <v>0</v>
      </c>
      <c r="V41" s="22">
        <f t="shared" si="4"/>
        <v>2</v>
      </c>
      <c r="W41" s="23">
        <f t="shared" si="4"/>
        <v>10</v>
      </c>
      <c r="Y41" s="5">
        <v>41751</v>
      </c>
      <c r="Z41" s="19">
        <f>SUMIFS($G:$G,$A:$A,$Y41)</f>
        <v>3</v>
      </c>
      <c r="AA41">
        <f>AA40+Z41</f>
        <v>263</v>
      </c>
    </row>
    <row r="42" spans="1:27" x14ac:dyDescent="0.45">
      <c r="A42" s="5">
        <v>41707</v>
      </c>
      <c r="B42" s="7">
        <f t="shared" si="0"/>
        <v>2014</v>
      </c>
      <c r="C42" s="3" t="s">
        <v>36</v>
      </c>
      <c r="D42" s="3" t="s">
        <v>263</v>
      </c>
      <c r="E42" s="3" t="s">
        <v>1359</v>
      </c>
      <c r="F42" s="3">
        <v>0</v>
      </c>
      <c r="G42" s="3">
        <v>6</v>
      </c>
      <c r="J42" s="21" t="s">
        <v>616</v>
      </c>
      <c r="K42" s="22">
        <f t="shared" si="5"/>
        <v>0</v>
      </c>
      <c r="L42" s="22">
        <f t="shared" si="1"/>
        <v>3</v>
      </c>
      <c r="M42" s="23">
        <f t="shared" si="1"/>
        <v>0</v>
      </c>
      <c r="O42" s="21" t="s">
        <v>616</v>
      </c>
      <c r="P42" s="22">
        <f t="shared" si="2"/>
        <v>0</v>
      </c>
      <c r="Q42" s="22">
        <f t="shared" si="3"/>
        <v>12</v>
      </c>
      <c r="R42" s="23">
        <f t="shared" si="3"/>
        <v>0</v>
      </c>
      <c r="T42" s="3" t="s">
        <v>616</v>
      </c>
      <c r="U42" s="32">
        <f t="shared" si="4"/>
        <v>0</v>
      </c>
      <c r="V42" s="22">
        <f t="shared" si="4"/>
        <v>5</v>
      </c>
      <c r="W42" s="23">
        <f t="shared" si="4"/>
        <v>0</v>
      </c>
      <c r="Y42" s="5">
        <v>41754</v>
      </c>
      <c r="Z42" s="19">
        <f>SUMIFS($G:$G,$A:$A,$Y42)</f>
        <v>3</v>
      </c>
      <c r="AA42">
        <f>AA41+Z42</f>
        <v>266</v>
      </c>
    </row>
    <row r="43" spans="1:27" x14ac:dyDescent="0.45">
      <c r="A43" s="5">
        <v>41712</v>
      </c>
      <c r="B43" s="7">
        <f t="shared" si="0"/>
        <v>2014</v>
      </c>
      <c r="C43" s="3" t="s">
        <v>16</v>
      </c>
      <c r="D43" s="3" t="s">
        <v>122</v>
      </c>
      <c r="E43" s="3" t="s">
        <v>1356</v>
      </c>
      <c r="F43" s="3">
        <v>0</v>
      </c>
      <c r="G43" s="3">
        <v>4</v>
      </c>
      <c r="J43" s="21" t="s">
        <v>648</v>
      </c>
      <c r="K43" s="22">
        <f t="shared" si="5"/>
        <v>0</v>
      </c>
      <c r="L43" s="22">
        <f t="shared" si="1"/>
        <v>2</v>
      </c>
      <c r="M43" s="23">
        <f t="shared" si="1"/>
        <v>0</v>
      </c>
      <c r="O43" s="21" t="s">
        <v>648</v>
      </c>
      <c r="P43" s="22">
        <f t="shared" si="2"/>
        <v>0</v>
      </c>
      <c r="Q43" s="22">
        <f t="shared" si="3"/>
        <v>8</v>
      </c>
      <c r="R43" s="23">
        <f t="shared" si="3"/>
        <v>0</v>
      </c>
      <c r="T43" s="3" t="s">
        <v>648</v>
      </c>
      <c r="U43" s="32">
        <f t="shared" si="4"/>
        <v>0</v>
      </c>
      <c r="V43" s="22">
        <f t="shared" si="4"/>
        <v>1</v>
      </c>
      <c r="W43" s="23">
        <f t="shared" si="4"/>
        <v>0</v>
      </c>
      <c r="Y43" s="5">
        <v>41756</v>
      </c>
      <c r="Z43" s="19">
        <f>SUMIFS($G:$G,$A:$A,$Y43)</f>
        <v>5</v>
      </c>
      <c r="AA43">
        <f>AA42+Z43</f>
        <v>271</v>
      </c>
    </row>
    <row r="44" spans="1:27" x14ac:dyDescent="0.45">
      <c r="A44" s="5">
        <v>41714</v>
      </c>
      <c r="B44" s="7">
        <f t="shared" si="0"/>
        <v>2014</v>
      </c>
      <c r="C44" s="3" t="s">
        <v>36</v>
      </c>
      <c r="D44" s="3" t="s">
        <v>1354</v>
      </c>
      <c r="E44" s="3" t="s">
        <v>1326</v>
      </c>
      <c r="F44" s="3">
        <v>3</v>
      </c>
      <c r="G44" s="3">
        <v>1</v>
      </c>
      <c r="J44" s="21" t="s">
        <v>883</v>
      </c>
      <c r="K44" s="22">
        <f t="shared" si="5"/>
        <v>0</v>
      </c>
      <c r="L44" s="22">
        <f t="shared" si="1"/>
        <v>1</v>
      </c>
      <c r="M44" s="23">
        <f t="shared" si="1"/>
        <v>0</v>
      </c>
      <c r="O44" s="21" t="s">
        <v>883</v>
      </c>
      <c r="P44" s="22">
        <f t="shared" si="2"/>
        <v>0</v>
      </c>
      <c r="Q44" s="22">
        <f t="shared" si="3"/>
        <v>0</v>
      </c>
      <c r="R44" s="23">
        <f t="shared" si="3"/>
        <v>0</v>
      </c>
      <c r="T44" s="3" t="s">
        <v>883</v>
      </c>
      <c r="U44" s="32">
        <f t="shared" si="4"/>
        <v>0</v>
      </c>
      <c r="V44" s="22">
        <f t="shared" si="4"/>
        <v>5</v>
      </c>
      <c r="W44" s="23">
        <f t="shared" si="4"/>
        <v>0</v>
      </c>
      <c r="Y44" s="5">
        <v>41758</v>
      </c>
      <c r="Z44" s="19">
        <f>SUMIFS($G:$G,$A:$A,$Y44)</f>
        <v>6</v>
      </c>
      <c r="AA44">
        <f>AA43+Z44</f>
        <v>277</v>
      </c>
    </row>
    <row r="45" spans="1:27" x14ac:dyDescent="0.45">
      <c r="A45" s="5">
        <v>41714</v>
      </c>
      <c r="B45" s="7">
        <f t="shared" si="0"/>
        <v>2014</v>
      </c>
      <c r="C45" s="3" t="s">
        <v>95</v>
      </c>
      <c r="D45" s="3" t="s">
        <v>1062</v>
      </c>
      <c r="E45" s="3" t="s">
        <v>1355</v>
      </c>
      <c r="F45" s="3">
        <v>0</v>
      </c>
      <c r="G45" s="3">
        <v>4</v>
      </c>
      <c r="J45" s="21" t="s">
        <v>381</v>
      </c>
      <c r="K45" s="22">
        <f t="shared" si="5"/>
        <v>0</v>
      </c>
      <c r="L45" s="22">
        <f t="shared" si="1"/>
        <v>1</v>
      </c>
      <c r="M45" s="23">
        <f t="shared" si="1"/>
        <v>2</v>
      </c>
      <c r="O45" s="21" t="s">
        <v>381</v>
      </c>
      <c r="P45" s="22">
        <f t="shared" si="2"/>
        <v>0</v>
      </c>
      <c r="Q45" s="22">
        <f t="shared" si="3"/>
        <v>6</v>
      </c>
      <c r="R45" s="23">
        <f t="shared" si="3"/>
        <v>8</v>
      </c>
      <c r="T45" s="3" t="s">
        <v>381</v>
      </c>
      <c r="U45" s="32">
        <f t="shared" si="4"/>
        <v>0</v>
      </c>
      <c r="V45" s="22">
        <f t="shared" si="4"/>
        <v>0</v>
      </c>
      <c r="W45" s="23">
        <f t="shared" si="4"/>
        <v>1</v>
      </c>
      <c r="Y45" s="5">
        <v>41759</v>
      </c>
      <c r="Z45" s="19">
        <f>SUMIFS($G:$G,$A:$A,$Y45)</f>
        <v>4</v>
      </c>
      <c r="AA45">
        <f>AA44+Z45</f>
        <v>281</v>
      </c>
    </row>
    <row r="46" spans="1:27" x14ac:dyDescent="0.45">
      <c r="A46" s="5">
        <v>41719</v>
      </c>
      <c r="B46" s="7">
        <f t="shared" si="0"/>
        <v>2014</v>
      </c>
      <c r="C46" s="3" t="s">
        <v>57</v>
      </c>
      <c r="D46" s="3" t="s">
        <v>280</v>
      </c>
      <c r="E46" s="3" t="s">
        <v>1353</v>
      </c>
      <c r="F46" s="3">
        <v>0</v>
      </c>
      <c r="G46" s="3">
        <v>4</v>
      </c>
      <c r="J46" s="21" t="s">
        <v>774</v>
      </c>
      <c r="K46" s="22">
        <f t="shared" si="5"/>
        <v>0</v>
      </c>
      <c r="L46" s="22">
        <f t="shared" si="1"/>
        <v>1</v>
      </c>
      <c r="M46" s="23">
        <f t="shared" si="1"/>
        <v>0</v>
      </c>
      <c r="O46" s="21" t="s">
        <v>774</v>
      </c>
      <c r="P46" s="22">
        <f t="shared" si="2"/>
        <v>0</v>
      </c>
      <c r="Q46" s="22">
        <f t="shared" si="3"/>
        <v>0</v>
      </c>
      <c r="R46" s="23">
        <f t="shared" si="3"/>
        <v>0</v>
      </c>
      <c r="T46" s="3" t="s">
        <v>774</v>
      </c>
      <c r="U46" s="32">
        <f t="shared" si="4"/>
        <v>0</v>
      </c>
      <c r="V46" s="22">
        <f t="shared" si="4"/>
        <v>4</v>
      </c>
      <c r="W46" s="23">
        <f t="shared" si="4"/>
        <v>0</v>
      </c>
      <c r="Y46" s="5">
        <v>41762</v>
      </c>
      <c r="Z46" s="19">
        <f>SUMIFS($G:$G,$A:$A,$Y46)</f>
        <v>4</v>
      </c>
      <c r="AA46">
        <f>AA45+Z46</f>
        <v>285</v>
      </c>
    </row>
    <row r="47" spans="1:27" ht="14.65" thickBot="1" x14ac:dyDescent="0.5">
      <c r="A47" s="5">
        <v>41721</v>
      </c>
      <c r="B47" s="7">
        <f t="shared" si="0"/>
        <v>2014</v>
      </c>
      <c r="C47" s="3" t="s">
        <v>36</v>
      </c>
      <c r="D47" s="3" t="s">
        <v>1349</v>
      </c>
      <c r="E47" s="3" t="s">
        <v>1350</v>
      </c>
      <c r="F47" s="3">
        <v>1</v>
      </c>
      <c r="G47" s="3">
        <v>3</v>
      </c>
      <c r="J47" s="24" t="s">
        <v>433</v>
      </c>
      <c r="K47" s="25">
        <f t="shared" si="5"/>
        <v>0</v>
      </c>
      <c r="L47" s="25">
        <f t="shared" si="1"/>
        <v>0</v>
      </c>
      <c r="M47" s="26">
        <f t="shared" si="1"/>
        <v>1</v>
      </c>
      <c r="O47" s="21" t="s">
        <v>433</v>
      </c>
      <c r="P47" s="22">
        <f t="shared" si="2"/>
        <v>0</v>
      </c>
      <c r="Q47" s="22">
        <f t="shared" si="3"/>
        <v>0</v>
      </c>
      <c r="R47" s="23">
        <f t="shared" si="3"/>
        <v>3</v>
      </c>
      <c r="T47" s="3" t="s">
        <v>433</v>
      </c>
      <c r="U47" s="32">
        <f t="shared" si="4"/>
        <v>0</v>
      </c>
      <c r="V47" s="22">
        <f t="shared" si="4"/>
        <v>0</v>
      </c>
      <c r="W47" s="23">
        <f t="shared" si="4"/>
        <v>1</v>
      </c>
      <c r="Y47" s="5">
        <v>41763</v>
      </c>
      <c r="Z47" s="19">
        <f>SUMIFS($G:$G,$A:$A,$Y47)</f>
        <v>7</v>
      </c>
      <c r="AA47">
        <f>AA46+Z47</f>
        <v>292</v>
      </c>
    </row>
    <row r="48" spans="1:27" ht="14.65" thickTop="1" x14ac:dyDescent="0.45">
      <c r="A48" s="5">
        <v>41721</v>
      </c>
      <c r="B48" s="7">
        <f t="shared" si="0"/>
        <v>2014</v>
      </c>
      <c r="C48" s="3" t="s">
        <v>29</v>
      </c>
      <c r="D48" s="3" t="s">
        <v>106</v>
      </c>
      <c r="E48" s="3" t="s">
        <v>1351</v>
      </c>
      <c r="F48" s="3">
        <v>0</v>
      </c>
      <c r="G48" s="3">
        <v>7</v>
      </c>
      <c r="J48" s="28"/>
      <c r="K48" s="29"/>
      <c r="L48" s="29"/>
      <c r="M48" s="29"/>
      <c r="Y48" s="5">
        <v>41769</v>
      </c>
      <c r="Z48" s="19">
        <f>SUMIFS($G:$G,$A:$A,$Y48)</f>
        <v>12</v>
      </c>
      <c r="AA48">
        <f>AA47+Z48</f>
        <v>304</v>
      </c>
    </row>
    <row r="49" spans="1:27" x14ac:dyDescent="0.45">
      <c r="A49" s="5">
        <v>41721</v>
      </c>
      <c r="B49" s="7">
        <f t="shared" si="0"/>
        <v>2014</v>
      </c>
      <c r="C49" s="3" t="s">
        <v>29</v>
      </c>
      <c r="D49" s="3" t="s">
        <v>479</v>
      </c>
      <c r="E49" s="3" t="s">
        <v>1352</v>
      </c>
      <c r="F49" s="3">
        <v>1</v>
      </c>
      <c r="G49" s="3">
        <v>3</v>
      </c>
      <c r="J49"/>
      <c r="O49" s="32"/>
      <c r="T49"/>
      <c r="Y49" s="5">
        <v>41770</v>
      </c>
      <c r="Z49" s="19">
        <f>SUMIFS($G:$G,$A:$A,$Y49)</f>
        <v>13</v>
      </c>
      <c r="AA49">
        <f>AA48+Z49</f>
        <v>317</v>
      </c>
    </row>
    <row r="50" spans="1:27" x14ac:dyDescent="0.45">
      <c r="A50" s="5">
        <v>41728</v>
      </c>
      <c r="B50" s="7">
        <f t="shared" si="0"/>
        <v>2014</v>
      </c>
      <c r="C50" s="3" t="s">
        <v>137</v>
      </c>
      <c r="D50" s="3" t="s">
        <v>355</v>
      </c>
      <c r="E50" s="3" t="s">
        <v>1347</v>
      </c>
      <c r="F50" s="3">
        <v>0</v>
      </c>
      <c r="G50" s="3">
        <v>5</v>
      </c>
      <c r="J50"/>
      <c r="O50" s="32"/>
      <c r="T50"/>
      <c r="Y50" s="5">
        <v>41771</v>
      </c>
      <c r="Z50" s="19">
        <f>SUMIFS($G:$G,$A:$A,$Y50)</f>
        <v>4</v>
      </c>
      <c r="AA50">
        <f>AA49+Z50</f>
        <v>321</v>
      </c>
    </row>
    <row r="51" spans="1:27" x14ac:dyDescent="0.45">
      <c r="A51" s="5">
        <v>41728</v>
      </c>
      <c r="B51" s="7">
        <f t="shared" si="0"/>
        <v>2014</v>
      </c>
      <c r="C51" s="3" t="s">
        <v>19</v>
      </c>
      <c r="D51" s="3" t="s">
        <v>1348</v>
      </c>
      <c r="E51" s="3" t="s">
        <v>9</v>
      </c>
      <c r="F51" s="3">
        <v>0</v>
      </c>
      <c r="G51" s="3">
        <v>5</v>
      </c>
      <c r="J51"/>
      <c r="O51" s="32"/>
      <c r="T51"/>
      <c r="Y51" s="5">
        <v>41772</v>
      </c>
      <c r="Z51" s="19">
        <f>SUMIFS($G:$G,$A:$A,$Y51)</f>
        <v>5</v>
      </c>
      <c r="AA51">
        <f>AA50+Z51</f>
        <v>326</v>
      </c>
    </row>
    <row r="52" spans="1:27" x14ac:dyDescent="0.45">
      <c r="A52" s="5">
        <v>41731</v>
      </c>
      <c r="B52" s="7">
        <f t="shared" si="0"/>
        <v>2014</v>
      </c>
      <c r="C52" s="3" t="s">
        <v>36</v>
      </c>
      <c r="D52" s="3" t="s">
        <v>1345</v>
      </c>
      <c r="E52" s="3" t="s">
        <v>1346</v>
      </c>
      <c r="F52" s="3">
        <v>4</v>
      </c>
      <c r="G52" s="3">
        <v>16</v>
      </c>
      <c r="J52"/>
      <c r="O52" s="32"/>
      <c r="T52"/>
      <c r="Y52" s="5">
        <v>41776</v>
      </c>
      <c r="Z52" s="19">
        <f>SUMIFS($G:$G,$A:$A,$Y52)</f>
        <v>8</v>
      </c>
      <c r="AA52">
        <f>AA51+Z52</f>
        <v>334</v>
      </c>
    </row>
    <row r="53" spans="1:27" x14ac:dyDescent="0.45">
      <c r="A53" s="5">
        <v>41734</v>
      </c>
      <c r="B53" s="7">
        <f t="shared" si="0"/>
        <v>2014</v>
      </c>
      <c r="C53" s="3" t="s">
        <v>6</v>
      </c>
      <c r="D53" s="3" t="s">
        <v>7</v>
      </c>
      <c r="E53" s="3" t="s">
        <v>1341</v>
      </c>
      <c r="F53" s="3">
        <v>1</v>
      </c>
      <c r="G53" s="3">
        <v>5</v>
      </c>
      <c r="J53"/>
      <c r="O53" s="32"/>
      <c r="T53"/>
      <c r="Y53" s="5">
        <v>41777</v>
      </c>
      <c r="Z53" s="19">
        <f>SUMIFS($G:$G,$A:$A,$Y53)</f>
        <v>7</v>
      </c>
      <c r="AA53">
        <f>AA52+Z53</f>
        <v>341</v>
      </c>
    </row>
    <row r="54" spans="1:27" x14ac:dyDescent="0.45">
      <c r="A54" s="5">
        <v>41734</v>
      </c>
      <c r="B54" s="7">
        <f t="shared" si="0"/>
        <v>2014</v>
      </c>
      <c r="C54" s="3" t="s">
        <v>332</v>
      </c>
      <c r="D54" s="3" t="s">
        <v>333</v>
      </c>
      <c r="E54" s="3" t="s">
        <v>1342</v>
      </c>
      <c r="F54" s="3">
        <v>1</v>
      </c>
      <c r="G54" s="3">
        <v>3</v>
      </c>
      <c r="J54"/>
      <c r="O54" s="32"/>
      <c r="T54"/>
      <c r="Y54" s="5">
        <v>41780</v>
      </c>
      <c r="Z54" s="19">
        <f>SUMIFS($G:$G,$A:$A,$Y54)</f>
        <v>3</v>
      </c>
      <c r="AA54">
        <f>AA53+Z54</f>
        <v>344</v>
      </c>
    </row>
    <row r="55" spans="1:27" x14ac:dyDescent="0.45">
      <c r="A55" s="5">
        <v>41734</v>
      </c>
      <c r="B55" s="7">
        <f t="shared" si="0"/>
        <v>2014</v>
      </c>
      <c r="C55" s="3" t="s">
        <v>29</v>
      </c>
      <c r="D55" s="3" t="s">
        <v>1343</v>
      </c>
      <c r="E55" s="3" t="s">
        <v>1344</v>
      </c>
      <c r="F55" s="3">
        <v>0</v>
      </c>
      <c r="G55" s="3">
        <v>4</v>
      </c>
      <c r="J55"/>
      <c r="O55" s="32"/>
      <c r="T55"/>
      <c r="Y55" s="5">
        <v>41782</v>
      </c>
      <c r="Z55" s="19">
        <f>SUMIFS($G:$G,$A:$A,$Y55)</f>
        <v>17</v>
      </c>
      <c r="AA55">
        <f>AA54+Z55</f>
        <v>361</v>
      </c>
    </row>
    <row r="56" spans="1:27" x14ac:dyDescent="0.45">
      <c r="A56" s="5">
        <v>41735</v>
      </c>
      <c r="B56" s="7">
        <f t="shared" si="0"/>
        <v>2014</v>
      </c>
      <c r="C56" s="3" t="s">
        <v>208</v>
      </c>
      <c r="D56" s="3" t="s">
        <v>1091</v>
      </c>
      <c r="E56" s="3" t="s">
        <v>1339</v>
      </c>
      <c r="F56" s="3">
        <v>0</v>
      </c>
      <c r="G56" s="3">
        <v>4</v>
      </c>
      <c r="J56"/>
      <c r="O56" s="32"/>
      <c r="T56"/>
      <c r="Y56" s="5">
        <v>41783</v>
      </c>
      <c r="Z56" s="19">
        <f>SUMIFS($G:$G,$A:$A,$Y56)</f>
        <v>5</v>
      </c>
      <c r="AA56">
        <f>AA55+Z56</f>
        <v>366</v>
      </c>
    </row>
    <row r="57" spans="1:27" x14ac:dyDescent="0.45">
      <c r="A57" s="5">
        <v>41735</v>
      </c>
      <c r="B57" s="7">
        <f t="shared" si="0"/>
        <v>2014</v>
      </c>
      <c r="C57" s="3" t="s">
        <v>102</v>
      </c>
      <c r="D57" s="3" t="s">
        <v>875</v>
      </c>
      <c r="E57" s="3" t="s">
        <v>1340</v>
      </c>
      <c r="F57" s="3">
        <v>0</v>
      </c>
      <c r="G57" s="3">
        <v>4</v>
      </c>
      <c r="J57"/>
      <c r="O57" s="32"/>
      <c r="T57"/>
      <c r="Y57" s="5">
        <v>41784</v>
      </c>
      <c r="Z57" s="19">
        <f>SUMIFS($G:$G,$A:$A,$Y57)</f>
        <v>3</v>
      </c>
      <c r="AA57">
        <f>AA56+Z57</f>
        <v>369</v>
      </c>
    </row>
    <row r="58" spans="1:27" x14ac:dyDescent="0.45">
      <c r="A58" s="5">
        <v>41736</v>
      </c>
      <c r="B58" s="7">
        <f t="shared" si="0"/>
        <v>2014</v>
      </c>
      <c r="C58" s="3" t="s">
        <v>10</v>
      </c>
      <c r="D58" s="3" t="s">
        <v>11</v>
      </c>
      <c r="E58" s="3" t="s">
        <v>1338</v>
      </c>
      <c r="F58" s="3">
        <v>0</v>
      </c>
      <c r="G58" s="3">
        <v>4</v>
      </c>
      <c r="J58"/>
      <c r="O58" s="32"/>
      <c r="T58"/>
      <c r="Y58" s="5">
        <v>41790</v>
      </c>
      <c r="Z58" s="19">
        <f>SUMIFS($G:$G,$A:$A,$Y58)</f>
        <v>3</v>
      </c>
      <c r="AA58">
        <f>AA57+Z58</f>
        <v>372</v>
      </c>
    </row>
    <row r="59" spans="1:27" x14ac:dyDescent="0.45">
      <c r="A59" s="5">
        <v>41738</v>
      </c>
      <c r="B59" s="7">
        <f t="shared" si="0"/>
        <v>2014</v>
      </c>
      <c r="C59" s="3" t="s">
        <v>26</v>
      </c>
      <c r="D59" s="3" t="s">
        <v>1335</v>
      </c>
      <c r="E59" s="3" t="s">
        <v>1336</v>
      </c>
      <c r="F59" s="3">
        <v>3</v>
      </c>
      <c r="G59" s="3">
        <v>1</v>
      </c>
      <c r="J59"/>
      <c r="O59" s="32"/>
      <c r="T59"/>
      <c r="Y59" s="5">
        <v>41791</v>
      </c>
      <c r="Z59" s="19">
        <f>SUMIFS($G:$G,$A:$A,$Y59)</f>
        <v>9</v>
      </c>
      <c r="AA59">
        <f>AA58+Z59</f>
        <v>381</v>
      </c>
    </row>
    <row r="60" spans="1:27" x14ac:dyDescent="0.45">
      <c r="A60" s="5">
        <v>41738</v>
      </c>
      <c r="B60" s="7">
        <f t="shared" si="0"/>
        <v>2014</v>
      </c>
      <c r="C60" s="3" t="s">
        <v>6</v>
      </c>
      <c r="D60" s="3" t="s">
        <v>114</v>
      </c>
      <c r="E60" s="3" t="s">
        <v>1337</v>
      </c>
      <c r="F60" s="3">
        <v>0</v>
      </c>
      <c r="G60" s="3">
        <v>4</v>
      </c>
      <c r="J60"/>
      <c r="O60" s="32"/>
      <c r="T60"/>
      <c r="Y60" s="5">
        <v>41792</v>
      </c>
      <c r="Z60" s="19">
        <f>SUMIFS($G:$G,$A:$A,$Y60)</f>
        <v>7</v>
      </c>
      <c r="AA60">
        <f>AA59+Z60</f>
        <v>388</v>
      </c>
    </row>
    <row r="61" spans="1:27" x14ac:dyDescent="0.45">
      <c r="A61" s="5">
        <v>41740</v>
      </c>
      <c r="B61" s="7">
        <f t="shared" si="0"/>
        <v>2014</v>
      </c>
      <c r="C61" s="3" t="s">
        <v>153</v>
      </c>
      <c r="D61" s="3" t="s">
        <v>948</v>
      </c>
      <c r="E61" s="3" t="s">
        <v>1334</v>
      </c>
      <c r="F61" s="3">
        <v>0</v>
      </c>
      <c r="G61" s="3">
        <v>4</v>
      </c>
      <c r="J61"/>
      <c r="O61" s="32"/>
      <c r="T61"/>
      <c r="Y61" s="5">
        <v>41793</v>
      </c>
      <c r="Z61" s="19">
        <f>SUMIFS($G:$G,$A:$A,$Y61)</f>
        <v>4</v>
      </c>
      <c r="AA61">
        <f>AA60+Z61</f>
        <v>392</v>
      </c>
    </row>
    <row r="62" spans="1:27" x14ac:dyDescent="0.45">
      <c r="A62" s="5">
        <v>41741</v>
      </c>
      <c r="B62" s="7">
        <f t="shared" si="0"/>
        <v>2014</v>
      </c>
      <c r="C62" s="3" t="s">
        <v>10</v>
      </c>
      <c r="D62" s="3" t="s">
        <v>11</v>
      </c>
      <c r="E62" s="3" t="s">
        <v>1333</v>
      </c>
      <c r="F62" s="3">
        <v>1</v>
      </c>
      <c r="G62" s="3">
        <v>3</v>
      </c>
      <c r="J62"/>
      <c r="O62" s="32"/>
      <c r="T62"/>
      <c r="Y62" s="5">
        <v>41797</v>
      </c>
      <c r="Z62" s="19">
        <f>SUMIFS($G:$G,$A:$A,$Y62)</f>
        <v>8</v>
      </c>
      <c r="AA62">
        <f>AA61+Z62</f>
        <v>400</v>
      </c>
    </row>
    <row r="63" spans="1:27" x14ac:dyDescent="0.45">
      <c r="A63" s="5">
        <v>41743</v>
      </c>
      <c r="B63" s="7">
        <f t="shared" si="0"/>
        <v>2014</v>
      </c>
      <c r="C63" s="3" t="s">
        <v>157</v>
      </c>
      <c r="D63" s="3" t="s">
        <v>52</v>
      </c>
      <c r="E63" s="3" t="s">
        <v>1332</v>
      </c>
      <c r="F63" s="3">
        <v>0</v>
      </c>
      <c r="G63" s="3">
        <v>4</v>
      </c>
      <c r="J63"/>
      <c r="O63" s="32"/>
      <c r="T63"/>
      <c r="Y63" s="5">
        <v>41798</v>
      </c>
      <c r="Z63" s="19">
        <f>SUMIFS($G:$G,$A:$A,$Y63)</f>
        <v>4</v>
      </c>
      <c r="AA63">
        <f>AA62+Z63</f>
        <v>404</v>
      </c>
    </row>
    <row r="64" spans="1:27" x14ac:dyDescent="0.45">
      <c r="A64" s="5">
        <v>41749</v>
      </c>
      <c r="B64" s="7">
        <f t="shared" si="0"/>
        <v>2014</v>
      </c>
      <c r="C64" s="3" t="s">
        <v>6</v>
      </c>
      <c r="D64" s="3" t="s">
        <v>441</v>
      </c>
      <c r="E64" s="3" t="s">
        <v>1329</v>
      </c>
      <c r="F64" s="3">
        <v>0</v>
      </c>
      <c r="G64" s="3">
        <v>6</v>
      </c>
      <c r="J64"/>
      <c r="O64" s="32"/>
      <c r="T64"/>
      <c r="Y64" s="5">
        <v>41799</v>
      </c>
      <c r="Z64" s="19">
        <f>SUMIFS($G:$G,$A:$A,$Y64)</f>
        <v>6</v>
      </c>
      <c r="AA64">
        <f>AA63+Z64</f>
        <v>410</v>
      </c>
    </row>
    <row r="65" spans="1:27" x14ac:dyDescent="0.45">
      <c r="A65" s="5">
        <v>41749</v>
      </c>
      <c r="B65" s="7">
        <f t="shared" si="0"/>
        <v>2014</v>
      </c>
      <c r="C65" s="3" t="s">
        <v>22</v>
      </c>
      <c r="D65" s="3" t="s">
        <v>545</v>
      </c>
      <c r="E65" s="3" t="s">
        <v>1330</v>
      </c>
      <c r="F65" s="3">
        <v>2</v>
      </c>
      <c r="G65" s="3">
        <v>2</v>
      </c>
      <c r="J65"/>
      <c r="O65" s="32"/>
      <c r="T65"/>
      <c r="Y65" s="5">
        <v>41803</v>
      </c>
      <c r="Z65" s="19">
        <f>SUMIFS($G:$G,$A:$A,$Y65)</f>
        <v>1</v>
      </c>
      <c r="AA65">
        <f>AA64+Z65</f>
        <v>411</v>
      </c>
    </row>
    <row r="66" spans="1:27" x14ac:dyDescent="0.45">
      <c r="A66" s="5">
        <v>41749</v>
      </c>
      <c r="B66" s="7">
        <f t="shared" si="0"/>
        <v>2014</v>
      </c>
      <c r="C66" s="3" t="s">
        <v>6</v>
      </c>
      <c r="D66" s="3" t="s">
        <v>7</v>
      </c>
      <c r="E66" s="3" t="s">
        <v>1331</v>
      </c>
      <c r="F66" s="3">
        <v>0</v>
      </c>
      <c r="G66" s="3">
        <v>5</v>
      </c>
      <c r="J66"/>
      <c r="O66" s="32"/>
      <c r="T66"/>
      <c r="Y66" s="5">
        <v>41805</v>
      </c>
      <c r="Z66" s="19">
        <f>SUMIFS($G:$G,$A:$A,$Y66)</f>
        <v>8</v>
      </c>
      <c r="AA66">
        <f>AA65+Z66</f>
        <v>419</v>
      </c>
    </row>
    <row r="67" spans="1:27" x14ac:dyDescent="0.45">
      <c r="A67" s="5">
        <v>41751</v>
      </c>
      <c r="B67" s="7">
        <f t="shared" ref="B67:B130" si="6">YEAR(A67)</f>
        <v>2014</v>
      </c>
      <c r="C67" s="3" t="s">
        <v>29</v>
      </c>
      <c r="D67" s="3" t="s">
        <v>87</v>
      </c>
      <c r="E67" s="3" t="s">
        <v>1328</v>
      </c>
      <c r="F67" s="3">
        <v>1</v>
      </c>
      <c r="G67" s="3">
        <v>3</v>
      </c>
      <c r="J67"/>
      <c r="O67" s="32"/>
      <c r="T67"/>
      <c r="Y67" s="5">
        <v>41810</v>
      </c>
      <c r="Z67" s="19">
        <f>SUMIFS($G:$G,$A:$A,$Y67)</f>
        <v>4</v>
      </c>
      <c r="AA67">
        <f>AA66+Z67</f>
        <v>423</v>
      </c>
    </row>
    <row r="68" spans="1:27" x14ac:dyDescent="0.45">
      <c r="A68" s="5">
        <v>41754</v>
      </c>
      <c r="B68" s="7">
        <f t="shared" si="6"/>
        <v>2014</v>
      </c>
      <c r="C68" s="3" t="s">
        <v>26</v>
      </c>
      <c r="D68" s="3" t="s">
        <v>50</v>
      </c>
      <c r="E68" s="3" t="s">
        <v>1327</v>
      </c>
      <c r="F68" s="3">
        <v>2</v>
      </c>
      <c r="G68" s="3">
        <v>3</v>
      </c>
      <c r="J68"/>
      <c r="O68" s="32"/>
      <c r="T68"/>
      <c r="Y68" s="5">
        <v>41811</v>
      </c>
      <c r="Z68" s="19">
        <f>SUMIFS($G:$G,$A:$A,$Y68)</f>
        <v>9</v>
      </c>
      <c r="AA68">
        <f>AA67+Z68</f>
        <v>432</v>
      </c>
    </row>
    <row r="69" spans="1:27" x14ac:dyDescent="0.45">
      <c r="A69" s="5">
        <v>41756</v>
      </c>
      <c r="B69" s="7">
        <f t="shared" si="6"/>
        <v>2014</v>
      </c>
      <c r="C69" s="3" t="s">
        <v>16</v>
      </c>
      <c r="D69" s="3" t="s">
        <v>1325</v>
      </c>
      <c r="E69" s="3" t="s">
        <v>1326</v>
      </c>
      <c r="F69" s="3">
        <v>0</v>
      </c>
      <c r="G69" s="3">
        <v>5</v>
      </c>
      <c r="J69"/>
      <c r="O69" s="32"/>
      <c r="T69"/>
      <c r="Y69" s="5">
        <v>41812</v>
      </c>
      <c r="Z69" s="19">
        <f>SUMIFS($G:$G,$A:$A,$Y69)</f>
        <v>3</v>
      </c>
      <c r="AA69">
        <f>AA68+Z69</f>
        <v>435</v>
      </c>
    </row>
    <row r="70" spans="1:27" x14ac:dyDescent="0.45">
      <c r="A70" s="5">
        <v>41758</v>
      </c>
      <c r="B70" s="7">
        <f t="shared" si="6"/>
        <v>2014</v>
      </c>
      <c r="C70" s="3" t="s">
        <v>95</v>
      </c>
      <c r="D70" s="3" t="s">
        <v>1323</v>
      </c>
      <c r="E70" s="3" t="s">
        <v>1324</v>
      </c>
      <c r="F70" s="3">
        <v>1</v>
      </c>
      <c r="G70" s="3">
        <v>6</v>
      </c>
      <c r="J70"/>
      <c r="O70" s="32"/>
      <c r="T70"/>
      <c r="Y70" s="5">
        <v>41814</v>
      </c>
      <c r="Z70" s="19">
        <f>SUMIFS($G:$G,$A:$A,$Y70)</f>
        <v>7</v>
      </c>
      <c r="AA70">
        <f>AA69+Z70</f>
        <v>442</v>
      </c>
    </row>
    <row r="71" spans="1:27" x14ac:dyDescent="0.45">
      <c r="A71" s="5">
        <v>41759</v>
      </c>
      <c r="B71" s="7">
        <f t="shared" si="6"/>
        <v>2014</v>
      </c>
      <c r="C71" s="3" t="s">
        <v>6</v>
      </c>
      <c r="D71" s="3" t="s">
        <v>7</v>
      </c>
      <c r="E71" s="3" t="s">
        <v>1322</v>
      </c>
      <c r="F71" s="3">
        <v>0</v>
      </c>
      <c r="G71" s="3">
        <v>4</v>
      </c>
      <c r="J71"/>
      <c r="O71" s="32"/>
      <c r="T71"/>
      <c r="Y71" s="5">
        <v>41815</v>
      </c>
      <c r="Z71" s="19">
        <f>SUMIFS($G:$G,$A:$A,$Y71)</f>
        <v>5</v>
      </c>
      <c r="AA71">
        <f>AA70+Z71</f>
        <v>447</v>
      </c>
    </row>
    <row r="72" spans="1:27" x14ac:dyDescent="0.45">
      <c r="A72" s="5">
        <v>41762</v>
      </c>
      <c r="B72" s="7">
        <f t="shared" si="6"/>
        <v>2014</v>
      </c>
      <c r="C72" s="3" t="s">
        <v>68</v>
      </c>
      <c r="D72" s="3" t="s">
        <v>1320</v>
      </c>
      <c r="E72" s="3" t="s">
        <v>1321</v>
      </c>
      <c r="F72" s="3">
        <v>4</v>
      </c>
      <c r="G72" s="3">
        <v>4</v>
      </c>
      <c r="J72"/>
      <c r="O72" s="32"/>
      <c r="T72"/>
      <c r="Y72" s="5">
        <v>41816</v>
      </c>
      <c r="Z72" s="19">
        <f>SUMIFS($G:$G,$A:$A,$Y72)</f>
        <v>7</v>
      </c>
      <c r="AA72">
        <f>AA71+Z72</f>
        <v>454</v>
      </c>
    </row>
    <row r="73" spans="1:27" x14ac:dyDescent="0.45">
      <c r="A73" s="5">
        <v>41763</v>
      </c>
      <c r="B73" s="7">
        <f t="shared" si="6"/>
        <v>2014</v>
      </c>
      <c r="C73" s="3" t="s">
        <v>243</v>
      </c>
      <c r="D73" s="3" t="s">
        <v>1317</v>
      </c>
      <c r="E73" s="3" t="s">
        <v>1318</v>
      </c>
      <c r="F73" s="3">
        <v>0</v>
      </c>
      <c r="G73" s="3">
        <v>4</v>
      </c>
      <c r="J73"/>
      <c r="O73" s="32"/>
      <c r="T73"/>
      <c r="Y73" s="5">
        <v>41817</v>
      </c>
      <c r="Z73" s="19">
        <f>SUMIFS($G:$G,$A:$A,$Y73)</f>
        <v>8</v>
      </c>
      <c r="AA73">
        <f>AA72+Z73</f>
        <v>462</v>
      </c>
    </row>
    <row r="74" spans="1:27" x14ac:dyDescent="0.45">
      <c r="A74" s="5">
        <v>41763</v>
      </c>
      <c r="B74" s="7">
        <f t="shared" si="6"/>
        <v>2014</v>
      </c>
      <c r="C74" s="3" t="s">
        <v>6</v>
      </c>
      <c r="D74" s="3" t="s">
        <v>7</v>
      </c>
      <c r="E74" s="3" t="s">
        <v>1319</v>
      </c>
      <c r="F74" s="3">
        <v>1</v>
      </c>
      <c r="G74" s="3">
        <v>3</v>
      </c>
      <c r="J74"/>
      <c r="O74" s="32"/>
      <c r="T74"/>
      <c r="Y74" s="5">
        <v>41818</v>
      </c>
      <c r="Z74" s="19">
        <f>SUMIFS($G:$G,$A:$A,$Y74)</f>
        <v>11</v>
      </c>
      <c r="AA74">
        <f>AA73+Z74</f>
        <v>473</v>
      </c>
    </row>
    <row r="75" spans="1:27" x14ac:dyDescent="0.45">
      <c r="A75" s="5">
        <v>41769</v>
      </c>
      <c r="B75" s="7">
        <f t="shared" si="6"/>
        <v>2014</v>
      </c>
      <c r="C75" s="3" t="s">
        <v>95</v>
      </c>
      <c r="D75" s="3" t="s">
        <v>1313</v>
      </c>
      <c r="E75" s="3" t="s">
        <v>1314</v>
      </c>
      <c r="F75" s="3">
        <v>1</v>
      </c>
      <c r="G75" s="3">
        <v>3</v>
      </c>
      <c r="J75"/>
      <c r="O75" s="32"/>
      <c r="T75"/>
      <c r="Y75" s="5">
        <v>41819</v>
      </c>
      <c r="Z75" s="19">
        <f>SUMIFS($G:$G,$A:$A,$Y75)</f>
        <v>18</v>
      </c>
      <c r="AA75">
        <f>AA74+Z75</f>
        <v>491</v>
      </c>
    </row>
    <row r="76" spans="1:27" x14ac:dyDescent="0.45">
      <c r="A76" s="5">
        <v>41769</v>
      </c>
      <c r="B76" s="7">
        <f t="shared" si="6"/>
        <v>2014</v>
      </c>
      <c r="C76" s="3" t="s">
        <v>95</v>
      </c>
      <c r="D76" s="3" t="s">
        <v>256</v>
      </c>
      <c r="E76" s="3" t="s">
        <v>1315</v>
      </c>
      <c r="F76" s="3">
        <v>2</v>
      </c>
      <c r="G76" s="3">
        <v>3</v>
      </c>
      <c r="J76"/>
      <c r="O76" s="32"/>
      <c r="T76"/>
      <c r="Y76" s="5">
        <v>41820</v>
      </c>
      <c r="Z76" s="19">
        <f>SUMIFS($G:$G,$A:$A,$Y76)</f>
        <v>3</v>
      </c>
      <c r="AA76">
        <f>AA75+Z76</f>
        <v>494</v>
      </c>
    </row>
    <row r="77" spans="1:27" x14ac:dyDescent="0.45">
      <c r="A77" s="5">
        <v>41769</v>
      </c>
      <c r="B77" s="7">
        <f t="shared" si="6"/>
        <v>2014</v>
      </c>
      <c r="C77" s="3" t="s">
        <v>29</v>
      </c>
      <c r="D77" s="3" t="s">
        <v>42</v>
      </c>
      <c r="E77" s="3" t="s">
        <v>1316</v>
      </c>
      <c r="F77" s="3">
        <v>1</v>
      </c>
      <c r="G77" s="3">
        <v>6</v>
      </c>
      <c r="J77"/>
      <c r="O77" s="32"/>
      <c r="T77"/>
      <c r="Y77" s="5">
        <v>41822</v>
      </c>
      <c r="Z77" s="19">
        <f>SUMIFS($G:$G,$A:$A,$Y77)</f>
        <v>5</v>
      </c>
      <c r="AA77">
        <f>AA76+Z77</f>
        <v>499</v>
      </c>
    </row>
    <row r="78" spans="1:27" x14ac:dyDescent="0.45">
      <c r="A78" s="5">
        <v>41770</v>
      </c>
      <c r="B78" s="7">
        <f t="shared" si="6"/>
        <v>2014</v>
      </c>
      <c r="C78" s="3" t="s">
        <v>29</v>
      </c>
      <c r="D78" s="3" t="s">
        <v>42</v>
      </c>
      <c r="E78" s="3" t="s">
        <v>1311</v>
      </c>
      <c r="F78" s="3">
        <v>1</v>
      </c>
      <c r="G78" s="3">
        <v>6</v>
      </c>
      <c r="J78"/>
      <c r="O78" s="32"/>
      <c r="T78"/>
      <c r="Y78" s="5">
        <v>41824</v>
      </c>
      <c r="Z78" s="19">
        <f>SUMIFS($G:$G,$A:$A,$Y78)</f>
        <v>5</v>
      </c>
      <c r="AA78">
        <f>AA77+Z78</f>
        <v>504</v>
      </c>
    </row>
    <row r="79" spans="1:27" x14ac:dyDescent="0.45">
      <c r="A79" s="5">
        <v>41770</v>
      </c>
      <c r="B79" s="7">
        <f t="shared" si="6"/>
        <v>2014</v>
      </c>
      <c r="C79" s="3" t="s">
        <v>26</v>
      </c>
      <c r="D79" s="3" t="s">
        <v>50</v>
      </c>
      <c r="E79" s="3" t="s">
        <v>1312</v>
      </c>
      <c r="F79" s="3">
        <v>0</v>
      </c>
      <c r="G79" s="3">
        <v>7</v>
      </c>
      <c r="J79"/>
      <c r="O79" s="32"/>
      <c r="T79"/>
      <c r="Y79" s="5">
        <v>41825</v>
      </c>
      <c r="Z79" s="19">
        <f>SUMIFS($G:$G,$A:$A,$Y79)</f>
        <v>33</v>
      </c>
      <c r="AA79">
        <f>AA78+Z79</f>
        <v>537</v>
      </c>
    </row>
    <row r="80" spans="1:27" x14ac:dyDescent="0.45">
      <c r="A80" s="5">
        <v>41771</v>
      </c>
      <c r="B80" s="7">
        <f t="shared" si="6"/>
        <v>2014</v>
      </c>
      <c r="C80" s="3" t="s">
        <v>6</v>
      </c>
      <c r="D80" s="3" t="s">
        <v>7</v>
      </c>
      <c r="E80" s="3" t="s">
        <v>1310</v>
      </c>
      <c r="F80" s="3">
        <v>0</v>
      </c>
      <c r="G80" s="3">
        <v>4</v>
      </c>
      <c r="J80"/>
      <c r="O80" s="32"/>
      <c r="T80"/>
      <c r="Y80" s="5">
        <v>41826</v>
      </c>
      <c r="Z80" s="19">
        <f>SUMIFS($G:$G,$A:$A,$Y80)</f>
        <v>10</v>
      </c>
      <c r="AA80">
        <f>AA79+Z80</f>
        <v>547</v>
      </c>
    </row>
    <row r="81" spans="1:27" x14ac:dyDescent="0.45">
      <c r="A81" s="5">
        <v>41772</v>
      </c>
      <c r="B81" s="7">
        <f t="shared" si="6"/>
        <v>2014</v>
      </c>
      <c r="C81" s="3" t="s">
        <v>95</v>
      </c>
      <c r="D81" s="3" t="s">
        <v>187</v>
      </c>
      <c r="E81" s="3" t="s">
        <v>1309</v>
      </c>
      <c r="F81" s="3">
        <v>0</v>
      </c>
      <c r="G81" s="3">
        <v>5</v>
      </c>
      <c r="J81"/>
      <c r="O81" s="32"/>
      <c r="T81"/>
      <c r="Y81" s="5">
        <v>41827</v>
      </c>
      <c r="Z81" s="19">
        <f>SUMIFS($G:$G,$A:$A,$Y81)</f>
        <v>8</v>
      </c>
      <c r="AA81">
        <f>AA80+Z81</f>
        <v>555</v>
      </c>
    </row>
    <row r="82" spans="1:27" x14ac:dyDescent="0.45">
      <c r="A82" s="5">
        <v>41776</v>
      </c>
      <c r="B82" s="7">
        <f t="shared" si="6"/>
        <v>2014</v>
      </c>
      <c r="C82" s="3" t="s">
        <v>29</v>
      </c>
      <c r="D82" s="3" t="s">
        <v>984</v>
      </c>
      <c r="E82" s="3" t="s">
        <v>1307</v>
      </c>
      <c r="F82" s="3">
        <v>1</v>
      </c>
      <c r="G82" s="3">
        <v>3</v>
      </c>
      <c r="J82"/>
      <c r="O82" s="32"/>
      <c r="T82"/>
      <c r="Y82" s="5">
        <v>41828</v>
      </c>
      <c r="Z82" s="19">
        <f>SUMIFS($G:$G,$A:$A,$Y82)</f>
        <v>5</v>
      </c>
      <c r="AA82">
        <f>AA81+Z82</f>
        <v>560</v>
      </c>
    </row>
    <row r="83" spans="1:27" x14ac:dyDescent="0.45">
      <c r="A83" s="5">
        <v>41776</v>
      </c>
      <c r="B83" s="7">
        <f t="shared" si="6"/>
        <v>2014</v>
      </c>
      <c r="C83" s="3" t="s">
        <v>157</v>
      </c>
      <c r="D83" s="3" t="s">
        <v>52</v>
      </c>
      <c r="E83" s="3" t="s">
        <v>1308</v>
      </c>
      <c r="F83" s="3">
        <v>0</v>
      </c>
      <c r="G83" s="3">
        <v>5</v>
      </c>
      <c r="J83"/>
      <c r="O83" s="32"/>
      <c r="T83"/>
      <c r="Y83" s="5">
        <v>41829</v>
      </c>
      <c r="Z83" s="19">
        <f>SUMIFS($G:$G,$A:$A,$Y83)</f>
        <v>1</v>
      </c>
      <c r="AA83">
        <f>AA82+Z83</f>
        <v>561</v>
      </c>
    </row>
    <row r="84" spans="1:27" x14ac:dyDescent="0.45">
      <c r="A84" s="5">
        <v>41777</v>
      </c>
      <c r="B84" s="7">
        <f t="shared" si="6"/>
        <v>2014</v>
      </c>
      <c r="C84" s="3" t="s">
        <v>74</v>
      </c>
      <c r="D84" s="3" t="s">
        <v>1305</v>
      </c>
      <c r="E84" s="3" t="s">
        <v>1306</v>
      </c>
      <c r="F84" s="3">
        <v>0</v>
      </c>
      <c r="G84" s="3">
        <v>7</v>
      </c>
      <c r="J84"/>
      <c r="O84" s="32"/>
      <c r="T84"/>
      <c r="Y84" s="5">
        <v>41831</v>
      </c>
      <c r="Z84" s="19">
        <f>SUMIFS($G:$G,$A:$A,$Y84)</f>
        <v>3</v>
      </c>
      <c r="AA84">
        <f>AA83+Z84</f>
        <v>564</v>
      </c>
    </row>
    <row r="85" spans="1:27" x14ac:dyDescent="0.45">
      <c r="A85" s="5">
        <v>41780</v>
      </c>
      <c r="B85" s="7">
        <f t="shared" si="6"/>
        <v>2014</v>
      </c>
      <c r="C85" s="3" t="s">
        <v>36</v>
      </c>
      <c r="D85" s="3" t="s">
        <v>232</v>
      </c>
      <c r="E85" s="3" t="s">
        <v>1304</v>
      </c>
      <c r="F85" s="3">
        <v>1</v>
      </c>
      <c r="G85" s="3">
        <v>3</v>
      </c>
      <c r="J85"/>
      <c r="O85" s="32"/>
      <c r="T85"/>
      <c r="Y85" s="5">
        <v>41832</v>
      </c>
      <c r="Z85" s="19">
        <f>SUMIFS($G:$G,$A:$A,$Y85)</f>
        <v>2</v>
      </c>
      <c r="AA85">
        <f>AA84+Z85</f>
        <v>566</v>
      </c>
    </row>
    <row r="86" spans="1:27" x14ac:dyDescent="0.45">
      <c r="A86" s="5">
        <v>41782</v>
      </c>
      <c r="B86" s="7">
        <f t="shared" si="6"/>
        <v>2014</v>
      </c>
      <c r="C86" s="3" t="s">
        <v>29</v>
      </c>
      <c r="D86" s="3" t="s">
        <v>1299</v>
      </c>
      <c r="E86" s="3" t="s">
        <v>1300</v>
      </c>
      <c r="F86" s="3">
        <v>4</v>
      </c>
      <c r="G86" s="3">
        <v>8</v>
      </c>
      <c r="J86"/>
      <c r="O86" s="32"/>
      <c r="T86"/>
      <c r="Y86" s="5">
        <v>41833</v>
      </c>
      <c r="Z86" s="19">
        <f>SUMIFS($G:$G,$A:$A,$Y86)</f>
        <v>14</v>
      </c>
      <c r="AA86">
        <f>AA85+Z86</f>
        <v>580</v>
      </c>
    </row>
    <row r="87" spans="1:27" x14ac:dyDescent="0.45">
      <c r="A87" s="5">
        <v>41782</v>
      </c>
      <c r="B87" s="7">
        <f t="shared" si="6"/>
        <v>2014</v>
      </c>
      <c r="C87" s="3" t="s">
        <v>10</v>
      </c>
      <c r="D87" s="3" t="s">
        <v>11</v>
      </c>
      <c r="E87" s="3" t="s">
        <v>1301</v>
      </c>
      <c r="F87" s="3">
        <v>1</v>
      </c>
      <c r="G87" s="3">
        <v>7</v>
      </c>
      <c r="J87"/>
      <c r="O87" s="32"/>
      <c r="T87"/>
      <c r="Y87" s="5">
        <v>41834</v>
      </c>
      <c r="Z87" s="19">
        <f>SUMIFS($G:$G,$A:$A,$Y87)</f>
        <v>4</v>
      </c>
      <c r="AA87">
        <f>AA86+Z87</f>
        <v>584</v>
      </c>
    </row>
    <row r="88" spans="1:27" x14ac:dyDescent="0.45">
      <c r="A88" s="5">
        <v>41782</v>
      </c>
      <c r="B88" s="7">
        <f t="shared" si="6"/>
        <v>2014</v>
      </c>
      <c r="C88" s="3" t="s">
        <v>29</v>
      </c>
      <c r="D88" s="3" t="s">
        <v>1302</v>
      </c>
      <c r="E88" s="3" t="s">
        <v>1303</v>
      </c>
      <c r="F88" s="3">
        <v>2</v>
      </c>
      <c r="G88" s="3">
        <v>2</v>
      </c>
      <c r="J88"/>
      <c r="O88" s="32"/>
      <c r="T88"/>
      <c r="Y88" s="5">
        <v>41839</v>
      </c>
      <c r="Z88" s="19">
        <f>SUMIFS($G:$G,$A:$A,$Y88)</f>
        <v>4</v>
      </c>
      <c r="AA88">
        <f>AA87+Z88</f>
        <v>588</v>
      </c>
    </row>
    <row r="89" spans="1:27" x14ac:dyDescent="0.45">
      <c r="A89" s="5">
        <v>41783</v>
      </c>
      <c r="B89" s="7">
        <f t="shared" si="6"/>
        <v>2014</v>
      </c>
      <c r="C89" s="3" t="s">
        <v>118</v>
      </c>
      <c r="D89" s="3" t="s">
        <v>296</v>
      </c>
      <c r="E89" s="3" t="s">
        <v>1297</v>
      </c>
      <c r="F89" s="3">
        <v>0</v>
      </c>
      <c r="G89" s="3">
        <v>4</v>
      </c>
      <c r="J89"/>
      <c r="O89" s="32"/>
      <c r="T89"/>
      <c r="Y89" s="5">
        <v>41840</v>
      </c>
      <c r="Z89" s="19">
        <f>SUMIFS($G:$G,$A:$A,$Y89)</f>
        <v>9</v>
      </c>
      <c r="AA89">
        <f>AA88+Z89</f>
        <v>597</v>
      </c>
    </row>
    <row r="90" spans="1:27" x14ac:dyDescent="0.45">
      <c r="A90" s="5">
        <v>41783</v>
      </c>
      <c r="B90" s="7">
        <f t="shared" si="6"/>
        <v>2014</v>
      </c>
      <c r="C90" s="3" t="s">
        <v>57</v>
      </c>
      <c r="D90" s="3" t="s">
        <v>58</v>
      </c>
      <c r="E90" s="3" t="s">
        <v>1298</v>
      </c>
      <c r="F90" s="3">
        <v>3</v>
      </c>
      <c r="G90" s="3">
        <v>1</v>
      </c>
      <c r="J90"/>
      <c r="O90" s="32"/>
      <c r="T90"/>
      <c r="Y90" s="5">
        <v>41841</v>
      </c>
      <c r="Z90" s="19">
        <f>SUMIFS($G:$G,$A:$A,$Y90)</f>
        <v>10</v>
      </c>
      <c r="AA90">
        <f>AA89+Z90</f>
        <v>607</v>
      </c>
    </row>
    <row r="91" spans="1:27" x14ac:dyDescent="0.45">
      <c r="A91" s="5">
        <v>41784</v>
      </c>
      <c r="B91" s="7">
        <f t="shared" si="6"/>
        <v>2014</v>
      </c>
      <c r="C91" s="3" t="s">
        <v>74</v>
      </c>
      <c r="D91" s="3" t="s">
        <v>75</v>
      </c>
      <c r="E91" s="3" t="s">
        <v>1296</v>
      </c>
      <c r="F91" s="3">
        <v>1</v>
      </c>
      <c r="G91" s="3">
        <v>3</v>
      </c>
      <c r="J91"/>
      <c r="O91" s="32"/>
      <c r="T91"/>
      <c r="Y91" s="5">
        <v>41843</v>
      </c>
      <c r="Z91" s="19">
        <f>SUMIFS($G:$G,$A:$A,$Y91)</f>
        <v>4</v>
      </c>
      <c r="AA91">
        <f>AA90+Z91</f>
        <v>611</v>
      </c>
    </row>
    <row r="92" spans="1:27" x14ac:dyDescent="0.45">
      <c r="A92" s="5">
        <v>41790</v>
      </c>
      <c r="B92" s="7">
        <f t="shared" si="6"/>
        <v>2014</v>
      </c>
      <c r="C92" s="3" t="s">
        <v>29</v>
      </c>
      <c r="D92" s="3" t="s">
        <v>301</v>
      </c>
      <c r="E92" s="3" t="s">
        <v>9</v>
      </c>
      <c r="F92" s="3">
        <v>1</v>
      </c>
      <c r="G92" s="3">
        <v>3</v>
      </c>
      <c r="J92"/>
      <c r="O92" s="32"/>
      <c r="T92"/>
      <c r="Y92" s="5">
        <v>41845</v>
      </c>
      <c r="Z92" s="19">
        <f>SUMIFS($G:$G,$A:$A,$Y92)</f>
        <v>6</v>
      </c>
      <c r="AA92">
        <f>AA91+Z92</f>
        <v>617</v>
      </c>
    </row>
    <row r="93" spans="1:27" x14ac:dyDescent="0.45">
      <c r="A93" s="5">
        <v>41791</v>
      </c>
      <c r="B93" s="7">
        <f t="shared" si="6"/>
        <v>2014</v>
      </c>
      <c r="C93" s="3" t="s">
        <v>6</v>
      </c>
      <c r="D93" s="3" t="s">
        <v>7</v>
      </c>
      <c r="E93" s="3" t="s">
        <v>1294</v>
      </c>
      <c r="F93" s="3">
        <v>1</v>
      </c>
      <c r="G93" s="3">
        <v>5</v>
      </c>
      <c r="J93"/>
      <c r="O93" s="32"/>
      <c r="T93"/>
      <c r="Y93" s="5">
        <v>41846</v>
      </c>
      <c r="Z93" s="19">
        <f>SUMIFS($G:$G,$A:$A,$Y93)</f>
        <v>11</v>
      </c>
      <c r="AA93">
        <f>AA92+Z93</f>
        <v>628</v>
      </c>
    </row>
    <row r="94" spans="1:27" x14ac:dyDescent="0.45">
      <c r="A94" s="5">
        <v>41791</v>
      </c>
      <c r="B94" s="7">
        <f t="shared" si="6"/>
        <v>2014</v>
      </c>
      <c r="C94" s="3" t="s">
        <v>29</v>
      </c>
      <c r="D94" s="3" t="s">
        <v>42</v>
      </c>
      <c r="E94" s="3" t="s">
        <v>1295</v>
      </c>
      <c r="F94" s="3">
        <v>0</v>
      </c>
      <c r="G94" s="3">
        <v>4</v>
      </c>
      <c r="J94"/>
      <c r="O94" s="32"/>
      <c r="T94"/>
      <c r="Y94" s="5">
        <v>41847</v>
      </c>
      <c r="Z94" s="19">
        <f>SUMIFS($G:$G,$A:$A,$Y94)</f>
        <v>5</v>
      </c>
      <c r="AA94">
        <f>AA93+Z94</f>
        <v>633</v>
      </c>
    </row>
    <row r="95" spans="1:27" x14ac:dyDescent="0.45">
      <c r="A95" s="5">
        <v>41792</v>
      </c>
      <c r="B95" s="7">
        <f t="shared" si="6"/>
        <v>2014</v>
      </c>
      <c r="C95" s="3" t="s">
        <v>6</v>
      </c>
      <c r="D95" s="3" t="s">
        <v>7</v>
      </c>
      <c r="E95" s="3" t="s">
        <v>1293</v>
      </c>
      <c r="F95" s="3">
        <v>0</v>
      </c>
      <c r="G95" s="3">
        <v>7</v>
      </c>
      <c r="J95"/>
      <c r="O95" s="32"/>
      <c r="T95"/>
      <c r="Y95" s="5">
        <v>41848</v>
      </c>
      <c r="Z95" s="19">
        <f>SUMIFS($G:$G,$A:$A,$Y95)</f>
        <v>4</v>
      </c>
      <c r="AA95">
        <f>AA94+Z95</f>
        <v>637</v>
      </c>
    </row>
    <row r="96" spans="1:27" x14ac:dyDescent="0.45">
      <c r="A96" s="5">
        <v>41793</v>
      </c>
      <c r="B96" s="7">
        <f t="shared" si="6"/>
        <v>2014</v>
      </c>
      <c r="C96" s="3" t="s">
        <v>95</v>
      </c>
      <c r="D96" s="3" t="s">
        <v>187</v>
      </c>
      <c r="E96" s="3" t="s">
        <v>1292</v>
      </c>
      <c r="F96" s="3">
        <v>1</v>
      </c>
      <c r="G96" s="3">
        <v>4</v>
      </c>
      <c r="J96"/>
      <c r="O96" s="32"/>
      <c r="T96"/>
      <c r="Y96" s="5">
        <v>41850</v>
      </c>
      <c r="Z96" s="19">
        <f>SUMIFS($G:$G,$A:$A,$Y96)</f>
        <v>2</v>
      </c>
      <c r="AA96">
        <f>AA95+Z96</f>
        <v>639</v>
      </c>
    </row>
    <row r="97" spans="1:27" x14ac:dyDescent="0.45">
      <c r="A97" s="5">
        <v>41797</v>
      </c>
      <c r="B97" s="7">
        <f t="shared" si="6"/>
        <v>2014</v>
      </c>
      <c r="C97" s="3" t="s">
        <v>118</v>
      </c>
      <c r="D97" s="3" t="s">
        <v>1288</v>
      </c>
      <c r="E97" s="3" t="s">
        <v>1289</v>
      </c>
      <c r="F97" s="3">
        <v>1</v>
      </c>
      <c r="G97" s="3">
        <v>3</v>
      </c>
      <c r="J97"/>
      <c r="O97" s="32"/>
      <c r="T97"/>
      <c r="Y97" s="5">
        <v>41852</v>
      </c>
      <c r="Z97" s="19">
        <f>SUMIFS($G:$G,$A:$A,$Y97)</f>
        <v>3</v>
      </c>
      <c r="AA97">
        <f>AA96+Z97</f>
        <v>642</v>
      </c>
    </row>
    <row r="98" spans="1:27" x14ac:dyDescent="0.45">
      <c r="A98" s="5">
        <v>41797</v>
      </c>
      <c r="B98" s="7">
        <f t="shared" si="6"/>
        <v>2014</v>
      </c>
      <c r="C98" s="3" t="s">
        <v>57</v>
      </c>
      <c r="D98" s="3" t="s">
        <v>1290</v>
      </c>
      <c r="E98" s="3" t="s">
        <v>1291</v>
      </c>
      <c r="F98" s="3">
        <v>1</v>
      </c>
      <c r="G98" s="3">
        <v>5</v>
      </c>
      <c r="J98"/>
      <c r="O98" s="32"/>
      <c r="T98"/>
      <c r="Y98" s="5">
        <v>41853</v>
      </c>
      <c r="Z98" s="19">
        <f>SUMIFS($G:$G,$A:$A,$Y98)</f>
        <v>13</v>
      </c>
      <c r="AA98">
        <f>AA97+Z98</f>
        <v>655</v>
      </c>
    </row>
    <row r="99" spans="1:27" x14ac:dyDescent="0.45">
      <c r="A99" s="5">
        <v>41798</v>
      </c>
      <c r="B99" s="7">
        <f t="shared" si="6"/>
        <v>2014</v>
      </c>
      <c r="C99" s="3" t="s">
        <v>110</v>
      </c>
      <c r="D99" s="3" t="s">
        <v>1286</v>
      </c>
      <c r="E99" s="3" t="s">
        <v>1287</v>
      </c>
      <c r="F99" s="3">
        <v>1</v>
      </c>
      <c r="G99" s="3">
        <v>4</v>
      </c>
      <c r="J99"/>
      <c r="O99" s="32"/>
      <c r="T99"/>
      <c r="Y99" s="5">
        <v>41854</v>
      </c>
      <c r="Z99" s="19">
        <f>SUMIFS($G:$G,$A:$A,$Y99)</f>
        <v>17</v>
      </c>
      <c r="AA99">
        <f>AA98+Z99</f>
        <v>672</v>
      </c>
    </row>
    <row r="100" spans="1:27" x14ac:dyDescent="0.45">
      <c r="A100" s="5">
        <v>41799</v>
      </c>
      <c r="B100" s="7">
        <f t="shared" si="6"/>
        <v>2014</v>
      </c>
      <c r="C100" s="3" t="s">
        <v>172</v>
      </c>
      <c r="D100" s="3" t="s">
        <v>956</v>
      </c>
      <c r="E100" s="3" t="s">
        <v>1285</v>
      </c>
      <c r="F100" s="3">
        <v>0</v>
      </c>
      <c r="G100" s="3">
        <v>6</v>
      </c>
      <c r="J100"/>
      <c r="O100" s="32"/>
      <c r="T100"/>
      <c r="Y100" s="5">
        <v>41855</v>
      </c>
      <c r="Z100" s="19">
        <f>SUMIFS($G:$G,$A:$A,$Y100)</f>
        <v>5</v>
      </c>
      <c r="AA100">
        <f>AA99+Z100</f>
        <v>677</v>
      </c>
    </row>
    <row r="101" spans="1:27" x14ac:dyDescent="0.45">
      <c r="A101" s="5">
        <v>41803</v>
      </c>
      <c r="B101" s="7">
        <f t="shared" si="6"/>
        <v>2014</v>
      </c>
      <c r="C101" s="3" t="s">
        <v>29</v>
      </c>
      <c r="D101" s="3" t="s">
        <v>87</v>
      </c>
      <c r="E101" s="3" t="s">
        <v>1284</v>
      </c>
      <c r="F101" s="3">
        <v>3</v>
      </c>
      <c r="G101" s="3">
        <v>1</v>
      </c>
      <c r="J101"/>
      <c r="O101" s="32"/>
      <c r="T101"/>
      <c r="Y101" s="5">
        <v>41857</v>
      </c>
      <c r="Z101" s="19">
        <f>SUMIFS($G:$G,$A:$A,$Y101)</f>
        <v>1</v>
      </c>
      <c r="AA101">
        <f>AA100+Z101</f>
        <v>678</v>
      </c>
    </row>
    <row r="102" spans="1:27" x14ac:dyDescent="0.45">
      <c r="A102" s="5">
        <v>41805</v>
      </c>
      <c r="B102" s="7">
        <f t="shared" si="6"/>
        <v>2014</v>
      </c>
      <c r="C102" s="3" t="s">
        <v>153</v>
      </c>
      <c r="D102" s="3" t="s">
        <v>1280</v>
      </c>
      <c r="E102" s="3" t="s">
        <v>1281</v>
      </c>
      <c r="F102" s="3">
        <v>0</v>
      </c>
      <c r="G102" s="3">
        <v>4</v>
      </c>
      <c r="J102"/>
      <c r="O102" s="32"/>
      <c r="T102"/>
      <c r="Y102" s="5">
        <v>41859</v>
      </c>
      <c r="Z102" s="19">
        <f>SUMIFS($G:$G,$A:$A,$Y102)</f>
        <v>11</v>
      </c>
      <c r="AA102">
        <f>AA101+Z102</f>
        <v>689</v>
      </c>
    </row>
    <row r="103" spans="1:27" x14ac:dyDescent="0.45">
      <c r="A103" s="5">
        <v>41805</v>
      </c>
      <c r="B103" s="7">
        <f t="shared" si="6"/>
        <v>2014</v>
      </c>
      <c r="C103" s="3" t="s">
        <v>6</v>
      </c>
      <c r="D103" s="3" t="s">
        <v>1282</v>
      </c>
      <c r="E103" s="3" t="s">
        <v>1283</v>
      </c>
      <c r="F103" s="3">
        <v>0</v>
      </c>
      <c r="G103" s="3">
        <v>4</v>
      </c>
      <c r="J103"/>
      <c r="O103" s="32"/>
      <c r="T103"/>
      <c r="Y103" s="5">
        <v>41860</v>
      </c>
      <c r="Z103" s="19">
        <f>SUMIFS($G:$G,$A:$A,$Y103)</f>
        <v>8</v>
      </c>
      <c r="AA103">
        <f>AA102+Z103</f>
        <v>697</v>
      </c>
    </row>
    <row r="104" spans="1:27" x14ac:dyDescent="0.45">
      <c r="A104" s="5">
        <v>41810</v>
      </c>
      <c r="B104" s="7">
        <f t="shared" si="6"/>
        <v>2014</v>
      </c>
      <c r="C104" s="3" t="s">
        <v>79</v>
      </c>
      <c r="D104" s="3" t="s">
        <v>1278</v>
      </c>
      <c r="E104" s="3" t="s">
        <v>1279</v>
      </c>
      <c r="F104" s="3">
        <v>0</v>
      </c>
      <c r="G104" s="3">
        <v>4</v>
      </c>
      <c r="J104"/>
      <c r="O104" s="32"/>
      <c r="T104"/>
      <c r="Y104" s="5">
        <v>41861</v>
      </c>
      <c r="Z104" s="19">
        <f>SUMIFS($G:$G,$A:$A,$Y104)</f>
        <v>24</v>
      </c>
      <c r="AA104">
        <f>AA103+Z104</f>
        <v>721</v>
      </c>
    </row>
    <row r="105" spans="1:27" x14ac:dyDescent="0.45">
      <c r="A105" s="5">
        <v>41811</v>
      </c>
      <c r="B105" s="7">
        <f t="shared" si="6"/>
        <v>2014</v>
      </c>
      <c r="C105" s="3" t="s">
        <v>157</v>
      </c>
      <c r="D105" s="3" t="s">
        <v>52</v>
      </c>
      <c r="E105" s="3" t="s">
        <v>1276</v>
      </c>
      <c r="F105" s="3">
        <v>0</v>
      </c>
      <c r="G105" s="3">
        <v>4</v>
      </c>
      <c r="J105"/>
      <c r="O105" s="32"/>
      <c r="T105"/>
      <c r="Y105" s="5">
        <v>41863</v>
      </c>
      <c r="Z105" s="19">
        <f>SUMIFS($G:$G,$A:$A,$Y105)</f>
        <v>6</v>
      </c>
      <c r="AA105">
        <f>AA104+Z105</f>
        <v>727</v>
      </c>
    </row>
    <row r="106" spans="1:27" x14ac:dyDescent="0.45">
      <c r="A106" s="5">
        <v>41811</v>
      </c>
      <c r="B106" s="7">
        <f t="shared" si="6"/>
        <v>2014</v>
      </c>
      <c r="C106" s="3" t="s">
        <v>26</v>
      </c>
      <c r="D106" s="3" t="s">
        <v>50</v>
      </c>
      <c r="E106" s="3" t="s">
        <v>1277</v>
      </c>
      <c r="F106" s="3">
        <v>0</v>
      </c>
      <c r="G106" s="3">
        <v>5</v>
      </c>
      <c r="J106"/>
      <c r="O106" s="32"/>
      <c r="T106"/>
      <c r="Y106" s="5">
        <v>41864</v>
      </c>
      <c r="Z106" s="19">
        <f>SUMIFS($G:$G,$A:$A,$Y106)</f>
        <v>8</v>
      </c>
      <c r="AA106">
        <f>AA105+Z106</f>
        <v>735</v>
      </c>
    </row>
    <row r="107" spans="1:27" x14ac:dyDescent="0.45">
      <c r="A107" s="5">
        <v>41812</v>
      </c>
      <c r="B107" s="7">
        <f t="shared" si="6"/>
        <v>2014</v>
      </c>
      <c r="C107" s="3" t="s">
        <v>29</v>
      </c>
      <c r="D107" s="3" t="s">
        <v>1274</v>
      </c>
      <c r="E107" s="3" t="s">
        <v>1275</v>
      </c>
      <c r="F107" s="3">
        <v>1</v>
      </c>
      <c r="G107" s="3">
        <v>3</v>
      </c>
      <c r="J107"/>
      <c r="O107" s="32"/>
      <c r="T107"/>
      <c r="Y107" s="5">
        <v>41865</v>
      </c>
      <c r="Z107" s="19">
        <f>SUMIFS($G:$G,$A:$A,$Y107)</f>
        <v>3</v>
      </c>
      <c r="AA107">
        <f>AA106+Z107</f>
        <v>738</v>
      </c>
    </row>
    <row r="108" spans="1:27" x14ac:dyDescent="0.45">
      <c r="A108" s="5">
        <v>41814</v>
      </c>
      <c r="B108" s="7">
        <f t="shared" si="6"/>
        <v>2014</v>
      </c>
      <c r="C108" s="3" t="s">
        <v>22</v>
      </c>
      <c r="D108" s="3" t="s">
        <v>151</v>
      </c>
      <c r="E108" s="3" t="s">
        <v>1273</v>
      </c>
      <c r="F108" s="3">
        <v>2</v>
      </c>
      <c r="G108" s="3">
        <v>7</v>
      </c>
      <c r="J108"/>
      <c r="O108" s="32"/>
      <c r="T108"/>
      <c r="Y108" s="5">
        <v>41867</v>
      </c>
      <c r="Z108" s="19">
        <f>SUMIFS($G:$G,$A:$A,$Y108)</f>
        <v>9</v>
      </c>
      <c r="AA108">
        <f>AA107+Z108</f>
        <v>747</v>
      </c>
    </row>
    <row r="109" spans="1:27" x14ac:dyDescent="0.45">
      <c r="A109" s="5">
        <v>41815</v>
      </c>
      <c r="B109" s="7">
        <f t="shared" si="6"/>
        <v>2014</v>
      </c>
      <c r="C109" s="3" t="s">
        <v>208</v>
      </c>
      <c r="D109" s="3" t="s">
        <v>1271</v>
      </c>
      <c r="E109" s="3" t="s">
        <v>1272</v>
      </c>
      <c r="F109" s="3">
        <v>0</v>
      </c>
      <c r="G109" s="3">
        <v>5</v>
      </c>
      <c r="J109"/>
      <c r="O109" s="32"/>
      <c r="T109"/>
      <c r="Y109" s="5">
        <v>41868</v>
      </c>
      <c r="Z109" s="19">
        <f>SUMIFS($G:$G,$A:$A,$Y109)</f>
        <v>15</v>
      </c>
      <c r="AA109">
        <f>AA108+Z109</f>
        <v>762</v>
      </c>
    </row>
    <row r="110" spans="1:27" x14ac:dyDescent="0.45">
      <c r="A110" s="5">
        <v>41816</v>
      </c>
      <c r="B110" s="7">
        <f t="shared" si="6"/>
        <v>2014</v>
      </c>
      <c r="C110" s="3" t="s">
        <v>118</v>
      </c>
      <c r="D110" s="3" t="s">
        <v>296</v>
      </c>
      <c r="E110" s="3" t="s">
        <v>1269</v>
      </c>
      <c r="F110" s="3">
        <v>2</v>
      </c>
      <c r="G110" s="3">
        <v>2</v>
      </c>
      <c r="J110"/>
      <c r="O110" s="32"/>
      <c r="T110"/>
      <c r="Y110" s="5">
        <v>41869</v>
      </c>
      <c r="Z110" s="19">
        <f>SUMIFS($G:$G,$A:$A,$Y110)</f>
        <v>4</v>
      </c>
      <c r="AA110">
        <f>AA109+Z110</f>
        <v>766</v>
      </c>
    </row>
    <row r="111" spans="1:27" x14ac:dyDescent="0.45">
      <c r="A111" s="5">
        <v>41816</v>
      </c>
      <c r="B111" s="7">
        <f t="shared" si="6"/>
        <v>2014</v>
      </c>
      <c r="C111" s="3" t="s">
        <v>223</v>
      </c>
      <c r="D111" s="3" t="s">
        <v>224</v>
      </c>
      <c r="E111" s="3" t="s">
        <v>1270</v>
      </c>
      <c r="F111" s="3">
        <v>0</v>
      </c>
      <c r="G111" s="3">
        <v>5</v>
      </c>
      <c r="J111"/>
      <c r="O111" s="32"/>
      <c r="T111"/>
      <c r="Y111" s="5">
        <v>41871</v>
      </c>
      <c r="Z111" s="19">
        <f>SUMIFS($G:$G,$A:$A,$Y111)</f>
        <v>5</v>
      </c>
      <c r="AA111">
        <f>AA110+Z111</f>
        <v>771</v>
      </c>
    </row>
    <row r="112" spans="1:27" x14ac:dyDescent="0.45">
      <c r="A112" s="5">
        <v>41817</v>
      </c>
      <c r="B112" s="7">
        <f t="shared" si="6"/>
        <v>2014</v>
      </c>
      <c r="C112" s="3" t="s">
        <v>29</v>
      </c>
      <c r="D112" s="3" t="s">
        <v>30</v>
      </c>
      <c r="E112" s="3" t="s">
        <v>1266</v>
      </c>
      <c r="F112" s="3">
        <v>1</v>
      </c>
      <c r="G112" s="3">
        <v>3</v>
      </c>
      <c r="J112"/>
      <c r="O112" s="32"/>
      <c r="T112"/>
      <c r="Y112" s="5">
        <v>41875</v>
      </c>
      <c r="Z112" s="19">
        <f>SUMIFS($G:$G,$A:$A,$Y112)</f>
        <v>10</v>
      </c>
      <c r="AA112">
        <f>AA111+Z112</f>
        <v>781</v>
      </c>
    </row>
    <row r="113" spans="1:27" x14ac:dyDescent="0.45">
      <c r="A113" s="5">
        <v>41817</v>
      </c>
      <c r="B113" s="7">
        <f t="shared" si="6"/>
        <v>2014</v>
      </c>
      <c r="C113" s="3" t="s">
        <v>29</v>
      </c>
      <c r="D113" s="3" t="s">
        <v>30</v>
      </c>
      <c r="E113" s="3" t="s">
        <v>1267</v>
      </c>
      <c r="F113" s="3">
        <v>1</v>
      </c>
      <c r="G113" s="3">
        <v>3</v>
      </c>
      <c r="J113"/>
      <c r="O113" s="32"/>
      <c r="T113"/>
      <c r="Y113" s="5">
        <v>41878</v>
      </c>
      <c r="Z113" s="19">
        <f>SUMIFS($G:$G,$A:$A,$Y113)</f>
        <v>3</v>
      </c>
      <c r="AA113">
        <f>AA112+Z113</f>
        <v>784</v>
      </c>
    </row>
    <row r="114" spans="1:27" x14ac:dyDescent="0.45">
      <c r="A114" s="5">
        <v>41817</v>
      </c>
      <c r="B114" s="7">
        <f t="shared" si="6"/>
        <v>2014</v>
      </c>
      <c r="C114" s="3" t="s">
        <v>118</v>
      </c>
      <c r="D114" s="3" t="s">
        <v>296</v>
      </c>
      <c r="E114" s="3" t="s">
        <v>1268</v>
      </c>
      <c r="F114" s="3">
        <v>2</v>
      </c>
      <c r="G114" s="3">
        <v>2</v>
      </c>
      <c r="J114"/>
      <c r="O114" s="32"/>
      <c r="T114"/>
      <c r="Y114" s="5">
        <v>41880</v>
      </c>
      <c r="Z114" s="19">
        <f>SUMIFS($G:$G,$A:$A,$Y114)</f>
        <v>1</v>
      </c>
      <c r="AA114">
        <f>AA113+Z114</f>
        <v>785</v>
      </c>
    </row>
    <row r="115" spans="1:27" x14ac:dyDescent="0.45">
      <c r="A115" s="5">
        <v>41818</v>
      </c>
      <c r="B115" s="7">
        <f t="shared" si="6"/>
        <v>2014</v>
      </c>
      <c r="C115" s="3" t="s">
        <v>29</v>
      </c>
      <c r="D115" s="3" t="s">
        <v>1262</v>
      </c>
      <c r="E115" s="3" t="s">
        <v>1263</v>
      </c>
      <c r="F115" s="3">
        <v>0</v>
      </c>
      <c r="G115" s="3">
        <v>7</v>
      </c>
      <c r="J115"/>
      <c r="O115" s="32"/>
      <c r="T115"/>
      <c r="Y115" s="5">
        <v>41882</v>
      </c>
      <c r="Z115" s="19">
        <f>SUMIFS($G:$G,$A:$A,$Y115)</f>
        <v>5</v>
      </c>
      <c r="AA115">
        <f>AA114+Z115</f>
        <v>790</v>
      </c>
    </row>
    <row r="116" spans="1:27" x14ac:dyDescent="0.45">
      <c r="A116" s="5">
        <v>41818</v>
      </c>
      <c r="B116" s="7">
        <f t="shared" si="6"/>
        <v>2014</v>
      </c>
      <c r="C116" s="3" t="s">
        <v>16</v>
      </c>
      <c r="D116" s="3" t="s">
        <v>1264</v>
      </c>
      <c r="E116" s="3" t="s">
        <v>1265</v>
      </c>
      <c r="F116" s="3">
        <v>0</v>
      </c>
      <c r="G116" s="3">
        <v>4</v>
      </c>
      <c r="J116"/>
      <c r="O116" s="32"/>
      <c r="T116"/>
      <c r="Y116" s="5">
        <v>41884</v>
      </c>
      <c r="Z116" s="19">
        <f>SUMIFS($G:$G,$A:$A,$Y116)</f>
        <v>8</v>
      </c>
      <c r="AA116">
        <f>AA115+Z116</f>
        <v>798</v>
      </c>
    </row>
    <row r="117" spans="1:27" x14ac:dyDescent="0.45">
      <c r="A117" s="5">
        <v>41819</v>
      </c>
      <c r="B117" s="7">
        <f t="shared" si="6"/>
        <v>2014</v>
      </c>
      <c r="C117" s="3" t="s">
        <v>29</v>
      </c>
      <c r="D117" s="3" t="s">
        <v>87</v>
      </c>
      <c r="E117" s="3" t="s">
        <v>1259</v>
      </c>
      <c r="F117" s="3">
        <v>1</v>
      </c>
      <c r="G117" s="3">
        <v>5</v>
      </c>
      <c r="J117"/>
      <c r="O117" s="32"/>
      <c r="T117"/>
      <c r="Y117" s="5">
        <v>41885</v>
      </c>
      <c r="Z117" s="19">
        <f>SUMIFS($G:$G,$A:$A,$Y117)</f>
        <v>6</v>
      </c>
      <c r="AA117">
        <f>AA116+Z117</f>
        <v>804</v>
      </c>
    </row>
    <row r="118" spans="1:27" x14ac:dyDescent="0.45">
      <c r="A118" s="5">
        <v>41819</v>
      </c>
      <c r="B118" s="7">
        <f t="shared" si="6"/>
        <v>2014</v>
      </c>
      <c r="C118" s="3" t="s">
        <v>10</v>
      </c>
      <c r="D118" s="3" t="s">
        <v>11</v>
      </c>
      <c r="E118" s="3" t="s">
        <v>1260</v>
      </c>
      <c r="F118" s="3">
        <v>1</v>
      </c>
      <c r="G118" s="3">
        <v>9</v>
      </c>
      <c r="J118"/>
      <c r="O118" s="32"/>
      <c r="T118"/>
      <c r="Y118" s="5">
        <v>41886</v>
      </c>
      <c r="Z118" s="19">
        <f>SUMIFS($G:$G,$A:$A,$Y118)</f>
        <v>5</v>
      </c>
      <c r="AA118">
        <f>AA117+Z118</f>
        <v>809</v>
      </c>
    </row>
    <row r="119" spans="1:27" x14ac:dyDescent="0.45">
      <c r="A119" s="5">
        <v>41819</v>
      </c>
      <c r="B119" s="7">
        <f t="shared" si="6"/>
        <v>2014</v>
      </c>
      <c r="C119" s="3" t="s">
        <v>44</v>
      </c>
      <c r="D119" s="3" t="s">
        <v>196</v>
      </c>
      <c r="E119" s="3" t="s">
        <v>1261</v>
      </c>
      <c r="F119" s="3">
        <v>0</v>
      </c>
      <c r="G119" s="3">
        <v>4</v>
      </c>
      <c r="J119"/>
      <c r="O119" s="32"/>
      <c r="T119"/>
      <c r="Y119" s="5">
        <v>41888</v>
      </c>
      <c r="Z119" s="19">
        <f>SUMIFS($G:$G,$A:$A,$Y119)</f>
        <v>9</v>
      </c>
      <c r="AA119">
        <f>AA118+Z119</f>
        <v>818</v>
      </c>
    </row>
    <row r="120" spans="1:27" x14ac:dyDescent="0.45">
      <c r="A120" s="5">
        <v>41820</v>
      </c>
      <c r="B120" s="7">
        <f t="shared" si="6"/>
        <v>2014</v>
      </c>
      <c r="C120" s="3" t="s">
        <v>13</v>
      </c>
      <c r="D120" s="3" t="s">
        <v>854</v>
      </c>
      <c r="E120" s="3" t="s">
        <v>1258</v>
      </c>
      <c r="F120" s="3">
        <v>1</v>
      </c>
      <c r="G120" s="3">
        <v>3</v>
      </c>
      <c r="J120"/>
      <c r="O120" s="32"/>
      <c r="T120"/>
      <c r="Y120" s="5">
        <v>41893</v>
      </c>
      <c r="Z120" s="19">
        <f>SUMIFS($G:$G,$A:$A,$Y120)</f>
        <v>7</v>
      </c>
      <c r="AA120">
        <f>AA119+Z120</f>
        <v>825</v>
      </c>
    </row>
    <row r="121" spans="1:27" x14ac:dyDescent="0.45">
      <c r="A121" s="5">
        <v>41822</v>
      </c>
      <c r="B121" s="7">
        <f t="shared" si="6"/>
        <v>2014</v>
      </c>
      <c r="C121" s="3" t="s">
        <v>64</v>
      </c>
      <c r="D121" s="3" t="s">
        <v>904</v>
      </c>
      <c r="E121" s="3" t="s">
        <v>1257</v>
      </c>
      <c r="F121" s="3">
        <v>0</v>
      </c>
      <c r="G121" s="3">
        <v>5</v>
      </c>
      <c r="J121"/>
      <c r="O121" s="32"/>
      <c r="T121"/>
      <c r="Y121" s="5">
        <v>41896</v>
      </c>
      <c r="Z121" s="19">
        <f>SUMIFS($G:$G,$A:$A,$Y121)</f>
        <v>7</v>
      </c>
      <c r="AA121">
        <f>AA120+Z121</f>
        <v>832</v>
      </c>
    </row>
    <row r="122" spans="1:27" x14ac:dyDescent="0.45">
      <c r="A122" s="5">
        <v>41824</v>
      </c>
      <c r="B122" s="7">
        <f t="shared" si="6"/>
        <v>2014</v>
      </c>
      <c r="C122" s="3" t="s">
        <v>98</v>
      </c>
      <c r="D122" s="3" t="s">
        <v>221</v>
      </c>
      <c r="E122" s="3" t="s">
        <v>1256</v>
      </c>
      <c r="F122" s="3">
        <v>0</v>
      </c>
      <c r="G122" s="3">
        <v>5</v>
      </c>
      <c r="J122"/>
      <c r="O122" s="32"/>
      <c r="T122"/>
      <c r="Y122" s="5">
        <v>41897</v>
      </c>
      <c r="Z122" s="19">
        <f>SUMIFS($G:$G,$A:$A,$Y122)</f>
        <v>5</v>
      </c>
      <c r="AA122">
        <f>AA121+Z122</f>
        <v>837</v>
      </c>
    </row>
    <row r="123" spans="1:27" x14ac:dyDescent="0.45">
      <c r="A123" s="5">
        <v>41825</v>
      </c>
      <c r="B123" s="7">
        <f t="shared" si="6"/>
        <v>2014</v>
      </c>
      <c r="C123" s="3" t="s">
        <v>118</v>
      </c>
      <c r="D123" s="3" t="s">
        <v>552</v>
      </c>
      <c r="E123" s="3" t="s">
        <v>9</v>
      </c>
      <c r="F123" s="3">
        <v>0</v>
      </c>
      <c r="G123" s="3">
        <v>4</v>
      </c>
      <c r="J123"/>
      <c r="O123" s="32"/>
      <c r="T123"/>
      <c r="Y123" s="5">
        <v>41900</v>
      </c>
      <c r="Z123" s="19">
        <f>SUMIFS($G:$G,$A:$A,$Y123)</f>
        <v>0</v>
      </c>
      <c r="AA123">
        <f>AA122+Z123</f>
        <v>837</v>
      </c>
    </row>
    <row r="124" spans="1:27" x14ac:dyDescent="0.45">
      <c r="A124" s="5">
        <v>41825</v>
      </c>
      <c r="B124" s="7">
        <f t="shared" si="6"/>
        <v>2014</v>
      </c>
      <c r="C124" s="3" t="s">
        <v>346</v>
      </c>
      <c r="D124" s="3" t="s">
        <v>509</v>
      </c>
      <c r="E124" s="3" t="s">
        <v>1250</v>
      </c>
      <c r="F124" s="3">
        <v>1</v>
      </c>
      <c r="G124" s="3">
        <v>4</v>
      </c>
      <c r="J124"/>
      <c r="O124" s="32"/>
      <c r="T124"/>
      <c r="Y124" s="5">
        <v>41901</v>
      </c>
      <c r="Z124" s="19">
        <f>SUMIFS($G:$G,$A:$A,$Y124)</f>
        <v>4</v>
      </c>
      <c r="AA124">
        <f>AA123+Z124</f>
        <v>841</v>
      </c>
    </row>
    <row r="125" spans="1:27" x14ac:dyDescent="0.45">
      <c r="A125" s="5">
        <v>41825</v>
      </c>
      <c r="B125" s="7">
        <f t="shared" si="6"/>
        <v>2014</v>
      </c>
      <c r="C125" s="3" t="s">
        <v>153</v>
      </c>
      <c r="D125" s="3" t="s">
        <v>154</v>
      </c>
      <c r="E125" s="3" t="s">
        <v>1251</v>
      </c>
      <c r="F125" s="3">
        <v>0</v>
      </c>
      <c r="G125" s="3">
        <v>7</v>
      </c>
      <c r="J125"/>
      <c r="O125" s="32"/>
      <c r="T125"/>
      <c r="Y125" s="5">
        <v>41902</v>
      </c>
      <c r="Z125" s="19">
        <f>SUMIFS($G:$G,$A:$A,$Y125)</f>
        <v>2</v>
      </c>
      <c r="AA125">
        <f>AA124+Z125</f>
        <v>843</v>
      </c>
    </row>
    <row r="126" spans="1:27" x14ac:dyDescent="0.45">
      <c r="A126" s="5">
        <v>41825</v>
      </c>
      <c r="B126" s="7">
        <f t="shared" si="6"/>
        <v>2014</v>
      </c>
      <c r="C126" s="3" t="s">
        <v>6</v>
      </c>
      <c r="D126" s="3" t="s">
        <v>1252</v>
      </c>
      <c r="E126" s="3" t="s">
        <v>1253</v>
      </c>
      <c r="F126" s="3">
        <v>0</v>
      </c>
      <c r="G126" s="3">
        <v>5</v>
      </c>
      <c r="J126"/>
      <c r="O126" s="32"/>
      <c r="T126"/>
      <c r="Y126" s="5">
        <v>41903</v>
      </c>
      <c r="Z126" s="19">
        <f>SUMIFS($G:$G,$A:$A,$Y126)</f>
        <v>4</v>
      </c>
      <c r="AA126">
        <f>AA125+Z126</f>
        <v>847</v>
      </c>
    </row>
    <row r="127" spans="1:27" x14ac:dyDescent="0.45">
      <c r="A127" s="5">
        <v>41825</v>
      </c>
      <c r="B127" s="7">
        <f t="shared" si="6"/>
        <v>2014</v>
      </c>
      <c r="C127" s="3" t="s">
        <v>36</v>
      </c>
      <c r="D127" s="3" t="s">
        <v>47</v>
      </c>
      <c r="E127" s="3" t="s">
        <v>1254</v>
      </c>
      <c r="F127" s="3">
        <v>0</v>
      </c>
      <c r="G127" s="3">
        <v>6</v>
      </c>
      <c r="J127"/>
      <c r="O127" s="32"/>
      <c r="T127"/>
      <c r="Y127" s="5">
        <v>41908</v>
      </c>
      <c r="Z127" s="19">
        <f>SUMIFS($G:$G,$A:$A,$Y127)</f>
        <v>4</v>
      </c>
      <c r="AA127">
        <f>AA126+Z127</f>
        <v>851</v>
      </c>
    </row>
    <row r="128" spans="1:27" x14ac:dyDescent="0.45">
      <c r="A128" s="5">
        <v>41825</v>
      </c>
      <c r="B128" s="7">
        <f t="shared" si="6"/>
        <v>2014</v>
      </c>
      <c r="C128" s="3" t="s">
        <v>98</v>
      </c>
      <c r="D128" s="3" t="s">
        <v>221</v>
      </c>
      <c r="E128" s="3" t="s">
        <v>1255</v>
      </c>
      <c r="F128" s="3">
        <v>0</v>
      </c>
      <c r="G128" s="3">
        <v>7</v>
      </c>
      <c r="J128"/>
      <c r="O128" s="32"/>
      <c r="T128"/>
      <c r="Y128" s="5">
        <v>41909</v>
      </c>
      <c r="Z128" s="19">
        <f>SUMIFS($G:$G,$A:$A,$Y128)</f>
        <v>5</v>
      </c>
      <c r="AA128">
        <f>AA127+Z128</f>
        <v>856</v>
      </c>
    </row>
    <row r="129" spans="1:27" x14ac:dyDescent="0.45">
      <c r="A129" s="5">
        <v>41826</v>
      </c>
      <c r="B129" s="7">
        <f t="shared" si="6"/>
        <v>2014</v>
      </c>
      <c r="C129" s="3" t="s">
        <v>22</v>
      </c>
      <c r="D129" s="3" t="s">
        <v>151</v>
      </c>
      <c r="E129" s="3" t="s">
        <v>1247</v>
      </c>
      <c r="F129" s="3">
        <v>2</v>
      </c>
      <c r="G129" s="3">
        <v>2</v>
      </c>
      <c r="J129"/>
      <c r="O129" s="32"/>
      <c r="T129"/>
      <c r="Y129" s="5">
        <v>41910</v>
      </c>
      <c r="Z129" s="19">
        <f>SUMIFS($G:$G,$A:$A,$Y129)</f>
        <v>19</v>
      </c>
      <c r="AA129">
        <f>AA128+Z129</f>
        <v>875</v>
      </c>
    </row>
    <row r="130" spans="1:27" x14ac:dyDescent="0.45">
      <c r="A130" s="5">
        <v>41826</v>
      </c>
      <c r="B130" s="7">
        <f t="shared" si="6"/>
        <v>2014</v>
      </c>
      <c r="C130" s="3" t="s">
        <v>44</v>
      </c>
      <c r="D130" s="3" t="s">
        <v>196</v>
      </c>
      <c r="E130" s="3" t="s">
        <v>1248</v>
      </c>
      <c r="F130" s="3">
        <v>0</v>
      </c>
      <c r="G130" s="3">
        <v>4</v>
      </c>
      <c r="J130"/>
      <c r="O130" s="32"/>
      <c r="T130"/>
      <c r="Y130" s="5">
        <v>41911</v>
      </c>
      <c r="Z130" s="19">
        <f>SUMIFS($G:$G,$A:$A,$Y130)</f>
        <v>11</v>
      </c>
      <c r="AA130">
        <f>AA129+Z130</f>
        <v>886</v>
      </c>
    </row>
    <row r="131" spans="1:27" x14ac:dyDescent="0.45">
      <c r="A131" s="5">
        <v>41826</v>
      </c>
      <c r="B131" s="7">
        <f t="shared" ref="B131:B194" si="7">YEAR(A131)</f>
        <v>2014</v>
      </c>
      <c r="C131" s="3" t="s">
        <v>16</v>
      </c>
      <c r="D131" s="3" t="s">
        <v>886</v>
      </c>
      <c r="E131" s="3" t="s">
        <v>1249</v>
      </c>
      <c r="F131" s="3">
        <v>0</v>
      </c>
      <c r="G131" s="3">
        <v>4</v>
      </c>
      <c r="J131"/>
      <c r="O131" s="32"/>
      <c r="T131"/>
      <c r="Y131" s="5">
        <v>41916</v>
      </c>
      <c r="Z131" s="19">
        <f>SUMIFS($G:$G,$A:$A,$Y131)</f>
        <v>6</v>
      </c>
      <c r="AA131">
        <f>AA130+Z131</f>
        <v>892</v>
      </c>
    </row>
    <row r="132" spans="1:27" x14ac:dyDescent="0.45">
      <c r="A132" s="5">
        <v>41827</v>
      </c>
      <c r="B132" s="7">
        <f t="shared" si="7"/>
        <v>2014</v>
      </c>
      <c r="C132" s="3" t="s">
        <v>13</v>
      </c>
      <c r="D132" s="3" t="s">
        <v>1244</v>
      </c>
      <c r="E132" s="3" t="s">
        <v>1245</v>
      </c>
      <c r="F132" s="3">
        <v>0</v>
      </c>
      <c r="G132" s="3">
        <v>4</v>
      </c>
      <c r="J132"/>
      <c r="O132" s="32"/>
      <c r="T132"/>
      <c r="Y132" s="5">
        <v>41917</v>
      </c>
      <c r="Z132" s="19">
        <f>SUMIFS($G:$G,$A:$A,$Y132)</f>
        <v>6</v>
      </c>
      <c r="AA132">
        <f>AA131+Z132</f>
        <v>898</v>
      </c>
    </row>
    <row r="133" spans="1:27" x14ac:dyDescent="0.45">
      <c r="A133" s="5">
        <v>41827</v>
      </c>
      <c r="B133" s="7">
        <f t="shared" si="7"/>
        <v>2014</v>
      </c>
      <c r="C133" s="3" t="s">
        <v>29</v>
      </c>
      <c r="D133" s="3" t="s">
        <v>301</v>
      </c>
      <c r="E133" s="3" t="s">
        <v>1246</v>
      </c>
      <c r="F133" s="3">
        <v>1</v>
      </c>
      <c r="G133" s="3">
        <v>4</v>
      </c>
      <c r="J133"/>
      <c r="O133" s="32"/>
      <c r="T133"/>
      <c r="Y133" s="5">
        <v>41920</v>
      </c>
      <c r="Z133" s="19">
        <f>SUMIFS($G:$G,$A:$A,$Y133)</f>
        <v>4</v>
      </c>
      <c r="AA133">
        <f>AA132+Z133</f>
        <v>902</v>
      </c>
    </row>
    <row r="134" spans="1:27" x14ac:dyDescent="0.45">
      <c r="A134" s="5">
        <v>41828</v>
      </c>
      <c r="B134" s="7">
        <f t="shared" si="7"/>
        <v>2014</v>
      </c>
      <c r="C134" s="3" t="s">
        <v>859</v>
      </c>
      <c r="D134" s="3" t="s">
        <v>1242</v>
      </c>
      <c r="E134" s="3" t="s">
        <v>1243</v>
      </c>
      <c r="F134" s="3">
        <v>0</v>
      </c>
      <c r="G134" s="3">
        <v>5</v>
      </c>
      <c r="J134"/>
      <c r="O134" s="32"/>
      <c r="T134"/>
      <c r="Y134" s="5">
        <v>41923</v>
      </c>
      <c r="Z134" s="19">
        <f>SUMIFS($G:$G,$A:$A,$Y134)</f>
        <v>5</v>
      </c>
      <c r="AA134">
        <f>AA133+Z134</f>
        <v>907</v>
      </c>
    </row>
    <row r="135" spans="1:27" x14ac:dyDescent="0.45">
      <c r="A135" s="5">
        <v>41829</v>
      </c>
      <c r="B135" s="7">
        <f t="shared" si="7"/>
        <v>2014</v>
      </c>
      <c r="C135" s="3" t="s">
        <v>36</v>
      </c>
      <c r="D135" s="3" t="s">
        <v>1201</v>
      </c>
      <c r="E135" s="3" t="s">
        <v>1241</v>
      </c>
      <c r="F135" s="3">
        <v>6</v>
      </c>
      <c r="G135" s="3">
        <v>1</v>
      </c>
      <c r="J135"/>
      <c r="O135" s="32"/>
      <c r="T135"/>
      <c r="Y135" s="5">
        <v>41924</v>
      </c>
      <c r="Z135" s="19">
        <f>SUMIFS($G:$G,$A:$A,$Y135)</f>
        <v>4</v>
      </c>
      <c r="AA135">
        <f>AA134+Z135</f>
        <v>911</v>
      </c>
    </row>
    <row r="136" spans="1:27" x14ac:dyDescent="0.45">
      <c r="A136" s="5">
        <v>41831</v>
      </c>
      <c r="B136" s="7">
        <f t="shared" si="7"/>
        <v>2014</v>
      </c>
      <c r="C136" s="3" t="s">
        <v>6</v>
      </c>
      <c r="D136" s="3" t="s">
        <v>7</v>
      </c>
      <c r="E136" s="3" t="s">
        <v>1240</v>
      </c>
      <c r="F136" s="3">
        <v>1</v>
      </c>
      <c r="G136" s="3">
        <v>3</v>
      </c>
      <c r="J136"/>
      <c r="O136" s="32"/>
      <c r="T136"/>
      <c r="Y136" s="5">
        <v>41925</v>
      </c>
      <c r="Z136" s="19">
        <f>SUMIFS($G:$G,$A:$A,$Y136)</f>
        <v>4</v>
      </c>
      <c r="AA136">
        <f>AA135+Z136</f>
        <v>915</v>
      </c>
    </row>
    <row r="137" spans="1:27" x14ac:dyDescent="0.45">
      <c r="A137" s="5">
        <v>41832</v>
      </c>
      <c r="B137" s="7">
        <f t="shared" si="7"/>
        <v>2014</v>
      </c>
      <c r="C137" s="3" t="s">
        <v>29</v>
      </c>
      <c r="D137" s="3" t="s">
        <v>1238</v>
      </c>
      <c r="E137" s="3" t="s">
        <v>1239</v>
      </c>
      <c r="F137" s="3">
        <v>3</v>
      </c>
      <c r="G137" s="3">
        <v>2</v>
      </c>
      <c r="J137"/>
      <c r="O137" s="32"/>
      <c r="T137"/>
      <c r="Y137" s="5">
        <v>41926</v>
      </c>
      <c r="Z137" s="19">
        <f>SUMIFS($G:$G,$A:$A,$Y137)</f>
        <v>2</v>
      </c>
      <c r="AA137">
        <f>AA136+Z137</f>
        <v>917</v>
      </c>
    </row>
    <row r="138" spans="1:27" x14ac:dyDescent="0.45">
      <c r="A138" s="5">
        <v>41833</v>
      </c>
      <c r="B138" s="7">
        <f t="shared" si="7"/>
        <v>2014</v>
      </c>
      <c r="C138" s="3" t="s">
        <v>157</v>
      </c>
      <c r="D138" s="3" t="s">
        <v>52</v>
      </c>
      <c r="E138" s="3" t="s">
        <v>1233</v>
      </c>
      <c r="F138" s="3">
        <v>0</v>
      </c>
      <c r="G138" s="3">
        <v>4</v>
      </c>
      <c r="J138"/>
      <c r="O138" s="32"/>
      <c r="T138"/>
      <c r="Y138" s="5">
        <v>41928</v>
      </c>
      <c r="Z138" s="19">
        <f>SUMIFS($G:$G,$A:$A,$Y138)</f>
        <v>3</v>
      </c>
      <c r="AA138">
        <f>AA137+Z138</f>
        <v>920</v>
      </c>
    </row>
    <row r="139" spans="1:27" x14ac:dyDescent="0.45">
      <c r="A139" s="5">
        <v>41833</v>
      </c>
      <c r="B139" s="7">
        <f t="shared" si="7"/>
        <v>2014</v>
      </c>
      <c r="C139" s="3" t="s">
        <v>52</v>
      </c>
      <c r="D139" s="3" t="s">
        <v>1234</v>
      </c>
      <c r="E139" s="3" t="s">
        <v>1235</v>
      </c>
      <c r="F139" s="3">
        <v>0</v>
      </c>
      <c r="G139" s="3">
        <v>5</v>
      </c>
      <c r="J139"/>
      <c r="O139" s="32"/>
      <c r="T139"/>
      <c r="Y139" s="5">
        <v>41930</v>
      </c>
      <c r="Z139" s="19">
        <f>SUMIFS($G:$G,$A:$A,$Y139)</f>
        <v>11</v>
      </c>
      <c r="AA139">
        <f>AA138+Z139</f>
        <v>931</v>
      </c>
    </row>
    <row r="140" spans="1:27" x14ac:dyDescent="0.45">
      <c r="A140" s="5">
        <v>41833</v>
      </c>
      <c r="B140" s="7">
        <f t="shared" si="7"/>
        <v>2014</v>
      </c>
      <c r="C140" s="3" t="s">
        <v>39</v>
      </c>
      <c r="D140" s="3" t="s">
        <v>1236</v>
      </c>
      <c r="E140" s="3" t="s">
        <v>1237</v>
      </c>
      <c r="F140" s="3">
        <v>0</v>
      </c>
      <c r="G140" s="3">
        <v>5</v>
      </c>
      <c r="J140"/>
      <c r="O140" s="32"/>
      <c r="T140"/>
      <c r="Y140" s="5">
        <v>41936</v>
      </c>
      <c r="Z140" s="19">
        <f>SUMIFS($G:$G,$A:$A,$Y140)</f>
        <v>4</v>
      </c>
      <c r="AA140">
        <f>AA139+Z140</f>
        <v>935</v>
      </c>
    </row>
    <row r="141" spans="1:27" x14ac:dyDescent="0.45">
      <c r="A141" s="5">
        <v>41834</v>
      </c>
      <c r="B141" s="7">
        <f t="shared" si="7"/>
        <v>2014</v>
      </c>
      <c r="C141" s="3" t="s">
        <v>29</v>
      </c>
      <c r="D141" s="3" t="s">
        <v>42</v>
      </c>
      <c r="E141" s="3" t="s">
        <v>1232</v>
      </c>
      <c r="F141" s="3">
        <v>1</v>
      </c>
      <c r="G141" s="3">
        <v>4</v>
      </c>
      <c r="J141"/>
      <c r="O141" s="32"/>
      <c r="T141"/>
      <c r="Y141" s="5">
        <v>41938</v>
      </c>
      <c r="Z141" s="19">
        <f>SUMIFS($G:$G,$A:$A,$Y141)</f>
        <v>0</v>
      </c>
      <c r="AA141">
        <f>AA140+Z141</f>
        <v>935</v>
      </c>
    </row>
    <row r="142" spans="1:27" x14ac:dyDescent="0.45">
      <c r="A142" s="5">
        <v>41839</v>
      </c>
      <c r="B142" s="7">
        <f t="shared" si="7"/>
        <v>2014</v>
      </c>
      <c r="C142" s="3" t="s">
        <v>6</v>
      </c>
      <c r="D142" s="3" t="s">
        <v>7</v>
      </c>
      <c r="E142" s="3" t="s">
        <v>1231</v>
      </c>
      <c r="F142" s="3">
        <v>0</v>
      </c>
      <c r="G142" s="3">
        <v>4</v>
      </c>
      <c r="J142"/>
      <c r="O142" s="32"/>
      <c r="T142"/>
      <c r="Y142" s="5">
        <v>41941</v>
      </c>
      <c r="Z142" s="19">
        <f>SUMIFS($G:$G,$A:$A,$Y142)</f>
        <v>5</v>
      </c>
      <c r="AA142">
        <f>AA141+Z142</f>
        <v>940</v>
      </c>
    </row>
    <row r="143" spans="1:27" x14ac:dyDescent="0.45">
      <c r="A143" s="5">
        <v>41840</v>
      </c>
      <c r="B143" s="7">
        <f t="shared" si="7"/>
        <v>2014</v>
      </c>
      <c r="C143" s="3" t="s">
        <v>6</v>
      </c>
      <c r="D143" s="3" t="s">
        <v>1227</v>
      </c>
      <c r="E143" s="3" t="s">
        <v>1228</v>
      </c>
      <c r="F143" s="3">
        <v>1</v>
      </c>
      <c r="G143" s="3">
        <v>3</v>
      </c>
      <c r="J143"/>
      <c r="O143" s="32"/>
      <c r="T143"/>
      <c r="Y143" s="5">
        <v>41948</v>
      </c>
      <c r="Z143" s="19">
        <f>SUMIFS($G:$G,$A:$A,$Y143)</f>
        <v>4</v>
      </c>
      <c r="AA143">
        <f>AA142+Z143</f>
        <v>944</v>
      </c>
    </row>
    <row r="144" spans="1:27" x14ac:dyDescent="0.45">
      <c r="A144" s="5">
        <v>41840</v>
      </c>
      <c r="B144" s="7">
        <f t="shared" si="7"/>
        <v>2014</v>
      </c>
      <c r="C144" s="3" t="s">
        <v>44</v>
      </c>
      <c r="D144" s="3" t="s">
        <v>196</v>
      </c>
      <c r="E144" s="3" t="s">
        <v>1229</v>
      </c>
      <c r="F144" s="3">
        <v>1</v>
      </c>
      <c r="G144" s="3">
        <v>3</v>
      </c>
      <c r="J144"/>
      <c r="O144" s="32"/>
      <c r="T144"/>
      <c r="Y144" s="5">
        <v>41950</v>
      </c>
      <c r="Z144" s="19">
        <f>SUMIFS($G:$G,$A:$A,$Y144)</f>
        <v>8</v>
      </c>
      <c r="AA144">
        <f>AA143+Z144</f>
        <v>952</v>
      </c>
    </row>
    <row r="145" spans="1:27" x14ac:dyDescent="0.45">
      <c r="A145" s="5">
        <v>41840</v>
      </c>
      <c r="B145" s="7">
        <f t="shared" si="7"/>
        <v>2014</v>
      </c>
      <c r="C145" s="3" t="s">
        <v>340</v>
      </c>
      <c r="D145" s="3" t="s">
        <v>341</v>
      </c>
      <c r="E145" s="3" t="s">
        <v>1230</v>
      </c>
      <c r="F145" s="3">
        <v>1</v>
      </c>
      <c r="G145" s="3">
        <v>3</v>
      </c>
      <c r="J145"/>
      <c r="O145" s="32"/>
      <c r="T145"/>
      <c r="Y145" s="5">
        <v>41951</v>
      </c>
      <c r="Z145" s="19">
        <f>SUMIFS($G:$G,$A:$A,$Y145)</f>
        <v>5</v>
      </c>
      <c r="AA145">
        <f>AA144+Z145</f>
        <v>957</v>
      </c>
    </row>
    <row r="146" spans="1:27" x14ac:dyDescent="0.45">
      <c r="A146" s="5">
        <v>41841</v>
      </c>
      <c r="B146" s="7">
        <f t="shared" si="7"/>
        <v>2014</v>
      </c>
      <c r="C146" s="3" t="s">
        <v>26</v>
      </c>
      <c r="D146" s="3" t="s">
        <v>50</v>
      </c>
      <c r="E146" s="3" t="s">
        <v>1224</v>
      </c>
      <c r="F146" s="3">
        <v>0</v>
      </c>
      <c r="G146" s="3">
        <v>4</v>
      </c>
      <c r="J146"/>
      <c r="O146" s="32"/>
      <c r="T146"/>
      <c r="Y146" s="5">
        <v>41958</v>
      </c>
      <c r="Z146" s="19">
        <f>SUMIFS($G:$G,$A:$A,$Y146)</f>
        <v>3</v>
      </c>
      <c r="AA146">
        <f>AA145+Z146</f>
        <v>960</v>
      </c>
    </row>
    <row r="147" spans="1:27" x14ac:dyDescent="0.45">
      <c r="A147" s="5">
        <v>41841</v>
      </c>
      <c r="B147" s="7">
        <f t="shared" si="7"/>
        <v>2014</v>
      </c>
      <c r="C147" s="3" t="s">
        <v>172</v>
      </c>
      <c r="D147" s="3" t="s">
        <v>1225</v>
      </c>
      <c r="E147" s="3" t="s">
        <v>1226</v>
      </c>
      <c r="F147" s="3">
        <v>0</v>
      </c>
      <c r="G147" s="3">
        <v>6</v>
      </c>
      <c r="J147"/>
      <c r="O147" s="32"/>
      <c r="T147"/>
      <c r="Y147" s="5">
        <v>41959</v>
      </c>
      <c r="Z147" s="19">
        <f>SUMIFS($G:$G,$A:$A,$Y147)</f>
        <v>10</v>
      </c>
      <c r="AA147">
        <f>AA146+Z147</f>
        <v>970</v>
      </c>
    </row>
    <row r="148" spans="1:27" x14ac:dyDescent="0.45">
      <c r="A148" s="5">
        <v>41843</v>
      </c>
      <c r="B148" s="7">
        <f t="shared" si="7"/>
        <v>2014</v>
      </c>
      <c r="C148" s="3" t="s">
        <v>64</v>
      </c>
      <c r="D148" s="3" t="s">
        <v>1222</v>
      </c>
      <c r="E148" s="3" t="s">
        <v>1223</v>
      </c>
      <c r="F148" s="3">
        <v>0</v>
      </c>
      <c r="G148" s="3">
        <v>4</v>
      </c>
      <c r="J148"/>
      <c r="O148" s="32"/>
      <c r="T148"/>
      <c r="Y148" s="5">
        <v>41961</v>
      </c>
      <c r="Z148" s="19">
        <f>SUMIFS($G:$G,$A:$A,$Y148)</f>
        <v>4</v>
      </c>
      <c r="AA148">
        <f>AA147+Z148</f>
        <v>974</v>
      </c>
    </row>
    <row r="149" spans="1:27" x14ac:dyDescent="0.45">
      <c r="A149" s="5">
        <v>41845</v>
      </c>
      <c r="B149" s="7">
        <f t="shared" si="7"/>
        <v>2014</v>
      </c>
      <c r="C149" s="3" t="s">
        <v>6</v>
      </c>
      <c r="D149" s="3" t="s">
        <v>7</v>
      </c>
      <c r="E149" s="3" t="s">
        <v>1221</v>
      </c>
      <c r="F149" s="3">
        <v>1</v>
      </c>
      <c r="G149" s="3">
        <v>6</v>
      </c>
      <c r="J149"/>
      <c r="O149" s="32"/>
      <c r="T149"/>
      <c r="Y149" s="5">
        <v>41962</v>
      </c>
      <c r="Z149" s="19">
        <f>SUMIFS($G:$G,$A:$A,$Y149)</f>
        <v>3</v>
      </c>
      <c r="AA149">
        <f>AA148+Z149</f>
        <v>977</v>
      </c>
    </row>
    <row r="150" spans="1:27" x14ac:dyDescent="0.45">
      <c r="A150" s="5">
        <v>41846</v>
      </c>
      <c r="B150" s="7">
        <f t="shared" si="7"/>
        <v>2014</v>
      </c>
      <c r="C150" s="3" t="s">
        <v>68</v>
      </c>
      <c r="D150" s="3" t="s">
        <v>1215</v>
      </c>
      <c r="E150" s="3" t="s">
        <v>9</v>
      </c>
      <c r="F150" s="3">
        <v>1</v>
      </c>
      <c r="G150" s="3">
        <v>3</v>
      </c>
      <c r="J150"/>
      <c r="O150" s="32"/>
      <c r="T150"/>
      <c r="Y150" s="5">
        <v>41964</v>
      </c>
      <c r="Z150" s="19">
        <f>SUMIFS($G:$G,$A:$A,$Y150)</f>
        <v>6</v>
      </c>
      <c r="AA150">
        <f>AA149+Z150</f>
        <v>983</v>
      </c>
    </row>
    <row r="151" spans="1:27" x14ac:dyDescent="0.45">
      <c r="A151" s="5">
        <v>41846</v>
      </c>
      <c r="B151" s="7">
        <f t="shared" si="7"/>
        <v>2014</v>
      </c>
      <c r="C151" s="3" t="s">
        <v>95</v>
      </c>
      <c r="D151" s="3" t="s">
        <v>1216</v>
      </c>
      <c r="E151" s="3" t="s">
        <v>1217</v>
      </c>
      <c r="F151" s="3">
        <v>0</v>
      </c>
      <c r="G151" s="3">
        <v>8</v>
      </c>
      <c r="J151"/>
      <c r="O151" s="32"/>
      <c r="T151"/>
      <c r="Y151" s="5">
        <v>41965</v>
      </c>
      <c r="Z151" s="19">
        <f>SUMIFS($G:$G,$A:$A,$Y151)</f>
        <v>5</v>
      </c>
      <c r="AA151">
        <f>AA150+Z151</f>
        <v>988</v>
      </c>
    </row>
    <row r="152" spans="1:27" x14ac:dyDescent="0.45">
      <c r="A152" s="5">
        <v>41846</v>
      </c>
      <c r="B152" s="7">
        <f t="shared" si="7"/>
        <v>2014</v>
      </c>
      <c r="C152" s="3" t="s">
        <v>1218</v>
      </c>
      <c r="D152" s="3" t="s">
        <v>1219</v>
      </c>
      <c r="E152" s="3" t="s">
        <v>1220</v>
      </c>
      <c r="F152" s="3">
        <v>5</v>
      </c>
      <c r="G152" s="3">
        <v>0</v>
      </c>
      <c r="J152"/>
      <c r="O152" s="32"/>
      <c r="T152"/>
      <c r="Y152" s="5">
        <v>41966</v>
      </c>
      <c r="Z152" s="19">
        <f>SUMIFS($G:$G,$A:$A,$Y152)</f>
        <v>8</v>
      </c>
      <c r="AA152">
        <f>AA151+Z152</f>
        <v>996</v>
      </c>
    </row>
    <row r="153" spans="1:27" x14ac:dyDescent="0.45">
      <c r="A153" s="5">
        <v>41847</v>
      </c>
      <c r="B153" s="7">
        <f t="shared" si="7"/>
        <v>2014</v>
      </c>
      <c r="C153" s="3" t="s">
        <v>44</v>
      </c>
      <c r="D153" s="3" t="s">
        <v>196</v>
      </c>
      <c r="E153" s="3" t="s">
        <v>1214</v>
      </c>
      <c r="F153" s="3">
        <v>0</v>
      </c>
      <c r="G153" s="3">
        <v>5</v>
      </c>
      <c r="J153"/>
      <c r="O153" s="32"/>
      <c r="T153"/>
      <c r="Y153" s="5">
        <v>41969</v>
      </c>
      <c r="Z153" s="19">
        <f>SUMIFS($G:$G,$A:$A,$Y153)</f>
        <v>6</v>
      </c>
      <c r="AA153">
        <f>AA152+Z153</f>
        <v>1002</v>
      </c>
    </row>
    <row r="154" spans="1:27" x14ac:dyDescent="0.45">
      <c r="A154" s="5">
        <v>41848</v>
      </c>
      <c r="B154" s="7">
        <f t="shared" si="7"/>
        <v>2014</v>
      </c>
      <c r="C154" s="3" t="s">
        <v>64</v>
      </c>
      <c r="D154" s="3" t="s">
        <v>65</v>
      </c>
      <c r="E154" s="3" t="s">
        <v>1213</v>
      </c>
      <c r="F154" s="3">
        <v>1</v>
      </c>
      <c r="G154" s="3">
        <v>4</v>
      </c>
      <c r="J154"/>
      <c r="O154" s="32"/>
      <c r="T154"/>
      <c r="Y154" s="5">
        <v>41970</v>
      </c>
      <c r="Z154" s="19">
        <f>SUMIFS($G:$G,$A:$A,$Y154)</f>
        <v>3</v>
      </c>
      <c r="AA154">
        <f>AA153+Z154</f>
        <v>1005</v>
      </c>
    </row>
    <row r="155" spans="1:27" x14ac:dyDescent="0.45">
      <c r="A155" s="5">
        <v>41850</v>
      </c>
      <c r="B155" s="7">
        <f t="shared" si="7"/>
        <v>2014</v>
      </c>
      <c r="C155" s="3" t="s">
        <v>137</v>
      </c>
      <c r="D155" s="3" t="s">
        <v>1034</v>
      </c>
      <c r="E155" s="3" t="s">
        <v>1212</v>
      </c>
      <c r="F155" s="3">
        <v>3</v>
      </c>
      <c r="G155" s="3">
        <v>2</v>
      </c>
      <c r="J155"/>
      <c r="O155" s="32"/>
      <c r="T155"/>
      <c r="Y155" s="5">
        <v>41971</v>
      </c>
      <c r="Z155" s="19">
        <f>SUMIFS($G:$G,$A:$A,$Y155)</f>
        <v>4</v>
      </c>
      <c r="AA155">
        <f>AA154+Z155</f>
        <v>1009</v>
      </c>
    </row>
    <row r="156" spans="1:27" x14ac:dyDescent="0.45">
      <c r="A156" s="5">
        <v>41852</v>
      </c>
      <c r="B156" s="7">
        <f t="shared" si="7"/>
        <v>2014</v>
      </c>
      <c r="C156" s="3" t="s">
        <v>64</v>
      </c>
      <c r="D156" s="3" t="s">
        <v>65</v>
      </c>
      <c r="E156" s="3" t="s">
        <v>1211</v>
      </c>
      <c r="F156" s="3">
        <v>1</v>
      </c>
      <c r="G156" s="3">
        <v>3</v>
      </c>
      <c r="J156"/>
      <c r="O156" s="32"/>
      <c r="T156"/>
      <c r="Y156" s="5">
        <v>41972</v>
      </c>
      <c r="Z156" s="19">
        <f>SUMIFS($G:$G,$A:$A,$Y156)</f>
        <v>5</v>
      </c>
      <c r="AA156">
        <f>AA155+Z156</f>
        <v>1014</v>
      </c>
    </row>
    <row r="157" spans="1:27" x14ac:dyDescent="0.45">
      <c r="A157" s="5">
        <v>41853</v>
      </c>
      <c r="B157" s="7">
        <f t="shared" si="7"/>
        <v>2014</v>
      </c>
      <c r="C157" s="3" t="s">
        <v>36</v>
      </c>
      <c r="D157" s="3" t="s">
        <v>232</v>
      </c>
      <c r="E157" s="3" t="s">
        <v>1207</v>
      </c>
      <c r="F157" s="3">
        <v>3</v>
      </c>
      <c r="G157" s="3">
        <v>1</v>
      </c>
      <c r="J157"/>
      <c r="O157" s="32"/>
      <c r="T157"/>
      <c r="Y157" s="5">
        <v>41973</v>
      </c>
      <c r="Z157" s="19">
        <f>SUMIFS($G:$G,$A:$A,$Y157)</f>
        <v>9</v>
      </c>
      <c r="AA157">
        <f>AA156+Z157</f>
        <v>1023</v>
      </c>
    </row>
    <row r="158" spans="1:27" x14ac:dyDescent="0.45">
      <c r="A158" s="5">
        <v>41853</v>
      </c>
      <c r="B158" s="7">
        <f t="shared" si="7"/>
        <v>2014</v>
      </c>
      <c r="C158" s="3" t="s">
        <v>208</v>
      </c>
      <c r="D158" s="3" t="s">
        <v>1208</v>
      </c>
      <c r="E158" s="3" t="s">
        <v>1209</v>
      </c>
      <c r="F158" s="3">
        <v>0</v>
      </c>
      <c r="G158" s="3">
        <v>7</v>
      </c>
      <c r="J158"/>
      <c r="O158" s="32"/>
      <c r="T158"/>
      <c r="Y158" s="5">
        <v>41975</v>
      </c>
      <c r="Z158" s="19">
        <f>SUMIFS($G:$G,$A:$A,$Y158)</f>
        <v>10</v>
      </c>
      <c r="AA158">
        <f>AA157+Z158</f>
        <v>1033</v>
      </c>
    </row>
    <row r="159" spans="1:27" x14ac:dyDescent="0.45">
      <c r="A159" s="5">
        <v>41853</v>
      </c>
      <c r="B159" s="7">
        <f t="shared" si="7"/>
        <v>2014</v>
      </c>
      <c r="C159" s="3" t="s">
        <v>64</v>
      </c>
      <c r="D159" s="3" t="s">
        <v>149</v>
      </c>
      <c r="E159" s="3" t="s">
        <v>1210</v>
      </c>
      <c r="F159" s="3">
        <v>1</v>
      </c>
      <c r="G159" s="3">
        <v>5</v>
      </c>
      <c r="J159"/>
      <c r="O159" s="32"/>
      <c r="T159"/>
      <c r="Y159" s="5">
        <v>41980</v>
      </c>
      <c r="Z159" s="19">
        <f>SUMIFS($G:$G,$A:$A,$Y159)</f>
        <v>4</v>
      </c>
      <c r="AA159">
        <f>AA158+Z159</f>
        <v>1037</v>
      </c>
    </row>
    <row r="160" spans="1:27" x14ac:dyDescent="0.45">
      <c r="A160" s="5">
        <v>41854</v>
      </c>
      <c r="B160" s="7">
        <f t="shared" si="7"/>
        <v>2014</v>
      </c>
      <c r="C160" s="3" t="s">
        <v>36</v>
      </c>
      <c r="D160" s="3" t="s">
        <v>1201</v>
      </c>
      <c r="E160" s="3" t="s">
        <v>1202</v>
      </c>
      <c r="F160" s="3">
        <v>0</v>
      </c>
      <c r="G160" s="3">
        <v>7</v>
      </c>
      <c r="J160"/>
      <c r="O160" s="32"/>
      <c r="T160"/>
      <c r="Y160" s="5">
        <v>41985</v>
      </c>
      <c r="Z160" s="19">
        <f>SUMIFS($G:$G,$A:$A,$Y160)</f>
        <v>7</v>
      </c>
      <c r="AA160">
        <f>AA159+Z160</f>
        <v>1044</v>
      </c>
    </row>
    <row r="161" spans="1:27" x14ac:dyDescent="0.45">
      <c r="A161" s="5">
        <v>41854</v>
      </c>
      <c r="B161" s="7">
        <f t="shared" si="7"/>
        <v>2014</v>
      </c>
      <c r="C161" s="3" t="s">
        <v>44</v>
      </c>
      <c r="D161" s="3" t="s">
        <v>196</v>
      </c>
      <c r="E161" s="3" t="s">
        <v>1203</v>
      </c>
      <c r="F161" s="3">
        <v>0</v>
      </c>
      <c r="G161" s="3">
        <v>5</v>
      </c>
      <c r="J161"/>
      <c r="O161" s="32"/>
      <c r="T161"/>
      <c r="Y161" s="5">
        <v>41986</v>
      </c>
      <c r="Z161" s="19">
        <f>SUMIFS($G:$G,$A:$A,$Y161)</f>
        <v>5</v>
      </c>
      <c r="AA161">
        <f>AA160+Z161</f>
        <v>1049</v>
      </c>
    </row>
    <row r="162" spans="1:27" x14ac:dyDescent="0.45">
      <c r="A162" s="5">
        <v>41854</v>
      </c>
      <c r="B162" s="7">
        <f t="shared" si="7"/>
        <v>2014</v>
      </c>
      <c r="C162" s="3" t="s">
        <v>98</v>
      </c>
      <c r="D162" s="3" t="s">
        <v>1204</v>
      </c>
      <c r="E162" s="3" t="s">
        <v>1205</v>
      </c>
      <c r="F162" s="3">
        <v>5</v>
      </c>
      <c r="G162" s="3">
        <v>0</v>
      </c>
      <c r="J162"/>
      <c r="O162" s="32"/>
      <c r="T162"/>
      <c r="Y162" s="5">
        <v>41987</v>
      </c>
      <c r="Z162" s="19">
        <f>SUMIFS($G:$G,$A:$A,$Y162)</f>
        <v>4</v>
      </c>
      <c r="AA162">
        <f>AA161+Z162</f>
        <v>1053</v>
      </c>
    </row>
    <row r="163" spans="1:27" x14ac:dyDescent="0.45">
      <c r="A163" s="5">
        <v>41854</v>
      </c>
      <c r="B163" s="7">
        <f t="shared" si="7"/>
        <v>2014</v>
      </c>
      <c r="C163" s="3" t="s">
        <v>26</v>
      </c>
      <c r="D163" s="3" t="s">
        <v>730</v>
      </c>
      <c r="E163" s="3" t="s">
        <v>1206</v>
      </c>
      <c r="F163" s="3">
        <v>0</v>
      </c>
      <c r="G163" s="3">
        <v>5</v>
      </c>
      <c r="J163"/>
      <c r="O163" s="32"/>
      <c r="T163"/>
      <c r="Y163" s="5">
        <v>41989</v>
      </c>
      <c r="Z163" s="19">
        <f>SUMIFS($G:$G,$A:$A,$Y163)</f>
        <v>4</v>
      </c>
      <c r="AA163">
        <f>AA162+Z163</f>
        <v>1057</v>
      </c>
    </row>
    <row r="164" spans="1:27" x14ac:dyDescent="0.45">
      <c r="A164" s="5">
        <v>41855</v>
      </c>
      <c r="B164" s="7">
        <f t="shared" si="7"/>
        <v>2014</v>
      </c>
      <c r="C164" s="3" t="s">
        <v>95</v>
      </c>
      <c r="D164" s="3" t="s">
        <v>187</v>
      </c>
      <c r="E164" s="3" t="s">
        <v>1200</v>
      </c>
      <c r="F164" s="3">
        <v>0</v>
      </c>
      <c r="G164" s="3">
        <v>5</v>
      </c>
      <c r="J164"/>
      <c r="O164" s="32"/>
      <c r="T164"/>
      <c r="Y164" s="5">
        <v>41993</v>
      </c>
      <c r="Z164" s="19">
        <f>SUMIFS($G:$G,$A:$A,$Y164)</f>
        <v>0</v>
      </c>
      <c r="AA164">
        <f>AA163+Z164</f>
        <v>1057</v>
      </c>
    </row>
    <row r="165" spans="1:27" x14ac:dyDescent="0.45">
      <c r="A165" s="5">
        <v>41857</v>
      </c>
      <c r="B165" s="7">
        <f t="shared" si="7"/>
        <v>2014</v>
      </c>
      <c r="C165" s="3" t="s">
        <v>29</v>
      </c>
      <c r="D165" s="3" t="s">
        <v>303</v>
      </c>
      <c r="E165" s="3" t="s">
        <v>1199</v>
      </c>
      <c r="F165" s="3">
        <v>3</v>
      </c>
      <c r="G165" s="3">
        <v>1</v>
      </c>
      <c r="J165"/>
      <c r="O165" s="32"/>
      <c r="T165"/>
      <c r="Y165" s="5">
        <v>41994</v>
      </c>
      <c r="Z165" s="19">
        <f>SUMIFS($G:$G,$A:$A,$Y165)</f>
        <v>14</v>
      </c>
      <c r="AA165">
        <f>AA164+Z165</f>
        <v>1071</v>
      </c>
    </row>
    <row r="166" spans="1:27" x14ac:dyDescent="0.45">
      <c r="A166" s="5">
        <v>41859</v>
      </c>
      <c r="B166" s="7">
        <f t="shared" si="7"/>
        <v>2014</v>
      </c>
      <c r="C166" s="3" t="s">
        <v>223</v>
      </c>
      <c r="D166" s="3" t="s">
        <v>224</v>
      </c>
      <c r="E166" s="3" t="s">
        <v>1196</v>
      </c>
      <c r="F166" s="3">
        <v>0</v>
      </c>
      <c r="G166" s="3">
        <v>4</v>
      </c>
      <c r="J166"/>
      <c r="O166" s="32"/>
      <c r="T166"/>
      <c r="Y166" s="5">
        <v>41995</v>
      </c>
      <c r="Z166" s="19">
        <f>SUMIFS($G:$G,$A:$A,$Y166)</f>
        <v>10</v>
      </c>
      <c r="AA166">
        <f>AA165+Z166</f>
        <v>1081</v>
      </c>
    </row>
    <row r="167" spans="1:27" x14ac:dyDescent="0.45">
      <c r="A167" s="5">
        <v>41859</v>
      </c>
      <c r="B167" s="7">
        <f t="shared" si="7"/>
        <v>2014</v>
      </c>
      <c r="C167" s="3" t="s">
        <v>238</v>
      </c>
      <c r="D167" s="3" t="s">
        <v>239</v>
      </c>
      <c r="E167" s="3" t="s">
        <v>1197</v>
      </c>
      <c r="F167" s="3">
        <v>1</v>
      </c>
      <c r="G167" s="3">
        <v>3</v>
      </c>
      <c r="J167"/>
      <c r="O167" s="32"/>
      <c r="T167"/>
      <c r="Y167" s="5">
        <v>41996</v>
      </c>
      <c r="Z167" s="19">
        <f>SUMIFS($G:$G,$A:$A,$Y167)</f>
        <v>3</v>
      </c>
      <c r="AA167">
        <f>AA166+Z167</f>
        <v>1084</v>
      </c>
    </row>
    <row r="168" spans="1:27" x14ac:dyDescent="0.45">
      <c r="A168" s="5">
        <v>41859</v>
      </c>
      <c r="B168" s="7">
        <f t="shared" si="7"/>
        <v>2014</v>
      </c>
      <c r="C168" s="3" t="s">
        <v>157</v>
      </c>
      <c r="D168" s="3" t="s">
        <v>52</v>
      </c>
      <c r="E168" s="3" t="s">
        <v>1198</v>
      </c>
      <c r="F168" s="3">
        <v>0</v>
      </c>
      <c r="G168" s="3">
        <v>4</v>
      </c>
      <c r="J168"/>
      <c r="O168" s="32"/>
      <c r="T168"/>
      <c r="Y168" s="5">
        <v>41997</v>
      </c>
      <c r="Z168" s="19">
        <f>SUMIFS($G:$G,$A:$A,$Y168)</f>
        <v>3</v>
      </c>
      <c r="AA168">
        <f>AA167+Z168</f>
        <v>1087</v>
      </c>
    </row>
    <row r="169" spans="1:27" x14ac:dyDescent="0.45">
      <c r="A169" s="5">
        <v>41860</v>
      </c>
      <c r="B169" s="7">
        <f t="shared" si="7"/>
        <v>2014</v>
      </c>
      <c r="C169" s="3" t="s">
        <v>125</v>
      </c>
      <c r="D169" s="3" t="s">
        <v>126</v>
      </c>
      <c r="E169" s="3" t="s">
        <v>1195</v>
      </c>
      <c r="F169" s="3">
        <v>1</v>
      </c>
      <c r="G169" s="3">
        <v>8</v>
      </c>
      <c r="J169"/>
      <c r="O169" s="32"/>
      <c r="T169"/>
      <c r="Y169" s="5">
        <v>41999</v>
      </c>
      <c r="Z169" s="19">
        <f>SUMIFS($G:$G,$A:$A,$Y169)</f>
        <v>3</v>
      </c>
      <c r="AA169">
        <f>AA168+Z169</f>
        <v>1090</v>
      </c>
    </row>
    <row r="170" spans="1:27" x14ac:dyDescent="0.45">
      <c r="A170" s="5">
        <v>41861</v>
      </c>
      <c r="B170" s="7">
        <f t="shared" si="7"/>
        <v>2014</v>
      </c>
      <c r="C170" s="3" t="s">
        <v>29</v>
      </c>
      <c r="D170" s="3" t="s">
        <v>1190</v>
      </c>
      <c r="E170" s="3" t="s">
        <v>1191</v>
      </c>
      <c r="F170" s="3">
        <v>0</v>
      </c>
      <c r="G170" s="3">
        <v>7</v>
      </c>
      <c r="J170"/>
      <c r="O170" s="32"/>
      <c r="T170"/>
      <c r="Y170" s="5">
        <v>42000</v>
      </c>
      <c r="Z170" s="19">
        <f>SUMIFS($G:$G,$A:$A,$Y170)</f>
        <v>7</v>
      </c>
      <c r="AA170">
        <f>AA169+Z170</f>
        <v>1097</v>
      </c>
    </row>
    <row r="171" spans="1:27" x14ac:dyDescent="0.45">
      <c r="A171" s="5">
        <v>41861</v>
      </c>
      <c r="B171" s="7">
        <f t="shared" si="7"/>
        <v>2014</v>
      </c>
      <c r="C171" s="3" t="s">
        <v>157</v>
      </c>
      <c r="D171" s="3" t="s">
        <v>52</v>
      </c>
      <c r="E171" s="3" t="s">
        <v>1192</v>
      </c>
      <c r="F171" s="3">
        <v>0</v>
      </c>
      <c r="G171" s="3">
        <v>6</v>
      </c>
      <c r="J171"/>
      <c r="O171" s="32"/>
      <c r="T171"/>
      <c r="Y171" s="5">
        <v>42002</v>
      </c>
      <c r="Z171" s="19">
        <f>SUMIFS($G:$G,$A:$A,$Y171)</f>
        <v>4</v>
      </c>
      <c r="AA171">
        <f>AA170+Z171</f>
        <v>1101</v>
      </c>
    </row>
    <row r="172" spans="1:27" x14ac:dyDescent="0.45">
      <c r="A172" s="5">
        <v>41861</v>
      </c>
      <c r="B172" s="7">
        <f t="shared" si="7"/>
        <v>2014</v>
      </c>
      <c r="C172" s="3" t="s">
        <v>95</v>
      </c>
      <c r="D172" s="3" t="s">
        <v>1193</v>
      </c>
      <c r="E172" s="3" t="s">
        <v>9</v>
      </c>
      <c r="F172" s="3">
        <v>0</v>
      </c>
      <c r="G172" s="3">
        <v>6</v>
      </c>
      <c r="J172"/>
      <c r="O172" s="32"/>
      <c r="T172"/>
      <c r="Y172" s="5">
        <v>42004</v>
      </c>
      <c r="Z172" s="19">
        <f>SUMIFS($G:$G,$A:$A,$Y172)</f>
        <v>3</v>
      </c>
      <c r="AA172">
        <f>AA171+Z172</f>
        <v>1104</v>
      </c>
    </row>
    <row r="173" spans="1:27" x14ac:dyDescent="0.45">
      <c r="A173" s="5">
        <v>41861</v>
      </c>
      <c r="B173" s="7">
        <f t="shared" si="7"/>
        <v>2014</v>
      </c>
      <c r="C173" s="3" t="s">
        <v>10</v>
      </c>
      <c r="D173" s="3" t="s">
        <v>11</v>
      </c>
      <c r="E173" s="3" t="s">
        <v>1194</v>
      </c>
      <c r="F173" s="3">
        <v>2</v>
      </c>
      <c r="G173" s="3">
        <v>5</v>
      </c>
      <c r="J173"/>
      <c r="O173" s="32"/>
      <c r="T173"/>
      <c r="Y173" s="5">
        <v>42005</v>
      </c>
      <c r="Z173" s="19">
        <f>SUMIFS($G:$G,$A:$A,$Y173)</f>
        <v>5</v>
      </c>
      <c r="AA173">
        <f>AA172+Z173</f>
        <v>1109</v>
      </c>
    </row>
    <row r="174" spans="1:27" x14ac:dyDescent="0.45">
      <c r="A174" s="5">
        <v>41863</v>
      </c>
      <c r="B174" s="7">
        <f t="shared" si="7"/>
        <v>2014</v>
      </c>
      <c r="C174" s="3" t="s">
        <v>16</v>
      </c>
      <c r="D174" s="3" t="s">
        <v>886</v>
      </c>
      <c r="E174" s="3" t="s">
        <v>1187</v>
      </c>
      <c r="F174" s="3">
        <v>1</v>
      </c>
      <c r="G174" s="3">
        <v>3</v>
      </c>
      <c r="J174"/>
      <c r="O174" s="32"/>
      <c r="T174"/>
      <c r="Y174" s="5">
        <v>42006</v>
      </c>
      <c r="Z174" s="19">
        <f>SUMIFS($G:$G,$A:$A,$Y174)</f>
        <v>4</v>
      </c>
      <c r="AA174">
        <f>AA173+Z174</f>
        <v>1113</v>
      </c>
    </row>
    <row r="175" spans="1:27" x14ac:dyDescent="0.45">
      <c r="A175" s="5">
        <v>41863</v>
      </c>
      <c r="B175" s="7">
        <f t="shared" si="7"/>
        <v>2014</v>
      </c>
      <c r="C175" s="3" t="s">
        <v>95</v>
      </c>
      <c r="D175" s="3" t="s">
        <v>1188</v>
      </c>
      <c r="E175" s="3" t="s">
        <v>1189</v>
      </c>
      <c r="F175" s="3">
        <v>2</v>
      </c>
      <c r="G175" s="3">
        <v>3</v>
      </c>
      <c r="J175"/>
      <c r="O175" s="32"/>
      <c r="T175"/>
      <c r="Y175" s="5">
        <v>42008</v>
      </c>
      <c r="Z175" s="19">
        <f>SUMIFS($G:$G,$A:$A,$Y175)</f>
        <v>5</v>
      </c>
      <c r="AA175">
        <f>AA174+Z175</f>
        <v>1118</v>
      </c>
    </row>
    <row r="176" spans="1:27" x14ac:dyDescent="0.45">
      <c r="A176" s="5">
        <v>41864</v>
      </c>
      <c r="B176" s="7">
        <f t="shared" si="7"/>
        <v>2014</v>
      </c>
      <c r="C176" s="3" t="s">
        <v>26</v>
      </c>
      <c r="D176" s="3" t="s">
        <v>305</v>
      </c>
      <c r="E176" s="3" t="s">
        <v>1185</v>
      </c>
      <c r="F176" s="3">
        <v>0</v>
      </c>
      <c r="G176" s="3">
        <v>4</v>
      </c>
      <c r="J176"/>
      <c r="O176" s="32"/>
      <c r="T176"/>
      <c r="Y176" s="5">
        <v>42010</v>
      </c>
      <c r="Z176" s="19">
        <f>SUMIFS($G:$G,$A:$A,$Y176)</f>
        <v>3</v>
      </c>
      <c r="AA176">
        <f>AA175+Z176</f>
        <v>1121</v>
      </c>
    </row>
    <row r="177" spans="1:27" x14ac:dyDescent="0.45">
      <c r="A177" s="5">
        <v>41864</v>
      </c>
      <c r="B177" s="7">
        <f t="shared" si="7"/>
        <v>2014</v>
      </c>
      <c r="C177" s="3" t="s">
        <v>10</v>
      </c>
      <c r="D177" s="3" t="s">
        <v>11</v>
      </c>
      <c r="E177" s="3" t="s">
        <v>1186</v>
      </c>
      <c r="F177" s="3">
        <v>0</v>
      </c>
      <c r="G177" s="3">
        <v>4</v>
      </c>
      <c r="J177"/>
      <c r="O177" s="32"/>
      <c r="T177"/>
      <c r="Y177" s="5">
        <v>42011</v>
      </c>
      <c r="Z177" s="19">
        <f>SUMIFS($G:$G,$A:$A,$Y177)</f>
        <v>3</v>
      </c>
      <c r="AA177">
        <f>AA176+Z177</f>
        <v>1124</v>
      </c>
    </row>
    <row r="178" spans="1:27" x14ac:dyDescent="0.45">
      <c r="A178" s="5">
        <v>41865</v>
      </c>
      <c r="B178" s="7">
        <f t="shared" si="7"/>
        <v>2014</v>
      </c>
      <c r="C178" s="3" t="s">
        <v>26</v>
      </c>
      <c r="D178" s="3" t="s">
        <v>50</v>
      </c>
      <c r="E178" s="3" t="s">
        <v>1184</v>
      </c>
      <c r="F178" s="3">
        <v>1</v>
      </c>
      <c r="G178" s="3">
        <v>3</v>
      </c>
      <c r="J178"/>
      <c r="O178" s="32"/>
      <c r="T178"/>
      <c r="Y178" s="5">
        <v>42012</v>
      </c>
      <c r="Z178" s="19">
        <f>SUMIFS($G:$G,$A:$A,$Y178)</f>
        <v>3</v>
      </c>
      <c r="AA178">
        <f>AA177+Z178</f>
        <v>1127</v>
      </c>
    </row>
    <row r="179" spans="1:27" x14ac:dyDescent="0.45">
      <c r="A179" s="5">
        <v>41867</v>
      </c>
      <c r="B179" s="7">
        <f t="shared" si="7"/>
        <v>2014</v>
      </c>
      <c r="C179" s="3" t="s">
        <v>172</v>
      </c>
      <c r="D179" s="3" t="s">
        <v>1179</v>
      </c>
      <c r="E179" s="3" t="s">
        <v>1180</v>
      </c>
      <c r="F179" s="3">
        <v>1</v>
      </c>
      <c r="G179" s="3">
        <v>3</v>
      </c>
      <c r="J179"/>
      <c r="O179" s="32"/>
      <c r="T179"/>
      <c r="Y179" s="5">
        <v>42013</v>
      </c>
      <c r="Z179" s="19">
        <f>SUMIFS($G:$G,$A:$A,$Y179)</f>
        <v>0</v>
      </c>
      <c r="AA179">
        <f>AA178+Z179</f>
        <v>1127</v>
      </c>
    </row>
    <row r="180" spans="1:27" x14ac:dyDescent="0.45">
      <c r="A180" s="5">
        <v>41867</v>
      </c>
      <c r="B180" s="7">
        <f t="shared" si="7"/>
        <v>2014</v>
      </c>
      <c r="C180" s="3" t="s">
        <v>1181</v>
      </c>
      <c r="D180" s="3" t="s">
        <v>1182</v>
      </c>
      <c r="E180" s="3" t="s">
        <v>1183</v>
      </c>
      <c r="F180" s="3">
        <v>0</v>
      </c>
      <c r="G180" s="3">
        <v>6</v>
      </c>
      <c r="J180"/>
      <c r="O180" s="32"/>
      <c r="T180"/>
      <c r="Y180" s="5">
        <v>42014</v>
      </c>
      <c r="Z180" s="19">
        <f>SUMIFS($G:$G,$A:$A,$Y180)</f>
        <v>2</v>
      </c>
      <c r="AA180">
        <f>AA179+Z180</f>
        <v>1129</v>
      </c>
    </row>
    <row r="181" spans="1:27" x14ac:dyDescent="0.45">
      <c r="A181" s="5">
        <v>41868</v>
      </c>
      <c r="B181" s="7">
        <f t="shared" si="7"/>
        <v>2014</v>
      </c>
      <c r="C181" s="3" t="s">
        <v>29</v>
      </c>
      <c r="D181" s="3" t="s">
        <v>1174</v>
      </c>
      <c r="E181" s="3" t="s">
        <v>1175</v>
      </c>
      <c r="F181" s="3">
        <v>1</v>
      </c>
      <c r="G181" s="3">
        <v>3</v>
      </c>
      <c r="J181"/>
      <c r="O181" s="32"/>
      <c r="T181"/>
      <c r="Y181" s="5">
        <v>42015</v>
      </c>
      <c r="Z181" s="19">
        <f>SUMIFS($G:$G,$A:$A,$Y181)</f>
        <v>13</v>
      </c>
      <c r="AA181">
        <f>AA180+Z181</f>
        <v>1142</v>
      </c>
    </row>
    <row r="182" spans="1:27" x14ac:dyDescent="0.45">
      <c r="A182" s="5">
        <v>41868</v>
      </c>
      <c r="B182" s="7">
        <f t="shared" si="7"/>
        <v>2014</v>
      </c>
      <c r="C182" s="3" t="s">
        <v>340</v>
      </c>
      <c r="D182" s="3" t="s">
        <v>341</v>
      </c>
      <c r="E182" s="3" t="s">
        <v>1176</v>
      </c>
      <c r="F182" s="3">
        <v>0</v>
      </c>
      <c r="G182" s="3">
        <v>4</v>
      </c>
      <c r="J182"/>
      <c r="O182" s="32"/>
      <c r="T182"/>
      <c r="Y182" s="5">
        <v>42017</v>
      </c>
      <c r="Z182" s="19">
        <f>SUMIFS($G:$G,$A:$A,$Y182)</f>
        <v>7</v>
      </c>
      <c r="AA182">
        <f>AA181+Z182</f>
        <v>1149</v>
      </c>
    </row>
    <row r="183" spans="1:27" x14ac:dyDescent="0.45">
      <c r="A183" s="5">
        <v>41868</v>
      </c>
      <c r="B183" s="7">
        <f t="shared" si="7"/>
        <v>2014</v>
      </c>
      <c r="C183" s="3" t="s">
        <v>16</v>
      </c>
      <c r="D183" s="3" t="s">
        <v>1113</v>
      </c>
      <c r="E183" s="3" t="s">
        <v>1177</v>
      </c>
      <c r="F183" s="3">
        <v>0</v>
      </c>
      <c r="G183" s="3">
        <v>4</v>
      </c>
      <c r="J183"/>
      <c r="O183" s="32"/>
      <c r="T183"/>
      <c r="Y183" s="5">
        <v>42020</v>
      </c>
      <c r="Z183" s="19">
        <f>SUMIFS($G:$G,$A:$A,$Y183)</f>
        <v>2</v>
      </c>
      <c r="AA183">
        <f>AA182+Z183</f>
        <v>1151</v>
      </c>
    </row>
    <row r="184" spans="1:27" x14ac:dyDescent="0.45">
      <c r="A184" s="5">
        <v>41868</v>
      </c>
      <c r="B184" s="7">
        <f t="shared" si="7"/>
        <v>2014</v>
      </c>
      <c r="C184" s="3" t="s">
        <v>208</v>
      </c>
      <c r="D184" s="3" t="s">
        <v>209</v>
      </c>
      <c r="E184" s="3" t="s">
        <v>1178</v>
      </c>
      <c r="F184" s="3">
        <v>0</v>
      </c>
      <c r="G184" s="3">
        <v>4</v>
      </c>
      <c r="J184"/>
      <c r="O184" s="32"/>
      <c r="T184"/>
      <c r="Y184" s="5">
        <v>42023</v>
      </c>
      <c r="Z184" s="19">
        <f>SUMIFS($G:$G,$A:$A,$Y184)</f>
        <v>5</v>
      </c>
      <c r="AA184">
        <f>AA183+Z184</f>
        <v>1156</v>
      </c>
    </row>
    <row r="185" spans="1:27" x14ac:dyDescent="0.45">
      <c r="A185" s="5">
        <v>41869</v>
      </c>
      <c r="B185" s="7">
        <f t="shared" si="7"/>
        <v>2014</v>
      </c>
      <c r="C185" s="3" t="s">
        <v>10</v>
      </c>
      <c r="D185" s="3" t="s">
        <v>1172</v>
      </c>
      <c r="E185" s="3" t="s">
        <v>1173</v>
      </c>
      <c r="F185" s="3">
        <v>0</v>
      </c>
      <c r="G185" s="3">
        <v>4</v>
      </c>
      <c r="J185"/>
      <c r="O185" s="32"/>
      <c r="T185"/>
      <c r="Y185" s="5">
        <v>42024</v>
      </c>
      <c r="Z185" s="19">
        <f>SUMIFS($G:$G,$A:$A,$Y185)</f>
        <v>3</v>
      </c>
      <c r="AA185">
        <f>AA184+Z185</f>
        <v>1159</v>
      </c>
    </row>
    <row r="186" spans="1:27" x14ac:dyDescent="0.45">
      <c r="A186" s="5">
        <v>41871</v>
      </c>
      <c r="B186" s="7">
        <f t="shared" si="7"/>
        <v>2014</v>
      </c>
      <c r="C186" s="3" t="s">
        <v>26</v>
      </c>
      <c r="D186" s="3" t="s">
        <v>50</v>
      </c>
      <c r="E186" s="3" t="s">
        <v>1171</v>
      </c>
      <c r="F186" s="3">
        <v>0</v>
      </c>
      <c r="G186" s="3">
        <v>5</v>
      </c>
      <c r="J186"/>
      <c r="O186" s="32"/>
      <c r="T186"/>
      <c r="Y186" s="5">
        <v>42027</v>
      </c>
      <c r="Z186" s="19">
        <f>SUMIFS($G:$G,$A:$A,$Y186)</f>
        <v>6</v>
      </c>
      <c r="AA186">
        <f>AA185+Z186</f>
        <v>1165</v>
      </c>
    </row>
    <row r="187" spans="1:27" x14ac:dyDescent="0.45">
      <c r="A187" s="5">
        <v>41875</v>
      </c>
      <c r="B187" s="7">
        <f t="shared" si="7"/>
        <v>2014</v>
      </c>
      <c r="C187" s="3" t="s">
        <v>29</v>
      </c>
      <c r="D187" s="3" t="s">
        <v>1166</v>
      </c>
      <c r="E187" s="3" t="s">
        <v>1167</v>
      </c>
      <c r="F187" s="3">
        <v>3</v>
      </c>
      <c r="G187" s="3">
        <v>4</v>
      </c>
      <c r="J187"/>
      <c r="O187" s="32"/>
      <c r="T187"/>
      <c r="Y187" s="5">
        <v>42028</v>
      </c>
      <c r="Z187" s="19">
        <f>SUMIFS($G:$G,$A:$A,$Y187)</f>
        <v>6</v>
      </c>
      <c r="AA187">
        <f>AA186+Z187</f>
        <v>1171</v>
      </c>
    </row>
    <row r="188" spans="1:27" x14ac:dyDescent="0.45">
      <c r="A188" s="5">
        <v>41875</v>
      </c>
      <c r="B188" s="7">
        <f t="shared" si="7"/>
        <v>2014</v>
      </c>
      <c r="C188" s="3" t="s">
        <v>6</v>
      </c>
      <c r="D188" s="3" t="s">
        <v>7</v>
      </c>
      <c r="E188" s="3" t="s">
        <v>1168</v>
      </c>
      <c r="F188" s="3">
        <v>1</v>
      </c>
      <c r="G188" s="3">
        <v>3</v>
      </c>
      <c r="J188"/>
      <c r="O188" s="32"/>
      <c r="T188"/>
      <c r="Y188" s="5">
        <v>42030</v>
      </c>
      <c r="Z188" s="19">
        <f>SUMIFS($G:$G,$A:$A,$Y188)</f>
        <v>3</v>
      </c>
      <c r="AA188">
        <f>AA187+Z188</f>
        <v>1174</v>
      </c>
    </row>
    <row r="189" spans="1:27" x14ac:dyDescent="0.45">
      <c r="A189" s="5">
        <v>41875</v>
      </c>
      <c r="B189" s="7">
        <f t="shared" si="7"/>
        <v>2014</v>
      </c>
      <c r="C189" s="3" t="s">
        <v>95</v>
      </c>
      <c r="D189" s="3" t="s">
        <v>1169</v>
      </c>
      <c r="E189" s="3" t="s">
        <v>1170</v>
      </c>
      <c r="F189" s="3">
        <v>1</v>
      </c>
      <c r="G189" s="3">
        <v>3</v>
      </c>
      <c r="J189"/>
      <c r="O189" s="32"/>
      <c r="T189"/>
      <c r="Y189" s="5">
        <v>42032</v>
      </c>
      <c r="Z189" s="19">
        <f>SUMIFS($G:$G,$A:$A,$Y189)</f>
        <v>3</v>
      </c>
      <c r="AA189">
        <f>AA188+Z189</f>
        <v>1177</v>
      </c>
    </row>
    <row r="190" spans="1:27" x14ac:dyDescent="0.45">
      <c r="A190" s="5">
        <v>41878</v>
      </c>
      <c r="B190" s="7">
        <f t="shared" si="7"/>
        <v>2014</v>
      </c>
      <c r="C190" s="3" t="s">
        <v>118</v>
      </c>
      <c r="D190" s="3" t="s">
        <v>296</v>
      </c>
      <c r="E190" s="3" t="s">
        <v>1165</v>
      </c>
      <c r="F190" s="3">
        <v>1</v>
      </c>
      <c r="G190" s="3">
        <v>3</v>
      </c>
      <c r="J190"/>
      <c r="O190" s="32"/>
      <c r="T190"/>
      <c r="Y190" s="5">
        <v>42035</v>
      </c>
      <c r="Z190" s="19">
        <f>SUMIFS($G:$G,$A:$A,$Y190)</f>
        <v>0</v>
      </c>
      <c r="AA190">
        <f>AA189+Z190</f>
        <v>1177</v>
      </c>
    </row>
    <row r="191" spans="1:27" x14ac:dyDescent="0.45">
      <c r="A191" s="5">
        <v>41880</v>
      </c>
      <c r="B191" s="7">
        <f t="shared" si="7"/>
        <v>2014</v>
      </c>
      <c r="C191" s="3" t="s">
        <v>22</v>
      </c>
      <c r="D191" s="3" t="s">
        <v>1163</v>
      </c>
      <c r="E191" s="3" t="s">
        <v>1164</v>
      </c>
      <c r="F191" s="3">
        <v>3</v>
      </c>
      <c r="G191" s="3">
        <v>1</v>
      </c>
      <c r="J191"/>
      <c r="O191" s="32"/>
      <c r="T191"/>
      <c r="Y191" s="5">
        <v>42036</v>
      </c>
      <c r="Z191" s="19">
        <f>SUMIFS($G:$G,$A:$A,$Y191)</f>
        <v>10</v>
      </c>
      <c r="AA191">
        <f>AA190+Z191</f>
        <v>1187</v>
      </c>
    </row>
    <row r="192" spans="1:27" x14ac:dyDescent="0.45">
      <c r="A192" s="5">
        <v>41882</v>
      </c>
      <c r="B192" s="7">
        <f t="shared" si="7"/>
        <v>2014</v>
      </c>
      <c r="C192" s="3" t="s">
        <v>29</v>
      </c>
      <c r="D192" s="3" t="s">
        <v>1161</v>
      </c>
      <c r="E192" s="3" t="s">
        <v>1162</v>
      </c>
      <c r="F192" s="3">
        <v>0</v>
      </c>
      <c r="G192" s="3">
        <v>5</v>
      </c>
      <c r="J192"/>
      <c r="O192" s="32"/>
      <c r="T192"/>
      <c r="Y192" s="5">
        <v>42040</v>
      </c>
      <c r="Z192" s="19">
        <f>SUMIFS($G:$G,$A:$A,$Y192)</f>
        <v>3</v>
      </c>
      <c r="AA192">
        <f>AA191+Z192</f>
        <v>1190</v>
      </c>
    </row>
    <row r="193" spans="1:27" x14ac:dyDescent="0.45">
      <c r="A193" s="5">
        <v>41884</v>
      </c>
      <c r="B193" s="7">
        <f t="shared" si="7"/>
        <v>2014</v>
      </c>
      <c r="C193" s="3" t="s">
        <v>29</v>
      </c>
      <c r="D193" s="3" t="s">
        <v>1158</v>
      </c>
      <c r="E193" s="3" t="s">
        <v>1159</v>
      </c>
      <c r="F193" s="3">
        <v>0</v>
      </c>
      <c r="G193" s="3">
        <v>5</v>
      </c>
      <c r="J193"/>
      <c r="O193" s="32"/>
      <c r="T193"/>
      <c r="Y193" s="5">
        <v>42041</v>
      </c>
      <c r="Z193" s="19">
        <f>SUMIFS($G:$G,$A:$A,$Y193)</f>
        <v>4</v>
      </c>
      <c r="AA193">
        <f>AA192+Z193</f>
        <v>1194</v>
      </c>
    </row>
    <row r="194" spans="1:27" x14ac:dyDescent="0.45">
      <c r="A194" s="5">
        <v>41884</v>
      </c>
      <c r="B194" s="7">
        <f t="shared" si="7"/>
        <v>2014</v>
      </c>
      <c r="C194" s="3" t="s">
        <v>19</v>
      </c>
      <c r="D194" s="3" t="s">
        <v>93</v>
      </c>
      <c r="E194" s="3" t="s">
        <v>1160</v>
      </c>
      <c r="F194" s="3">
        <v>2</v>
      </c>
      <c r="G194" s="3">
        <v>3</v>
      </c>
      <c r="J194"/>
      <c r="O194" s="32"/>
      <c r="T194"/>
      <c r="Y194" s="5">
        <v>42042</v>
      </c>
      <c r="Z194" s="19">
        <f>SUMIFS($G:$G,$A:$A,$Y194)</f>
        <v>2</v>
      </c>
      <c r="AA194">
        <f>AA193+Z194</f>
        <v>1196</v>
      </c>
    </row>
    <row r="195" spans="1:27" x14ac:dyDescent="0.45">
      <c r="A195" s="5">
        <v>41885</v>
      </c>
      <c r="B195" s="7">
        <f t="shared" ref="B195:B258" si="8">YEAR(A195)</f>
        <v>2014</v>
      </c>
      <c r="C195" s="3" t="s">
        <v>29</v>
      </c>
      <c r="D195" s="3" t="s">
        <v>87</v>
      </c>
      <c r="E195" s="3" t="s">
        <v>1157</v>
      </c>
      <c r="F195" s="3">
        <v>0</v>
      </c>
      <c r="G195" s="3">
        <v>6</v>
      </c>
      <c r="J195"/>
      <c r="O195" s="32"/>
      <c r="T195"/>
      <c r="Y195" s="5">
        <v>42043</v>
      </c>
      <c r="Z195" s="19">
        <f>SUMIFS($G:$G,$A:$A,$Y195)</f>
        <v>6</v>
      </c>
      <c r="AA195">
        <f>AA194+Z195</f>
        <v>1202</v>
      </c>
    </row>
    <row r="196" spans="1:27" x14ac:dyDescent="0.45">
      <c r="A196" s="5">
        <v>41886</v>
      </c>
      <c r="B196" s="7">
        <f t="shared" si="8"/>
        <v>2014</v>
      </c>
      <c r="C196" s="3" t="s">
        <v>118</v>
      </c>
      <c r="D196" s="3" t="s">
        <v>908</v>
      </c>
      <c r="E196" s="3" t="s">
        <v>1156</v>
      </c>
      <c r="F196" s="3">
        <v>0</v>
      </c>
      <c r="G196" s="3">
        <v>5</v>
      </c>
      <c r="J196"/>
      <c r="O196" s="32"/>
      <c r="T196"/>
      <c r="Y196" s="5">
        <v>42044</v>
      </c>
      <c r="Z196" s="19">
        <f>SUMIFS($G:$G,$A:$A,$Y196)</f>
        <v>1</v>
      </c>
      <c r="AA196">
        <f>AA195+Z196</f>
        <v>1203</v>
      </c>
    </row>
    <row r="197" spans="1:27" x14ac:dyDescent="0.45">
      <c r="A197" s="5">
        <v>41888</v>
      </c>
      <c r="B197" s="7">
        <f t="shared" si="8"/>
        <v>2014</v>
      </c>
      <c r="C197" s="3" t="s">
        <v>95</v>
      </c>
      <c r="D197" s="3" t="s">
        <v>1071</v>
      </c>
      <c r="E197" s="3" t="s">
        <v>1154</v>
      </c>
      <c r="F197" s="3">
        <v>0</v>
      </c>
      <c r="G197" s="3">
        <v>5</v>
      </c>
      <c r="J197"/>
      <c r="O197" s="32"/>
      <c r="T197"/>
      <c r="Y197" s="5">
        <v>42050</v>
      </c>
      <c r="Z197" s="19">
        <f>SUMIFS($G:$G,$A:$A,$Y197)</f>
        <v>5</v>
      </c>
      <c r="AA197">
        <f>AA196+Z197</f>
        <v>1208</v>
      </c>
    </row>
    <row r="198" spans="1:27" x14ac:dyDescent="0.45">
      <c r="A198" s="5">
        <v>41888</v>
      </c>
      <c r="B198" s="7">
        <f t="shared" si="8"/>
        <v>2014</v>
      </c>
      <c r="C198" s="3" t="s">
        <v>22</v>
      </c>
      <c r="D198" s="3" t="s">
        <v>993</v>
      </c>
      <c r="E198" s="3" t="s">
        <v>1155</v>
      </c>
      <c r="F198" s="3">
        <v>0</v>
      </c>
      <c r="G198" s="3">
        <v>4</v>
      </c>
      <c r="J198"/>
      <c r="O198" s="32"/>
      <c r="T198"/>
      <c r="Y198" s="5">
        <v>42052</v>
      </c>
      <c r="Z198" s="19">
        <f>SUMIFS($G:$G,$A:$A,$Y198)</f>
        <v>3</v>
      </c>
      <c r="AA198">
        <f>AA197+Z198</f>
        <v>1211</v>
      </c>
    </row>
    <row r="199" spans="1:27" x14ac:dyDescent="0.45">
      <c r="A199" s="5">
        <v>41893</v>
      </c>
      <c r="B199" s="7">
        <f t="shared" si="8"/>
        <v>2014</v>
      </c>
      <c r="C199" s="3" t="s">
        <v>118</v>
      </c>
      <c r="D199" s="3" t="s">
        <v>296</v>
      </c>
      <c r="E199" s="3" t="s">
        <v>1153</v>
      </c>
      <c r="F199" s="3">
        <v>1</v>
      </c>
      <c r="G199" s="3">
        <v>7</v>
      </c>
      <c r="J199"/>
      <c r="O199" s="32"/>
      <c r="T199"/>
      <c r="Y199" s="5">
        <v>42055</v>
      </c>
      <c r="Z199" s="19">
        <f>SUMIFS($G:$G,$A:$A,$Y199)</f>
        <v>4</v>
      </c>
      <c r="AA199">
        <f>AA198+Z199</f>
        <v>1215</v>
      </c>
    </row>
    <row r="200" spans="1:27" x14ac:dyDescent="0.45">
      <c r="A200" s="5">
        <v>41896</v>
      </c>
      <c r="B200" s="7">
        <f t="shared" si="8"/>
        <v>2014</v>
      </c>
      <c r="C200" s="3" t="s">
        <v>36</v>
      </c>
      <c r="D200" s="3" t="s">
        <v>1148</v>
      </c>
      <c r="E200" s="3" t="s">
        <v>1149</v>
      </c>
      <c r="F200" s="3">
        <v>3</v>
      </c>
      <c r="G200" s="3">
        <v>1</v>
      </c>
      <c r="J200"/>
      <c r="O200" s="32"/>
      <c r="T200"/>
      <c r="Y200" s="5">
        <v>42057</v>
      </c>
      <c r="Z200" s="19">
        <f>SUMIFS($G:$G,$A:$A,$Y200)</f>
        <v>7</v>
      </c>
      <c r="AA200">
        <f>AA199+Z200</f>
        <v>1222</v>
      </c>
    </row>
    <row r="201" spans="1:27" x14ac:dyDescent="0.45">
      <c r="A201" s="5">
        <v>41896</v>
      </c>
      <c r="B201" s="7">
        <f t="shared" si="8"/>
        <v>2014</v>
      </c>
      <c r="C201" s="3" t="s">
        <v>1150</v>
      </c>
      <c r="D201" s="3" t="s">
        <v>1151</v>
      </c>
      <c r="E201" s="3" t="s">
        <v>1152</v>
      </c>
      <c r="F201" s="3">
        <v>0</v>
      </c>
      <c r="G201" s="3">
        <v>6</v>
      </c>
      <c r="J201"/>
      <c r="O201" s="32"/>
      <c r="T201"/>
      <c r="Y201" s="5">
        <v>42058</v>
      </c>
      <c r="Z201" s="19">
        <f>SUMIFS($G:$G,$A:$A,$Y201)</f>
        <v>4</v>
      </c>
      <c r="AA201">
        <f>AA200+Z201</f>
        <v>1226</v>
      </c>
    </row>
    <row r="202" spans="1:27" x14ac:dyDescent="0.45">
      <c r="A202" s="5">
        <v>41897</v>
      </c>
      <c r="B202" s="7">
        <f t="shared" si="8"/>
        <v>2014</v>
      </c>
      <c r="C202" s="3" t="s">
        <v>10</v>
      </c>
      <c r="D202" s="3" t="s">
        <v>11</v>
      </c>
      <c r="E202" s="3" t="s">
        <v>1147</v>
      </c>
      <c r="F202" s="3">
        <v>0</v>
      </c>
      <c r="G202" s="3">
        <v>5</v>
      </c>
      <c r="J202"/>
      <c r="O202" s="32"/>
      <c r="T202"/>
      <c r="Y202" s="5">
        <v>42060</v>
      </c>
      <c r="Z202" s="19">
        <f>SUMIFS($G:$G,$A:$A,$Y202)</f>
        <v>3</v>
      </c>
      <c r="AA202">
        <f>AA201+Z202</f>
        <v>1229</v>
      </c>
    </row>
    <row r="203" spans="1:27" x14ac:dyDescent="0.45">
      <c r="A203" s="5">
        <v>41900</v>
      </c>
      <c r="B203" s="7">
        <f t="shared" si="8"/>
        <v>2014</v>
      </c>
      <c r="C203" s="3" t="s">
        <v>22</v>
      </c>
      <c r="D203" s="3" t="s">
        <v>1145</v>
      </c>
      <c r="E203" s="3" t="s">
        <v>1146</v>
      </c>
      <c r="F203" s="3">
        <v>8</v>
      </c>
      <c r="G203" s="3">
        <v>0</v>
      </c>
      <c r="J203"/>
      <c r="O203" s="32"/>
      <c r="T203"/>
      <c r="Y203" s="5">
        <v>42061</v>
      </c>
      <c r="Z203" s="19">
        <f>SUMIFS($G:$G,$A:$A,$Y203)</f>
        <v>1</v>
      </c>
      <c r="AA203">
        <f>AA202+Z203</f>
        <v>1230</v>
      </c>
    </row>
    <row r="204" spans="1:27" x14ac:dyDescent="0.45">
      <c r="A204" s="5">
        <v>41901</v>
      </c>
      <c r="B204" s="7">
        <f t="shared" si="8"/>
        <v>2014</v>
      </c>
      <c r="C204" s="3" t="s">
        <v>16</v>
      </c>
      <c r="D204" s="3" t="s">
        <v>1113</v>
      </c>
      <c r="E204" s="3" t="s">
        <v>1144</v>
      </c>
      <c r="F204" s="3">
        <v>0</v>
      </c>
      <c r="G204" s="3">
        <v>4</v>
      </c>
      <c r="J204"/>
      <c r="O204" s="32"/>
      <c r="T204"/>
      <c r="Y204" s="5">
        <v>42063</v>
      </c>
      <c r="Z204" s="19">
        <f>SUMIFS($G:$G,$A:$A,$Y204)</f>
        <v>3</v>
      </c>
      <c r="AA204">
        <f>AA203+Z204</f>
        <v>1233</v>
      </c>
    </row>
    <row r="205" spans="1:27" x14ac:dyDescent="0.45">
      <c r="A205" s="5">
        <v>41902</v>
      </c>
      <c r="B205" s="7">
        <f t="shared" si="8"/>
        <v>2014</v>
      </c>
      <c r="C205" s="3" t="s">
        <v>19</v>
      </c>
      <c r="D205" s="3" t="s">
        <v>1143</v>
      </c>
      <c r="E205" s="3" t="s">
        <v>9</v>
      </c>
      <c r="F205" s="3">
        <v>2</v>
      </c>
      <c r="G205" s="3">
        <v>2</v>
      </c>
      <c r="J205"/>
      <c r="O205" s="32"/>
      <c r="T205"/>
      <c r="Y205" s="5">
        <v>42064</v>
      </c>
      <c r="Z205" s="19">
        <f>SUMIFS($G:$G,$A:$A,$Y205)</f>
        <v>9</v>
      </c>
      <c r="AA205">
        <f>AA204+Z205</f>
        <v>1242</v>
      </c>
    </row>
    <row r="206" spans="1:27" x14ac:dyDescent="0.45">
      <c r="A206" s="5">
        <v>41903</v>
      </c>
      <c r="B206" s="7">
        <f t="shared" si="8"/>
        <v>2014</v>
      </c>
      <c r="C206" s="3" t="s">
        <v>74</v>
      </c>
      <c r="D206" s="3" t="s">
        <v>1141</v>
      </c>
      <c r="E206" s="3" t="s">
        <v>1142</v>
      </c>
      <c r="F206" s="3">
        <v>0</v>
      </c>
      <c r="G206" s="3">
        <v>4</v>
      </c>
      <c r="J206"/>
      <c r="O206" s="32"/>
      <c r="T206"/>
      <c r="Y206" s="5">
        <v>42067</v>
      </c>
      <c r="Z206" s="19">
        <f>SUMIFS($G:$G,$A:$A,$Y206)</f>
        <v>5</v>
      </c>
      <c r="AA206">
        <f>AA205+Z206</f>
        <v>1247</v>
      </c>
    </row>
    <row r="207" spans="1:27" x14ac:dyDescent="0.45">
      <c r="A207" s="5">
        <v>41908</v>
      </c>
      <c r="B207" s="7">
        <f t="shared" si="8"/>
        <v>2014</v>
      </c>
      <c r="C207" s="3" t="s">
        <v>57</v>
      </c>
      <c r="D207" s="3" t="s">
        <v>1139</v>
      </c>
      <c r="E207" s="3" t="s">
        <v>1140</v>
      </c>
      <c r="F207" s="3">
        <v>1</v>
      </c>
      <c r="G207" s="3">
        <v>4</v>
      </c>
      <c r="J207"/>
      <c r="O207" s="32"/>
      <c r="T207"/>
      <c r="Y207" s="5">
        <v>42071</v>
      </c>
      <c r="Z207" s="19">
        <f>SUMIFS($G:$G,$A:$A,$Y207)</f>
        <v>3</v>
      </c>
      <c r="AA207">
        <f>AA206+Z207</f>
        <v>1250</v>
      </c>
    </row>
    <row r="208" spans="1:27" x14ac:dyDescent="0.45">
      <c r="A208" s="5">
        <v>41909</v>
      </c>
      <c r="B208" s="7">
        <f t="shared" si="8"/>
        <v>2014</v>
      </c>
      <c r="C208" s="3" t="s">
        <v>44</v>
      </c>
      <c r="D208" s="3" t="s">
        <v>196</v>
      </c>
      <c r="E208" s="3" t="s">
        <v>1138</v>
      </c>
      <c r="F208" s="3">
        <v>0</v>
      </c>
      <c r="G208" s="3">
        <v>5</v>
      </c>
      <c r="J208"/>
      <c r="O208" s="32"/>
      <c r="T208"/>
      <c r="Y208" s="5">
        <v>42072</v>
      </c>
      <c r="Z208" s="19">
        <f>SUMIFS($G:$G,$A:$A,$Y208)</f>
        <v>3</v>
      </c>
      <c r="AA208">
        <f>AA207+Z208</f>
        <v>1253</v>
      </c>
    </row>
    <row r="209" spans="1:27" x14ac:dyDescent="0.45">
      <c r="A209" s="5">
        <v>41910</v>
      </c>
      <c r="B209" s="7">
        <f t="shared" si="8"/>
        <v>2014</v>
      </c>
      <c r="C209" s="3" t="s">
        <v>64</v>
      </c>
      <c r="D209" s="3" t="s">
        <v>65</v>
      </c>
      <c r="E209" s="3" t="s">
        <v>1136</v>
      </c>
      <c r="F209" s="3">
        <v>0</v>
      </c>
      <c r="G209" s="3">
        <v>4</v>
      </c>
      <c r="J209"/>
      <c r="O209" s="32"/>
      <c r="T209"/>
      <c r="Y209" s="5">
        <v>42073</v>
      </c>
      <c r="Z209" s="19">
        <f>SUMIFS($G:$G,$A:$A,$Y209)</f>
        <v>5</v>
      </c>
      <c r="AA209">
        <f>AA208+Z209</f>
        <v>1258</v>
      </c>
    </row>
    <row r="210" spans="1:27" x14ac:dyDescent="0.45">
      <c r="A210" s="5">
        <v>41910</v>
      </c>
      <c r="B210" s="7">
        <f t="shared" si="8"/>
        <v>2014</v>
      </c>
      <c r="C210" s="3" t="s">
        <v>22</v>
      </c>
      <c r="D210" s="3" t="s">
        <v>151</v>
      </c>
      <c r="E210" s="3" t="s">
        <v>1137</v>
      </c>
      <c r="F210" s="3">
        <v>0</v>
      </c>
      <c r="G210" s="3">
        <v>15</v>
      </c>
      <c r="J210"/>
      <c r="O210" s="32"/>
      <c r="T210"/>
      <c r="Y210" s="5">
        <v>42076</v>
      </c>
      <c r="Z210" s="19">
        <f>SUMIFS($G:$G,$A:$A,$Y210)</f>
        <v>3</v>
      </c>
      <c r="AA210">
        <f>AA209+Z210</f>
        <v>1261</v>
      </c>
    </row>
    <row r="211" spans="1:27" x14ac:dyDescent="0.45">
      <c r="A211" s="5">
        <v>41911</v>
      </c>
      <c r="B211" s="7">
        <f t="shared" si="8"/>
        <v>2014</v>
      </c>
      <c r="C211" s="3" t="s">
        <v>57</v>
      </c>
      <c r="D211" s="3" t="s">
        <v>1133</v>
      </c>
      <c r="E211" s="3" t="s">
        <v>1134</v>
      </c>
      <c r="F211" s="3">
        <v>1</v>
      </c>
      <c r="G211" s="3">
        <v>7</v>
      </c>
      <c r="J211"/>
      <c r="O211" s="32"/>
      <c r="T211"/>
      <c r="Y211" s="5">
        <v>42077</v>
      </c>
      <c r="Z211" s="19">
        <f>SUMIFS($G:$G,$A:$A,$Y211)</f>
        <v>9</v>
      </c>
      <c r="AA211">
        <f>AA210+Z211</f>
        <v>1270</v>
      </c>
    </row>
    <row r="212" spans="1:27" x14ac:dyDescent="0.45">
      <c r="A212" s="5">
        <v>41911</v>
      </c>
      <c r="B212" s="7">
        <f t="shared" si="8"/>
        <v>2014</v>
      </c>
      <c r="C212" s="3" t="s">
        <v>29</v>
      </c>
      <c r="D212" s="3" t="s">
        <v>131</v>
      </c>
      <c r="E212" s="3" t="s">
        <v>1135</v>
      </c>
      <c r="F212" s="3">
        <v>0</v>
      </c>
      <c r="G212" s="3">
        <v>4</v>
      </c>
      <c r="J212"/>
      <c r="O212" s="32"/>
      <c r="T212"/>
      <c r="Y212" s="5">
        <v>42078</v>
      </c>
      <c r="Z212" s="19">
        <f>SUMIFS($G:$G,$A:$A,$Y212)</f>
        <v>4</v>
      </c>
      <c r="AA212">
        <f>AA211+Z212</f>
        <v>1274</v>
      </c>
    </row>
    <row r="213" spans="1:27" x14ac:dyDescent="0.45">
      <c r="A213" s="5">
        <v>41916</v>
      </c>
      <c r="B213" s="7">
        <f t="shared" si="8"/>
        <v>2014</v>
      </c>
      <c r="C213" s="3" t="s">
        <v>26</v>
      </c>
      <c r="D213" s="3" t="s">
        <v>50</v>
      </c>
      <c r="E213" s="3" t="s">
        <v>1131</v>
      </c>
      <c r="F213" s="3">
        <v>2</v>
      </c>
      <c r="G213" s="3">
        <v>2</v>
      </c>
      <c r="J213"/>
      <c r="O213" s="32"/>
      <c r="T213"/>
      <c r="Y213" s="5">
        <v>42080</v>
      </c>
      <c r="Z213" s="19">
        <f>SUMIFS($G:$G,$A:$A,$Y213)</f>
        <v>4</v>
      </c>
      <c r="AA213">
        <f>AA212+Z213</f>
        <v>1278</v>
      </c>
    </row>
    <row r="214" spans="1:27" x14ac:dyDescent="0.45">
      <c r="A214" s="5">
        <v>41916</v>
      </c>
      <c r="B214" s="7">
        <f t="shared" si="8"/>
        <v>2014</v>
      </c>
      <c r="C214" s="3" t="s">
        <v>29</v>
      </c>
      <c r="D214" s="3" t="s">
        <v>1102</v>
      </c>
      <c r="E214" s="3" t="s">
        <v>1132</v>
      </c>
      <c r="F214" s="3">
        <v>0</v>
      </c>
      <c r="G214" s="3">
        <v>4</v>
      </c>
      <c r="J214"/>
      <c r="O214" s="32"/>
      <c r="T214"/>
      <c r="Y214" s="5">
        <v>42081</v>
      </c>
      <c r="Z214" s="19">
        <f>SUMIFS($G:$G,$A:$A,$Y214)</f>
        <v>8</v>
      </c>
      <c r="AA214">
        <f>AA213+Z214</f>
        <v>1286</v>
      </c>
    </row>
    <row r="215" spans="1:27" x14ac:dyDescent="0.45">
      <c r="A215" s="5">
        <v>41917</v>
      </c>
      <c r="B215" s="7">
        <f t="shared" si="8"/>
        <v>2014</v>
      </c>
      <c r="C215" s="3" t="s">
        <v>118</v>
      </c>
      <c r="D215" s="3" t="s">
        <v>296</v>
      </c>
      <c r="E215" s="3" t="s">
        <v>1129</v>
      </c>
      <c r="F215" s="3">
        <v>1</v>
      </c>
      <c r="G215" s="3">
        <v>5</v>
      </c>
      <c r="J215"/>
      <c r="O215" s="32"/>
      <c r="T215"/>
      <c r="Y215" s="5">
        <v>42083</v>
      </c>
      <c r="Z215" s="19">
        <f>SUMIFS($G:$G,$A:$A,$Y215)</f>
        <v>5</v>
      </c>
      <c r="AA215">
        <f>AA214+Z215</f>
        <v>1291</v>
      </c>
    </row>
    <row r="216" spans="1:27" x14ac:dyDescent="0.45">
      <c r="A216" s="5">
        <v>41917</v>
      </c>
      <c r="B216" s="7">
        <f t="shared" si="8"/>
        <v>2014</v>
      </c>
      <c r="C216" s="3" t="s">
        <v>22</v>
      </c>
      <c r="D216" s="3" t="s">
        <v>32</v>
      </c>
      <c r="E216" s="3" t="s">
        <v>1130</v>
      </c>
      <c r="F216" s="3">
        <v>3</v>
      </c>
      <c r="G216" s="3">
        <v>1</v>
      </c>
      <c r="J216"/>
      <c r="O216" s="32"/>
      <c r="T216"/>
      <c r="Y216" s="5">
        <v>42084</v>
      </c>
      <c r="Z216" s="19">
        <f>SUMIFS($G:$G,$A:$A,$Y216)</f>
        <v>4</v>
      </c>
      <c r="AA216">
        <f>AA215+Z216</f>
        <v>1295</v>
      </c>
    </row>
    <row r="217" spans="1:27" x14ac:dyDescent="0.45">
      <c r="A217" s="5">
        <v>41920</v>
      </c>
      <c r="B217" s="7">
        <f t="shared" si="8"/>
        <v>2014</v>
      </c>
      <c r="C217" s="3" t="s">
        <v>95</v>
      </c>
      <c r="D217" s="3" t="s">
        <v>187</v>
      </c>
      <c r="E217" s="3" t="s">
        <v>1126</v>
      </c>
      <c r="F217" s="3">
        <v>0</v>
      </c>
      <c r="G217" s="3">
        <v>4</v>
      </c>
      <c r="J217"/>
      <c r="O217" s="32"/>
      <c r="T217"/>
      <c r="Y217" s="5">
        <v>42085</v>
      </c>
      <c r="Z217" s="19">
        <f>SUMIFS($G:$G,$A:$A,$Y217)</f>
        <v>6</v>
      </c>
      <c r="AA217">
        <f>AA216+Z217</f>
        <v>1301</v>
      </c>
    </row>
    <row r="218" spans="1:27" x14ac:dyDescent="0.45">
      <c r="A218" s="5">
        <v>41920</v>
      </c>
      <c r="B218" s="7">
        <f t="shared" si="8"/>
        <v>2014</v>
      </c>
      <c r="C218" s="3" t="s">
        <v>16</v>
      </c>
      <c r="D218" s="3" t="s">
        <v>1127</v>
      </c>
      <c r="E218" s="3" t="s">
        <v>1128</v>
      </c>
      <c r="F218" s="3">
        <v>4</v>
      </c>
      <c r="G218" s="3">
        <v>0</v>
      </c>
      <c r="J218"/>
      <c r="O218" s="32"/>
      <c r="T218"/>
      <c r="Y218" s="5">
        <v>42086</v>
      </c>
      <c r="Z218" s="19">
        <f>SUMIFS($G:$G,$A:$A,$Y218)</f>
        <v>4</v>
      </c>
      <c r="AA218">
        <f>AA217+Z218</f>
        <v>1305</v>
      </c>
    </row>
    <row r="219" spans="1:27" x14ac:dyDescent="0.45">
      <c r="A219" s="5">
        <v>41923</v>
      </c>
      <c r="B219" s="7">
        <f t="shared" si="8"/>
        <v>2014</v>
      </c>
      <c r="C219" s="3" t="s">
        <v>16</v>
      </c>
      <c r="D219" s="3" t="s">
        <v>1124</v>
      </c>
      <c r="E219" s="3" t="s">
        <v>1125</v>
      </c>
      <c r="F219" s="3">
        <v>0</v>
      </c>
      <c r="G219" s="3">
        <v>5</v>
      </c>
      <c r="J219"/>
      <c r="O219" s="32"/>
      <c r="T219"/>
      <c r="Y219" s="5">
        <v>42087</v>
      </c>
      <c r="Z219" s="19">
        <f>SUMIFS($G:$G,$A:$A,$Y219)</f>
        <v>0</v>
      </c>
      <c r="AA219">
        <f>AA218+Z219</f>
        <v>1305</v>
      </c>
    </row>
    <row r="220" spans="1:27" x14ac:dyDescent="0.45">
      <c r="A220" s="5">
        <v>41924</v>
      </c>
      <c r="B220" s="7">
        <f t="shared" si="8"/>
        <v>2014</v>
      </c>
      <c r="C220" s="3" t="s">
        <v>29</v>
      </c>
      <c r="D220" s="3" t="s">
        <v>390</v>
      </c>
      <c r="E220" s="3" t="s">
        <v>1122</v>
      </c>
      <c r="F220" s="3">
        <v>3</v>
      </c>
      <c r="G220" s="3">
        <v>1</v>
      </c>
      <c r="J220"/>
      <c r="O220" s="32"/>
      <c r="T220"/>
      <c r="Y220" s="5">
        <v>42089</v>
      </c>
      <c r="Z220" s="19">
        <f>SUMIFS($G:$G,$A:$A,$Y220)</f>
        <v>4</v>
      </c>
      <c r="AA220">
        <f>AA219+Z220</f>
        <v>1309</v>
      </c>
    </row>
    <row r="221" spans="1:27" x14ac:dyDescent="0.45">
      <c r="A221" s="5">
        <v>41924</v>
      </c>
      <c r="B221" s="7">
        <f t="shared" si="8"/>
        <v>2014</v>
      </c>
      <c r="C221" s="3" t="s">
        <v>95</v>
      </c>
      <c r="D221" s="3" t="s">
        <v>187</v>
      </c>
      <c r="E221" s="3" t="s">
        <v>1123</v>
      </c>
      <c r="F221" s="3">
        <v>1</v>
      </c>
      <c r="G221" s="3">
        <v>3</v>
      </c>
      <c r="J221"/>
      <c r="O221" s="32"/>
      <c r="T221"/>
      <c r="Y221" s="5">
        <v>42090</v>
      </c>
      <c r="Z221" s="19">
        <f>SUMIFS($G:$G,$A:$A,$Y221)</f>
        <v>7</v>
      </c>
      <c r="AA221">
        <f>AA220+Z221</f>
        <v>1316</v>
      </c>
    </row>
    <row r="222" spans="1:27" x14ac:dyDescent="0.45">
      <c r="A222" s="5">
        <v>41925</v>
      </c>
      <c r="B222" s="7">
        <f t="shared" si="8"/>
        <v>2014</v>
      </c>
      <c r="C222" s="3" t="s">
        <v>95</v>
      </c>
      <c r="D222" s="3" t="s">
        <v>187</v>
      </c>
      <c r="E222" s="3" t="s">
        <v>1121</v>
      </c>
      <c r="F222" s="3">
        <v>0</v>
      </c>
      <c r="G222" s="3">
        <v>4</v>
      </c>
      <c r="J222"/>
      <c r="O222" s="32"/>
      <c r="T222"/>
      <c r="Y222" s="5">
        <v>42096</v>
      </c>
      <c r="Z222" s="19">
        <f>SUMIFS($G:$G,$A:$A,$Y222)</f>
        <v>5</v>
      </c>
      <c r="AA222">
        <f>AA221+Z222</f>
        <v>1321</v>
      </c>
    </row>
    <row r="223" spans="1:27" x14ac:dyDescent="0.45">
      <c r="A223" s="5">
        <v>41926</v>
      </c>
      <c r="B223" s="7">
        <f t="shared" si="8"/>
        <v>2014</v>
      </c>
      <c r="C223" s="3" t="s">
        <v>95</v>
      </c>
      <c r="D223" s="3" t="s">
        <v>1119</v>
      </c>
      <c r="E223" s="3" t="s">
        <v>1120</v>
      </c>
      <c r="F223" s="3">
        <v>3</v>
      </c>
      <c r="G223" s="3">
        <v>2</v>
      </c>
      <c r="J223"/>
      <c r="O223" s="32"/>
      <c r="T223"/>
      <c r="Y223" s="5">
        <v>42097</v>
      </c>
      <c r="Z223" s="19">
        <f>SUMIFS($G:$G,$A:$A,$Y223)</f>
        <v>4</v>
      </c>
      <c r="AA223">
        <f>AA222+Z223</f>
        <v>1325</v>
      </c>
    </row>
    <row r="224" spans="1:27" x14ac:dyDescent="0.45">
      <c r="A224" s="5">
        <v>41928</v>
      </c>
      <c r="B224" s="7">
        <f t="shared" si="8"/>
        <v>2014</v>
      </c>
      <c r="C224" s="3" t="s">
        <v>118</v>
      </c>
      <c r="D224" s="3" t="s">
        <v>296</v>
      </c>
      <c r="E224" s="3" t="s">
        <v>1118</v>
      </c>
      <c r="F224" s="3">
        <v>1</v>
      </c>
      <c r="G224" s="3">
        <v>3</v>
      </c>
      <c r="J224"/>
      <c r="O224" s="32"/>
      <c r="T224"/>
      <c r="Y224" s="5">
        <v>42099</v>
      </c>
      <c r="Z224" s="19">
        <f>SUMIFS($G:$G,$A:$A,$Y224)</f>
        <v>16</v>
      </c>
      <c r="AA224">
        <f>AA223+Z224</f>
        <v>1341</v>
      </c>
    </row>
    <row r="225" spans="1:27" x14ac:dyDescent="0.45">
      <c r="A225" s="5">
        <v>41930</v>
      </c>
      <c r="B225" s="7">
        <f t="shared" si="8"/>
        <v>2014</v>
      </c>
      <c r="C225" s="3" t="s">
        <v>16</v>
      </c>
      <c r="D225" s="3" t="s">
        <v>1113</v>
      </c>
      <c r="E225" s="3" t="s">
        <v>1114</v>
      </c>
      <c r="F225" s="3">
        <v>0</v>
      </c>
      <c r="G225" s="3">
        <v>4</v>
      </c>
      <c r="J225"/>
      <c r="O225" s="32"/>
      <c r="T225"/>
      <c r="Y225" s="5">
        <v>42101</v>
      </c>
      <c r="Z225" s="19">
        <f>SUMIFS($G:$G,$A:$A,$Y225)</f>
        <v>3</v>
      </c>
      <c r="AA225">
        <f>AA224+Z225</f>
        <v>1344</v>
      </c>
    </row>
    <row r="226" spans="1:27" x14ac:dyDescent="0.45">
      <c r="A226" s="5">
        <v>41930</v>
      </c>
      <c r="B226" s="7">
        <f t="shared" si="8"/>
        <v>2014</v>
      </c>
      <c r="C226" s="3" t="s">
        <v>57</v>
      </c>
      <c r="D226" s="3" t="s">
        <v>1115</v>
      </c>
      <c r="E226" s="3" t="s">
        <v>1116</v>
      </c>
      <c r="F226" s="3">
        <v>1</v>
      </c>
      <c r="G226" s="3">
        <v>3</v>
      </c>
      <c r="J226"/>
      <c r="O226" s="32"/>
      <c r="T226"/>
      <c r="Y226" s="5">
        <v>42110</v>
      </c>
      <c r="Z226" s="19">
        <f>SUMIFS($G:$G,$A:$A,$Y226)</f>
        <v>0</v>
      </c>
      <c r="AA226">
        <f>AA225+Z226</f>
        <v>1344</v>
      </c>
    </row>
    <row r="227" spans="1:27" x14ac:dyDescent="0.45">
      <c r="A227" s="5">
        <v>41930</v>
      </c>
      <c r="B227" s="7">
        <f t="shared" si="8"/>
        <v>2014</v>
      </c>
      <c r="C227" s="3" t="s">
        <v>16</v>
      </c>
      <c r="D227" s="3" t="s">
        <v>122</v>
      </c>
      <c r="E227" s="3" t="s">
        <v>1117</v>
      </c>
      <c r="F227" s="3">
        <v>0</v>
      </c>
      <c r="G227" s="3">
        <v>4</v>
      </c>
      <c r="J227"/>
      <c r="O227" s="32"/>
      <c r="T227"/>
      <c r="Y227" s="5">
        <v>42112</v>
      </c>
      <c r="Z227" s="19">
        <f>SUMIFS($G:$G,$A:$A,$Y227)</f>
        <v>20</v>
      </c>
      <c r="AA227">
        <f>AA226+Z227</f>
        <v>1364</v>
      </c>
    </row>
    <row r="228" spans="1:27" x14ac:dyDescent="0.45">
      <c r="A228" s="5">
        <v>41936</v>
      </c>
      <c r="B228" s="7">
        <f t="shared" si="8"/>
        <v>2014</v>
      </c>
      <c r="C228" s="3" t="s">
        <v>52</v>
      </c>
      <c r="D228" s="3" t="s">
        <v>1110</v>
      </c>
      <c r="E228" s="3" t="s">
        <v>1111</v>
      </c>
      <c r="F228" s="3">
        <v>5</v>
      </c>
      <c r="G228" s="3">
        <v>1</v>
      </c>
      <c r="J228"/>
      <c r="O228" s="32"/>
      <c r="T228"/>
      <c r="Y228" s="5">
        <v>42113</v>
      </c>
      <c r="Z228" s="19">
        <f>SUMIFS($G:$G,$A:$A,$Y228)</f>
        <v>4</v>
      </c>
      <c r="AA228">
        <f>AA227+Z228</f>
        <v>1368</v>
      </c>
    </row>
    <row r="229" spans="1:27" x14ac:dyDescent="0.45">
      <c r="A229" s="5">
        <v>41936</v>
      </c>
      <c r="B229" s="7">
        <f t="shared" si="8"/>
        <v>2014</v>
      </c>
      <c r="C229" s="3" t="s">
        <v>29</v>
      </c>
      <c r="D229" s="3" t="s">
        <v>42</v>
      </c>
      <c r="E229" s="3" t="s">
        <v>1112</v>
      </c>
      <c r="F229" s="3">
        <v>2</v>
      </c>
      <c r="G229" s="3">
        <v>3</v>
      </c>
      <c r="J229"/>
      <c r="O229" s="32"/>
      <c r="T229"/>
      <c r="Y229" s="5">
        <v>42115</v>
      </c>
      <c r="Z229" s="19">
        <f>SUMIFS($G:$G,$A:$A,$Y229)</f>
        <v>3</v>
      </c>
      <c r="AA229">
        <f>AA228+Z229</f>
        <v>1371</v>
      </c>
    </row>
    <row r="230" spans="1:27" x14ac:dyDescent="0.45">
      <c r="A230" s="5">
        <v>41938</v>
      </c>
      <c r="B230" s="7">
        <f t="shared" si="8"/>
        <v>2014</v>
      </c>
      <c r="C230" s="3" t="s">
        <v>13</v>
      </c>
      <c r="D230" s="3" t="s">
        <v>1108</v>
      </c>
      <c r="E230" s="3" t="s">
        <v>1109</v>
      </c>
      <c r="F230" s="3">
        <v>4</v>
      </c>
      <c r="G230" s="3">
        <v>0</v>
      </c>
      <c r="J230"/>
      <c r="O230" s="32"/>
      <c r="T230"/>
      <c r="Y230" s="5">
        <v>42119</v>
      </c>
      <c r="Z230" s="19">
        <f>SUMIFS($G:$G,$A:$A,$Y230)</f>
        <v>10</v>
      </c>
      <c r="AA230">
        <f>AA229+Z230</f>
        <v>1381</v>
      </c>
    </row>
    <row r="231" spans="1:27" x14ac:dyDescent="0.45">
      <c r="A231" s="5">
        <v>41941</v>
      </c>
      <c r="B231" s="7">
        <f t="shared" si="8"/>
        <v>2014</v>
      </c>
      <c r="C231" s="3" t="s">
        <v>26</v>
      </c>
      <c r="D231" s="3" t="s">
        <v>50</v>
      </c>
      <c r="E231" s="3" t="s">
        <v>1107</v>
      </c>
      <c r="F231" s="3">
        <v>0</v>
      </c>
      <c r="G231" s="3">
        <v>5</v>
      </c>
      <c r="J231"/>
      <c r="O231" s="32"/>
      <c r="T231"/>
      <c r="Y231" s="5">
        <v>42121</v>
      </c>
      <c r="Z231" s="19">
        <f>SUMIFS($G:$G,$A:$A,$Y231)</f>
        <v>6</v>
      </c>
      <c r="AA231">
        <f>AA230+Z231</f>
        <v>1387</v>
      </c>
    </row>
    <row r="232" spans="1:27" x14ac:dyDescent="0.45">
      <c r="A232" s="5">
        <v>41948</v>
      </c>
      <c r="B232" s="7">
        <f t="shared" si="8"/>
        <v>2014</v>
      </c>
      <c r="C232" s="3" t="s">
        <v>29</v>
      </c>
      <c r="D232" s="3" t="s">
        <v>106</v>
      </c>
      <c r="E232" s="3" t="s">
        <v>1106</v>
      </c>
      <c r="F232" s="3">
        <v>0</v>
      </c>
      <c r="G232" s="3">
        <v>4</v>
      </c>
      <c r="J232"/>
      <c r="O232" s="32"/>
      <c r="T232"/>
      <c r="Y232" s="5">
        <v>42125</v>
      </c>
      <c r="Z232" s="19">
        <f>SUMIFS($G:$G,$A:$A,$Y232)</f>
        <v>3</v>
      </c>
      <c r="AA232">
        <f>AA231+Z232</f>
        <v>1390</v>
      </c>
    </row>
    <row r="233" spans="1:27" x14ac:dyDescent="0.45">
      <c r="A233" s="5">
        <v>41950</v>
      </c>
      <c r="B233" s="7">
        <f t="shared" si="8"/>
        <v>2014</v>
      </c>
      <c r="C233" s="3" t="s">
        <v>29</v>
      </c>
      <c r="D233" s="3" t="s">
        <v>523</v>
      </c>
      <c r="E233" s="3" t="s">
        <v>1104</v>
      </c>
      <c r="F233" s="3">
        <v>0</v>
      </c>
      <c r="G233" s="3">
        <v>4</v>
      </c>
      <c r="J233"/>
      <c r="O233" s="32"/>
      <c r="T233"/>
      <c r="Y233" s="5">
        <v>42127</v>
      </c>
      <c r="Z233" s="19">
        <f>SUMIFS($G:$G,$A:$A,$Y233)</f>
        <v>21</v>
      </c>
      <c r="AA233">
        <f>AA232+Z233</f>
        <v>1411</v>
      </c>
    </row>
    <row r="234" spans="1:27" x14ac:dyDescent="0.45">
      <c r="A234" s="5">
        <v>41950</v>
      </c>
      <c r="B234" s="7">
        <f t="shared" si="8"/>
        <v>2014</v>
      </c>
      <c r="C234" s="3" t="s">
        <v>29</v>
      </c>
      <c r="D234" s="3" t="s">
        <v>87</v>
      </c>
      <c r="E234" s="3" t="s">
        <v>1105</v>
      </c>
      <c r="F234" s="3">
        <v>0</v>
      </c>
      <c r="G234" s="3">
        <v>4</v>
      </c>
      <c r="J234"/>
      <c r="O234" s="32"/>
      <c r="T234"/>
      <c r="Y234" s="5">
        <v>42128</v>
      </c>
      <c r="Z234" s="19">
        <f>SUMIFS($G:$G,$A:$A,$Y234)</f>
        <v>3</v>
      </c>
      <c r="AA234">
        <f>AA233+Z234</f>
        <v>1414</v>
      </c>
    </row>
    <row r="235" spans="1:27" x14ac:dyDescent="0.45">
      <c r="A235" s="5">
        <v>41951</v>
      </c>
      <c r="B235" s="7">
        <f t="shared" si="8"/>
        <v>2014</v>
      </c>
      <c r="C235" s="3" t="s">
        <v>29</v>
      </c>
      <c r="D235" s="3" t="s">
        <v>1102</v>
      </c>
      <c r="E235" s="3" t="s">
        <v>1103</v>
      </c>
      <c r="F235" s="3">
        <v>0</v>
      </c>
      <c r="G235" s="3">
        <v>5</v>
      </c>
      <c r="J235"/>
      <c r="O235" s="32"/>
      <c r="T235"/>
      <c r="Y235" s="5">
        <v>42131</v>
      </c>
      <c r="Z235" s="19">
        <f>SUMIFS($G:$G,$A:$A,$Y235)</f>
        <v>8</v>
      </c>
      <c r="AA235">
        <f>AA234+Z235</f>
        <v>1422</v>
      </c>
    </row>
    <row r="236" spans="1:27" x14ac:dyDescent="0.45">
      <c r="A236" s="5">
        <v>41958</v>
      </c>
      <c r="B236" s="7">
        <f t="shared" si="8"/>
        <v>2014</v>
      </c>
      <c r="C236" s="3" t="s">
        <v>44</v>
      </c>
      <c r="D236" s="3" t="s">
        <v>1091</v>
      </c>
      <c r="E236" s="3" t="s">
        <v>1100</v>
      </c>
      <c r="F236" s="3">
        <v>4</v>
      </c>
      <c r="G236" s="3">
        <v>0</v>
      </c>
      <c r="J236"/>
      <c r="O236" s="32"/>
      <c r="T236"/>
      <c r="Y236" s="5">
        <v>42134</v>
      </c>
      <c r="Z236" s="19">
        <f>SUMIFS($G:$G,$A:$A,$Y236)</f>
        <v>11</v>
      </c>
      <c r="AA236">
        <f>AA235+Z236</f>
        <v>1433</v>
      </c>
    </row>
    <row r="237" spans="1:27" x14ac:dyDescent="0.45">
      <c r="A237" s="5">
        <v>41958</v>
      </c>
      <c r="B237" s="7">
        <f t="shared" si="8"/>
        <v>2014</v>
      </c>
      <c r="C237" s="3" t="s">
        <v>22</v>
      </c>
      <c r="D237" s="3" t="s">
        <v>151</v>
      </c>
      <c r="E237" s="3" t="s">
        <v>1101</v>
      </c>
      <c r="F237" s="3">
        <v>1</v>
      </c>
      <c r="G237" s="3">
        <v>3</v>
      </c>
      <c r="J237"/>
      <c r="O237" s="32"/>
      <c r="T237"/>
      <c r="Y237" s="5">
        <v>42136</v>
      </c>
      <c r="Z237" s="19">
        <f>SUMIFS($G:$G,$A:$A,$Y237)</f>
        <v>4</v>
      </c>
      <c r="AA237">
        <f>AA236+Z237</f>
        <v>1437</v>
      </c>
    </row>
    <row r="238" spans="1:27" x14ac:dyDescent="0.45">
      <c r="A238" s="5">
        <v>41959</v>
      </c>
      <c r="B238" s="7">
        <f t="shared" si="8"/>
        <v>2014</v>
      </c>
      <c r="C238" s="3" t="s">
        <v>74</v>
      </c>
      <c r="D238" s="3" t="s">
        <v>312</v>
      </c>
      <c r="E238" s="3" t="s">
        <v>1097</v>
      </c>
      <c r="F238" s="3">
        <v>1</v>
      </c>
      <c r="G238" s="3">
        <v>4</v>
      </c>
      <c r="J238"/>
      <c r="O238" s="32"/>
      <c r="T238"/>
      <c r="Y238" s="5">
        <v>42140</v>
      </c>
      <c r="Z238" s="19">
        <f>SUMIFS($G:$G,$A:$A,$Y238)</f>
        <v>14</v>
      </c>
      <c r="AA238">
        <f>AA237+Z238</f>
        <v>1451</v>
      </c>
    </row>
    <row r="239" spans="1:27" x14ac:dyDescent="0.45">
      <c r="A239" s="5">
        <v>41959</v>
      </c>
      <c r="B239" s="7">
        <f t="shared" si="8"/>
        <v>2014</v>
      </c>
      <c r="C239" s="3" t="s">
        <v>36</v>
      </c>
      <c r="D239" s="3" t="s">
        <v>1098</v>
      </c>
      <c r="E239" s="3" t="s">
        <v>1099</v>
      </c>
      <c r="F239" s="3">
        <v>0</v>
      </c>
      <c r="G239" s="3">
        <v>6</v>
      </c>
      <c r="J239"/>
      <c r="O239" s="32"/>
      <c r="T239"/>
      <c r="Y239" s="5">
        <v>42141</v>
      </c>
      <c r="Z239" s="19">
        <f>SUMIFS($G:$G,$A:$A,$Y239)</f>
        <v>18</v>
      </c>
      <c r="AA239">
        <f>AA238+Z239</f>
        <v>1469</v>
      </c>
    </row>
    <row r="240" spans="1:27" x14ac:dyDescent="0.45">
      <c r="A240" s="5">
        <v>41961</v>
      </c>
      <c r="B240" s="7">
        <f t="shared" si="8"/>
        <v>2014</v>
      </c>
      <c r="C240" s="3" t="s">
        <v>340</v>
      </c>
      <c r="D240" s="3" t="s">
        <v>1095</v>
      </c>
      <c r="E240" s="3" t="s">
        <v>1096</v>
      </c>
      <c r="F240" s="3">
        <v>0</v>
      </c>
      <c r="G240" s="3">
        <v>4</v>
      </c>
      <c r="J240"/>
      <c r="O240" s="32"/>
      <c r="T240"/>
      <c r="Y240" s="5">
        <v>42142</v>
      </c>
      <c r="Z240" s="19">
        <f>SUMIFS($G:$G,$A:$A,$Y240)</f>
        <v>8</v>
      </c>
      <c r="AA240">
        <f>AA239+Z240</f>
        <v>1477</v>
      </c>
    </row>
    <row r="241" spans="1:27" x14ac:dyDescent="0.45">
      <c r="A241" s="5">
        <v>41962</v>
      </c>
      <c r="B241" s="7">
        <f t="shared" si="8"/>
        <v>2014</v>
      </c>
      <c r="C241" s="3" t="s">
        <v>6</v>
      </c>
      <c r="D241" s="3" t="s">
        <v>7</v>
      </c>
      <c r="E241" s="3" t="s">
        <v>1094</v>
      </c>
      <c r="F241" s="3">
        <v>1</v>
      </c>
      <c r="G241" s="3">
        <v>3</v>
      </c>
      <c r="J241"/>
      <c r="O241" s="32"/>
      <c r="T241"/>
      <c r="Y241" s="5">
        <v>42144</v>
      </c>
      <c r="Z241" s="19">
        <f>SUMIFS($G:$G,$A:$A,$Y241)</f>
        <v>4</v>
      </c>
      <c r="AA241">
        <f>AA240+Z241</f>
        <v>1481</v>
      </c>
    </row>
    <row r="242" spans="1:27" x14ac:dyDescent="0.45">
      <c r="A242" s="5">
        <v>41964</v>
      </c>
      <c r="B242" s="7">
        <f t="shared" si="8"/>
        <v>2014</v>
      </c>
      <c r="C242" s="3" t="s">
        <v>64</v>
      </c>
      <c r="D242" s="3" t="s">
        <v>149</v>
      </c>
      <c r="E242" s="3" t="s">
        <v>1093</v>
      </c>
      <c r="F242" s="3">
        <v>0</v>
      </c>
      <c r="G242" s="3">
        <v>6</v>
      </c>
      <c r="J242"/>
      <c r="O242" s="32"/>
      <c r="T242"/>
      <c r="Y242" s="5">
        <v>42147</v>
      </c>
      <c r="Z242" s="19">
        <f>SUMIFS($G:$G,$A:$A,$Y242)</f>
        <v>2</v>
      </c>
      <c r="AA242">
        <f>AA241+Z242</f>
        <v>1483</v>
      </c>
    </row>
    <row r="243" spans="1:27" x14ac:dyDescent="0.45">
      <c r="A243" s="5">
        <v>41965</v>
      </c>
      <c r="B243" s="7">
        <f t="shared" si="8"/>
        <v>2014</v>
      </c>
      <c r="C243" s="3" t="s">
        <v>74</v>
      </c>
      <c r="D243" s="3" t="s">
        <v>299</v>
      </c>
      <c r="E243" s="3" t="s">
        <v>1088</v>
      </c>
      <c r="F243" s="3">
        <v>4</v>
      </c>
      <c r="G243" s="3">
        <v>1</v>
      </c>
      <c r="J243"/>
      <c r="O243" s="32"/>
      <c r="T243"/>
      <c r="Y243" s="5">
        <v>42148</v>
      </c>
      <c r="Z243" s="19">
        <f>SUMIFS($G:$G,$A:$A,$Y243)</f>
        <v>19</v>
      </c>
      <c r="AA243">
        <f>AA242+Z243</f>
        <v>1502</v>
      </c>
    </row>
    <row r="244" spans="1:27" x14ac:dyDescent="0.45">
      <c r="A244" s="5">
        <v>41965</v>
      </c>
      <c r="B244" s="7">
        <f t="shared" si="8"/>
        <v>2014</v>
      </c>
      <c r="C244" s="3" t="s">
        <v>707</v>
      </c>
      <c r="D244" s="3" t="s">
        <v>1089</v>
      </c>
      <c r="E244" s="3" t="s">
        <v>1090</v>
      </c>
      <c r="F244" s="3">
        <v>4</v>
      </c>
      <c r="G244" s="3">
        <v>1</v>
      </c>
      <c r="J244"/>
      <c r="O244" s="32"/>
      <c r="T244"/>
      <c r="Y244" s="5">
        <v>42149</v>
      </c>
      <c r="Z244" s="19">
        <f>SUMIFS($G:$G,$A:$A,$Y244)</f>
        <v>4</v>
      </c>
      <c r="AA244">
        <f>AA243+Z244</f>
        <v>1506</v>
      </c>
    </row>
    <row r="245" spans="1:27" x14ac:dyDescent="0.45">
      <c r="A245" s="5">
        <v>41965</v>
      </c>
      <c r="B245" s="7">
        <f t="shared" si="8"/>
        <v>2014</v>
      </c>
      <c r="C245" s="3" t="s">
        <v>74</v>
      </c>
      <c r="D245" s="3" t="s">
        <v>1091</v>
      </c>
      <c r="E245" s="3" t="s">
        <v>1092</v>
      </c>
      <c r="F245" s="3">
        <v>1</v>
      </c>
      <c r="G245" s="3">
        <v>3</v>
      </c>
      <c r="J245"/>
      <c r="O245" s="32"/>
      <c r="T245"/>
      <c r="Y245" s="5">
        <v>42150</v>
      </c>
      <c r="Z245" s="19">
        <f>SUMIFS($G:$G,$A:$A,$Y245)</f>
        <v>2</v>
      </c>
      <c r="AA245">
        <f>AA244+Z245</f>
        <v>1508</v>
      </c>
    </row>
    <row r="246" spans="1:27" x14ac:dyDescent="0.45">
      <c r="A246" s="5">
        <v>41966</v>
      </c>
      <c r="B246" s="7">
        <f t="shared" si="8"/>
        <v>2014</v>
      </c>
      <c r="C246" s="3" t="s">
        <v>98</v>
      </c>
      <c r="D246" s="3" t="s">
        <v>1085</v>
      </c>
      <c r="E246" s="3" t="s">
        <v>1086</v>
      </c>
      <c r="F246" s="3">
        <v>0</v>
      </c>
      <c r="G246" s="3">
        <v>4</v>
      </c>
      <c r="J246"/>
      <c r="O246" s="32"/>
      <c r="T246"/>
      <c r="Y246" s="5">
        <v>42152</v>
      </c>
      <c r="Z246" s="19">
        <f>SUMIFS($G:$G,$A:$A,$Y246)</f>
        <v>12</v>
      </c>
      <c r="AA246">
        <f>AA245+Z246</f>
        <v>1520</v>
      </c>
    </row>
    <row r="247" spans="1:27" x14ac:dyDescent="0.45">
      <c r="A247" s="5">
        <v>41966</v>
      </c>
      <c r="B247" s="7">
        <f t="shared" si="8"/>
        <v>2014</v>
      </c>
      <c r="C247" s="3" t="s">
        <v>243</v>
      </c>
      <c r="D247" s="3" t="s">
        <v>408</v>
      </c>
      <c r="E247" s="3" t="s">
        <v>1087</v>
      </c>
      <c r="F247" s="3">
        <v>1</v>
      </c>
      <c r="G247" s="3">
        <v>4</v>
      </c>
      <c r="J247"/>
      <c r="O247" s="32"/>
      <c r="T247"/>
      <c r="Y247" s="5">
        <v>42154</v>
      </c>
      <c r="Z247" s="19">
        <f>SUMIFS($G:$G,$A:$A,$Y247)</f>
        <v>4</v>
      </c>
      <c r="AA247">
        <f>AA246+Z247</f>
        <v>1524</v>
      </c>
    </row>
    <row r="248" spans="1:27" x14ac:dyDescent="0.45">
      <c r="A248" s="5">
        <v>41969</v>
      </c>
      <c r="B248" s="7">
        <f t="shared" si="8"/>
        <v>2014</v>
      </c>
      <c r="C248" s="3" t="s">
        <v>29</v>
      </c>
      <c r="D248" s="3" t="s">
        <v>106</v>
      </c>
      <c r="E248" s="3" t="s">
        <v>1084</v>
      </c>
      <c r="F248" s="3">
        <v>0</v>
      </c>
      <c r="G248" s="3">
        <v>6</v>
      </c>
      <c r="J248"/>
      <c r="O248" s="32"/>
      <c r="T248"/>
      <c r="Y248" s="5">
        <v>42155</v>
      </c>
      <c r="Z248" s="19">
        <f>SUMIFS($G:$G,$A:$A,$Y248)</f>
        <v>11</v>
      </c>
      <c r="AA248">
        <f>AA247+Z248</f>
        <v>1535</v>
      </c>
    </row>
    <row r="249" spans="1:27" x14ac:dyDescent="0.45">
      <c r="A249" s="5">
        <v>41970</v>
      </c>
      <c r="B249" s="7">
        <f t="shared" si="8"/>
        <v>2014</v>
      </c>
      <c r="C249" s="3" t="s">
        <v>36</v>
      </c>
      <c r="D249" s="3" t="s">
        <v>1082</v>
      </c>
      <c r="E249" s="3" t="s">
        <v>1083</v>
      </c>
      <c r="F249" s="3">
        <v>2</v>
      </c>
      <c r="G249" s="3">
        <v>3</v>
      </c>
      <c r="J249"/>
      <c r="O249" s="32"/>
      <c r="T249"/>
      <c r="Y249" s="5">
        <v>42158</v>
      </c>
      <c r="Z249" s="19">
        <f>SUMIFS($G:$G,$A:$A,$Y249)</f>
        <v>1</v>
      </c>
      <c r="AA249">
        <f>AA248+Z249</f>
        <v>1536</v>
      </c>
    </row>
    <row r="250" spans="1:27" x14ac:dyDescent="0.45">
      <c r="A250" s="5">
        <v>41971</v>
      </c>
      <c r="B250" s="7">
        <f t="shared" si="8"/>
        <v>2014</v>
      </c>
      <c r="C250" s="3" t="s">
        <v>26</v>
      </c>
      <c r="D250" s="3" t="s">
        <v>50</v>
      </c>
      <c r="E250" s="3" t="s">
        <v>1081</v>
      </c>
      <c r="F250" s="3">
        <v>0</v>
      </c>
      <c r="G250" s="3">
        <v>4</v>
      </c>
      <c r="J250"/>
      <c r="O250" s="32"/>
      <c r="T250"/>
      <c r="Y250" s="5">
        <v>42160</v>
      </c>
      <c r="Z250" s="19">
        <f>SUMIFS($G:$G,$A:$A,$Y250)</f>
        <v>8</v>
      </c>
      <c r="AA250">
        <f>AA249+Z250</f>
        <v>1544</v>
      </c>
    </row>
    <row r="251" spans="1:27" x14ac:dyDescent="0.45">
      <c r="A251" s="5">
        <v>41972</v>
      </c>
      <c r="B251" s="7">
        <f t="shared" si="8"/>
        <v>2014</v>
      </c>
      <c r="C251" s="3" t="s">
        <v>95</v>
      </c>
      <c r="D251" s="3" t="s">
        <v>187</v>
      </c>
      <c r="E251" s="3" t="s">
        <v>1079</v>
      </c>
      <c r="F251" s="3">
        <v>3</v>
      </c>
      <c r="G251" s="3">
        <v>2</v>
      </c>
      <c r="J251"/>
      <c r="O251" s="32"/>
      <c r="T251"/>
      <c r="Y251" s="5">
        <v>42161</v>
      </c>
      <c r="Z251" s="19">
        <f>SUMIFS($G:$G,$A:$A,$Y251)</f>
        <v>9</v>
      </c>
      <c r="AA251">
        <f>AA250+Z251</f>
        <v>1553</v>
      </c>
    </row>
    <row r="252" spans="1:27" x14ac:dyDescent="0.45">
      <c r="A252" s="5">
        <v>41972</v>
      </c>
      <c r="B252" s="7">
        <f t="shared" si="8"/>
        <v>2014</v>
      </c>
      <c r="C252" s="3" t="s">
        <v>172</v>
      </c>
      <c r="D252" s="3" t="s">
        <v>419</v>
      </c>
      <c r="E252" s="3" t="s">
        <v>1080</v>
      </c>
      <c r="F252" s="3">
        <v>1</v>
      </c>
      <c r="G252" s="3">
        <v>3</v>
      </c>
      <c r="J252"/>
      <c r="O252" s="32"/>
      <c r="T252"/>
      <c r="Y252" s="5">
        <v>42162</v>
      </c>
      <c r="Z252" s="19">
        <f>SUMIFS($G:$G,$A:$A,$Y252)</f>
        <v>0</v>
      </c>
      <c r="AA252">
        <f>AA251+Z252</f>
        <v>1553</v>
      </c>
    </row>
    <row r="253" spans="1:27" x14ac:dyDescent="0.45">
      <c r="A253" s="5">
        <v>41973</v>
      </c>
      <c r="B253" s="7">
        <f t="shared" si="8"/>
        <v>2014</v>
      </c>
      <c r="C253" s="3" t="s">
        <v>16</v>
      </c>
      <c r="D253" s="3" t="s">
        <v>122</v>
      </c>
      <c r="E253" s="3" t="s">
        <v>1077</v>
      </c>
      <c r="F253" s="3">
        <v>0</v>
      </c>
      <c r="G253" s="3">
        <v>4</v>
      </c>
      <c r="J253"/>
      <c r="O253" s="32"/>
      <c r="T253"/>
      <c r="Y253" s="5">
        <v>42164</v>
      </c>
      <c r="Z253" s="19">
        <f>SUMIFS($G:$G,$A:$A,$Y253)</f>
        <v>3</v>
      </c>
      <c r="AA253">
        <f>AA252+Z253</f>
        <v>1556</v>
      </c>
    </row>
    <row r="254" spans="1:27" x14ac:dyDescent="0.45">
      <c r="A254" s="5">
        <v>41973</v>
      </c>
      <c r="B254" s="7">
        <f t="shared" si="8"/>
        <v>2014</v>
      </c>
      <c r="C254" s="3" t="s">
        <v>26</v>
      </c>
      <c r="D254" s="3" t="s">
        <v>337</v>
      </c>
      <c r="E254" s="3" t="s">
        <v>1078</v>
      </c>
      <c r="F254" s="3">
        <v>0</v>
      </c>
      <c r="G254" s="3">
        <v>5</v>
      </c>
      <c r="J254"/>
      <c r="O254" s="32"/>
      <c r="T254"/>
      <c r="Y254" s="5">
        <v>42165</v>
      </c>
      <c r="Z254" s="19">
        <f>SUMIFS($G:$G,$A:$A,$Y254)</f>
        <v>3</v>
      </c>
      <c r="AA254">
        <f>AA253+Z254</f>
        <v>1559</v>
      </c>
    </row>
    <row r="255" spans="1:27" x14ac:dyDescent="0.45">
      <c r="A255" s="5">
        <v>41975</v>
      </c>
      <c r="B255" s="7">
        <f t="shared" si="8"/>
        <v>2014</v>
      </c>
      <c r="C255" s="3" t="s">
        <v>44</v>
      </c>
      <c r="D255" s="3" t="s">
        <v>196</v>
      </c>
      <c r="E255" s="3" t="s">
        <v>1074</v>
      </c>
      <c r="F255" s="3">
        <v>1</v>
      </c>
      <c r="G255" s="3">
        <v>5</v>
      </c>
      <c r="J255"/>
      <c r="O255" s="32"/>
      <c r="T255"/>
      <c r="Y255" s="5">
        <v>42166</v>
      </c>
      <c r="Z255" s="19">
        <f>SUMIFS($G:$G,$A:$A,$Y255)</f>
        <v>11</v>
      </c>
      <c r="AA255">
        <f>AA254+Z255</f>
        <v>1570</v>
      </c>
    </row>
    <row r="256" spans="1:27" x14ac:dyDescent="0.45">
      <c r="A256" s="5">
        <v>41975</v>
      </c>
      <c r="B256" s="7">
        <f t="shared" si="8"/>
        <v>2014</v>
      </c>
      <c r="C256" s="3" t="s">
        <v>98</v>
      </c>
      <c r="D256" s="3" t="s">
        <v>1075</v>
      </c>
      <c r="E256" s="3" t="s">
        <v>1076</v>
      </c>
      <c r="F256" s="3">
        <v>0</v>
      </c>
      <c r="G256" s="3">
        <v>5</v>
      </c>
      <c r="J256"/>
      <c r="O256" s="32"/>
      <c r="T256"/>
      <c r="Y256" s="5">
        <v>42167</v>
      </c>
      <c r="Z256" s="19">
        <f>SUMIFS($G:$G,$A:$A,$Y256)</f>
        <v>4</v>
      </c>
      <c r="AA256">
        <f>AA255+Z256</f>
        <v>1574</v>
      </c>
    </row>
    <row r="257" spans="1:27" x14ac:dyDescent="0.45">
      <c r="A257" s="5">
        <v>41980</v>
      </c>
      <c r="B257" s="7">
        <f t="shared" si="8"/>
        <v>2014</v>
      </c>
      <c r="C257" s="3" t="s">
        <v>153</v>
      </c>
      <c r="D257" s="3" t="s">
        <v>932</v>
      </c>
      <c r="E257" s="3" t="s">
        <v>1073</v>
      </c>
      <c r="F257" s="3">
        <v>0</v>
      </c>
      <c r="G257" s="3">
        <v>4</v>
      </c>
      <c r="J257"/>
      <c r="O257" s="32"/>
      <c r="T257"/>
      <c r="Y257" s="5">
        <v>42168</v>
      </c>
      <c r="Z257" s="19">
        <f>SUMIFS($G:$G,$A:$A,$Y257)</f>
        <v>17</v>
      </c>
      <c r="AA257">
        <f>AA256+Z257</f>
        <v>1591</v>
      </c>
    </row>
    <row r="258" spans="1:27" x14ac:dyDescent="0.45">
      <c r="A258" s="5">
        <v>41985</v>
      </c>
      <c r="B258" s="7">
        <f t="shared" si="8"/>
        <v>2014</v>
      </c>
      <c r="C258" s="3" t="s">
        <v>346</v>
      </c>
      <c r="D258" s="3" t="s">
        <v>509</v>
      </c>
      <c r="E258" s="3" t="s">
        <v>1070</v>
      </c>
      <c r="F258" s="3">
        <v>0</v>
      </c>
      <c r="G258" s="3">
        <v>4</v>
      </c>
      <c r="J258"/>
      <c r="O258" s="32"/>
      <c r="T258"/>
      <c r="Y258" s="5">
        <v>42169</v>
      </c>
      <c r="Z258" s="19">
        <f>SUMIFS($G:$G,$A:$A,$Y258)</f>
        <v>11</v>
      </c>
      <c r="AA258">
        <f>AA257+Z258</f>
        <v>1602</v>
      </c>
    </row>
    <row r="259" spans="1:27" x14ac:dyDescent="0.45">
      <c r="A259" s="5">
        <v>41985</v>
      </c>
      <c r="B259" s="7">
        <f t="shared" ref="B259:B322" si="9">YEAR(A259)</f>
        <v>2014</v>
      </c>
      <c r="C259" s="3" t="s">
        <v>95</v>
      </c>
      <c r="D259" s="3" t="s">
        <v>1071</v>
      </c>
      <c r="E259" s="3" t="s">
        <v>1072</v>
      </c>
      <c r="F259" s="3">
        <v>3</v>
      </c>
      <c r="G259" s="3">
        <v>3</v>
      </c>
      <c r="J259"/>
      <c r="O259" s="32"/>
      <c r="T259"/>
      <c r="Y259" s="5">
        <v>42170</v>
      </c>
      <c r="Z259" s="19">
        <f>SUMIFS($G:$G,$A:$A,$Y259)</f>
        <v>4</v>
      </c>
      <c r="AA259">
        <f>AA258+Z259</f>
        <v>1606</v>
      </c>
    </row>
    <row r="260" spans="1:27" x14ac:dyDescent="0.45">
      <c r="A260" s="5">
        <v>41986</v>
      </c>
      <c r="B260" s="7">
        <f t="shared" si="9"/>
        <v>2014</v>
      </c>
      <c r="C260" s="3" t="s">
        <v>22</v>
      </c>
      <c r="D260" s="3" t="s">
        <v>545</v>
      </c>
      <c r="E260" s="3" t="s">
        <v>1069</v>
      </c>
      <c r="F260" s="3">
        <v>0</v>
      </c>
      <c r="G260" s="3">
        <v>5</v>
      </c>
      <c r="J260"/>
      <c r="O260" s="32"/>
      <c r="T260"/>
      <c r="Y260" s="5">
        <v>42171</v>
      </c>
      <c r="Z260" s="19">
        <f>SUMIFS($G:$G,$A:$A,$Y260)</f>
        <v>4</v>
      </c>
      <c r="AA260">
        <f>AA259+Z260</f>
        <v>1610</v>
      </c>
    </row>
    <row r="261" spans="1:27" x14ac:dyDescent="0.45">
      <c r="A261" s="5">
        <v>41987</v>
      </c>
      <c r="B261" s="7">
        <f t="shared" si="9"/>
        <v>2014</v>
      </c>
      <c r="C261" s="3" t="s">
        <v>22</v>
      </c>
      <c r="D261" s="3" t="s">
        <v>151</v>
      </c>
      <c r="E261" s="3" t="s">
        <v>1068</v>
      </c>
      <c r="F261" s="3">
        <v>1</v>
      </c>
      <c r="G261" s="3">
        <v>4</v>
      </c>
      <c r="J261"/>
      <c r="O261" s="32"/>
      <c r="T261"/>
      <c r="Y261" s="5">
        <v>42172</v>
      </c>
      <c r="Z261" s="19">
        <f>SUMIFS($G:$G,$A:$A,$Y261)</f>
        <v>0</v>
      </c>
      <c r="AA261">
        <f>AA260+Z261</f>
        <v>1610</v>
      </c>
    </row>
    <row r="262" spans="1:27" x14ac:dyDescent="0.45">
      <c r="A262" s="5">
        <v>41989</v>
      </c>
      <c r="B262" s="7">
        <f t="shared" si="9"/>
        <v>2014</v>
      </c>
      <c r="C262" s="3" t="s">
        <v>172</v>
      </c>
      <c r="D262" s="3" t="s">
        <v>1066</v>
      </c>
      <c r="E262" s="3" t="s">
        <v>1067</v>
      </c>
      <c r="F262" s="3">
        <v>0</v>
      </c>
      <c r="G262" s="3">
        <v>4</v>
      </c>
      <c r="J262"/>
      <c r="O262" s="32"/>
      <c r="T262"/>
      <c r="Y262" s="5">
        <v>42174</v>
      </c>
      <c r="Z262" s="19">
        <f>SUMIFS($G:$G,$A:$A,$Y262)</f>
        <v>4</v>
      </c>
      <c r="AA262">
        <f>AA261+Z262</f>
        <v>1614</v>
      </c>
    </row>
    <row r="263" spans="1:27" x14ac:dyDescent="0.45">
      <c r="A263" s="5">
        <v>41993</v>
      </c>
      <c r="B263" s="7">
        <f t="shared" si="9"/>
        <v>2014</v>
      </c>
      <c r="C263" s="3" t="s">
        <v>6</v>
      </c>
      <c r="D263" s="3" t="s">
        <v>114</v>
      </c>
      <c r="E263" s="3" t="s">
        <v>1065</v>
      </c>
      <c r="F263" s="3">
        <v>4</v>
      </c>
      <c r="G263" s="3">
        <v>0</v>
      </c>
      <c r="J263"/>
      <c r="O263" s="32"/>
      <c r="T263"/>
      <c r="Y263" s="5">
        <v>42175</v>
      </c>
      <c r="Z263" s="19">
        <f>SUMIFS($G:$G,$A:$A,$Y263)</f>
        <v>26</v>
      </c>
      <c r="AA263">
        <f>AA262+Z263</f>
        <v>1640</v>
      </c>
    </row>
    <row r="264" spans="1:27" x14ac:dyDescent="0.45">
      <c r="A264" s="5">
        <v>41994</v>
      </c>
      <c r="B264" s="7">
        <f t="shared" si="9"/>
        <v>2014</v>
      </c>
      <c r="C264" s="3" t="s">
        <v>22</v>
      </c>
      <c r="D264" s="3" t="s">
        <v>1060</v>
      </c>
      <c r="E264" s="3" t="s">
        <v>1061</v>
      </c>
      <c r="F264" s="3">
        <v>2</v>
      </c>
      <c r="G264" s="3">
        <v>2</v>
      </c>
      <c r="J264"/>
      <c r="O264" s="32"/>
      <c r="T264"/>
      <c r="Y264" s="5">
        <v>42176</v>
      </c>
      <c r="Z264" s="19">
        <f>SUMIFS($G:$G,$A:$A,$Y264)</f>
        <v>8</v>
      </c>
      <c r="AA264">
        <f>AA263+Z264</f>
        <v>1648</v>
      </c>
    </row>
    <row r="265" spans="1:27" x14ac:dyDescent="0.45">
      <c r="A265" s="5">
        <v>41994</v>
      </c>
      <c r="B265" s="7">
        <f t="shared" si="9"/>
        <v>2014</v>
      </c>
      <c r="C265" s="3" t="s">
        <v>19</v>
      </c>
      <c r="D265" s="3" t="s">
        <v>1062</v>
      </c>
      <c r="E265" s="3" t="s">
        <v>1063</v>
      </c>
      <c r="F265" s="3">
        <v>1</v>
      </c>
      <c r="G265" s="3">
        <v>4</v>
      </c>
      <c r="J265"/>
      <c r="O265" s="32"/>
      <c r="T265"/>
      <c r="Y265" s="5">
        <v>42177</v>
      </c>
      <c r="Z265" s="19">
        <f>SUMIFS($G:$G,$A:$A,$Y265)</f>
        <v>7</v>
      </c>
      <c r="AA265">
        <f>AA264+Z265</f>
        <v>1655</v>
      </c>
    </row>
    <row r="266" spans="1:27" x14ac:dyDescent="0.45">
      <c r="A266" s="5">
        <v>41994</v>
      </c>
      <c r="B266" s="7">
        <f t="shared" si="9"/>
        <v>2014</v>
      </c>
      <c r="C266" s="3" t="s">
        <v>6</v>
      </c>
      <c r="D266" s="3" t="s">
        <v>669</v>
      </c>
      <c r="E266" s="3" t="s">
        <v>1064</v>
      </c>
      <c r="F266" s="3">
        <v>1</v>
      </c>
      <c r="G266" s="3">
        <v>8</v>
      </c>
      <c r="J266"/>
      <c r="O266" s="32"/>
      <c r="T266"/>
      <c r="Y266" s="5">
        <v>42179</v>
      </c>
      <c r="Z266" s="19">
        <f>SUMIFS($G:$G,$A:$A,$Y266)</f>
        <v>4</v>
      </c>
      <c r="AA266">
        <f>AA265+Z266</f>
        <v>1659</v>
      </c>
    </row>
    <row r="267" spans="1:27" x14ac:dyDescent="0.45">
      <c r="A267" s="5">
        <v>41995</v>
      </c>
      <c r="B267" s="7">
        <f t="shared" si="9"/>
        <v>2014</v>
      </c>
      <c r="C267" s="3" t="s">
        <v>16</v>
      </c>
      <c r="D267" s="3" t="s">
        <v>388</v>
      </c>
      <c r="E267" s="3" t="s">
        <v>1057</v>
      </c>
      <c r="F267" s="3">
        <v>3</v>
      </c>
      <c r="G267" s="3">
        <v>2</v>
      </c>
      <c r="J267"/>
      <c r="O267" s="32"/>
      <c r="T267"/>
      <c r="Y267" s="5">
        <v>42182</v>
      </c>
      <c r="Z267" s="19">
        <f>SUMIFS($G:$G,$A:$A,$Y267)</f>
        <v>7</v>
      </c>
      <c r="AA267">
        <f>AA266+Z267</f>
        <v>1666</v>
      </c>
    </row>
    <row r="268" spans="1:27" x14ac:dyDescent="0.45">
      <c r="A268" s="5">
        <v>41995</v>
      </c>
      <c r="B268" s="7">
        <f t="shared" si="9"/>
        <v>2014</v>
      </c>
      <c r="C268" s="3" t="s">
        <v>118</v>
      </c>
      <c r="D268" s="3" t="s">
        <v>296</v>
      </c>
      <c r="E268" s="3" t="s">
        <v>1058</v>
      </c>
      <c r="F268" s="3">
        <v>1</v>
      </c>
      <c r="G268" s="3">
        <v>3</v>
      </c>
      <c r="J268"/>
      <c r="O268" s="32"/>
      <c r="T268"/>
      <c r="Y268" s="5">
        <v>42183</v>
      </c>
      <c r="Z268" s="19">
        <f>SUMIFS($G:$G,$A:$A,$Y268)</f>
        <v>17</v>
      </c>
      <c r="AA268">
        <f>AA267+Z268</f>
        <v>1683</v>
      </c>
    </row>
    <row r="269" spans="1:27" x14ac:dyDescent="0.45">
      <c r="A269" s="5">
        <v>41995</v>
      </c>
      <c r="B269" s="7">
        <f t="shared" si="9"/>
        <v>2014</v>
      </c>
      <c r="C269" s="3" t="s">
        <v>6</v>
      </c>
      <c r="D269" s="3" t="s">
        <v>7</v>
      </c>
      <c r="E269" s="3" t="s">
        <v>1059</v>
      </c>
      <c r="F269" s="3">
        <v>0</v>
      </c>
      <c r="G269" s="3">
        <v>5</v>
      </c>
      <c r="J269"/>
      <c r="O269" s="32"/>
      <c r="T269"/>
      <c r="Y269" s="5">
        <v>42184</v>
      </c>
      <c r="Z269" s="19">
        <f>SUMIFS($G:$G,$A:$A,$Y269)</f>
        <v>4</v>
      </c>
      <c r="AA269">
        <f>AA268+Z269</f>
        <v>1687</v>
      </c>
    </row>
    <row r="270" spans="1:27" x14ac:dyDescent="0.45">
      <c r="A270" s="5">
        <v>41996</v>
      </c>
      <c r="B270" s="7">
        <f t="shared" si="9"/>
        <v>2014</v>
      </c>
      <c r="C270" s="3" t="s">
        <v>13</v>
      </c>
      <c r="D270" s="3" t="s">
        <v>1055</v>
      </c>
      <c r="E270" s="3" t="s">
        <v>1056</v>
      </c>
      <c r="F270" s="3">
        <v>1</v>
      </c>
      <c r="G270" s="3">
        <v>3</v>
      </c>
      <c r="J270"/>
      <c r="O270" s="32"/>
      <c r="T270"/>
      <c r="Y270" s="5">
        <v>42187</v>
      </c>
      <c r="Z270" s="19">
        <f>SUMIFS($G:$G,$A:$A,$Y270)</f>
        <v>3</v>
      </c>
      <c r="AA270">
        <f>AA269+Z270</f>
        <v>1690</v>
      </c>
    </row>
    <row r="271" spans="1:27" x14ac:dyDescent="0.45">
      <c r="A271" s="5">
        <v>41997</v>
      </c>
      <c r="B271" s="7">
        <f t="shared" si="9"/>
        <v>2014</v>
      </c>
      <c r="C271" s="3" t="s">
        <v>44</v>
      </c>
      <c r="D271" s="3" t="s">
        <v>196</v>
      </c>
      <c r="E271" s="3" t="s">
        <v>1054</v>
      </c>
      <c r="F271" s="3">
        <v>1</v>
      </c>
      <c r="G271" s="3">
        <v>3</v>
      </c>
      <c r="J271"/>
      <c r="O271" s="32"/>
      <c r="T271"/>
      <c r="Y271" s="5">
        <v>42189</v>
      </c>
      <c r="Z271" s="19">
        <f>SUMIFS($G:$G,$A:$A,$Y271)</f>
        <v>19</v>
      </c>
      <c r="AA271">
        <f>AA270+Z271</f>
        <v>1709</v>
      </c>
    </row>
    <row r="272" spans="1:27" x14ac:dyDescent="0.45">
      <c r="A272" s="5">
        <v>41999</v>
      </c>
      <c r="B272" s="7">
        <f t="shared" si="9"/>
        <v>2014</v>
      </c>
      <c r="C272" s="3" t="s">
        <v>6</v>
      </c>
      <c r="D272" s="3" t="s">
        <v>1052</v>
      </c>
      <c r="E272" s="3" t="s">
        <v>1053</v>
      </c>
      <c r="F272" s="3">
        <v>1</v>
      </c>
      <c r="G272" s="3">
        <v>3</v>
      </c>
      <c r="J272"/>
      <c r="O272" s="32"/>
      <c r="T272"/>
      <c r="Y272" s="5">
        <v>42190</v>
      </c>
      <c r="Z272" s="19">
        <f>SUMIFS($G:$G,$A:$A,$Y272)</f>
        <v>20</v>
      </c>
      <c r="AA272">
        <f>AA271+Z272</f>
        <v>1729</v>
      </c>
    </row>
    <row r="273" spans="1:27" x14ac:dyDescent="0.45">
      <c r="A273" s="5">
        <v>42000</v>
      </c>
      <c r="B273" s="7">
        <f t="shared" si="9"/>
        <v>2014</v>
      </c>
      <c r="C273" s="3" t="s">
        <v>29</v>
      </c>
      <c r="D273" s="3" t="s">
        <v>87</v>
      </c>
      <c r="E273" s="3" t="s">
        <v>1050</v>
      </c>
      <c r="F273" s="3">
        <v>1</v>
      </c>
      <c r="G273" s="3">
        <v>3</v>
      </c>
      <c r="J273"/>
      <c r="O273" s="32"/>
      <c r="T273"/>
      <c r="Y273" s="5">
        <v>42192</v>
      </c>
      <c r="Z273" s="19">
        <f>SUMIFS($G:$G,$A:$A,$Y273)</f>
        <v>4</v>
      </c>
      <c r="AA273">
        <f>AA272+Z273</f>
        <v>1733</v>
      </c>
    </row>
    <row r="274" spans="1:27" x14ac:dyDescent="0.45">
      <c r="A274" s="5">
        <v>42000</v>
      </c>
      <c r="B274" s="7">
        <f t="shared" si="9"/>
        <v>2014</v>
      </c>
      <c r="C274" s="3" t="s">
        <v>29</v>
      </c>
      <c r="D274" s="3" t="s">
        <v>42</v>
      </c>
      <c r="E274" s="3" t="s">
        <v>1051</v>
      </c>
      <c r="F274" s="3">
        <v>0</v>
      </c>
      <c r="G274" s="3">
        <v>4</v>
      </c>
      <c r="J274"/>
      <c r="O274" s="32"/>
      <c r="T274"/>
      <c r="Y274" s="5">
        <v>42197</v>
      </c>
      <c r="Z274" s="19">
        <f>SUMIFS($G:$G,$A:$A,$Y274)</f>
        <v>7</v>
      </c>
      <c r="AA274">
        <f>AA273+Z274</f>
        <v>1740</v>
      </c>
    </row>
    <row r="275" spans="1:27" x14ac:dyDescent="0.45">
      <c r="A275" s="5">
        <v>42002</v>
      </c>
      <c r="B275" s="7">
        <f t="shared" si="9"/>
        <v>2014</v>
      </c>
      <c r="C275" s="3" t="s">
        <v>10</v>
      </c>
      <c r="D275" s="3" t="s">
        <v>11</v>
      </c>
      <c r="E275" s="3" t="s">
        <v>1049</v>
      </c>
      <c r="F275" s="3">
        <v>0</v>
      </c>
      <c r="G275" s="3">
        <v>4</v>
      </c>
      <c r="J275"/>
      <c r="O275" s="32"/>
      <c r="T275"/>
      <c r="Y275" s="5">
        <v>42198</v>
      </c>
      <c r="Z275" s="19">
        <f>SUMIFS($G:$G,$A:$A,$Y275)</f>
        <v>8</v>
      </c>
      <c r="AA275">
        <f>AA274+Z275</f>
        <v>1748</v>
      </c>
    </row>
    <row r="276" spans="1:27" x14ac:dyDescent="0.45">
      <c r="A276" s="5">
        <v>42004</v>
      </c>
      <c r="B276" s="7">
        <f t="shared" si="9"/>
        <v>2014</v>
      </c>
      <c r="C276" s="3" t="s">
        <v>29</v>
      </c>
      <c r="D276" s="3" t="s">
        <v>87</v>
      </c>
      <c r="E276" s="3" t="s">
        <v>1048</v>
      </c>
      <c r="F276" s="3">
        <v>1</v>
      </c>
      <c r="G276" s="3">
        <v>3</v>
      </c>
      <c r="J276"/>
      <c r="O276" s="32"/>
      <c r="T276"/>
      <c r="Y276" s="5">
        <v>42199</v>
      </c>
      <c r="Z276" s="19">
        <f>SUMIFS($G:$G,$A:$A,$Y276)</f>
        <v>4</v>
      </c>
      <c r="AA276">
        <f>AA275+Z276</f>
        <v>1752</v>
      </c>
    </row>
    <row r="277" spans="1:27" x14ac:dyDescent="0.45">
      <c r="A277" s="5">
        <v>42005</v>
      </c>
      <c r="B277" s="7">
        <f t="shared" si="9"/>
        <v>2015</v>
      </c>
      <c r="C277" s="3" t="s">
        <v>26</v>
      </c>
      <c r="D277" s="3" t="s">
        <v>50</v>
      </c>
      <c r="E277" s="3" t="s">
        <v>1047</v>
      </c>
      <c r="F277" s="3">
        <v>0</v>
      </c>
      <c r="G277" s="3">
        <v>5</v>
      </c>
      <c r="J277"/>
      <c r="O277" s="32"/>
      <c r="T277"/>
      <c r="Y277" s="5">
        <v>42200</v>
      </c>
      <c r="Z277" s="19">
        <f>SUMIFS($G:$G,$A:$A,$Y277)</f>
        <v>20</v>
      </c>
      <c r="AA277">
        <f>AA276+Z277</f>
        <v>1772</v>
      </c>
    </row>
    <row r="278" spans="1:27" x14ac:dyDescent="0.45">
      <c r="A278" s="5">
        <v>42006</v>
      </c>
      <c r="B278" s="7">
        <f t="shared" si="9"/>
        <v>2015</v>
      </c>
      <c r="C278" s="3" t="s">
        <v>95</v>
      </c>
      <c r="D278" s="3" t="s">
        <v>607</v>
      </c>
      <c r="E278" s="3" t="s">
        <v>1046</v>
      </c>
      <c r="F278" s="3">
        <v>1</v>
      </c>
      <c r="G278" s="3">
        <v>4</v>
      </c>
      <c r="J278"/>
      <c r="O278" s="32"/>
      <c r="T278"/>
      <c r="Y278" s="5">
        <v>42201</v>
      </c>
      <c r="Z278" s="19">
        <f>SUMIFS($G:$G,$A:$A,$Y278)</f>
        <v>7</v>
      </c>
      <c r="AA278">
        <f>AA277+Z278</f>
        <v>1779</v>
      </c>
    </row>
    <row r="279" spans="1:27" x14ac:dyDescent="0.45">
      <c r="A279" s="5">
        <v>42008</v>
      </c>
      <c r="B279" s="7">
        <f t="shared" si="9"/>
        <v>2015</v>
      </c>
      <c r="C279" s="3" t="s">
        <v>98</v>
      </c>
      <c r="D279" s="3" t="s">
        <v>99</v>
      </c>
      <c r="E279" s="3" t="s">
        <v>1044</v>
      </c>
      <c r="F279" s="3">
        <v>2</v>
      </c>
      <c r="G279" s="3">
        <v>4</v>
      </c>
      <c r="J279"/>
      <c r="O279" s="32"/>
      <c r="T279"/>
      <c r="Y279" s="5">
        <v>42202</v>
      </c>
      <c r="Z279" s="19">
        <f>SUMIFS($G:$G,$A:$A,$Y279)</f>
        <v>9</v>
      </c>
      <c r="AA279">
        <f>AA278+Z279</f>
        <v>1788</v>
      </c>
    </row>
    <row r="280" spans="1:27" x14ac:dyDescent="0.45">
      <c r="A280" s="5">
        <v>42008</v>
      </c>
      <c r="B280" s="7">
        <f t="shared" si="9"/>
        <v>2015</v>
      </c>
      <c r="C280" s="3" t="s">
        <v>36</v>
      </c>
      <c r="D280" s="3" t="s">
        <v>232</v>
      </c>
      <c r="E280" s="3" t="s">
        <v>1045</v>
      </c>
      <c r="F280" s="3">
        <v>3</v>
      </c>
      <c r="G280" s="3">
        <v>1</v>
      </c>
      <c r="J280"/>
      <c r="O280" s="32"/>
      <c r="T280"/>
      <c r="Y280" s="5">
        <v>42203</v>
      </c>
      <c r="Z280" s="19">
        <f>SUMIFS($G:$G,$A:$A,$Y280)</f>
        <v>15</v>
      </c>
      <c r="AA280">
        <f>AA279+Z280</f>
        <v>1803</v>
      </c>
    </row>
    <row r="281" spans="1:27" x14ac:dyDescent="0.45">
      <c r="A281" s="5">
        <v>42010</v>
      </c>
      <c r="B281" s="7">
        <f t="shared" si="9"/>
        <v>2015</v>
      </c>
      <c r="C281" s="3" t="s">
        <v>22</v>
      </c>
      <c r="D281" s="3" t="s">
        <v>151</v>
      </c>
      <c r="E281" s="3" t="s">
        <v>1043</v>
      </c>
      <c r="F281" s="3">
        <v>1</v>
      </c>
      <c r="G281" s="3">
        <v>3</v>
      </c>
      <c r="J281"/>
      <c r="O281" s="32"/>
      <c r="T281"/>
      <c r="Y281" s="5">
        <v>42204</v>
      </c>
      <c r="Z281" s="19">
        <f>SUMIFS($G:$G,$A:$A,$Y281)</f>
        <v>14</v>
      </c>
      <c r="AA281">
        <f>AA280+Z281</f>
        <v>1817</v>
      </c>
    </row>
    <row r="282" spans="1:27" x14ac:dyDescent="0.45">
      <c r="A282" s="5">
        <v>42011</v>
      </c>
      <c r="B282" s="7">
        <f t="shared" si="9"/>
        <v>2015</v>
      </c>
      <c r="C282" s="3" t="s">
        <v>26</v>
      </c>
      <c r="D282" s="3" t="s">
        <v>337</v>
      </c>
      <c r="E282" s="3" t="s">
        <v>1042</v>
      </c>
      <c r="F282" s="3">
        <v>1</v>
      </c>
      <c r="G282" s="3">
        <v>3</v>
      </c>
      <c r="J282"/>
      <c r="O282" s="32"/>
      <c r="T282"/>
      <c r="Y282" s="5">
        <v>42205</v>
      </c>
      <c r="Z282" s="19">
        <f>SUMIFS($G:$G,$A:$A,$Y282)</f>
        <v>6</v>
      </c>
      <c r="AA282">
        <f>AA281+Z282</f>
        <v>1823</v>
      </c>
    </row>
    <row r="283" spans="1:27" x14ac:dyDescent="0.45">
      <c r="A283" s="5">
        <v>42012</v>
      </c>
      <c r="B283" s="7">
        <f t="shared" si="9"/>
        <v>2015</v>
      </c>
      <c r="C283" s="3" t="s">
        <v>208</v>
      </c>
      <c r="D283" s="3" t="s">
        <v>209</v>
      </c>
      <c r="E283" s="3" t="s">
        <v>1041</v>
      </c>
      <c r="F283" s="3">
        <v>1</v>
      </c>
      <c r="G283" s="3">
        <v>3</v>
      </c>
      <c r="J283"/>
      <c r="O283" s="32"/>
      <c r="T283"/>
      <c r="Y283" s="5">
        <v>42206</v>
      </c>
      <c r="Z283" s="19">
        <f>SUMIFS($G:$G,$A:$A,$Y283)</f>
        <v>3</v>
      </c>
      <c r="AA283">
        <f>AA282+Z283</f>
        <v>1826</v>
      </c>
    </row>
    <row r="284" spans="1:27" x14ac:dyDescent="0.45">
      <c r="A284" s="5">
        <v>42013</v>
      </c>
      <c r="B284" s="7">
        <f t="shared" si="9"/>
        <v>2015</v>
      </c>
      <c r="C284" s="3" t="s">
        <v>29</v>
      </c>
      <c r="D284" s="3" t="s">
        <v>106</v>
      </c>
      <c r="E284" s="3" t="s">
        <v>1040</v>
      </c>
      <c r="F284" s="3">
        <v>4</v>
      </c>
      <c r="G284" s="3">
        <v>0</v>
      </c>
      <c r="J284"/>
      <c r="O284" s="32"/>
      <c r="T284"/>
      <c r="Y284" s="5">
        <v>42207</v>
      </c>
      <c r="Z284" s="19">
        <f>SUMIFS($G:$G,$A:$A,$Y284)</f>
        <v>0</v>
      </c>
      <c r="AA284">
        <f>AA283+Z284</f>
        <v>1826</v>
      </c>
    </row>
    <row r="285" spans="1:27" x14ac:dyDescent="0.45">
      <c r="A285" s="5">
        <v>42014</v>
      </c>
      <c r="B285" s="7">
        <f t="shared" si="9"/>
        <v>2015</v>
      </c>
      <c r="C285" s="3" t="s">
        <v>361</v>
      </c>
      <c r="D285" s="3" t="s">
        <v>525</v>
      </c>
      <c r="E285" s="3" t="s">
        <v>1039</v>
      </c>
      <c r="F285" s="3">
        <v>2</v>
      </c>
      <c r="G285" s="3">
        <v>2</v>
      </c>
      <c r="J285"/>
      <c r="O285" s="32"/>
      <c r="T285"/>
      <c r="Y285" s="5">
        <v>42208</v>
      </c>
      <c r="Z285" s="19">
        <f>SUMIFS($G:$G,$A:$A,$Y285)</f>
        <v>9</v>
      </c>
      <c r="AA285">
        <f>AA284+Z285</f>
        <v>1835</v>
      </c>
    </row>
    <row r="286" spans="1:27" x14ac:dyDescent="0.45">
      <c r="A286" s="5">
        <v>42015</v>
      </c>
      <c r="B286" s="7">
        <f t="shared" si="9"/>
        <v>2015</v>
      </c>
      <c r="C286" s="3" t="s">
        <v>137</v>
      </c>
      <c r="D286" s="3" t="s">
        <v>1034</v>
      </c>
      <c r="E286" s="3" t="s">
        <v>1035</v>
      </c>
      <c r="F286" s="3">
        <v>2</v>
      </c>
      <c r="G286" s="3">
        <v>5</v>
      </c>
      <c r="J286"/>
      <c r="O286" s="32"/>
      <c r="T286"/>
      <c r="Y286" s="5">
        <v>42209</v>
      </c>
      <c r="Z286" s="19">
        <f>SUMIFS($G:$G,$A:$A,$Y286)</f>
        <v>4</v>
      </c>
      <c r="AA286">
        <f>AA285+Z286</f>
        <v>1839</v>
      </c>
    </row>
    <row r="287" spans="1:27" x14ac:dyDescent="0.45">
      <c r="A287" s="5">
        <v>42015</v>
      </c>
      <c r="B287" s="7">
        <f t="shared" si="9"/>
        <v>2015</v>
      </c>
      <c r="C287" s="3" t="s">
        <v>22</v>
      </c>
      <c r="D287" s="3" t="s">
        <v>588</v>
      </c>
      <c r="E287" s="3" t="s">
        <v>1036</v>
      </c>
      <c r="F287" s="3">
        <v>1</v>
      </c>
      <c r="G287" s="3">
        <v>3</v>
      </c>
      <c r="J287"/>
      <c r="O287" s="32"/>
      <c r="T287"/>
      <c r="Y287" s="5">
        <v>42210</v>
      </c>
      <c r="Z287" s="19">
        <f>SUMIFS($G:$G,$A:$A,$Y287)</f>
        <v>4</v>
      </c>
      <c r="AA287">
        <f>AA286+Z287</f>
        <v>1843</v>
      </c>
    </row>
    <row r="288" spans="1:27" x14ac:dyDescent="0.45">
      <c r="A288" s="5">
        <v>42015</v>
      </c>
      <c r="B288" s="7">
        <f t="shared" si="9"/>
        <v>2015</v>
      </c>
      <c r="C288" s="3" t="s">
        <v>29</v>
      </c>
      <c r="D288" s="3" t="s">
        <v>1037</v>
      </c>
      <c r="E288" s="3" t="s">
        <v>1038</v>
      </c>
      <c r="F288" s="3">
        <v>0</v>
      </c>
      <c r="G288" s="3">
        <v>5</v>
      </c>
      <c r="J288"/>
      <c r="O288" s="32"/>
      <c r="T288"/>
      <c r="Y288" s="5">
        <v>42211</v>
      </c>
      <c r="Z288" s="19">
        <f>SUMIFS($G:$G,$A:$A,$Y288)</f>
        <v>7</v>
      </c>
      <c r="AA288">
        <f>AA287+Z288</f>
        <v>1850</v>
      </c>
    </row>
    <row r="289" spans="1:27" x14ac:dyDescent="0.45">
      <c r="A289" s="5">
        <v>42017</v>
      </c>
      <c r="B289" s="7">
        <f t="shared" si="9"/>
        <v>2015</v>
      </c>
      <c r="C289" s="3" t="s">
        <v>98</v>
      </c>
      <c r="D289" s="3" t="s">
        <v>1031</v>
      </c>
      <c r="E289" s="3" t="s">
        <v>1032</v>
      </c>
      <c r="F289" s="3">
        <v>0</v>
      </c>
      <c r="G289" s="3">
        <v>5</v>
      </c>
      <c r="J289"/>
      <c r="O289" s="32"/>
      <c r="T289"/>
      <c r="Y289" s="5">
        <v>42212</v>
      </c>
      <c r="Z289" s="19">
        <f>SUMIFS($G:$G,$A:$A,$Y289)</f>
        <v>5</v>
      </c>
      <c r="AA289">
        <f>AA288+Z289</f>
        <v>1855</v>
      </c>
    </row>
    <row r="290" spans="1:27" x14ac:dyDescent="0.45">
      <c r="A290" s="5">
        <v>42017</v>
      </c>
      <c r="B290" s="7">
        <f t="shared" si="9"/>
        <v>2015</v>
      </c>
      <c r="C290" s="3" t="s">
        <v>6</v>
      </c>
      <c r="D290" s="3" t="s">
        <v>114</v>
      </c>
      <c r="E290" s="3" t="s">
        <v>1033</v>
      </c>
      <c r="F290" s="3">
        <v>2</v>
      </c>
      <c r="G290" s="3">
        <v>2</v>
      </c>
      <c r="J290"/>
      <c r="O290" s="32"/>
      <c r="T290"/>
      <c r="Y290" s="5">
        <v>42215</v>
      </c>
      <c r="Z290" s="19">
        <f>SUMIFS($G:$G,$A:$A,$Y290)</f>
        <v>4</v>
      </c>
      <c r="AA290">
        <f>AA289+Z290</f>
        <v>1859</v>
      </c>
    </row>
    <row r="291" spans="1:27" x14ac:dyDescent="0.45">
      <c r="A291" s="5">
        <v>42020</v>
      </c>
      <c r="B291" s="7">
        <f t="shared" si="9"/>
        <v>2015</v>
      </c>
      <c r="C291" s="3" t="s">
        <v>29</v>
      </c>
      <c r="D291" s="3" t="s">
        <v>60</v>
      </c>
      <c r="E291" s="3" t="s">
        <v>1030</v>
      </c>
      <c r="F291" s="3">
        <v>2</v>
      </c>
      <c r="G291" s="3">
        <v>2</v>
      </c>
      <c r="J291"/>
      <c r="O291" s="32"/>
      <c r="T291"/>
      <c r="Y291" s="5">
        <v>42217</v>
      </c>
      <c r="Z291" s="19">
        <f>SUMIFS($G:$G,$A:$A,$Y291)</f>
        <v>4</v>
      </c>
      <c r="AA291">
        <f>AA290+Z291</f>
        <v>1863</v>
      </c>
    </row>
    <row r="292" spans="1:27" x14ac:dyDescent="0.45">
      <c r="A292" s="5">
        <v>42023</v>
      </c>
      <c r="B292" s="7">
        <f t="shared" si="9"/>
        <v>2015</v>
      </c>
      <c r="C292" s="3" t="s">
        <v>36</v>
      </c>
      <c r="D292" s="3" t="s">
        <v>37</v>
      </c>
      <c r="E292" s="3" t="s">
        <v>1029</v>
      </c>
      <c r="F292" s="3">
        <v>2</v>
      </c>
      <c r="G292" s="3">
        <v>5</v>
      </c>
      <c r="J292"/>
      <c r="O292" s="32"/>
      <c r="T292"/>
      <c r="Y292" s="5">
        <v>42218</v>
      </c>
      <c r="Z292" s="19">
        <f>SUMIFS($G:$G,$A:$A,$Y292)</f>
        <v>29</v>
      </c>
      <c r="AA292">
        <f>AA291+Z292</f>
        <v>1892</v>
      </c>
    </row>
    <row r="293" spans="1:27" x14ac:dyDescent="0.45">
      <c r="A293" s="5">
        <v>42024</v>
      </c>
      <c r="B293" s="7">
        <f t="shared" si="9"/>
        <v>2015</v>
      </c>
      <c r="C293" s="3" t="s">
        <v>26</v>
      </c>
      <c r="D293" s="3" t="s">
        <v>305</v>
      </c>
      <c r="E293" s="3" t="s">
        <v>1028</v>
      </c>
      <c r="F293" s="3">
        <v>1</v>
      </c>
      <c r="G293" s="3">
        <v>3</v>
      </c>
      <c r="J293"/>
      <c r="O293" s="32"/>
      <c r="T293"/>
      <c r="Y293" s="5">
        <v>42219</v>
      </c>
      <c r="Z293" s="19">
        <f>SUMIFS($G:$G,$A:$A,$Y293)</f>
        <v>5</v>
      </c>
      <c r="AA293">
        <f>AA292+Z293</f>
        <v>1897</v>
      </c>
    </row>
    <row r="294" spans="1:27" x14ac:dyDescent="0.45">
      <c r="A294" s="5">
        <v>42027</v>
      </c>
      <c r="B294" s="7">
        <f t="shared" si="9"/>
        <v>2015</v>
      </c>
      <c r="C294" s="3" t="s">
        <v>208</v>
      </c>
      <c r="D294" s="3" t="s">
        <v>209</v>
      </c>
      <c r="E294" s="3" t="s">
        <v>1027</v>
      </c>
      <c r="F294" s="3">
        <v>0</v>
      </c>
      <c r="G294" s="3">
        <v>6</v>
      </c>
      <c r="J294"/>
      <c r="O294" s="32"/>
      <c r="T294"/>
      <c r="Y294" s="5">
        <v>42220</v>
      </c>
      <c r="Z294" s="19">
        <f>SUMIFS($G:$G,$A:$A,$Y294)</f>
        <v>4</v>
      </c>
      <c r="AA294">
        <f>AA293+Z294</f>
        <v>1901</v>
      </c>
    </row>
    <row r="295" spans="1:27" x14ac:dyDescent="0.45">
      <c r="A295" s="5">
        <v>42028</v>
      </c>
      <c r="B295" s="7">
        <f t="shared" si="9"/>
        <v>2015</v>
      </c>
      <c r="C295" s="3" t="s">
        <v>16</v>
      </c>
      <c r="D295" s="3" t="s">
        <v>1024</v>
      </c>
      <c r="E295" s="3" t="s">
        <v>1025</v>
      </c>
      <c r="F295" s="3">
        <v>4</v>
      </c>
      <c r="G295" s="3">
        <v>1</v>
      </c>
      <c r="J295"/>
      <c r="O295" s="32"/>
      <c r="T295"/>
      <c r="Y295" s="5">
        <v>42222</v>
      </c>
      <c r="Z295" s="19">
        <f>SUMIFS($G:$G,$A:$A,$Y295)</f>
        <v>4</v>
      </c>
      <c r="AA295">
        <f>AA294+Z295</f>
        <v>1905</v>
      </c>
    </row>
    <row r="296" spans="1:27" x14ac:dyDescent="0.45">
      <c r="A296" s="5">
        <v>42028</v>
      </c>
      <c r="B296" s="7">
        <f t="shared" si="9"/>
        <v>2015</v>
      </c>
      <c r="C296" s="3" t="s">
        <v>616</v>
      </c>
      <c r="D296" s="3" t="s">
        <v>617</v>
      </c>
      <c r="E296" s="3" t="s">
        <v>1026</v>
      </c>
      <c r="F296" s="3">
        <v>3</v>
      </c>
      <c r="G296" s="3">
        <v>5</v>
      </c>
      <c r="J296"/>
      <c r="O296" s="32"/>
      <c r="T296"/>
      <c r="Y296" s="5">
        <v>42223</v>
      </c>
      <c r="Z296" s="19">
        <f>SUMIFS($G:$G,$A:$A,$Y296)</f>
        <v>0</v>
      </c>
      <c r="AA296">
        <f>AA295+Z296</f>
        <v>1905</v>
      </c>
    </row>
    <row r="297" spans="1:27" x14ac:dyDescent="0.45">
      <c r="A297" s="5">
        <v>42030</v>
      </c>
      <c r="B297" s="7">
        <f t="shared" si="9"/>
        <v>2015</v>
      </c>
      <c r="C297" s="3" t="s">
        <v>29</v>
      </c>
      <c r="D297" s="3" t="s">
        <v>390</v>
      </c>
      <c r="E297" s="3" t="s">
        <v>1023</v>
      </c>
      <c r="F297" s="3">
        <v>1</v>
      </c>
      <c r="G297" s="3">
        <v>3</v>
      </c>
      <c r="J297"/>
      <c r="O297" s="32"/>
      <c r="T297"/>
      <c r="Y297" s="5">
        <v>42224</v>
      </c>
      <c r="Z297" s="19">
        <f>SUMIFS($G:$G,$A:$A,$Y297)</f>
        <v>14</v>
      </c>
      <c r="AA297">
        <f>AA296+Z297</f>
        <v>1919</v>
      </c>
    </row>
    <row r="298" spans="1:27" x14ac:dyDescent="0.45">
      <c r="A298" s="5">
        <v>42032</v>
      </c>
      <c r="B298" s="7">
        <f t="shared" si="9"/>
        <v>2015</v>
      </c>
      <c r="C298" s="3" t="s">
        <v>95</v>
      </c>
      <c r="D298" s="3" t="s">
        <v>1021</v>
      </c>
      <c r="E298" s="3" t="s">
        <v>1022</v>
      </c>
      <c r="F298" s="3">
        <v>1</v>
      </c>
      <c r="G298" s="3">
        <v>3</v>
      </c>
      <c r="J298"/>
      <c r="O298" s="32"/>
      <c r="T298"/>
      <c r="Y298" s="5">
        <v>42225</v>
      </c>
      <c r="Z298" s="19">
        <f>SUMIFS($G:$G,$A:$A,$Y298)</f>
        <v>10</v>
      </c>
      <c r="AA298">
        <f>AA297+Z298</f>
        <v>1929</v>
      </c>
    </row>
    <row r="299" spans="1:27" x14ac:dyDescent="0.45">
      <c r="A299" s="5">
        <v>42035</v>
      </c>
      <c r="B299" s="7">
        <f t="shared" si="9"/>
        <v>2015</v>
      </c>
      <c r="C299" s="3" t="s">
        <v>95</v>
      </c>
      <c r="D299" s="3" t="s">
        <v>1019</v>
      </c>
      <c r="E299" s="3" t="s">
        <v>1020</v>
      </c>
      <c r="F299" s="3">
        <v>4</v>
      </c>
      <c r="G299" s="3">
        <v>0</v>
      </c>
      <c r="J299"/>
      <c r="O299" s="32"/>
      <c r="T299"/>
      <c r="Y299" s="5">
        <v>42226</v>
      </c>
      <c r="Z299" s="19">
        <f>SUMIFS($G:$G,$A:$A,$Y299)</f>
        <v>4</v>
      </c>
      <c r="AA299">
        <f>AA298+Z299</f>
        <v>1933</v>
      </c>
    </row>
    <row r="300" spans="1:27" x14ac:dyDescent="0.45">
      <c r="A300" s="5">
        <v>42036</v>
      </c>
      <c r="B300" s="7">
        <f t="shared" si="9"/>
        <v>2015</v>
      </c>
      <c r="C300" s="3" t="s">
        <v>16</v>
      </c>
      <c r="D300" s="3" t="s">
        <v>838</v>
      </c>
      <c r="E300" s="3" t="s">
        <v>1017</v>
      </c>
      <c r="F300" s="3">
        <v>0</v>
      </c>
      <c r="G300" s="3">
        <v>6</v>
      </c>
      <c r="J300"/>
      <c r="O300" s="32"/>
      <c r="T300"/>
      <c r="Y300" s="5">
        <v>42231</v>
      </c>
      <c r="Z300" s="19">
        <f>SUMIFS($G:$G,$A:$A,$Y300)</f>
        <v>10</v>
      </c>
      <c r="AA300">
        <f>AA299+Z300</f>
        <v>1943</v>
      </c>
    </row>
    <row r="301" spans="1:27" x14ac:dyDescent="0.45">
      <c r="A301" s="5">
        <v>42036</v>
      </c>
      <c r="B301" s="7">
        <f t="shared" si="9"/>
        <v>2015</v>
      </c>
      <c r="C301" s="3" t="s">
        <v>16</v>
      </c>
      <c r="D301" s="3" t="s">
        <v>77</v>
      </c>
      <c r="E301" s="3" t="s">
        <v>1018</v>
      </c>
      <c r="F301" s="3">
        <v>1</v>
      </c>
      <c r="G301" s="3">
        <v>4</v>
      </c>
      <c r="J301"/>
      <c r="O301" s="32"/>
      <c r="T301"/>
      <c r="Y301" s="5">
        <v>42232</v>
      </c>
      <c r="Z301" s="19">
        <f>SUMIFS($G:$G,$A:$A,$Y301)</f>
        <v>15</v>
      </c>
      <c r="AA301">
        <f>AA300+Z301</f>
        <v>1958</v>
      </c>
    </row>
    <row r="302" spans="1:27" x14ac:dyDescent="0.45">
      <c r="A302" s="5">
        <v>42040</v>
      </c>
      <c r="B302" s="7">
        <f t="shared" si="9"/>
        <v>2015</v>
      </c>
      <c r="C302" s="3" t="s">
        <v>74</v>
      </c>
      <c r="D302" s="3" t="s">
        <v>1015</v>
      </c>
      <c r="E302" s="3" t="s">
        <v>1016</v>
      </c>
      <c r="F302" s="3">
        <v>3</v>
      </c>
      <c r="G302" s="3">
        <v>3</v>
      </c>
      <c r="J302"/>
      <c r="O302" s="32"/>
      <c r="T302"/>
      <c r="Y302" s="5">
        <v>42235</v>
      </c>
      <c r="Z302" s="19">
        <f>SUMIFS($G:$G,$A:$A,$Y302)</f>
        <v>4</v>
      </c>
      <c r="AA302">
        <f>AA301+Z302</f>
        <v>1962</v>
      </c>
    </row>
    <row r="303" spans="1:27" x14ac:dyDescent="0.45">
      <c r="A303" s="5">
        <v>42041</v>
      </c>
      <c r="B303" s="7">
        <f t="shared" si="9"/>
        <v>2015</v>
      </c>
      <c r="C303" s="3" t="s">
        <v>102</v>
      </c>
      <c r="D303" s="3" t="s">
        <v>704</v>
      </c>
      <c r="E303" s="3" t="s">
        <v>1014</v>
      </c>
      <c r="F303" s="3">
        <v>1</v>
      </c>
      <c r="G303" s="3">
        <v>4</v>
      </c>
      <c r="J303"/>
      <c r="O303" s="32"/>
      <c r="T303"/>
      <c r="Y303" s="5">
        <v>42236</v>
      </c>
      <c r="Z303" s="19">
        <f>SUMIFS($G:$G,$A:$A,$Y303)</f>
        <v>2</v>
      </c>
      <c r="AA303">
        <f>AA302+Z303</f>
        <v>1964</v>
      </c>
    </row>
    <row r="304" spans="1:27" x14ac:dyDescent="0.45">
      <c r="A304" s="5">
        <v>42042</v>
      </c>
      <c r="B304" s="7">
        <f t="shared" si="9"/>
        <v>2015</v>
      </c>
      <c r="C304" s="3" t="s">
        <v>95</v>
      </c>
      <c r="D304" s="3" t="s">
        <v>1012</v>
      </c>
      <c r="E304" s="3" t="s">
        <v>1013</v>
      </c>
      <c r="F304" s="3">
        <v>5</v>
      </c>
      <c r="G304" s="3">
        <v>2</v>
      </c>
      <c r="J304"/>
      <c r="O304" s="32"/>
      <c r="T304"/>
      <c r="Y304" s="5">
        <v>42237</v>
      </c>
      <c r="Z304" s="19">
        <f>SUMIFS($G:$G,$A:$A,$Y304)</f>
        <v>13</v>
      </c>
      <c r="AA304">
        <f>AA303+Z304</f>
        <v>1977</v>
      </c>
    </row>
    <row r="305" spans="1:27" x14ac:dyDescent="0.45">
      <c r="A305" s="5">
        <v>42043</v>
      </c>
      <c r="B305" s="7">
        <f t="shared" si="9"/>
        <v>2015</v>
      </c>
      <c r="C305" s="3" t="s">
        <v>26</v>
      </c>
      <c r="D305" s="3" t="s">
        <v>1010</v>
      </c>
      <c r="E305" s="3" t="s">
        <v>1011</v>
      </c>
      <c r="F305" s="3">
        <v>0</v>
      </c>
      <c r="G305" s="3">
        <v>6</v>
      </c>
      <c r="J305"/>
      <c r="O305" s="32"/>
      <c r="T305"/>
      <c r="Y305" s="5">
        <v>42238</v>
      </c>
      <c r="Z305" s="19">
        <f>SUMIFS($G:$G,$A:$A,$Y305)</f>
        <v>5</v>
      </c>
      <c r="AA305">
        <f>AA304+Z305</f>
        <v>1982</v>
      </c>
    </row>
    <row r="306" spans="1:27" x14ac:dyDescent="0.45">
      <c r="A306" s="5">
        <v>42044</v>
      </c>
      <c r="B306" s="7">
        <f t="shared" si="9"/>
        <v>2015</v>
      </c>
      <c r="C306" s="3" t="s">
        <v>22</v>
      </c>
      <c r="D306" s="3" t="s">
        <v>1008</v>
      </c>
      <c r="E306" s="3" t="s">
        <v>1009</v>
      </c>
      <c r="F306" s="3">
        <v>3</v>
      </c>
      <c r="G306" s="3">
        <v>1</v>
      </c>
      <c r="J306"/>
      <c r="O306" s="32"/>
      <c r="T306"/>
      <c r="Y306" s="5">
        <v>42239</v>
      </c>
      <c r="Z306" s="19">
        <f>SUMIFS($G:$G,$A:$A,$Y306)</f>
        <v>7</v>
      </c>
      <c r="AA306">
        <f>AA305+Z306</f>
        <v>1989</v>
      </c>
    </row>
    <row r="307" spans="1:27" x14ac:dyDescent="0.45">
      <c r="A307" s="5">
        <v>42050</v>
      </c>
      <c r="B307" s="7">
        <f t="shared" si="9"/>
        <v>2015</v>
      </c>
      <c r="C307" s="3" t="s">
        <v>29</v>
      </c>
      <c r="D307" s="3" t="s">
        <v>479</v>
      </c>
      <c r="E307" s="3" t="s">
        <v>1007</v>
      </c>
      <c r="F307" s="3">
        <v>0</v>
      </c>
      <c r="G307" s="3">
        <v>5</v>
      </c>
      <c r="J307"/>
      <c r="O307" s="32"/>
      <c r="T307"/>
      <c r="Y307" s="5">
        <v>42241</v>
      </c>
      <c r="Z307" s="19">
        <f>SUMIFS($G:$G,$A:$A,$Y307)</f>
        <v>3</v>
      </c>
      <c r="AA307">
        <f>AA306+Z307</f>
        <v>1992</v>
      </c>
    </row>
    <row r="308" spans="1:27" x14ac:dyDescent="0.45">
      <c r="A308" s="5">
        <v>42052</v>
      </c>
      <c r="B308" s="7">
        <f t="shared" si="9"/>
        <v>2015</v>
      </c>
      <c r="C308" s="3" t="s">
        <v>68</v>
      </c>
      <c r="D308" s="3" t="s">
        <v>69</v>
      </c>
      <c r="E308" s="3" t="s">
        <v>1006</v>
      </c>
      <c r="F308" s="3">
        <v>1</v>
      </c>
      <c r="G308" s="3">
        <v>3</v>
      </c>
      <c r="J308"/>
      <c r="O308" s="32"/>
      <c r="T308"/>
      <c r="Y308" s="5">
        <v>42242</v>
      </c>
      <c r="Z308" s="19">
        <f>SUMIFS($G:$G,$A:$A,$Y308)</f>
        <v>8</v>
      </c>
      <c r="AA308">
        <f>AA307+Z308</f>
        <v>2000</v>
      </c>
    </row>
    <row r="309" spans="1:27" x14ac:dyDescent="0.45">
      <c r="A309" s="5">
        <v>42055</v>
      </c>
      <c r="B309" s="7">
        <f t="shared" si="9"/>
        <v>2015</v>
      </c>
      <c r="C309" s="3" t="s">
        <v>29</v>
      </c>
      <c r="D309" s="3" t="s">
        <v>42</v>
      </c>
      <c r="E309" s="3" t="s">
        <v>1005</v>
      </c>
      <c r="F309" s="3">
        <v>0</v>
      </c>
      <c r="G309" s="3">
        <v>4</v>
      </c>
      <c r="J309"/>
      <c r="O309" s="32"/>
      <c r="T309"/>
      <c r="Y309" s="5">
        <v>42243</v>
      </c>
      <c r="Z309" s="19">
        <f>SUMIFS($G:$G,$A:$A,$Y309)</f>
        <v>2</v>
      </c>
      <c r="AA309">
        <f>AA308+Z309</f>
        <v>2002</v>
      </c>
    </row>
    <row r="310" spans="1:27" x14ac:dyDescent="0.45">
      <c r="A310" s="5">
        <v>42057</v>
      </c>
      <c r="B310" s="7">
        <f t="shared" si="9"/>
        <v>2015</v>
      </c>
      <c r="C310" s="3" t="s">
        <v>36</v>
      </c>
      <c r="D310" s="3" t="s">
        <v>946</v>
      </c>
      <c r="E310" s="3" t="s">
        <v>1001</v>
      </c>
      <c r="F310" s="3">
        <v>4</v>
      </c>
      <c r="G310" s="3">
        <v>1</v>
      </c>
      <c r="J310"/>
      <c r="O310" s="32"/>
      <c r="T310"/>
      <c r="Y310" s="5">
        <v>42244</v>
      </c>
      <c r="Z310" s="19">
        <f>SUMIFS($G:$G,$A:$A,$Y310)</f>
        <v>3</v>
      </c>
      <c r="AA310">
        <f>AA309+Z310</f>
        <v>2005</v>
      </c>
    </row>
    <row r="311" spans="1:27" x14ac:dyDescent="0.45">
      <c r="A311" s="5">
        <v>42057</v>
      </c>
      <c r="B311" s="7">
        <f t="shared" si="9"/>
        <v>2015</v>
      </c>
      <c r="C311" s="3" t="s">
        <v>95</v>
      </c>
      <c r="D311" s="3" t="s">
        <v>1002</v>
      </c>
      <c r="E311" s="3" t="s">
        <v>1003</v>
      </c>
      <c r="F311" s="3">
        <v>3</v>
      </c>
      <c r="G311" s="3">
        <v>2</v>
      </c>
      <c r="J311"/>
      <c r="O311" s="32"/>
      <c r="T311"/>
      <c r="Y311" s="5">
        <v>42245</v>
      </c>
      <c r="Z311" s="19">
        <f>SUMIFS($G:$G,$A:$A,$Y311)</f>
        <v>5</v>
      </c>
      <c r="AA311">
        <f>AA310+Z311</f>
        <v>2010</v>
      </c>
    </row>
    <row r="312" spans="1:27" x14ac:dyDescent="0.45">
      <c r="A312" s="5">
        <v>42057</v>
      </c>
      <c r="B312" s="7">
        <f t="shared" si="9"/>
        <v>2015</v>
      </c>
      <c r="C312" s="3" t="s">
        <v>57</v>
      </c>
      <c r="D312" s="3" t="s">
        <v>434</v>
      </c>
      <c r="E312" s="3" t="s">
        <v>1004</v>
      </c>
      <c r="F312" s="3">
        <v>0</v>
      </c>
      <c r="G312" s="3">
        <v>4</v>
      </c>
      <c r="J312"/>
      <c r="O312" s="32"/>
      <c r="T312"/>
      <c r="Y312" s="5">
        <v>42246</v>
      </c>
      <c r="Z312" s="19">
        <f>SUMIFS($G:$G,$A:$A,$Y312)</f>
        <v>4</v>
      </c>
      <c r="AA312">
        <f>AA311+Z312</f>
        <v>2014</v>
      </c>
    </row>
    <row r="313" spans="1:27" x14ac:dyDescent="0.45">
      <c r="A313" s="5">
        <v>42058</v>
      </c>
      <c r="B313" s="7">
        <f t="shared" si="9"/>
        <v>2015</v>
      </c>
      <c r="C313" s="3" t="s">
        <v>22</v>
      </c>
      <c r="D313" s="3" t="s">
        <v>540</v>
      </c>
      <c r="E313" s="3" t="s">
        <v>1000</v>
      </c>
      <c r="F313" s="3">
        <v>0</v>
      </c>
      <c r="G313" s="3">
        <v>4</v>
      </c>
      <c r="J313"/>
      <c r="O313" s="32"/>
      <c r="T313"/>
      <c r="Y313" s="5">
        <v>42252</v>
      </c>
      <c r="Z313" s="19">
        <f>SUMIFS($G:$G,$A:$A,$Y313)</f>
        <v>14</v>
      </c>
      <c r="AA313">
        <f>AA312+Z313</f>
        <v>2028</v>
      </c>
    </row>
    <row r="314" spans="1:27" x14ac:dyDescent="0.45">
      <c r="A314" s="5">
        <v>42060</v>
      </c>
      <c r="B314" s="7">
        <f t="shared" si="9"/>
        <v>2015</v>
      </c>
      <c r="C314" s="3" t="s">
        <v>36</v>
      </c>
      <c r="D314" s="3" t="s">
        <v>47</v>
      </c>
      <c r="E314" s="3" t="s">
        <v>999</v>
      </c>
      <c r="F314" s="3">
        <v>3</v>
      </c>
      <c r="G314" s="3">
        <v>3</v>
      </c>
      <c r="J314"/>
      <c r="O314" s="32"/>
      <c r="T314"/>
      <c r="Y314" s="5">
        <v>42254</v>
      </c>
      <c r="Z314" s="19">
        <f>SUMIFS($G:$G,$A:$A,$Y314)</f>
        <v>8</v>
      </c>
      <c r="AA314">
        <f>AA313+Z314</f>
        <v>2036</v>
      </c>
    </row>
    <row r="315" spans="1:27" x14ac:dyDescent="0.45">
      <c r="A315" s="5">
        <v>42061</v>
      </c>
      <c r="B315" s="7">
        <f t="shared" si="9"/>
        <v>2015</v>
      </c>
      <c r="C315" s="3" t="s">
        <v>44</v>
      </c>
      <c r="D315" s="3" t="s">
        <v>997</v>
      </c>
      <c r="E315" s="3" t="s">
        <v>998</v>
      </c>
      <c r="F315" s="3">
        <v>8</v>
      </c>
      <c r="G315" s="3">
        <v>1</v>
      </c>
      <c r="J315"/>
      <c r="O315" s="32"/>
      <c r="T315"/>
      <c r="Y315" s="5">
        <v>42255</v>
      </c>
      <c r="Z315" s="19">
        <f>SUMIFS($G:$G,$A:$A,$Y315)</f>
        <v>8</v>
      </c>
      <c r="AA315">
        <f>AA314+Z315</f>
        <v>2044</v>
      </c>
    </row>
    <row r="316" spans="1:27" x14ac:dyDescent="0.45">
      <c r="A316" s="5">
        <v>42063</v>
      </c>
      <c r="B316" s="7">
        <f t="shared" si="9"/>
        <v>2015</v>
      </c>
      <c r="C316" s="3" t="s">
        <v>79</v>
      </c>
      <c r="D316" s="3" t="s">
        <v>142</v>
      </c>
      <c r="E316" s="3" t="s">
        <v>996</v>
      </c>
      <c r="F316" s="3">
        <v>1</v>
      </c>
      <c r="G316" s="3">
        <v>3</v>
      </c>
      <c r="J316"/>
      <c r="O316" s="32"/>
      <c r="T316"/>
      <c r="Y316" s="5">
        <v>42257</v>
      </c>
      <c r="Z316" s="19">
        <f>SUMIFS($G:$G,$A:$A,$Y316)</f>
        <v>0</v>
      </c>
      <c r="AA316">
        <f>AA315+Z316</f>
        <v>2044</v>
      </c>
    </row>
    <row r="317" spans="1:27" x14ac:dyDescent="0.45">
      <c r="A317" s="5">
        <v>42064</v>
      </c>
      <c r="B317" s="7">
        <f t="shared" si="9"/>
        <v>2015</v>
      </c>
      <c r="C317" s="3" t="s">
        <v>22</v>
      </c>
      <c r="D317" s="3" t="s">
        <v>993</v>
      </c>
      <c r="E317" s="3" t="s">
        <v>994</v>
      </c>
      <c r="F317" s="3">
        <v>0</v>
      </c>
      <c r="G317" s="3">
        <v>4</v>
      </c>
      <c r="J317"/>
      <c r="O317" s="32"/>
      <c r="T317"/>
      <c r="Y317" s="5">
        <v>42258</v>
      </c>
      <c r="Z317" s="19">
        <f>SUMIFS($G:$G,$A:$A,$Y317)</f>
        <v>5</v>
      </c>
      <c r="AA317">
        <f>AA316+Z317</f>
        <v>2049</v>
      </c>
    </row>
    <row r="318" spans="1:27" x14ac:dyDescent="0.45">
      <c r="A318" s="5">
        <v>42064</v>
      </c>
      <c r="B318" s="7">
        <f t="shared" si="9"/>
        <v>2015</v>
      </c>
      <c r="C318" s="3" t="s">
        <v>118</v>
      </c>
      <c r="D318" s="3" t="s">
        <v>296</v>
      </c>
      <c r="E318" s="3" t="s">
        <v>995</v>
      </c>
      <c r="F318" s="3">
        <v>1</v>
      </c>
      <c r="G318" s="3">
        <v>5</v>
      </c>
      <c r="J318"/>
      <c r="O318" s="32"/>
      <c r="T318"/>
      <c r="Y318" s="5">
        <v>42259</v>
      </c>
      <c r="Z318" s="19">
        <f>SUMIFS($G:$G,$A:$A,$Y318)</f>
        <v>17</v>
      </c>
      <c r="AA318">
        <f>AA317+Z318</f>
        <v>2066</v>
      </c>
    </row>
    <row r="319" spans="1:27" x14ac:dyDescent="0.45">
      <c r="A319" s="5">
        <v>42067</v>
      </c>
      <c r="B319" s="7">
        <f t="shared" si="9"/>
        <v>2015</v>
      </c>
      <c r="C319" s="3" t="s">
        <v>29</v>
      </c>
      <c r="D319" s="3" t="s">
        <v>301</v>
      </c>
      <c r="E319" s="3" t="s">
        <v>992</v>
      </c>
      <c r="F319" s="3">
        <v>2</v>
      </c>
      <c r="G319" s="3">
        <v>5</v>
      </c>
      <c r="J319"/>
      <c r="O319" s="32"/>
      <c r="T319"/>
      <c r="Y319" s="5">
        <v>42260</v>
      </c>
      <c r="Z319" s="19">
        <f>SUMIFS($G:$G,$A:$A,$Y319)</f>
        <v>5</v>
      </c>
      <c r="AA319">
        <f>AA318+Z319</f>
        <v>2071</v>
      </c>
    </row>
    <row r="320" spans="1:27" x14ac:dyDescent="0.45">
      <c r="A320" s="5">
        <v>42071</v>
      </c>
      <c r="B320" s="7">
        <f t="shared" si="9"/>
        <v>2015</v>
      </c>
      <c r="C320" s="3" t="s">
        <v>57</v>
      </c>
      <c r="D320" s="3" t="s">
        <v>990</v>
      </c>
      <c r="E320" s="3" t="s">
        <v>991</v>
      </c>
      <c r="F320" s="3">
        <v>1</v>
      </c>
      <c r="G320" s="3">
        <v>3</v>
      </c>
      <c r="J320"/>
      <c r="O320" s="32"/>
      <c r="T320"/>
      <c r="Y320" s="5">
        <v>42262</v>
      </c>
      <c r="Z320" s="19">
        <f>SUMIFS($G:$G,$A:$A,$Y320)</f>
        <v>4</v>
      </c>
      <c r="AA320">
        <f>AA319+Z320</f>
        <v>2075</v>
      </c>
    </row>
    <row r="321" spans="1:27" x14ac:dyDescent="0.45">
      <c r="A321" s="5">
        <v>42072</v>
      </c>
      <c r="B321" s="7">
        <f t="shared" si="9"/>
        <v>2015</v>
      </c>
      <c r="C321" s="3" t="s">
        <v>6</v>
      </c>
      <c r="D321" s="3" t="s">
        <v>7</v>
      </c>
      <c r="E321" s="3" t="s">
        <v>989</v>
      </c>
      <c r="F321" s="3">
        <v>1</v>
      </c>
      <c r="G321" s="3">
        <v>3</v>
      </c>
      <c r="J321"/>
      <c r="O321" s="32"/>
      <c r="T321"/>
      <c r="Y321" s="5">
        <v>42264</v>
      </c>
      <c r="Z321" s="19">
        <f>SUMIFS($G:$G,$A:$A,$Y321)</f>
        <v>4</v>
      </c>
      <c r="AA321">
        <f>AA320+Z321</f>
        <v>2079</v>
      </c>
    </row>
    <row r="322" spans="1:27" x14ac:dyDescent="0.45">
      <c r="A322" s="5">
        <v>42073</v>
      </c>
      <c r="B322" s="7">
        <f t="shared" si="9"/>
        <v>2015</v>
      </c>
      <c r="C322" s="3" t="s">
        <v>95</v>
      </c>
      <c r="D322" s="3" t="s">
        <v>527</v>
      </c>
      <c r="E322" s="3" t="s">
        <v>988</v>
      </c>
      <c r="F322" s="3">
        <v>0</v>
      </c>
      <c r="G322" s="3">
        <v>5</v>
      </c>
      <c r="J322"/>
      <c r="O322" s="32"/>
      <c r="T322"/>
      <c r="Y322" s="5">
        <v>42266</v>
      </c>
      <c r="Z322" s="19">
        <f>SUMIFS($G:$G,$A:$A,$Y322)</f>
        <v>3</v>
      </c>
      <c r="AA322">
        <f>AA321+Z322</f>
        <v>2082</v>
      </c>
    </row>
    <row r="323" spans="1:27" x14ac:dyDescent="0.45">
      <c r="A323" s="5">
        <v>42076</v>
      </c>
      <c r="B323" s="7">
        <f t="shared" ref="B323:B386" si="10">YEAR(A323)</f>
        <v>2015</v>
      </c>
      <c r="C323" s="3" t="s">
        <v>19</v>
      </c>
      <c r="D323" s="3" t="s">
        <v>986</v>
      </c>
      <c r="E323" s="3" t="s">
        <v>987</v>
      </c>
      <c r="F323" s="3">
        <v>2</v>
      </c>
      <c r="G323" s="3">
        <v>3</v>
      </c>
      <c r="J323"/>
      <c r="O323" s="32"/>
      <c r="T323"/>
      <c r="Y323" s="5">
        <v>42267</v>
      </c>
      <c r="Z323" s="19">
        <f>SUMIFS($G:$G,$A:$A,$Y323)</f>
        <v>14</v>
      </c>
      <c r="AA323">
        <f>AA322+Z323</f>
        <v>2096</v>
      </c>
    </row>
    <row r="324" spans="1:27" x14ac:dyDescent="0.45">
      <c r="A324" s="5">
        <v>42077</v>
      </c>
      <c r="B324" s="7">
        <f t="shared" si="10"/>
        <v>2015</v>
      </c>
      <c r="C324" s="3" t="s">
        <v>95</v>
      </c>
      <c r="D324" s="3" t="s">
        <v>187</v>
      </c>
      <c r="E324" s="3" t="s">
        <v>983</v>
      </c>
      <c r="F324" s="3">
        <v>0</v>
      </c>
      <c r="G324" s="3">
        <v>5</v>
      </c>
      <c r="J324"/>
      <c r="O324" s="32"/>
      <c r="T324"/>
      <c r="Y324" s="5">
        <v>42270</v>
      </c>
      <c r="Z324" s="19">
        <f>SUMIFS($G:$G,$A:$A,$Y324)</f>
        <v>12</v>
      </c>
      <c r="AA324">
        <f>AA323+Z324</f>
        <v>2108</v>
      </c>
    </row>
    <row r="325" spans="1:27" x14ac:dyDescent="0.45">
      <c r="A325" s="5">
        <v>42077</v>
      </c>
      <c r="B325" s="7">
        <f t="shared" si="10"/>
        <v>2015</v>
      </c>
      <c r="C325" s="3" t="s">
        <v>29</v>
      </c>
      <c r="D325" s="3" t="s">
        <v>984</v>
      </c>
      <c r="E325" s="3" t="s">
        <v>985</v>
      </c>
      <c r="F325" s="3">
        <v>0</v>
      </c>
      <c r="G325" s="3">
        <v>4</v>
      </c>
      <c r="J325"/>
      <c r="O325" s="32"/>
      <c r="T325"/>
      <c r="Y325" s="5">
        <v>42271</v>
      </c>
      <c r="Z325" s="19">
        <f>SUMIFS($G:$G,$A:$A,$Y325)</f>
        <v>5</v>
      </c>
      <c r="AA325">
        <f>AA324+Z325</f>
        <v>2113</v>
      </c>
    </row>
    <row r="326" spans="1:27" x14ac:dyDescent="0.45">
      <c r="A326" s="5">
        <v>42078</v>
      </c>
      <c r="B326" s="7">
        <f t="shared" si="10"/>
        <v>2015</v>
      </c>
      <c r="C326" s="3" t="s">
        <v>29</v>
      </c>
      <c r="D326" s="3" t="s">
        <v>523</v>
      </c>
      <c r="E326" s="3" t="s">
        <v>982</v>
      </c>
      <c r="F326" s="3">
        <v>0</v>
      </c>
      <c r="G326" s="3">
        <v>4</v>
      </c>
      <c r="J326"/>
      <c r="O326" s="32"/>
      <c r="T326"/>
      <c r="Y326" s="5">
        <v>42272</v>
      </c>
      <c r="Z326" s="19">
        <f>SUMIFS($G:$G,$A:$A,$Y326)</f>
        <v>4</v>
      </c>
      <c r="AA326">
        <f>AA325+Z326</f>
        <v>2117</v>
      </c>
    </row>
    <row r="327" spans="1:27" x14ac:dyDescent="0.45">
      <c r="A327" s="5">
        <v>42080</v>
      </c>
      <c r="B327" s="7">
        <f t="shared" si="10"/>
        <v>2015</v>
      </c>
      <c r="C327" s="3" t="s">
        <v>29</v>
      </c>
      <c r="D327" s="3" t="s">
        <v>390</v>
      </c>
      <c r="E327" s="3" t="s">
        <v>981</v>
      </c>
      <c r="F327" s="3">
        <v>3</v>
      </c>
      <c r="G327" s="3">
        <v>4</v>
      </c>
      <c r="J327"/>
      <c r="O327" s="32"/>
      <c r="T327"/>
      <c r="Y327" s="5">
        <v>42274</v>
      </c>
      <c r="Z327" s="19">
        <f>SUMIFS($G:$G,$A:$A,$Y327)</f>
        <v>18</v>
      </c>
      <c r="AA327">
        <f>AA326+Z327</f>
        <v>2135</v>
      </c>
    </row>
    <row r="328" spans="1:27" x14ac:dyDescent="0.45">
      <c r="A328" s="5">
        <v>42081</v>
      </c>
      <c r="B328" s="7">
        <f t="shared" si="10"/>
        <v>2015</v>
      </c>
      <c r="C328" s="3" t="s">
        <v>172</v>
      </c>
      <c r="D328" s="3" t="s">
        <v>419</v>
      </c>
      <c r="E328" s="3" t="s">
        <v>978</v>
      </c>
      <c r="F328" s="3">
        <v>1</v>
      </c>
      <c r="G328" s="3">
        <v>3</v>
      </c>
      <c r="J328"/>
      <c r="O328" s="32"/>
      <c r="T328"/>
      <c r="Y328" s="5">
        <v>42275</v>
      </c>
      <c r="Z328" s="19">
        <f>SUMIFS($G:$G,$A:$A,$Y328)</f>
        <v>14</v>
      </c>
      <c r="AA328">
        <f>AA327+Z328</f>
        <v>2149</v>
      </c>
    </row>
    <row r="329" spans="1:27" x14ac:dyDescent="0.45">
      <c r="A329" s="5">
        <v>42081</v>
      </c>
      <c r="B329" s="7">
        <f t="shared" si="10"/>
        <v>2015</v>
      </c>
      <c r="C329" s="3" t="s">
        <v>332</v>
      </c>
      <c r="D329" s="3" t="s">
        <v>979</v>
      </c>
      <c r="E329" s="3" t="s">
        <v>980</v>
      </c>
      <c r="F329" s="3">
        <v>1</v>
      </c>
      <c r="G329" s="3">
        <v>5</v>
      </c>
      <c r="J329"/>
      <c r="O329" s="32"/>
      <c r="T329"/>
      <c r="Y329" s="5">
        <v>42278</v>
      </c>
      <c r="Z329" s="19">
        <f>SUMIFS($G:$G,$A:$A,$Y329)</f>
        <v>9</v>
      </c>
      <c r="AA329">
        <f>AA328+Z329</f>
        <v>2158</v>
      </c>
    </row>
    <row r="330" spans="1:27" x14ac:dyDescent="0.45">
      <c r="A330" s="5">
        <v>42083</v>
      </c>
      <c r="B330" s="7">
        <f t="shared" si="10"/>
        <v>2015</v>
      </c>
      <c r="C330" s="3" t="s">
        <v>36</v>
      </c>
      <c r="D330" s="3" t="s">
        <v>976</v>
      </c>
      <c r="E330" s="3" t="s">
        <v>977</v>
      </c>
      <c r="F330" s="3">
        <v>1</v>
      </c>
      <c r="G330" s="3">
        <v>5</v>
      </c>
      <c r="J330"/>
      <c r="O330" s="32"/>
      <c r="T330"/>
      <c r="Y330" s="5">
        <v>42279</v>
      </c>
      <c r="Z330" s="19">
        <f>SUMIFS($G:$G,$A:$A,$Y330)</f>
        <v>4</v>
      </c>
      <c r="AA330">
        <f>AA329+Z330</f>
        <v>2162</v>
      </c>
    </row>
    <row r="331" spans="1:27" x14ac:dyDescent="0.45">
      <c r="A331" s="5">
        <v>42084</v>
      </c>
      <c r="B331" s="7">
        <f t="shared" si="10"/>
        <v>2015</v>
      </c>
      <c r="C331" s="3" t="s">
        <v>22</v>
      </c>
      <c r="D331" s="3" t="s">
        <v>545</v>
      </c>
      <c r="E331" s="3" t="s">
        <v>975</v>
      </c>
      <c r="F331" s="3">
        <v>0</v>
      </c>
      <c r="G331" s="3">
        <v>4</v>
      </c>
      <c r="J331"/>
      <c r="O331" s="32"/>
      <c r="T331"/>
      <c r="Y331" s="5">
        <v>42283</v>
      </c>
      <c r="Z331" s="19">
        <f>SUMIFS($G:$G,$A:$A,$Y331)</f>
        <v>5</v>
      </c>
      <c r="AA331">
        <f>AA330+Z331</f>
        <v>2167</v>
      </c>
    </row>
    <row r="332" spans="1:27" x14ac:dyDescent="0.45">
      <c r="A332" s="5">
        <v>42085</v>
      </c>
      <c r="B332" s="7">
        <f t="shared" si="10"/>
        <v>2015</v>
      </c>
      <c r="C332" s="3" t="s">
        <v>238</v>
      </c>
      <c r="D332" s="3" t="s">
        <v>239</v>
      </c>
      <c r="E332" s="3" t="s">
        <v>974</v>
      </c>
      <c r="F332" s="3">
        <v>1</v>
      </c>
      <c r="G332" s="3">
        <v>6</v>
      </c>
      <c r="J332"/>
      <c r="O332" s="32"/>
      <c r="T332"/>
      <c r="Y332" s="5">
        <v>42286</v>
      </c>
      <c r="Z332" s="19">
        <f>SUMIFS($G:$G,$A:$A,$Y332)</f>
        <v>3</v>
      </c>
      <c r="AA332">
        <f>AA331+Z332</f>
        <v>2170</v>
      </c>
    </row>
    <row r="333" spans="1:27" x14ac:dyDescent="0.45">
      <c r="A333" s="5">
        <v>42086</v>
      </c>
      <c r="B333" s="7">
        <f t="shared" si="10"/>
        <v>2015</v>
      </c>
      <c r="C333" s="3" t="s">
        <v>26</v>
      </c>
      <c r="D333" s="3" t="s">
        <v>305</v>
      </c>
      <c r="E333" s="3" t="s">
        <v>973</v>
      </c>
      <c r="F333" s="3">
        <v>1</v>
      </c>
      <c r="G333" s="3">
        <v>4</v>
      </c>
      <c r="J333"/>
      <c r="O333" s="32"/>
      <c r="T333"/>
      <c r="Y333" s="5">
        <v>42287</v>
      </c>
      <c r="Z333" s="19">
        <f>SUMIFS($G:$G,$A:$A,$Y333)</f>
        <v>13</v>
      </c>
      <c r="AA333">
        <f>AA332+Z333</f>
        <v>2183</v>
      </c>
    </row>
    <row r="334" spans="1:27" x14ac:dyDescent="0.45">
      <c r="A334" s="5">
        <v>42087</v>
      </c>
      <c r="B334" s="7">
        <f t="shared" si="10"/>
        <v>2015</v>
      </c>
      <c r="C334" s="3" t="s">
        <v>153</v>
      </c>
      <c r="D334" s="3" t="s">
        <v>154</v>
      </c>
      <c r="E334" s="3" t="s">
        <v>972</v>
      </c>
      <c r="F334" s="3">
        <v>4</v>
      </c>
      <c r="G334" s="3">
        <v>0</v>
      </c>
      <c r="J334"/>
      <c r="O334" s="32"/>
      <c r="T334"/>
      <c r="Y334" s="5">
        <v>42289</v>
      </c>
      <c r="Z334" s="19">
        <f>SUMIFS($G:$G,$A:$A,$Y334)</f>
        <v>4</v>
      </c>
      <c r="AA334">
        <f>AA333+Z334</f>
        <v>2187</v>
      </c>
    </row>
    <row r="335" spans="1:27" x14ac:dyDescent="0.45">
      <c r="A335" s="5">
        <v>42089</v>
      </c>
      <c r="B335" s="7">
        <f t="shared" si="10"/>
        <v>2015</v>
      </c>
      <c r="C335" s="3" t="s">
        <v>36</v>
      </c>
      <c r="D335" s="3" t="s">
        <v>970</v>
      </c>
      <c r="E335" s="3" t="s">
        <v>971</v>
      </c>
      <c r="F335" s="3">
        <v>0</v>
      </c>
      <c r="G335" s="3">
        <v>4</v>
      </c>
      <c r="J335"/>
      <c r="O335" s="32"/>
      <c r="T335"/>
      <c r="Y335" s="5">
        <v>42294</v>
      </c>
      <c r="Z335" s="19">
        <f>SUMIFS($G:$G,$A:$A,$Y335)</f>
        <v>8</v>
      </c>
      <c r="AA335">
        <f>AA334+Z335</f>
        <v>2195</v>
      </c>
    </row>
    <row r="336" spans="1:27" x14ac:dyDescent="0.45">
      <c r="A336" s="5">
        <v>42090</v>
      </c>
      <c r="B336" s="7">
        <f t="shared" si="10"/>
        <v>2015</v>
      </c>
      <c r="C336" s="3" t="s">
        <v>22</v>
      </c>
      <c r="D336" s="3" t="s">
        <v>968</v>
      </c>
      <c r="E336" s="3" t="s">
        <v>969</v>
      </c>
      <c r="F336" s="3">
        <v>0</v>
      </c>
      <c r="G336" s="3">
        <v>7</v>
      </c>
      <c r="J336"/>
      <c r="O336" s="32"/>
      <c r="T336"/>
      <c r="Y336" s="5">
        <v>42295</v>
      </c>
      <c r="Z336" s="19">
        <f>SUMIFS($G:$G,$A:$A,$Y336)</f>
        <v>4</v>
      </c>
      <c r="AA336">
        <f>AA335+Z336</f>
        <v>2199</v>
      </c>
    </row>
    <row r="337" spans="1:27" x14ac:dyDescent="0.45">
      <c r="A337" s="5">
        <v>42096</v>
      </c>
      <c r="B337" s="7">
        <f t="shared" si="10"/>
        <v>2015</v>
      </c>
      <c r="C337" s="3" t="s">
        <v>79</v>
      </c>
      <c r="D337" s="3" t="s">
        <v>142</v>
      </c>
      <c r="E337" s="3" t="s">
        <v>967</v>
      </c>
      <c r="F337" s="3">
        <v>0</v>
      </c>
      <c r="G337" s="3">
        <v>5</v>
      </c>
      <c r="J337"/>
      <c r="O337" s="32"/>
      <c r="T337"/>
      <c r="Y337" s="5">
        <v>42296</v>
      </c>
      <c r="Z337" s="19">
        <f>SUMIFS($G:$G,$A:$A,$Y337)</f>
        <v>6</v>
      </c>
      <c r="AA337">
        <f>AA336+Z337</f>
        <v>2205</v>
      </c>
    </row>
    <row r="338" spans="1:27" x14ac:dyDescent="0.45">
      <c r="A338" s="5">
        <v>42097</v>
      </c>
      <c r="B338" s="7">
        <f t="shared" si="10"/>
        <v>2015</v>
      </c>
      <c r="C338" s="3" t="s">
        <v>22</v>
      </c>
      <c r="D338" s="3" t="s">
        <v>540</v>
      </c>
      <c r="E338" s="3" t="s">
        <v>966</v>
      </c>
      <c r="F338" s="3">
        <v>0</v>
      </c>
      <c r="G338" s="3">
        <v>4</v>
      </c>
      <c r="J338"/>
      <c r="O338" s="32"/>
      <c r="T338"/>
      <c r="Y338" s="5">
        <v>42299</v>
      </c>
      <c r="Z338" s="19">
        <f>SUMIFS($G:$G,$A:$A,$Y338)</f>
        <v>3</v>
      </c>
      <c r="AA338">
        <f>AA337+Z338</f>
        <v>2208</v>
      </c>
    </row>
    <row r="339" spans="1:27" x14ac:dyDescent="0.45">
      <c r="A339" s="5">
        <v>42099</v>
      </c>
      <c r="B339" s="7">
        <f t="shared" si="10"/>
        <v>2015</v>
      </c>
      <c r="C339" s="3" t="s">
        <v>64</v>
      </c>
      <c r="D339" s="3" t="s">
        <v>149</v>
      </c>
      <c r="E339" s="3" t="s">
        <v>961</v>
      </c>
      <c r="F339" s="3">
        <v>1</v>
      </c>
      <c r="G339" s="3">
        <v>3</v>
      </c>
      <c r="J339"/>
      <c r="O339" s="32"/>
      <c r="T339"/>
      <c r="Y339" s="5">
        <v>42301</v>
      </c>
      <c r="Z339" s="19">
        <f>SUMIFS($G:$G,$A:$A,$Y339)</f>
        <v>4</v>
      </c>
      <c r="AA339">
        <f>AA338+Z339</f>
        <v>2212</v>
      </c>
    </row>
    <row r="340" spans="1:27" x14ac:dyDescent="0.45">
      <c r="A340" s="5">
        <v>42099</v>
      </c>
      <c r="B340" s="7">
        <f t="shared" si="10"/>
        <v>2015</v>
      </c>
      <c r="C340" s="3" t="s">
        <v>13</v>
      </c>
      <c r="D340" s="3" t="s">
        <v>14</v>
      </c>
      <c r="E340" s="3" t="s">
        <v>962</v>
      </c>
      <c r="F340" s="3">
        <v>1</v>
      </c>
      <c r="G340" s="3">
        <v>4</v>
      </c>
      <c r="J340"/>
      <c r="O340" s="32"/>
      <c r="T340"/>
      <c r="Y340" s="5">
        <v>42302</v>
      </c>
      <c r="Z340" s="19">
        <f>SUMIFS($G:$G,$A:$A,$Y340)</f>
        <v>14</v>
      </c>
      <c r="AA340">
        <f>AA339+Z340</f>
        <v>2226</v>
      </c>
    </row>
    <row r="341" spans="1:27" x14ac:dyDescent="0.45">
      <c r="A341" s="5">
        <v>42099</v>
      </c>
      <c r="B341" s="7">
        <f t="shared" si="10"/>
        <v>2015</v>
      </c>
      <c r="C341" s="3" t="s">
        <v>153</v>
      </c>
      <c r="D341" s="3" t="s">
        <v>154</v>
      </c>
      <c r="E341" s="3" t="s">
        <v>963</v>
      </c>
      <c r="F341" s="3">
        <v>0</v>
      </c>
      <c r="G341" s="3">
        <v>5</v>
      </c>
      <c r="J341"/>
      <c r="O341" s="32"/>
      <c r="T341"/>
      <c r="Y341" s="5">
        <v>42303</v>
      </c>
      <c r="Z341" s="19">
        <f>SUMIFS($G:$G,$A:$A,$Y341)</f>
        <v>5</v>
      </c>
      <c r="AA341">
        <f>AA340+Z341</f>
        <v>2231</v>
      </c>
    </row>
    <row r="342" spans="1:27" x14ac:dyDescent="0.45">
      <c r="A342" s="5">
        <v>42099</v>
      </c>
      <c r="B342" s="7">
        <f t="shared" si="10"/>
        <v>2015</v>
      </c>
      <c r="C342" s="3" t="s">
        <v>118</v>
      </c>
      <c r="D342" s="3" t="s">
        <v>964</v>
      </c>
      <c r="E342" s="3" t="s">
        <v>965</v>
      </c>
      <c r="F342" s="3">
        <v>0</v>
      </c>
      <c r="G342" s="3">
        <v>4</v>
      </c>
      <c r="J342"/>
      <c r="O342" s="32"/>
      <c r="T342"/>
      <c r="Y342" s="5">
        <v>42304</v>
      </c>
      <c r="Z342" s="19">
        <f>SUMIFS($G:$G,$A:$A,$Y342)</f>
        <v>5</v>
      </c>
      <c r="AA342">
        <f>AA341+Z342</f>
        <v>2236</v>
      </c>
    </row>
    <row r="343" spans="1:27" x14ac:dyDescent="0.45">
      <c r="A343" s="5">
        <v>42101</v>
      </c>
      <c r="B343" s="7">
        <f t="shared" si="10"/>
        <v>2015</v>
      </c>
      <c r="C343" s="3" t="s">
        <v>95</v>
      </c>
      <c r="D343" s="3" t="s">
        <v>959</v>
      </c>
      <c r="E343" s="3" t="s">
        <v>960</v>
      </c>
      <c r="F343" s="3">
        <v>1</v>
      </c>
      <c r="G343" s="3">
        <v>3</v>
      </c>
      <c r="J343"/>
      <c r="O343" s="32"/>
      <c r="T343"/>
      <c r="Y343" s="5">
        <v>42305</v>
      </c>
      <c r="Z343" s="19">
        <f>SUMIFS($G:$G,$A:$A,$Y343)</f>
        <v>3</v>
      </c>
      <c r="AA343">
        <f>AA342+Z343</f>
        <v>2239</v>
      </c>
    </row>
    <row r="344" spans="1:27" x14ac:dyDescent="0.45">
      <c r="A344" s="5">
        <v>42110</v>
      </c>
      <c r="B344" s="7">
        <f t="shared" si="10"/>
        <v>2015</v>
      </c>
      <c r="C344" s="3" t="s">
        <v>332</v>
      </c>
      <c r="D344" s="3" t="s">
        <v>333</v>
      </c>
      <c r="E344" s="3" t="s">
        <v>958</v>
      </c>
      <c r="F344" s="3">
        <v>5</v>
      </c>
      <c r="G344" s="3">
        <v>0</v>
      </c>
      <c r="J344"/>
      <c r="O344" s="32"/>
      <c r="T344"/>
      <c r="Y344" s="5">
        <v>42310</v>
      </c>
      <c r="Z344" s="19">
        <f>SUMIFS($G:$G,$A:$A,$Y344)</f>
        <v>0</v>
      </c>
      <c r="AA344">
        <f>AA343+Z344</f>
        <v>2239</v>
      </c>
    </row>
    <row r="345" spans="1:27" x14ac:dyDescent="0.45">
      <c r="A345" s="5">
        <v>42112</v>
      </c>
      <c r="B345" s="7">
        <f t="shared" si="10"/>
        <v>2015</v>
      </c>
      <c r="C345" s="3" t="s">
        <v>110</v>
      </c>
      <c r="D345" s="3" t="s">
        <v>441</v>
      </c>
      <c r="E345" s="3" t="s">
        <v>950</v>
      </c>
      <c r="F345" s="3">
        <v>0</v>
      </c>
      <c r="G345" s="3">
        <v>5</v>
      </c>
      <c r="J345"/>
      <c r="O345" s="32"/>
      <c r="T345"/>
      <c r="Y345" s="5">
        <v>42311</v>
      </c>
      <c r="Z345" s="19">
        <f>SUMIFS($G:$G,$A:$A,$Y345)</f>
        <v>3</v>
      </c>
      <c r="AA345">
        <f>AA344+Z345</f>
        <v>2242</v>
      </c>
    </row>
    <row r="346" spans="1:27" x14ac:dyDescent="0.45">
      <c r="A346" s="5">
        <v>42112</v>
      </c>
      <c r="B346" s="7">
        <f t="shared" si="10"/>
        <v>2015</v>
      </c>
      <c r="C346" s="3" t="s">
        <v>64</v>
      </c>
      <c r="D346" s="3" t="s">
        <v>951</v>
      </c>
      <c r="E346" s="3" t="s">
        <v>952</v>
      </c>
      <c r="F346" s="3">
        <v>0</v>
      </c>
      <c r="G346" s="3">
        <v>5</v>
      </c>
      <c r="J346"/>
      <c r="O346" s="32"/>
      <c r="T346"/>
      <c r="Y346" s="5">
        <v>42314</v>
      </c>
      <c r="Z346" s="19">
        <f>SUMIFS($G:$G,$A:$A,$Y346)</f>
        <v>4</v>
      </c>
      <c r="AA346">
        <f>AA345+Z346</f>
        <v>2246</v>
      </c>
    </row>
    <row r="347" spans="1:27" x14ac:dyDescent="0.45">
      <c r="A347" s="5">
        <v>42112</v>
      </c>
      <c r="B347" s="7">
        <f t="shared" si="10"/>
        <v>2015</v>
      </c>
      <c r="C347" s="3" t="s">
        <v>137</v>
      </c>
      <c r="D347" s="3" t="s">
        <v>953</v>
      </c>
      <c r="E347" s="3" t="s">
        <v>954</v>
      </c>
      <c r="F347" s="3">
        <v>1</v>
      </c>
      <c r="G347" s="3">
        <v>3</v>
      </c>
      <c r="J347"/>
      <c r="O347" s="32"/>
      <c r="T347"/>
      <c r="Y347" s="5">
        <v>42315</v>
      </c>
      <c r="Z347" s="19">
        <f>SUMIFS($G:$G,$A:$A,$Y347)</f>
        <v>3</v>
      </c>
      <c r="AA347">
        <f>AA346+Z347</f>
        <v>2249</v>
      </c>
    </row>
    <row r="348" spans="1:27" x14ac:dyDescent="0.45">
      <c r="A348" s="5">
        <v>42112</v>
      </c>
      <c r="B348" s="7">
        <f t="shared" si="10"/>
        <v>2015</v>
      </c>
      <c r="C348" s="3" t="s">
        <v>137</v>
      </c>
      <c r="D348" s="3" t="s">
        <v>355</v>
      </c>
      <c r="E348" s="3" t="s">
        <v>955</v>
      </c>
      <c r="F348" s="3">
        <v>0</v>
      </c>
      <c r="G348" s="3">
        <v>4</v>
      </c>
      <c r="J348"/>
      <c r="O348" s="32"/>
      <c r="T348"/>
      <c r="Y348" s="5">
        <v>42316</v>
      </c>
      <c r="Z348" s="19">
        <f>SUMIFS($G:$G,$A:$A,$Y348)</f>
        <v>7</v>
      </c>
      <c r="AA348">
        <f>AA347+Z348</f>
        <v>2256</v>
      </c>
    </row>
    <row r="349" spans="1:27" x14ac:dyDescent="0.45">
      <c r="A349" s="5">
        <v>42112</v>
      </c>
      <c r="B349" s="7">
        <f t="shared" si="10"/>
        <v>2015</v>
      </c>
      <c r="C349" s="3" t="s">
        <v>172</v>
      </c>
      <c r="D349" s="3" t="s">
        <v>956</v>
      </c>
      <c r="E349" s="3" t="s">
        <v>957</v>
      </c>
      <c r="F349" s="3">
        <v>1</v>
      </c>
      <c r="G349" s="3">
        <v>3</v>
      </c>
      <c r="J349"/>
      <c r="O349" s="32"/>
      <c r="T349"/>
      <c r="Y349" s="5">
        <v>42317</v>
      </c>
      <c r="Z349" s="19">
        <f>SUMIFS($G:$G,$A:$A,$Y349)</f>
        <v>2</v>
      </c>
      <c r="AA349">
        <f>AA348+Z349</f>
        <v>2258</v>
      </c>
    </row>
    <row r="350" spans="1:27" x14ac:dyDescent="0.45">
      <c r="A350" s="5">
        <v>42113</v>
      </c>
      <c r="B350" s="7">
        <f t="shared" si="10"/>
        <v>2015</v>
      </c>
      <c r="C350" s="3" t="s">
        <v>98</v>
      </c>
      <c r="D350" s="3" t="s">
        <v>948</v>
      </c>
      <c r="E350" s="3" t="s">
        <v>949</v>
      </c>
      <c r="F350" s="3">
        <v>0</v>
      </c>
      <c r="G350" s="3">
        <v>4</v>
      </c>
      <c r="J350"/>
      <c r="O350" s="32"/>
      <c r="T350"/>
      <c r="Y350" s="5">
        <v>42321</v>
      </c>
      <c r="Z350" s="19">
        <f>SUMIFS($G:$G,$A:$A,$Y350)</f>
        <v>1</v>
      </c>
      <c r="AA350">
        <f>AA349+Z350</f>
        <v>2259</v>
      </c>
    </row>
    <row r="351" spans="1:27" x14ac:dyDescent="0.45">
      <c r="A351" s="5">
        <v>42115</v>
      </c>
      <c r="B351" s="7">
        <f t="shared" si="10"/>
        <v>2015</v>
      </c>
      <c r="C351" s="3" t="s">
        <v>36</v>
      </c>
      <c r="D351" s="3" t="s">
        <v>946</v>
      </c>
      <c r="E351" s="3" t="s">
        <v>947</v>
      </c>
      <c r="F351" s="3">
        <v>2</v>
      </c>
      <c r="G351" s="3">
        <v>3</v>
      </c>
      <c r="J351"/>
      <c r="O351" s="32"/>
      <c r="T351"/>
      <c r="Y351" s="5">
        <v>42322</v>
      </c>
      <c r="Z351" s="19">
        <f>SUMIFS($G:$G,$A:$A,$Y351)</f>
        <v>4</v>
      </c>
      <c r="AA351">
        <f>AA350+Z351</f>
        <v>2263</v>
      </c>
    </row>
    <row r="352" spans="1:27" x14ac:dyDescent="0.45">
      <c r="A352" s="5">
        <v>42119</v>
      </c>
      <c r="B352" s="7">
        <f t="shared" si="10"/>
        <v>2015</v>
      </c>
      <c r="C352" s="3" t="s">
        <v>172</v>
      </c>
      <c r="D352" s="3" t="s">
        <v>416</v>
      </c>
      <c r="E352" s="3" t="s">
        <v>943</v>
      </c>
      <c r="F352" s="3">
        <v>0</v>
      </c>
      <c r="G352" s="3">
        <v>4</v>
      </c>
      <c r="J352"/>
      <c r="O352" s="32"/>
      <c r="T352"/>
      <c r="Y352" s="5">
        <v>42323</v>
      </c>
      <c r="Z352" s="19">
        <f>SUMIFS($G:$G,$A:$A,$Y352)</f>
        <v>4</v>
      </c>
      <c r="AA352">
        <f>AA351+Z352</f>
        <v>2267</v>
      </c>
    </row>
    <row r="353" spans="1:27" x14ac:dyDescent="0.45">
      <c r="A353" s="5">
        <v>42119</v>
      </c>
      <c r="B353" s="7">
        <f t="shared" si="10"/>
        <v>2015</v>
      </c>
      <c r="C353" s="3" t="s">
        <v>16</v>
      </c>
      <c r="D353" s="3" t="s">
        <v>944</v>
      </c>
      <c r="E353" s="3" t="s">
        <v>945</v>
      </c>
      <c r="F353" s="3">
        <v>1</v>
      </c>
      <c r="G353" s="3">
        <v>6</v>
      </c>
      <c r="J353"/>
      <c r="O353" s="32"/>
      <c r="T353"/>
      <c r="Y353" s="5">
        <v>42324</v>
      </c>
      <c r="Z353" s="19">
        <f>SUMIFS($G:$G,$A:$A,$Y353)</f>
        <v>1</v>
      </c>
      <c r="AA353">
        <f>AA352+Z353</f>
        <v>2268</v>
      </c>
    </row>
    <row r="354" spans="1:27" x14ac:dyDescent="0.45">
      <c r="A354" s="5">
        <v>42121</v>
      </c>
      <c r="B354" s="7">
        <f t="shared" si="10"/>
        <v>2015</v>
      </c>
      <c r="C354" s="3" t="s">
        <v>16</v>
      </c>
      <c r="D354" s="3" t="s">
        <v>122</v>
      </c>
      <c r="E354" s="3" t="s">
        <v>940</v>
      </c>
      <c r="F354" s="3">
        <v>2</v>
      </c>
      <c r="G354" s="3">
        <v>4</v>
      </c>
      <c r="J354"/>
      <c r="O354" s="32"/>
      <c r="T354"/>
      <c r="Y354" s="5">
        <v>42326</v>
      </c>
      <c r="Z354" s="19">
        <f>SUMIFS($G:$G,$A:$A,$Y354)</f>
        <v>5</v>
      </c>
      <c r="AA354">
        <f>AA353+Z354</f>
        <v>2273</v>
      </c>
    </row>
    <row r="355" spans="1:27" x14ac:dyDescent="0.45">
      <c r="A355" s="5">
        <v>42121</v>
      </c>
      <c r="B355" s="7">
        <f t="shared" si="10"/>
        <v>2015</v>
      </c>
      <c r="C355" s="3" t="s">
        <v>332</v>
      </c>
      <c r="D355" s="3" t="s">
        <v>941</v>
      </c>
      <c r="E355" s="3" t="s">
        <v>942</v>
      </c>
      <c r="F355" s="3">
        <v>2</v>
      </c>
      <c r="G355" s="3">
        <v>2</v>
      </c>
      <c r="J355"/>
      <c r="O355" s="32"/>
      <c r="T355"/>
      <c r="Y355" s="5">
        <v>42328</v>
      </c>
      <c r="Z355" s="19">
        <f>SUMIFS($G:$G,$A:$A,$Y355)</f>
        <v>3</v>
      </c>
      <c r="AA355">
        <f>AA354+Z355</f>
        <v>2276</v>
      </c>
    </row>
    <row r="356" spans="1:27" x14ac:dyDescent="0.45">
      <c r="A356" s="5">
        <v>42125</v>
      </c>
      <c r="B356" s="7">
        <f t="shared" si="10"/>
        <v>2015</v>
      </c>
      <c r="C356" s="3" t="s">
        <v>223</v>
      </c>
      <c r="D356" s="3" t="s">
        <v>224</v>
      </c>
      <c r="E356" s="3" t="s">
        <v>939</v>
      </c>
      <c r="F356" s="3">
        <v>2</v>
      </c>
      <c r="G356" s="3">
        <v>3</v>
      </c>
      <c r="J356"/>
      <c r="O356" s="32"/>
      <c r="T356"/>
      <c r="Y356" s="5">
        <v>42329</v>
      </c>
      <c r="Z356" s="19">
        <f>SUMIFS($G:$G,$A:$A,$Y356)</f>
        <v>3</v>
      </c>
      <c r="AA356">
        <f>AA355+Z356</f>
        <v>2279</v>
      </c>
    </row>
    <row r="357" spans="1:27" x14ac:dyDescent="0.45">
      <c r="A357" s="5">
        <v>42127</v>
      </c>
      <c r="B357" s="7">
        <f t="shared" si="10"/>
        <v>2015</v>
      </c>
      <c r="C357" s="3" t="s">
        <v>153</v>
      </c>
      <c r="D357" s="3" t="s">
        <v>932</v>
      </c>
      <c r="E357" s="3" t="s">
        <v>933</v>
      </c>
      <c r="F357" s="3">
        <v>0</v>
      </c>
      <c r="G357" s="3">
        <v>4</v>
      </c>
      <c r="J357"/>
      <c r="O357" s="32"/>
      <c r="T357"/>
      <c r="Y357" s="5">
        <v>42330</v>
      </c>
      <c r="Z357" s="19">
        <f>SUMIFS($G:$G,$A:$A,$Y357)</f>
        <v>37</v>
      </c>
      <c r="AA357">
        <f>AA356+Z357</f>
        <v>2316</v>
      </c>
    </row>
    <row r="358" spans="1:27" x14ac:dyDescent="0.45">
      <c r="A358" s="5">
        <v>42127</v>
      </c>
      <c r="B358" s="7">
        <f t="shared" si="10"/>
        <v>2015</v>
      </c>
      <c r="C358" s="3" t="s">
        <v>223</v>
      </c>
      <c r="D358" s="3" t="s">
        <v>934</v>
      </c>
      <c r="E358" s="3" t="s">
        <v>935</v>
      </c>
      <c r="F358" s="3">
        <v>4</v>
      </c>
      <c r="G358" s="3">
        <v>1</v>
      </c>
      <c r="J358"/>
      <c r="O358" s="32"/>
      <c r="T358"/>
      <c r="Y358" s="5">
        <v>42331</v>
      </c>
      <c r="Z358" s="19">
        <f>SUMIFS($G:$G,$A:$A,$Y358)</f>
        <v>6</v>
      </c>
      <c r="AA358">
        <f>AA357+Z358</f>
        <v>2322</v>
      </c>
    </row>
    <row r="359" spans="1:27" x14ac:dyDescent="0.45">
      <c r="A359" s="5">
        <v>42127</v>
      </c>
      <c r="B359" s="7">
        <f t="shared" si="10"/>
        <v>2015</v>
      </c>
      <c r="C359" s="3" t="s">
        <v>36</v>
      </c>
      <c r="D359" s="3" t="s">
        <v>47</v>
      </c>
      <c r="E359" s="3" t="s">
        <v>936</v>
      </c>
      <c r="F359" s="3">
        <v>0</v>
      </c>
      <c r="G359" s="3">
        <v>6</v>
      </c>
      <c r="J359"/>
      <c r="O359" s="32"/>
      <c r="T359"/>
      <c r="Y359" s="5">
        <v>42332</v>
      </c>
      <c r="Z359" s="19">
        <f>SUMIFS($G:$G,$A:$A,$Y359)</f>
        <v>4</v>
      </c>
      <c r="AA359">
        <f>AA358+Z359</f>
        <v>2326</v>
      </c>
    </row>
    <row r="360" spans="1:27" x14ac:dyDescent="0.45">
      <c r="A360" s="5">
        <v>42127</v>
      </c>
      <c r="B360" s="7">
        <f t="shared" si="10"/>
        <v>2015</v>
      </c>
      <c r="C360" s="3" t="s">
        <v>16</v>
      </c>
      <c r="D360" s="3" t="s">
        <v>198</v>
      </c>
      <c r="E360" s="3" t="s">
        <v>937</v>
      </c>
      <c r="F360" s="3">
        <v>0</v>
      </c>
      <c r="G360" s="3">
        <v>4</v>
      </c>
      <c r="J360"/>
      <c r="O360" s="32"/>
      <c r="T360"/>
      <c r="Y360" s="5">
        <v>42335</v>
      </c>
      <c r="Z360" s="19">
        <f>SUMIFS($G:$G,$A:$A,$Y360)</f>
        <v>11</v>
      </c>
      <c r="AA360">
        <f>AA359+Z360</f>
        <v>2337</v>
      </c>
    </row>
    <row r="361" spans="1:27" x14ac:dyDescent="0.45">
      <c r="A361" s="5">
        <v>42127</v>
      </c>
      <c r="B361" s="7">
        <f t="shared" si="10"/>
        <v>2015</v>
      </c>
      <c r="C361" s="3" t="s">
        <v>74</v>
      </c>
      <c r="D361" s="3" t="s">
        <v>85</v>
      </c>
      <c r="E361" s="3" t="s">
        <v>938</v>
      </c>
      <c r="F361" s="3">
        <v>1</v>
      </c>
      <c r="G361" s="3">
        <v>6</v>
      </c>
      <c r="J361"/>
      <c r="O361" s="32"/>
      <c r="T361"/>
      <c r="Y361" s="5">
        <v>42337</v>
      </c>
      <c r="Z361" s="19">
        <f>SUMIFS($G:$G,$A:$A,$Y361)</f>
        <v>5</v>
      </c>
      <c r="AA361">
        <f>AA360+Z361</f>
        <v>2342</v>
      </c>
    </row>
    <row r="362" spans="1:27" x14ac:dyDescent="0.45">
      <c r="A362" s="5">
        <v>42128</v>
      </c>
      <c r="B362" s="7">
        <f t="shared" si="10"/>
        <v>2015</v>
      </c>
      <c r="C362" s="3" t="s">
        <v>16</v>
      </c>
      <c r="D362" s="3" t="s">
        <v>886</v>
      </c>
      <c r="E362" s="3" t="s">
        <v>931</v>
      </c>
      <c r="F362" s="3">
        <v>1</v>
      </c>
      <c r="G362" s="3">
        <v>3</v>
      </c>
      <c r="J362"/>
      <c r="O362" s="32"/>
      <c r="T362"/>
      <c r="Y362" s="5">
        <v>42340</v>
      </c>
      <c r="Z362" s="19">
        <f>SUMIFS($G:$G,$A:$A,$Y362)</f>
        <v>22</v>
      </c>
      <c r="AA362">
        <f>AA361+Z362</f>
        <v>2364</v>
      </c>
    </row>
    <row r="363" spans="1:27" x14ac:dyDescent="0.45">
      <c r="A363" s="5">
        <v>42131</v>
      </c>
      <c r="B363" s="7">
        <f t="shared" si="10"/>
        <v>2015</v>
      </c>
      <c r="C363" s="3" t="s">
        <v>118</v>
      </c>
      <c r="D363" s="3" t="s">
        <v>296</v>
      </c>
      <c r="E363" s="3" t="s">
        <v>930</v>
      </c>
      <c r="F363" s="3">
        <v>0</v>
      </c>
      <c r="G363" s="3">
        <v>4</v>
      </c>
      <c r="J363"/>
      <c r="O363" s="32"/>
      <c r="T363"/>
      <c r="Y363" s="5">
        <v>42344</v>
      </c>
      <c r="Z363" s="19">
        <f>SUMIFS($G:$G,$A:$A,$Y363)</f>
        <v>6</v>
      </c>
      <c r="AA363">
        <f>AA362+Z363</f>
        <v>2370</v>
      </c>
    </row>
    <row r="364" spans="1:27" x14ac:dyDescent="0.45">
      <c r="A364" s="5">
        <v>42131</v>
      </c>
      <c r="B364" s="7">
        <f t="shared" si="10"/>
        <v>2015</v>
      </c>
      <c r="C364" s="3" t="s">
        <v>74</v>
      </c>
      <c r="D364" s="3" t="s">
        <v>282</v>
      </c>
      <c r="E364" s="3" t="s">
        <v>613</v>
      </c>
      <c r="F364" s="3">
        <v>0</v>
      </c>
      <c r="G364" s="3">
        <v>4</v>
      </c>
      <c r="J364"/>
      <c r="O364" s="32"/>
      <c r="T364"/>
      <c r="Y364" s="5">
        <v>42346</v>
      </c>
      <c r="Z364" s="19">
        <f>SUMIFS($G:$G,$A:$A,$Y364)</f>
        <v>3</v>
      </c>
      <c r="AA364">
        <f>AA363+Z364</f>
        <v>2373</v>
      </c>
    </row>
    <row r="365" spans="1:27" x14ac:dyDescent="0.45">
      <c r="A365" s="5">
        <v>42134</v>
      </c>
      <c r="B365" s="7">
        <f t="shared" si="10"/>
        <v>2015</v>
      </c>
      <c r="C365" s="3" t="s">
        <v>74</v>
      </c>
      <c r="D365" s="3" t="s">
        <v>299</v>
      </c>
      <c r="E365" s="3" t="s">
        <v>927</v>
      </c>
      <c r="F365" s="3">
        <v>1</v>
      </c>
      <c r="G365" s="3">
        <v>4</v>
      </c>
      <c r="J365"/>
      <c r="O365" s="32"/>
      <c r="T365"/>
      <c r="Y365" s="5">
        <v>42349</v>
      </c>
      <c r="Z365" s="19">
        <f>SUMIFS($G:$G,$A:$A,$Y365)</f>
        <v>7</v>
      </c>
      <c r="AA365">
        <f>AA364+Z365</f>
        <v>2380</v>
      </c>
    </row>
    <row r="366" spans="1:27" x14ac:dyDescent="0.45">
      <c r="A366" s="5">
        <v>42134</v>
      </c>
      <c r="B366" s="7">
        <f t="shared" si="10"/>
        <v>2015</v>
      </c>
      <c r="C366" s="3" t="s">
        <v>172</v>
      </c>
      <c r="D366" s="3" t="s">
        <v>173</v>
      </c>
      <c r="E366" s="3" t="s">
        <v>928</v>
      </c>
      <c r="F366" s="3">
        <v>0</v>
      </c>
      <c r="G366" s="3">
        <v>4</v>
      </c>
      <c r="J366"/>
      <c r="O366" s="32"/>
      <c r="T366"/>
      <c r="Y366" s="5">
        <v>42350</v>
      </c>
      <c r="Z366" s="19">
        <f>SUMIFS($G:$G,$A:$A,$Y366)</f>
        <v>4</v>
      </c>
      <c r="AA366">
        <f>AA365+Z366</f>
        <v>2384</v>
      </c>
    </row>
    <row r="367" spans="1:27" x14ac:dyDescent="0.45">
      <c r="A367" s="5">
        <v>42134</v>
      </c>
      <c r="B367" s="7">
        <f t="shared" si="10"/>
        <v>2015</v>
      </c>
      <c r="C367" s="3" t="s">
        <v>172</v>
      </c>
      <c r="D367" s="3" t="s">
        <v>419</v>
      </c>
      <c r="E367" s="3" t="s">
        <v>929</v>
      </c>
      <c r="F367" s="3">
        <v>1</v>
      </c>
      <c r="G367" s="3">
        <v>3</v>
      </c>
      <c r="J367"/>
      <c r="O367" s="32"/>
      <c r="T367"/>
      <c r="Y367" s="5">
        <v>42351</v>
      </c>
      <c r="Z367" s="19">
        <f>SUMIFS($G:$G,$A:$A,$Y367)</f>
        <v>7</v>
      </c>
      <c r="AA367">
        <f>AA366+Z367</f>
        <v>2391</v>
      </c>
    </row>
    <row r="368" spans="1:27" x14ac:dyDescent="0.45">
      <c r="A368" s="5">
        <v>42136</v>
      </c>
      <c r="B368" s="7">
        <f t="shared" si="10"/>
        <v>2015</v>
      </c>
      <c r="C368" s="3" t="s">
        <v>79</v>
      </c>
      <c r="D368" s="3" t="s">
        <v>80</v>
      </c>
      <c r="E368" s="3" t="s">
        <v>924</v>
      </c>
      <c r="F368" s="3">
        <v>1</v>
      </c>
      <c r="G368" s="3">
        <v>4</v>
      </c>
      <c r="J368"/>
      <c r="O368" s="32"/>
      <c r="T368"/>
      <c r="Y368" s="5">
        <v>42352</v>
      </c>
      <c r="Z368" s="19">
        <f>SUMIFS($G:$G,$A:$A,$Y368)</f>
        <v>3</v>
      </c>
      <c r="AA368">
        <f>AA367+Z368</f>
        <v>2394</v>
      </c>
    </row>
    <row r="369" spans="1:27" x14ac:dyDescent="0.45">
      <c r="A369" s="5">
        <v>42136</v>
      </c>
      <c r="B369" s="7">
        <f t="shared" si="10"/>
        <v>2015</v>
      </c>
      <c r="C369" s="3" t="s">
        <v>332</v>
      </c>
      <c r="D369" s="3" t="s">
        <v>925</v>
      </c>
      <c r="E369" s="3" t="s">
        <v>926</v>
      </c>
      <c r="F369" s="3">
        <v>5</v>
      </c>
      <c r="G369" s="3">
        <v>0</v>
      </c>
      <c r="J369"/>
      <c r="O369" s="32"/>
      <c r="T369"/>
      <c r="Y369" s="5">
        <v>42358</v>
      </c>
      <c r="Z369" s="19">
        <f>SUMIFS($G:$G,$A:$A,$Y369)</f>
        <v>12</v>
      </c>
      <c r="AA369">
        <f>AA368+Z369</f>
        <v>2406</v>
      </c>
    </row>
    <row r="370" spans="1:27" x14ac:dyDescent="0.45">
      <c r="A370" s="5">
        <v>42140</v>
      </c>
      <c r="B370" s="7">
        <f t="shared" si="10"/>
        <v>2015</v>
      </c>
      <c r="C370" s="3" t="s">
        <v>223</v>
      </c>
      <c r="D370" s="3" t="s">
        <v>224</v>
      </c>
      <c r="E370" s="3" t="s">
        <v>921</v>
      </c>
      <c r="F370" s="3">
        <v>0</v>
      </c>
      <c r="G370" s="3">
        <v>5</v>
      </c>
      <c r="J370"/>
      <c r="O370" s="32"/>
      <c r="T370"/>
      <c r="Y370" s="5">
        <v>42359</v>
      </c>
      <c r="Z370" s="19">
        <f>SUMIFS($G:$G,$A:$A,$Y370)</f>
        <v>4</v>
      </c>
      <c r="AA370">
        <f>AA369+Z370</f>
        <v>2410</v>
      </c>
    </row>
    <row r="371" spans="1:27" x14ac:dyDescent="0.45">
      <c r="A371" s="5">
        <v>42140</v>
      </c>
      <c r="B371" s="7">
        <f t="shared" si="10"/>
        <v>2015</v>
      </c>
      <c r="C371" s="3" t="s">
        <v>16</v>
      </c>
      <c r="D371" s="3" t="s">
        <v>566</v>
      </c>
      <c r="E371" s="3" t="s">
        <v>922</v>
      </c>
      <c r="F371" s="3">
        <v>0</v>
      </c>
      <c r="G371" s="3">
        <v>4</v>
      </c>
      <c r="J371"/>
      <c r="O371" s="32"/>
      <c r="T371"/>
      <c r="Y371" s="5">
        <v>42363</v>
      </c>
      <c r="Z371" s="19">
        <f>SUMIFS($G:$G,$A:$A,$Y371)</f>
        <v>8</v>
      </c>
      <c r="AA371">
        <f>AA370+Z371</f>
        <v>2418</v>
      </c>
    </row>
    <row r="372" spans="1:27" x14ac:dyDescent="0.45">
      <c r="A372" s="5">
        <v>42140</v>
      </c>
      <c r="B372" s="7">
        <f t="shared" si="10"/>
        <v>2015</v>
      </c>
      <c r="C372" s="3" t="s">
        <v>79</v>
      </c>
      <c r="D372" s="3" t="s">
        <v>142</v>
      </c>
      <c r="E372" s="3" t="s">
        <v>923</v>
      </c>
      <c r="F372" s="3">
        <v>0</v>
      </c>
      <c r="G372" s="3">
        <v>5</v>
      </c>
      <c r="J372"/>
      <c r="O372" s="32"/>
      <c r="T372"/>
      <c r="Y372" s="5">
        <v>42364</v>
      </c>
      <c r="Z372" s="19">
        <f>SUMIFS($G:$G,$A:$A,$Y372)</f>
        <v>4</v>
      </c>
      <c r="AA372">
        <f>AA371+Z372</f>
        <v>2422</v>
      </c>
    </row>
    <row r="373" spans="1:27" x14ac:dyDescent="0.45">
      <c r="A373" s="5">
        <v>42141</v>
      </c>
      <c r="B373" s="7">
        <f t="shared" si="10"/>
        <v>2015</v>
      </c>
      <c r="C373" s="3" t="s">
        <v>36</v>
      </c>
      <c r="D373" s="3" t="s">
        <v>919</v>
      </c>
      <c r="E373" s="3" t="s">
        <v>920</v>
      </c>
      <c r="F373" s="3">
        <v>9</v>
      </c>
      <c r="G373" s="3">
        <v>18</v>
      </c>
      <c r="J373"/>
      <c r="O373" s="32"/>
      <c r="T373"/>
      <c r="Y373" s="5">
        <v>42365</v>
      </c>
      <c r="Z373" s="19">
        <f>SUMIFS($G:$G,$A:$A,$Y373)</f>
        <v>4</v>
      </c>
      <c r="AA373">
        <f>AA372+Z373</f>
        <v>2426</v>
      </c>
    </row>
    <row r="374" spans="1:27" x14ac:dyDescent="0.45">
      <c r="A374" s="5">
        <v>42142</v>
      </c>
      <c r="B374" s="7">
        <f t="shared" si="10"/>
        <v>2015</v>
      </c>
      <c r="C374" s="3" t="s">
        <v>44</v>
      </c>
      <c r="D374" s="3" t="s">
        <v>916</v>
      </c>
      <c r="E374" s="3" t="s">
        <v>917</v>
      </c>
      <c r="F374" s="3">
        <v>0</v>
      </c>
      <c r="G374" s="3">
        <v>4</v>
      </c>
      <c r="J374"/>
      <c r="O374" s="32"/>
      <c r="T374"/>
      <c r="Y374" s="5">
        <v>42369</v>
      </c>
      <c r="Z374" s="19">
        <f>SUMIFS($G:$G,$A:$A,$Y374)</f>
        <v>6</v>
      </c>
      <c r="AA374">
        <f>AA373+Z374</f>
        <v>2432</v>
      </c>
    </row>
    <row r="375" spans="1:27" x14ac:dyDescent="0.45">
      <c r="A375" s="5">
        <v>42142</v>
      </c>
      <c r="B375" s="7">
        <f t="shared" si="10"/>
        <v>2015</v>
      </c>
      <c r="C375" s="3" t="s">
        <v>22</v>
      </c>
      <c r="D375" s="3" t="s">
        <v>151</v>
      </c>
      <c r="E375" s="3" t="s">
        <v>918</v>
      </c>
      <c r="F375" s="3">
        <v>1</v>
      </c>
      <c r="G375" s="3">
        <v>4</v>
      </c>
      <c r="J375"/>
      <c r="O375" s="32"/>
      <c r="T375"/>
      <c r="Y375" s="5">
        <v>42375</v>
      </c>
      <c r="Z375" s="19">
        <f>SUMIFS($G:$G,$A:$A,$Y375)</f>
        <v>1</v>
      </c>
      <c r="AA375">
        <f>AA374+Z375</f>
        <v>2433</v>
      </c>
    </row>
    <row r="376" spans="1:27" x14ac:dyDescent="0.45">
      <c r="A376" s="5">
        <v>42144</v>
      </c>
      <c r="B376" s="7">
        <f t="shared" si="10"/>
        <v>2015</v>
      </c>
      <c r="C376" s="3" t="s">
        <v>79</v>
      </c>
      <c r="D376" s="3" t="s">
        <v>142</v>
      </c>
      <c r="E376" s="3" t="s">
        <v>915</v>
      </c>
      <c r="F376" s="3">
        <v>1</v>
      </c>
      <c r="G376" s="3">
        <v>4</v>
      </c>
      <c r="J376"/>
      <c r="O376" s="32"/>
      <c r="T376"/>
      <c r="Y376" s="5">
        <v>42376</v>
      </c>
      <c r="Z376" s="19">
        <f>SUMIFS($G:$G,$A:$A,$Y376)</f>
        <v>3</v>
      </c>
      <c r="AA376">
        <f>AA375+Z376</f>
        <v>2436</v>
      </c>
    </row>
    <row r="377" spans="1:27" x14ac:dyDescent="0.45">
      <c r="A377" s="5">
        <v>42147</v>
      </c>
      <c r="B377" s="7">
        <f t="shared" si="10"/>
        <v>2015</v>
      </c>
      <c r="C377" s="3" t="s">
        <v>29</v>
      </c>
      <c r="D377" s="3" t="s">
        <v>131</v>
      </c>
      <c r="E377" s="3" t="s">
        <v>914</v>
      </c>
      <c r="F377" s="3">
        <v>2</v>
      </c>
      <c r="G377" s="3">
        <v>2</v>
      </c>
      <c r="J377"/>
      <c r="O377" s="32"/>
      <c r="T377"/>
      <c r="Y377" s="5">
        <v>42377</v>
      </c>
      <c r="Z377" s="19">
        <f>SUMIFS($G:$G,$A:$A,$Y377)</f>
        <v>8</v>
      </c>
      <c r="AA377">
        <f>AA376+Z377</f>
        <v>2444</v>
      </c>
    </row>
    <row r="378" spans="1:27" x14ac:dyDescent="0.45">
      <c r="A378" s="5">
        <v>42148</v>
      </c>
      <c r="B378" s="7">
        <f t="shared" si="10"/>
        <v>2015</v>
      </c>
      <c r="C378" s="3" t="s">
        <v>118</v>
      </c>
      <c r="D378" s="3" t="s">
        <v>908</v>
      </c>
      <c r="E378" s="3" t="s">
        <v>909</v>
      </c>
      <c r="F378" s="3">
        <v>0</v>
      </c>
      <c r="G378" s="3">
        <v>7</v>
      </c>
      <c r="J378"/>
      <c r="O378" s="32"/>
      <c r="T378"/>
      <c r="Y378" s="5">
        <v>42380</v>
      </c>
      <c r="Z378" s="19">
        <f>SUMIFS($G:$G,$A:$A,$Y378)</f>
        <v>4</v>
      </c>
      <c r="AA378">
        <f>AA377+Z378</f>
        <v>2448</v>
      </c>
    </row>
    <row r="379" spans="1:27" x14ac:dyDescent="0.45">
      <c r="A379" s="5">
        <v>42148</v>
      </c>
      <c r="B379" s="7">
        <f t="shared" si="10"/>
        <v>2015</v>
      </c>
      <c r="C379" s="3" t="s">
        <v>208</v>
      </c>
      <c r="D379" s="3" t="s">
        <v>910</v>
      </c>
      <c r="E379" s="3" t="s">
        <v>911</v>
      </c>
      <c r="F379" s="3">
        <v>0</v>
      </c>
      <c r="G379" s="3">
        <v>5</v>
      </c>
      <c r="J379"/>
      <c r="O379" s="32"/>
      <c r="T379"/>
      <c r="Y379" s="5">
        <v>42386</v>
      </c>
      <c r="Z379" s="19">
        <f>SUMIFS($G:$G,$A:$A,$Y379)</f>
        <v>3</v>
      </c>
      <c r="AA379">
        <f>AA378+Z379</f>
        <v>2451</v>
      </c>
    </row>
    <row r="380" spans="1:27" x14ac:dyDescent="0.45">
      <c r="A380" s="5">
        <v>42148</v>
      </c>
      <c r="B380" s="7">
        <f t="shared" si="10"/>
        <v>2015</v>
      </c>
      <c r="C380" s="3" t="s">
        <v>110</v>
      </c>
      <c r="D380" s="3" t="s">
        <v>441</v>
      </c>
      <c r="E380" s="3" t="s">
        <v>912</v>
      </c>
      <c r="F380" s="3">
        <v>1</v>
      </c>
      <c r="G380" s="3">
        <v>3</v>
      </c>
      <c r="J380"/>
      <c r="O380" s="32"/>
      <c r="T380"/>
      <c r="Y380" s="5">
        <v>42392</v>
      </c>
      <c r="Z380" s="19">
        <f>SUMIFS($G:$G,$A:$A,$Y380)</f>
        <v>2</v>
      </c>
      <c r="AA380">
        <f>AA379+Z380</f>
        <v>2453</v>
      </c>
    </row>
    <row r="381" spans="1:27" x14ac:dyDescent="0.45">
      <c r="A381" s="5">
        <v>42148</v>
      </c>
      <c r="B381" s="7">
        <f t="shared" si="10"/>
        <v>2015</v>
      </c>
      <c r="C381" s="3" t="s">
        <v>44</v>
      </c>
      <c r="D381" s="3" t="s">
        <v>196</v>
      </c>
      <c r="E381" s="3" t="s">
        <v>913</v>
      </c>
      <c r="F381" s="3">
        <v>0</v>
      </c>
      <c r="G381" s="3">
        <v>4</v>
      </c>
      <c r="J381"/>
      <c r="O381" s="32"/>
      <c r="T381"/>
      <c r="Y381" s="5">
        <v>42394</v>
      </c>
      <c r="Z381" s="19">
        <f>SUMIFS($G:$G,$A:$A,$Y381)</f>
        <v>4</v>
      </c>
      <c r="AA381">
        <f>AA380+Z381</f>
        <v>2457</v>
      </c>
    </row>
    <row r="382" spans="1:27" x14ac:dyDescent="0.45">
      <c r="A382" s="5">
        <v>42149</v>
      </c>
      <c r="B382" s="7">
        <f t="shared" si="10"/>
        <v>2015</v>
      </c>
      <c r="C382" s="3" t="s">
        <v>6</v>
      </c>
      <c r="D382" s="3" t="s">
        <v>256</v>
      </c>
      <c r="E382" s="3" t="s">
        <v>907</v>
      </c>
      <c r="F382" s="3">
        <v>1</v>
      </c>
      <c r="G382" s="3">
        <v>4</v>
      </c>
      <c r="J382"/>
      <c r="O382" s="32"/>
      <c r="T382"/>
      <c r="Y382" s="5">
        <v>42395</v>
      </c>
      <c r="Z382" s="19">
        <f>SUMIFS($G:$G,$A:$A,$Y382)</f>
        <v>3</v>
      </c>
      <c r="AA382">
        <f>AA381+Z382</f>
        <v>2460</v>
      </c>
    </row>
    <row r="383" spans="1:27" x14ac:dyDescent="0.45">
      <c r="A383" s="5">
        <v>42150</v>
      </c>
      <c r="B383" s="7">
        <f t="shared" si="10"/>
        <v>2015</v>
      </c>
      <c r="C383" s="3" t="s">
        <v>10</v>
      </c>
      <c r="D383" s="3" t="s">
        <v>11</v>
      </c>
      <c r="E383" s="3" t="s">
        <v>906</v>
      </c>
      <c r="F383" s="3">
        <v>2</v>
      </c>
      <c r="G383" s="3">
        <v>2</v>
      </c>
      <c r="J383"/>
      <c r="O383" s="32"/>
      <c r="T383"/>
      <c r="Y383" s="5">
        <v>42396</v>
      </c>
      <c r="Z383" s="19">
        <f>SUMIFS($G:$G,$A:$A,$Y383)</f>
        <v>0</v>
      </c>
      <c r="AA383">
        <f>AA382+Z383</f>
        <v>2460</v>
      </c>
    </row>
    <row r="384" spans="1:27" x14ac:dyDescent="0.45">
      <c r="A384" s="5">
        <v>42152</v>
      </c>
      <c r="B384" s="7">
        <f t="shared" si="10"/>
        <v>2015</v>
      </c>
      <c r="C384" s="3" t="s">
        <v>616</v>
      </c>
      <c r="D384" s="3" t="s">
        <v>617</v>
      </c>
      <c r="E384" s="3" t="s">
        <v>902</v>
      </c>
      <c r="F384" s="3">
        <v>0</v>
      </c>
      <c r="G384" s="3">
        <v>4</v>
      </c>
      <c r="J384"/>
      <c r="O384" s="32"/>
      <c r="T384"/>
      <c r="Y384" s="5">
        <v>42399</v>
      </c>
      <c r="Z384" s="19">
        <f>SUMIFS($G:$G,$A:$A,$Y384)</f>
        <v>8</v>
      </c>
      <c r="AA384">
        <f>AA383+Z384</f>
        <v>2468</v>
      </c>
    </row>
    <row r="385" spans="1:27" x14ac:dyDescent="0.45">
      <c r="A385" s="5">
        <v>42152</v>
      </c>
      <c r="B385" s="7">
        <f t="shared" si="10"/>
        <v>2015</v>
      </c>
      <c r="C385" s="3" t="s">
        <v>6</v>
      </c>
      <c r="D385" s="3" t="s">
        <v>7</v>
      </c>
      <c r="E385" s="3" t="s">
        <v>903</v>
      </c>
      <c r="F385" s="3">
        <v>0</v>
      </c>
      <c r="G385" s="3">
        <v>5</v>
      </c>
      <c r="J385"/>
      <c r="O385" s="32"/>
      <c r="T385"/>
      <c r="Y385" s="5">
        <v>42403</v>
      </c>
      <c r="Z385" s="19">
        <f>SUMIFS($G:$G,$A:$A,$Y385)</f>
        <v>4</v>
      </c>
      <c r="AA385">
        <f>AA384+Z385</f>
        <v>2472</v>
      </c>
    </row>
    <row r="386" spans="1:27" x14ac:dyDescent="0.45">
      <c r="A386" s="5">
        <v>42152</v>
      </c>
      <c r="B386" s="7">
        <f t="shared" si="10"/>
        <v>2015</v>
      </c>
      <c r="C386" s="3" t="s">
        <v>64</v>
      </c>
      <c r="D386" s="3" t="s">
        <v>904</v>
      </c>
      <c r="E386" s="3" t="s">
        <v>905</v>
      </c>
      <c r="F386" s="3">
        <v>1</v>
      </c>
      <c r="G386" s="3">
        <v>3</v>
      </c>
      <c r="J386"/>
      <c r="O386" s="32"/>
      <c r="T386"/>
      <c r="Y386" s="5">
        <v>42406</v>
      </c>
      <c r="Z386" s="19">
        <f>SUMIFS($G:$G,$A:$A,$Y386)</f>
        <v>13</v>
      </c>
      <c r="AA386">
        <f>AA385+Z386</f>
        <v>2485</v>
      </c>
    </row>
    <row r="387" spans="1:27" x14ac:dyDescent="0.45">
      <c r="A387" s="5">
        <v>42154</v>
      </c>
      <c r="B387" s="7">
        <f t="shared" ref="B387:B450" si="11">YEAR(A387)</f>
        <v>2015</v>
      </c>
      <c r="C387" s="3" t="s">
        <v>29</v>
      </c>
      <c r="D387" s="3" t="s">
        <v>30</v>
      </c>
      <c r="E387" s="3" t="s">
        <v>901</v>
      </c>
      <c r="F387" s="3">
        <v>0</v>
      </c>
      <c r="G387" s="3">
        <v>4</v>
      </c>
      <c r="J387"/>
      <c r="O387" s="32"/>
      <c r="T387"/>
      <c r="Y387" s="5">
        <v>42407</v>
      </c>
      <c r="Z387" s="19">
        <f>SUMIFS($G:$G,$A:$A,$Y387)</f>
        <v>25</v>
      </c>
      <c r="AA387">
        <f>AA386+Z387</f>
        <v>2510</v>
      </c>
    </row>
    <row r="388" spans="1:27" x14ac:dyDescent="0.45">
      <c r="A388" s="5">
        <v>42155</v>
      </c>
      <c r="B388" s="7">
        <f t="shared" si="11"/>
        <v>2015</v>
      </c>
      <c r="C388" s="3" t="s">
        <v>74</v>
      </c>
      <c r="D388" s="3" t="s">
        <v>299</v>
      </c>
      <c r="E388" s="3" t="s">
        <v>894</v>
      </c>
      <c r="F388" s="3">
        <v>3</v>
      </c>
      <c r="G388" s="3">
        <v>1</v>
      </c>
      <c r="J388"/>
      <c r="O388" s="32"/>
      <c r="T388"/>
      <c r="Y388" s="5">
        <v>42413</v>
      </c>
      <c r="Z388" s="19">
        <f>SUMIFS($G:$G,$A:$A,$Y388)</f>
        <v>4</v>
      </c>
      <c r="AA388">
        <f>AA387+Z388</f>
        <v>2514</v>
      </c>
    </row>
    <row r="389" spans="1:27" x14ac:dyDescent="0.45">
      <c r="A389" s="5">
        <v>42155</v>
      </c>
      <c r="B389" s="7">
        <f t="shared" si="11"/>
        <v>2015</v>
      </c>
      <c r="C389" s="3" t="s">
        <v>79</v>
      </c>
      <c r="D389" s="3" t="s">
        <v>895</v>
      </c>
      <c r="E389" s="3" t="s">
        <v>896</v>
      </c>
      <c r="F389" s="3">
        <v>1</v>
      </c>
      <c r="G389" s="3">
        <v>3</v>
      </c>
      <c r="J389"/>
      <c r="O389" s="32"/>
      <c r="T389"/>
      <c r="Y389" s="5">
        <v>42414</v>
      </c>
      <c r="Z389" s="19">
        <f>SUMIFS($G:$G,$A:$A,$Y389)</f>
        <v>8</v>
      </c>
      <c r="AA389">
        <f>AA388+Z389</f>
        <v>2522</v>
      </c>
    </row>
    <row r="390" spans="1:27" x14ac:dyDescent="0.45">
      <c r="A390" s="5">
        <v>42155</v>
      </c>
      <c r="B390" s="7">
        <f t="shared" si="11"/>
        <v>2015</v>
      </c>
      <c r="C390" s="3" t="s">
        <v>39</v>
      </c>
      <c r="D390" s="3" t="s">
        <v>897</v>
      </c>
      <c r="E390" s="3" t="s">
        <v>898</v>
      </c>
      <c r="F390" s="3">
        <v>0</v>
      </c>
      <c r="G390" s="3">
        <v>5</v>
      </c>
      <c r="J390"/>
      <c r="O390" s="32"/>
      <c r="T390"/>
      <c r="Y390" s="5">
        <v>42419</v>
      </c>
      <c r="Z390" s="19">
        <f>SUMIFS($G:$G,$A:$A,$Y390)</f>
        <v>3</v>
      </c>
      <c r="AA390">
        <f>AA389+Z390</f>
        <v>2525</v>
      </c>
    </row>
    <row r="391" spans="1:27" x14ac:dyDescent="0.45">
      <c r="A391" s="5">
        <v>42155</v>
      </c>
      <c r="B391" s="7">
        <f t="shared" si="11"/>
        <v>2015</v>
      </c>
      <c r="C391" s="3" t="s">
        <v>95</v>
      </c>
      <c r="D391" s="3" t="s">
        <v>899</v>
      </c>
      <c r="E391" s="3" t="s">
        <v>900</v>
      </c>
      <c r="F391" s="3">
        <v>3</v>
      </c>
      <c r="G391" s="3">
        <v>2</v>
      </c>
      <c r="J391"/>
      <c r="O391" s="32"/>
      <c r="T391"/>
      <c r="Y391" s="5">
        <v>42420</v>
      </c>
      <c r="Z391" s="19">
        <f>SUMIFS($G:$G,$A:$A,$Y391)</f>
        <v>15</v>
      </c>
      <c r="AA391">
        <f>AA390+Z391</f>
        <v>2540</v>
      </c>
    </row>
    <row r="392" spans="1:27" x14ac:dyDescent="0.45">
      <c r="A392" s="5">
        <v>42158</v>
      </c>
      <c r="B392" s="7">
        <f t="shared" si="11"/>
        <v>2015</v>
      </c>
      <c r="C392" s="3" t="s">
        <v>16</v>
      </c>
      <c r="D392" s="3" t="s">
        <v>892</v>
      </c>
      <c r="E392" s="3" t="s">
        <v>893</v>
      </c>
      <c r="F392" s="3">
        <v>3</v>
      </c>
      <c r="G392" s="3">
        <v>1</v>
      </c>
      <c r="J392"/>
      <c r="O392" s="32"/>
      <c r="T392"/>
      <c r="Y392" s="5">
        <v>42421</v>
      </c>
      <c r="Z392" s="19">
        <f>SUMIFS($G:$G,$A:$A,$Y392)</f>
        <v>8</v>
      </c>
      <c r="AA392">
        <f>AA391+Z392</f>
        <v>2548</v>
      </c>
    </row>
    <row r="393" spans="1:27" x14ac:dyDescent="0.45">
      <c r="A393" s="5">
        <v>42160</v>
      </c>
      <c r="B393" s="7">
        <f t="shared" si="11"/>
        <v>2015</v>
      </c>
      <c r="C393" s="3" t="s">
        <v>648</v>
      </c>
      <c r="D393" s="3" t="s">
        <v>889</v>
      </c>
      <c r="E393" s="3" t="s">
        <v>890</v>
      </c>
      <c r="F393" s="3">
        <v>0</v>
      </c>
      <c r="G393" s="3">
        <v>5</v>
      </c>
      <c r="J393"/>
      <c r="O393" s="32"/>
      <c r="T393"/>
      <c r="Y393" s="5">
        <v>42423</v>
      </c>
      <c r="Z393" s="19">
        <f>SUMIFS($G:$G,$A:$A,$Y393)</f>
        <v>4</v>
      </c>
      <c r="AA393">
        <f>AA392+Z393</f>
        <v>2552</v>
      </c>
    </row>
    <row r="394" spans="1:27" x14ac:dyDescent="0.45">
      <c r="A394" s="5">
        <v>42160</v>
      </c>
      <c r="B394" s="7">
        <f t="shared" si="11"/>
        <v>2015</v>
      </c>
      <c r="C394" s="3" t="s">
        <v>10</v>
      </c>
      <c r="D394" s="3" t="s">
        <v>11</v>
      </c>
      <c r="E394" s="3" t="s">
        <v>891</v>
      </c>
      <c r="F394" s="3">
        <v>1</v>
      </c>
      <c r="G394" s="3">
        <v>3</v>
      </c>
      <c r="J394"/>
      <c r="O394" s="32"/>
      <c r="T394"/>
      <c r="Y394" s="5">
        <v>42425</v>
      </c>
      <c r="Z394" s="19">
        <f>SUMIFS($G:$G,$A:$A,$Y394)</f>
        <v>14</v>
      </c>
      <c r="AA394">
        <f>AA393+Z394</f>
        <v>2566</v>
      </c>
    </row>
    <row r="395" spans="1:27" x14ac:dyDescent="0.45">
      <c r="A395" s="5">
        <v>42161</v>
      </c>
      <c r="B395" s="7">
        <f t="shared" si="11"/>
        <v>2015</v>
      </c>
      <c r="C395" s="3" t="s">
        <v>16</v>
      </c>
      <c r="D395" s="3" t="s">
        <v>886</v>
      </c>
      <c r="E395" s="3" t="s">
        <v>887</v>
      </c>
      <c r="F395" s="3">
        <v>1</v>
      </c>
      <c r="G395" s="3">
        <v>4</v>
      </c>
      <c r="J395"/>
      <c r="O395" s="32"/>
      <c r="T395"/>
      <c r="Y395" s="5">
        <v>42426</v>
      </c>
      <c r="Z395" s="19">
        <f>SUMIFS($G:$G,$A:$A,$Y395)</f>
        <v>0</v>
      </c>
      <c r="AA395">
        <f>AA394+Z395</f>
        <v>2566</v>
      </c>
    </row>
    <row r="396" spans="1:27" x14ac:dyDescent="0.45">
      <c r="A396" s="5">
        <v>42161</v>
      </c>
      <c r="B396" s="7">
        <f t="shared" si="11"/>
        <v>2015</v>
      </c>
      <c r="C396" s="3" t="s">
        <v>6</v>
      </c>
      <c r="D396" s="3" t="s">
        <v>7</v>
      </c>
      <c r="E396" s="3" t="s">
        <v>888</v>
      </c>
      <c r="F396" s="3">
        <v>0</v>
      </c>
      <c r="G396" s="3">
        <v>5</v>
      </c>
      <c r="J396"/>
      <c r="O396" s="32"/>
      <c r="T396"/>
      <c r="Y396" s="5">
        <v>42427</v>
      </c>
      <c r="Z396" s="19">
        <f>SUMIFS($G:$G,$A:$A,$Y396)</f>
        <v>2</v>
      </c>
      <c r="AA396">
        <f>AA395+Z396</f>
        <v>2568</v>
      </c>
    </row>
    <row r="397" spans="1:27" x14ac:dyDescent="0.45">
      <c r="A397" s="5">
        <v>42162</v>
      </c>
      <c r="B397" s="7">
        <f t="shared" si="11"/>
        <v>2015</v>
      </c>
      <c r="C397" s="3" t="s">
        <v>883</v>
      </c>
      <c r="D397" s="3" t="s">
        <v>884</v>
      </c>
      <c r="E397" s="3" t="s">
        <v>885</v>
      </c>
      <c r="F397" s="3">
        <v>5</v>
      </c>
      <c r="G397" s="3">
        <v>0</v>
      </c>
      <c r="J397"/>
      <c r="O397" s="32"/>
      <c r="T397"/>
      <c r="Y397" s="5">
        <v>42428</v>
      </c>
      <c r="Z397" s="19">
        <f>SUMIFS($G:$G,$A:$A,$Y397)</f>
        <v>8</v>
      </c>
      <c r="AA397">
        <f>AA396+Z397</f>
        <v>2576</v>
      </c>
    </row>
    <row r="398" spans="1:27" x14ac:dyDescent="0.45">
      <c r="A398" s="5">
        <v>42164</v>
      </c>
      <c r="B398" s="7">
        <f t="shared" si="11"/>
        <v>2015</v>
      </c>
      <c r="C398" s="3" t="s">
        <v>44</v>
      </c>
      <c r="D398" s="3" t="s">
        <v>196</v>
      </c>
      <c r="E398" s="3" t="s">
        <v>882</v>
      </c>
      <c r="F398" s="3">
        <v>1</v>
      </c>
      <c r="G398" s="3">
        <v>3</v>
      </c>
      <c r="J398"/>
      <c r="O398" s="32"/>
      <c r="T398"/>
      <c r="Y398" s="5">
        <v>42433</v>
      </c>
      <c r="Z398" s="19">
        <f>SUMIFS($G:$G,$A:$A,$Y398)</f>
        <v>3</v>
      </c>
      <c r="AA398">
        <f>AA397+Z398</f>
        <v>2579</v>
      </c>
    </row>
    <row r="399" spans="1:27" x14ac:dyDescent="0.45">
      <c r="A399" s="5">
        <v>42165</v>
      </c>
      <c r="B399" s="7">
        <f t="shared" si="11"/>
        <v>2015</v>
      </c>
      <c r="C399" s="3" t="s">
        <v>29</v>
      </c>
      <c r="D399" s="3" t="s">
        <v>87</v>
      </c>
      <c r="E399" s="3" t="s">
        <v>881</v>
      </c>
      <c r="F399" s="3">
        <v>1</v>
      </c>
      <c r="G399" s="3">
        <v>3</v>
      </c>
      <c r="J399"/>
      <c r="O399" s="32"/>
      <c r="T399"/>
      <c r="Y399" s="5">
        <v>42434</v>
      </c>
      <c r="Z399" s="19">
        <f>SUMIFS($G:$G,$A:$A,$Y399)</f>
        <v>4</v>
      </c>
      <c r="AA399">
        <f>AA398+Z399</f>
        <v>2583</v>
      </c>
    </row>
    <row r="400" spans="1:27" x14ac:dyDescent="0.45">
      <c r="A400" s="5">
        <v>42166</v>
      </c>
      <c r="B400" s="7">
        <f t="shared" si="11"/>
        <v>2015</v>
      </c>
      <c r="C400" s="3" t="s">
        <v>39</v>
      </c>
      <c r="D400" s="3" t="s">
        <v>40</v>
      </c>
      <c r="E400" s="3" t="s">
        <v>879</v>
      </c>
      <c r="F400" s="3">
        <v>1</v>
      </c>
      <c r="G400" s="3">
        <v>8</v>
      </c>
      <c r="J400"/>
      <c r="O400" s="32"/>
      <c r="T400"/>
      <c r="Y400" s="5">
        <v>42435</v>
      </c>
      <c r="Z400" s="19">
        <f>SUMIFS($G:$G,$A:$A,$Y400)</f>
        <v>18</v>
      </c>
      <c r="AA400">
        <f>AA399+Z400</f>
        <v>2601</v>
      </c>
    </row>
    <row r="401" spans="1:27" x14ac:dyDescent="0.45">
      <c r="A401" s="5">
        <v>42166</v>
      </c>
      <c r="B401" s="7">
        <f t="shared" si="11"/>
        <v>2015</v>
      </c>
      <c r="C401" s="3" t="s">
        <v>36</v>
      </c>
      <c r="D401" s="3" t="s">
        <v>47</v>
      </c>
      <c r="E401" s="3" t="s">
        <v>880</v>
      </c>
      <c r="F401" s="3">
        <v>1</v>
      </c>
      <c r="G401" s="3">
        <v>3</v>
      </c>
      <c r="J401"/>
      <c r="O401" s="32"/>
      <c r="T401"/>
      <c r="Y401" s="5">
        <v>42436</v>
      </c>
      <c r="Z401" s="19">
        <f>SUMIFS($G:$G,$A:$A,$Y401)</f>
        <v>4</v>
      </c>
      <c r="AA401">
        <f>AA400+Z401</f>
        <v>2605</v>
      </c>
    </row>
    <row r="402" spans="1:27" x14ac:dyDescent="0.45">
      <c r="A402" s="5">
        <v>42167</v>
      </c>
      <c r="B402" s="7">
        <f t="shared" si="11"/>
        <v>2015</v>
      </c>
      <c r="C402" s="3" t="s">
        <v>22</v>
      </c>
      <c r="D402" s="3" t="s">
        <v>877</v>
      </c>
      <c r="E402" s="3" t="s">
        <v>878</v>
      </c>
      <c r="F402" s="3">
        <v>0</v>
      </c>
      <c r="G402" s="3">
        <v>4</v>
      </c>
      <c r="J402"/>
      <c r="O402" s="32"/>
      <c r="T402"/>
      <c r="Y402" s="5">
        <v>42437</v>
      </c>
      <c r="Z402" s="19">
        <f>SUMIFS($G:$G,$A:$A,$Y402)</f>
        <v>3</v>
      </c>
      <c r="AA402">
        <f>AA401+Z402</f>
        <v>2608</v>
      </c>
    </row>
    <row r="403" spans="1:27" x14ac:dyDescent="0.45">
      <c r="A403" s="5">
        <v>42168</v>
      </c>
      <c r="B403" s="7">
        <f t="shared" si="11"/>
        <v>2015</v>
      </c>
      <c r="C403" s="3" t="s">
        <v>95</v>
      </c>
      <c r="D403" s="3" t="s">
        <v>869</v>
      </c>
      <c r="E403" s="3" t="s">
        <v>870</v>
      </c>
      <c r="F403" s="3">
        <v>1</v>
      </c>
      <c r="G403" s="3">
        <v>4</v>
      </c>
      <c r="J403"/>
      <c r="O403" s="32"/>
      <c r="T403"/>
      <c r="Y403" s="5">
        <v>42438</v>
      </c>
      <c r="Z403" s="19">
        <f>SUMIFS($G:$G,$A:$A,$Y403)</f>
        <v>3</v>
      </c>
      <c r="AA403">
        <f>AA402+Z403</f>
        <v>2611</v>
      </c>
    </row>
    <row r="404" spans="1:27" x14ac:dyDescent="0.45">
      <c r="A404" s="5">
        <v>42168</v>
      </c>
      <c r="B404" s="7">
        <f t="shared" si="11"/>
        <v>2015</v>
      </c>
      <c r="C404" s="3" t="s">
        <v>74</v>
      </c>
      <c r="D404" s="3" t="s">
        <v>527</v>
      </c>
      <c r="E404" s="3" t="s">
        <v>871</v>
      </c>
      <c r="F404" s="3">
        <v>4</v>
      </c>
      <c r="G404" s="3">
        <v>1</v>
      </c>
      <c r="J404"/>
      <c r="O404" s="32"/>
      <c r="T404"/>
      <c r="Y404" s="5">
        <v>42440</v>
      </c>
      <c r="Z404" s="19">
        <f>SUMIFS($G:$G,$A:$A,$Y404)</f>
        <v>7</v>
      </c>
      <c r="AA404">
        <f>AA403+Z404</f>
        <v>2618</v>
      </c>
    </row>
    <row r="405" spans="1:27" x14ac:dyDescent="0.45">
      <c r="A405" s="5">
        <v>42168</v>
      </c>
      <c r="B405" s="7">
        <f t="shared" si="11"/>
        <v>2015</v>
      </c>
      <c r="C405" s="3" t="s">
        <v>95</v>
      </c>
      <c r="D405" s="3" t="s">
        <v>872</v>
      </c>
      <c r="E405" s="3" t="s">
        <v>873</v>
      </c>
      <c r="F405" s="3">
        <v>1</v>
      </c>
      <c r="G405" s="3">
        <v>3</v>
      </c>
      <c r="J405"/>
      <c r="O405" s="32"/>
      <c r="T405"/>
      <c r="Y405" s="5">
        <v>42441</v>
      </c>
      <c r="Z405" s="19">
        <f>SUMIFS($G:$G,$A:$A,$Y405)</f>
        <v>8</v>
      </c>
      <c r="AA405">
        <f>AA404+Z405</f>
        <v>2626</v>
      </c>
    </row>
    <row r="406" spans="1:27" x14ac:dyDescent="0.45">
      <c r="A406" s="5">
        <v>42168</v>
      </c>
      <c r="B406" s="7">
        <f t="shared" si="11"/>
        <v>2015</v>
      </c>
      <c r="C406" s="3" t="s">
        <v>16</v>
      </c>
      <c r="D406" s="3" t="s">
        <v>198</v>
      </c>
      <c r="E406" s="3" t="s">
        <v>874</v>
      </c>
      <c r="F406" s="3">
        <v>0</v>
      </c>
      <c r="G406" s="3">
        <v>5</v>
      </c>
      <c r="J406"/>
      <c r="O406" s="32"/>
      <c r="T406"/>
      <c r="Y406" s="5">
        <v>42442</v>
      </c>
      <c r="Z406" s="19">
        <f>SUMIFS($G:$G,$A:$A,$Y406)</f>
        <v>4</v>
      </c>
      <c r="AA406">
        <f>AA405+Z406</f>
        <v>2630</v>
      </c>
    </row>
    <row r="407" spans="1:27" x14ac:dyDescent="0.45">
      <c r="A407" s="5">
        <v>42168</v>
      </c>
      <c r="B407" s="7">
        <f t="shared" si="11"/>
        <v>2015</v>
      </c>
      <c r="C407" s="3" t="s">
        <v>102</v>
      </c>
      <c r="D407" s="3" t="s">
        <v>875</v>
      </c>
      <c r="E407" s="3" t="s">
        <v>876</v>
      </c>
      <c r="F407" s="3">
        <v>0</v>
      </c>
      <c r="G407" s="3">
        <v>4</v>
      </c>
      <c r="J407"/>
      <c r="O407" s="32"/>
      <c r="T407"/>
      <c r="Y407" s="5">
        <v>42444</v>
      </c>
      <c r="Z407" s="19">
        <f>SUMIFS($G:$G,$A:$A,$Y407)</f>
        <v>5</v>
      </c>
      <c r="AA407">
        <f>AA406+Z407</f>
        <v>2635</v>
      </c>
    </row>
    <row r="408" spans="1:27" x14ac:dyDescent="0.45">
      <c r="A408" s="5">
        <v>42169</v>
      </c>
      <c r="B408" s="7">
        <f t="shared" si="11"/>
        <v>2015</v>
      </c>
      <c r="C408" s="3" t="s">
        <v>172</v>
      </c>
      <c r="D408" s="3" t="s">
        <v>865</v>
      </c>
      <c r="E408" s="3" t="s">
        <v>866</v>
      </c>
      <c r="F408" s="3">
        <v>1</v>
      </c>
      <c r="G408" s="3">
        <v>3</v>
      </c>
      <c r="J408"/>
      <c r="O408" s="32"/>
      <c r="T408"/>
      <c r="Y408" s="5">
        <v>42448</v>
      </c>
      <c r="Z408" s="19">
        <f>SUMIFS($G:$G,$A:$A,$Y408)</f>
        <v>6</v>
      </c>
      <c r="AA408">
        <f>AA407+Z408</f>
        <v>2641</v>
      </c>
    </row>
    <row r="409" spans="1:27" x14ac:dyDescent="0.45">
      <c r="A409" s="5">
        <v>42169</v>
      </c>
      <c r="B409" s="7">
        <f t="shared" si="11"/>
        <v>2015</v>
      </c>
      <c r="C409" s="3" t="s">
        <v>102</v>
      </c>
      <c r="D409" s="3" t="s">
        <v>704</v>
      </c>
      <c r="E409" s="3" t="s">
        <v>867</v>
      </c>
      <c r="F409" s="3">
        <v>0</v>
      </c>
      <c r="G409" s="3">
        <v>4</v>
      </c>
      <c r="J409"/>
      <c r="O409" s="32"/>
      <c r="T409"/>
      <c r="Y409" s="5">
        <v>42450</v>
      </c>
      <c r="Z409" s="19">
        <f>SUMIFS($G:$G,$A:$A,$Y409)</f>
        <v>4</v>
      </c>
      <c r="AA409">
        <f>AA408+Z409</f>
        <v>2645</v>
      </c>
    </row>
    <row r="410" spans="1:27" x14ac:dyDescent="0.45">
      <c r="A410" s="5">
        <v>42169</v>
      </c>
      <c r="B410" s="7">
        <f t="shared" si="11"/>
        <v>2015</v>
      </c>
      <c r="C410" s="3" t="s">
        <v>44</v>
      </c>
      <c r="D410" s="3" t="s">
        <v>196</v>
      </c>
      <c r="E410" s="3" t="s">
        <v>868</v>
      </c>
      <c r="F410" s="3">
        <v>0</v>
      </c>
      <c r="G410" s="3">
        <v>4</v>
      </c>
      <c r="J410"/>
      <c r="O410" s="32"/>
      <c r="T410"/>
      <c r="Y410" s="5">
        <v>42454</v>
      </c>
      <c r="Z410" s="19">
        <f>SUMIFS($G:$G,$A:$A,$Y410)</f>
        <v>8</v>
      </c>
      <c r="AA410">
        <f>AA409+Z410</f>
        <v>2653</v>
      </c>
    </row>
    <row r="411" spans="1:27" x14ac:dyDescent="0.45">
      <c r="A411" s="5">
        <v>42170</v>
      </c>
      <c r="B411" s="7">
        <f t="shared" si="11"/>
        <v>2015</v>
      </c>
      <c r="C411" s="3" t="s">
        <v>16</v>
      </c>
      <c r="D411" s="3" t="s">
        <v>122</v>
      </c>
      <c r="E411" s="3" t="s">
        <v>864</v>
      </c>
      <c r="F411" s="3">
        <v>0</v>
      </c>
      <c r="G411" s="3">
        <v>4</v>
      </c>
      <c r="J411"/>
      <c r="O411" s="32"/>
      <c r="T411"/>
      <c r="Y411" s="5">
        <v>42460</v>
      </c>
      <c r="Z411" s="19">
        <f>SUMIFS($G:$G,$A:$A,$Y411)</f>
        <v>4</v>
      </c>
      <c r="AA411">
        <f>AA410+Z411</f>
        <v>2657</v>
      </c>
    </row>
    <row r="412" spans="1:27" x14ac:dyDescent="0.45">
      <c r="A412" s="5">
        <v>42171</v>
      </c>
      <c r="B412" s="7">
        <f t="shared" si="11"/>
        <v>2015</v>
      </c>
      <c r="C412" s="3" t="s">
        <v>22</v>
      </c>
      <c r="D412" s="3" t="s">
        <v>91</v>
      </c>
      <c r="E412" s="3" t="s">
        <v>863</v>
      </c>
      <c r="F412" s="3">
        <v>0</v>
      </c>
      <c r="G412" s="3">
        <v>4</v>
      </c>
      <c r="J412"/>
      <c r="O412" s="32"/>
      <c r="T412"/>
      <c r="Y412" s="5">
        <v>42467</v>
      </c>
      <c r="Z412" s="19">
        <f>SUMIFS($G:$G,$A:$A,$Y412)</f>
        <v>4</v>
      </c>
      <c r="AA412">
        <f>AA411+Z412</f>
        <v>2661</v>
      </c>
    </row>
    <row r="413" spans="1:27" x14ac:dyDescent="0.45">
      <c r="A413" s="5">
        <v>42172</v>
      </c>
      <c r="B413" s="7">
        <f t="shared" si="11"/>
        <v>2015</v>
      </c>
      <c r="C413" s="3" t="s">
        <v>57</v>
      </c>
      <c r="D413" s="3" t="s">
        <v>434</v>
      </c>
      <c r="E413" s="3" t="s">
        <v>862</v>
      </c>
      <c r="F413" s="3">
        <v>9</v>
      </c>
      <c r="G413" s="3">
        <v>0</v>
      </c>
      <c r="J413"/>
      <c r="O413" s="32"/>
      <c r="T413"/>
      <c r="Y413" s="5">
        <v>42469</v>
      </c>
      <c r="Z413" s="19">
        <f>SUMIFS($G:$G,$A:$A,$Y413)</f>
        <v>12</v>
      </c>
      <c r="AA413">
        <f>AA412+Z413</f>
        <v>2673</v>
      </c>
    </row>
    <row r="414" spans="1:27" x14ac:dyDescent="0.45">
      <c r="A414" s="5">
        <v>42174</v>
      </c>
      <c r="B414" s="7">
        <f t="shared" si="11"/>
        <v>2015</v>
      </c>
      <c r="C414" s="3" t="s">
        <v>859</v>
      </c>
      <c r="D414" s="3" t="s">
        <v>860</v>
      </c>
      <c r="E414" s="3" t="s">
        <v>861</v>
      </c>
      <c r="F414" s="3">
        <v>0</v>
      </c>
      <c r="G414" s="3">
        <v>4</v>
      </c>
      <c r="J414"/>
      <c r="O414" s="32"/>
      <c r="T414"/>
      <c r="Y414" s="5">
        <v>42470</v>
      </c>
      <c r="Z414" s="19">
        <f>SUMIFS($G:$G,$A:$A,$Y414)</f>
        <v>7</v>
      </c>
      <c r="AA414">
        <f>AA413+Z414</f>
        <v>2680</v>
      </c>
    </row>
    <row r="415" spans="1:27" x14ac:dyDescent="0.45">
      <c r="A415" s="5">
        <v>42175</v>
      </c>
      <c r="B415" s="7">
        <f t="shared" si="11"/>
        <v>2015</v>
      </c>
      <c r="C415" s="3" t="s">
        <v>118</v>
      </c>
      <c r="D415" s="3" t="s">
        <v>296</v>
      </c>
      <c r="E415" s="3" t="s">
        <v>856</v>
      </c>
      <c r="F415" s="3">
        <v>1</v>
      </c>
      <c r="G415" s="3">
        <v>11</v>
      </c>
      <c r="J415"/>
      <c r="O415" s="32"/>
      <c r="T415"/>
      <c r="Y415" s="5">
        <v>42474</v>
      </c>
      <c r="Z415" s="19">
        <f>SUMIFS($G:$G,$A:$A,$Y415)</f>
        <v>3</v>
      </c>
      <c r="AA415">
        <f>AA414+Z415</f>
        <v>2683</v>
      </c>
    </row>
    <row r="416" spans="1:27" x14ac:dyDescent="0.45">
      <c r="A416" s="5">
        <v>42175</v>
      </c>
      <c r="B416" s="7">
        <f t="shared" si="11"/>
        <v>2015</v>
      </c>
      <c r="C416" s="3" t="s">
        <v>137</v>
      </c>
      <c r="D416" s="3" t="s">
        <v>857</v>
      </c>
      <c r="E416" s="3" t="s">
        <v>9</v>
      </c>
      <c r="F416" s="3">
        <v>0</v>
      </c>
      <c r="G416" s="3">
        <v>4</v>
      </c>
      <c r="J416"/>
      <c r="O416" s="32"/>
      <c r="T416"/>
      <c r="Y416" s="5">
        <v>42476</v>
      </c>
      <c r="Z416" s="19">
        <f>SUMIFS($G:$G,$A:$A,$Y416)</f>
        <v>12</v>
      </c>
      <c r="AA416">
        <f>AA415+Z416</f>
        <v>2695</v>
      </c>
    </row>
    <row r="417" spans="1:27" x14ac:dyDescent="0.45">
      <c r="A417" s="5">
        <v>42175</v>
      </c>
      <c r="B417" s="7">
        <f t="shared" si="11"/>
        <v>2015</v>
      </c>
      <c r="C417" s="3" t="s">
        <v>64</v>
      </c>
      <c r="D417" s="3" t="s">
        <v>65</v>
      </c>
      <c r="E417" s="3" t="s">
        <v>858</v>
      </c>
      <c r="F417" s="3">
        <v>0</v>
      </c>
      <c r="G417" s="3">
        <v>11</v>
      </c>
      <c r="J417"/>
      <c r="O417" s="32"/>
      <c r="T417"/>
      <c r="Y417" s="5">
        <v>42477</v>
      </c>
      <c r="Z417" s="19">
        <f>SUMIFS($G:$G,$A:$A,$Y417)</f>
        <v>10</v>
      </c>
      <c r="AA417">
        <f>AA416+Z417</f>
        <v>2705</v>
      </c>
    </row>
    <row r="418" spans="1:27" x14ac:dyDescent="0.45">
      <c r="A418" s="5">
        <v>42176</v>
      </c>
      <c r="B418" s="7">
        <f t="shared" si="11"/>
        <v>2015</v>
      </c>
      <c r="C418" s="3" t="s">
        <v>64</v>
      </c>
      <c r="D418" s="3" t="s">
        <v>514</v>
      </c>
      <c r="E418" s="3" t="s">
        <v>853</v>
      </c>
      <c r="F418" s="3">
        <v>0</v>
      </c>
      <c r="G418" s="3">
        <v>4</v>
      </c>
      <c r="J418"/>
      <c r="O418" s="32"/>
      <c r="T418"/>
      <c r="Y418" s="5">
        <v>42478</v>
      </c>
      <c r="Z418" s="19">
        <f>SUMIFS($G:$G,$A:$A,$Y418)</f>
        <v>3</v>
      </c>
      <c r="AA418">
        <f>AA417+Z418</f>
        <v>2708</v>
      </c>
    </row>
    <row r="419" spans="1:27" x14ac:dyDescent="0.45">
      <c r="A419" s="5">
        <v>42176</v>
      </c>
      <c r="B419" s="7">
        <f t="shared" si="11"/>
        <v>2015</v>
      </c>
      <c r="C419" s="3" t="s">
        <v>13</v>
      </c>
      <c r="D419" s="3" t="s">
        <v>854</v>
      </c>
      <c r="E419" s="3" t="s">
        <v>855</v>
      </c>
      <c r="F419" s="3">
        <v>1</v>
      </c>
      <c r="G419" s="3">
        <v>4</v>
      </c>
      <c r="J419"/>
      <c r="O419" s="32"/>
      <c r="T419"/>
      <c r="Y419" s="5">
        <v>42479</v>
      </c>
      <c r="Z419" s="19">
        <f>SUMIFS($G:$G,$A:$A,$Y419)</f>
        <v>11</v>
      </c>
      <c r="AA419">
        <f>AA418+Z419</f>
        <v>2719</v>
      </c>
    </row>
    <row r="420" spans="1:27" x14ac:dyDescent="0.45">
      <c r="A420" s="5">
        <v>42177</v>
      </c>
      <c r="B420" s="7">
        <f t="shared" si="11"/>
        <v>2015</v>
      </c>
      <c r="C420" s="3" t="s">
        <v>64</v>
      </c>
      <c r="D420" s="3" t="s">
        <v>65</v>
      </c>
      <c r="E420" s="3" t="s">
        <v>852</v>
      </c>
      <c r="F420" s="3">
        <v>0</v>
      </c>
      <c r="G420" s="3">
        <v>7</v>
      </c>
      <c r="J420"/>
      <c r="O420" s="32"/>
      <c r="T420"/>
      <c r="Y420" s="5">
        <v>42481</v>
      </c>
      <c r="Z420" s="19">
        <f>SUMIFS($G:$G,$A:$A,$Y420)</f>
        <v>4</v>
      </c>
      <c r="AA420">
        <f>AA419+Z420</f>
        <v>2723</v>
      </c>
    </row>
    <row r="421" spans="1:27" x14ac:dyDescent="0.45">
      <c r="A421" s="5">
        <v>42179</v>
      </c>
      <c r="B421" s="7">
        <f t="shared" si="11"/>
        <v>2015</v>
      </c>
      <c r="C421" s="3" t="s">
        <v>16</v>
      </c>
      <c r="D421" s="3" t="s">
        <v>77</v>
      </c>
      <c r="E421" s="3" t="s">
        <v>851</v>
      </c>
      <c r="F421" s="3">
        <v>0</v>
      </c>
      <c r="G421" s="3">
        <v>4</v>
      </c>
      <c r="J421"/>
      <c r="O421" s="32"/>
      <c r="T421"/>
      <c r="Y421" s="5">
        <v>42482</v>
      </c>
      <c r="Z421" s="19">
        <f>SUMIFS($G:$G,$A:$A,$Y421)</f>
        <v>0</v>
      </c>
      <c r="AA421">
        <f>AA420+Z421</f>
        <v>2723</v>
      </c>
    </row>
    <row r="422" spans="1:27" x14ac:dyDescent="0.45">
      <c r="A422" s="5">
        <v>42182</v>
      </c>
      <c r="B422" s="7">
        <f t="shared" si="11"/>
        <v>2015</v>
      </c>
      <c r="C422" s="3" t="s">
        <v>208</v>
      </c>
      <c r="D422" s="3" t="s">
        <v>848</v>
      </c>
      <c r="E422" s="3" t="s">
        <v>849</v>
      </c>
      <c r="F422" s="3">
        <v>1</v>
      </c>
      <c r="G422" s="3">
        <v>3</v>
      </c>
      <c r="J422"/>
      <c r="O422" s="32"/>
      <c r="T422"/>
      <c r="Y422" s="5">
        <v>42483</v>
      </c>
      <c r="Z422" s="19">
        <f>SUMIFS($G:$G,$A:$A,$Y422)</f>
        <v>12</v>
      </c>
      <c r="AA422">
        <f>AA421+Z422</f>
        <v>2735</v>
      </c>
    </row>
    <row r="423" spans="1:27" x14ac:dyDescent="0.45">
      <c r="A423" s="5">
        <v>42182</v>
      </c>
      <c r="B423" s="7">
        <f t="shared" si="11"/>
        <v>2015</v>
      </c>
      <c r="C423" s="3" t="s">
        <v>118</v>
      </c>
      <c r="D423" s="3" t="s">
        <v>296</v>
      </c>
      <c r="E423" s="3" t="s">
        <v>850</v>
      </c>
      <c r="F423" s="3">
        <v>0</v>
      </c>
      <c r="G423" s="3">
        <v>4</v>
      </c>
      <c r="J423"/>
      <c r="O423" s="32"/>
      <c r="T423"/>
      <c r="Y423" s="5">
        <v>42484</v>
      </c>
      <c r="Z423" s="19">
        <f>SUMIFS($G:$G,$A:$A,$Y423)</f>
        <v>12</v>
      </c>
      <c r="AA423">
        <f>AA422+Z423</f>
        <v>2747</v>
      </c>
    </row>
    <row r="424" spans="1:27" x14ac:dyDescent="0.45">
      <c r="A424" s="5">
        <v>42183</v>
      </c>
      <c r="B424" s="7">
        <f t="shared" si="11"/>
        <v>2015</v>
      </c>
      <c r="C424" s="3" t="s">
        <v>118</v>
      </c>
      <c r="D424" s="3" t="s">
        <v>296</v>
      </c>
      <c r="E424" s="3" t="s">
        <v>844</v>
      </c>
      <c r="F424" s="3">
        <v>0</v>
      </c>
      <c r="G424" s="3">
        <v>5</v>
      </c>
      <c r="J424"/>
      <c r="O424" s="32"/>
      <c r="T424"/>
      <c r="Y424" s="5">
        <v>42485</v>
      </c>
      <c r="Z424" s="19">
        <f>SUMIFS($G:$G,$A:$A,$Y424)</f>
        <v>9</v>
      </c>
      <c r="AA424">
        <f>AA423+Z424</f>
        <v>2756</v>
      </c>
    </row>
    <row r="425" spans="1:27" x14ac:dyDescent="0.45">
      <c r="A425" s="5">
        <v>42183</v>
      </c>
      <c r="B425" s="7">
        <f t="shared" si="11"/>
        <v>2015</v>
      </c>
      <c r="C425" s="3" t="s">
        <v>6</v>
      </c>
      <c r="D425" s="3" t="s">
        <v>845</v>
      </c>
      <c r="E425" s="3" t="s">
        <v>9</v>
      </c>
      <c r="F425" s="3">
        <v>0</v>
      </c>
      <c r="G425" s="3">
        <v>6</v>
      </c>
      <c r="J425"/>
      <c r="O425" s="32"/>
      <c r="T425"/>
      <c r="Y425" s="5">
        <v>42486</v>
      </c>
      <c r="Z425" s="19">
        <f>SUMIFS($G:$G,$A:$A,$Y425)</f>
        <v>4</v>
      </c>
      <c r="AA425">
        <f>AA424+Z425</f>
        <v>2760</v>
      </c>
    </row>
    <row r="426" spans="1:27" x14ac:dyDescent="0.45">
      <c r="A426" s="5">
        <v>42183</v>
      </c>
      <c r="B426" s="7">
        <f t="shared" si="11"/>
        <v>2015</v>
      </c>
      <c r="C426" s="3" t="s">
        <v>381</v>
      </c>
      <c r="D426" s="3" t="s">
        <v>846</v>
      </c>
      <c r="E426" s="3" t="s">
        <v>847</v>
      </c>
      <c r="F426" s="3">
        <v>0</v>
      </c>
      <c r="G426" s="3">
        <v>6</v>
      </c>
      <c r="J426"/>
      <c r="O426" s="32"/>
      <c r="T426"/>
      <c r="Y426" s="5">
        <v>42487</v>
      </c>
      <c r="Z426" s="19">
        <f>SUMIFS($G:$G,$A:$A,$Y426)</f>
        <v>3</v>
      </c>
      <c r="AA426">
        <f>AA425+Z426</f>
        <v>2763</v>
      </c>
    </row>
    <row r="427" spans="1:27" x14ac:dyDescent="0.45">
      <c r="A427" s="5">
        <v>42184</v>
      </c>
      <c r="B427" s="7">
        <f t="shared" si="11"/>
        <v>2015</v>
      </c>
      <c r="C427" s="3" t="s">
        <v>22</v>
      </c>
      <c r="D427" s="3" t="s">
        <v>842</v>
      </c>
      <c r="E427" s="3" t="s">
        <v>843</v>
      </c>
      <c r="F427" s="3">
        <v>0</v>
      </c>
      <c r="G427" s="3">
        <v>4</v>
      </c>
      <c r="J427"/>
      <c r="O427" s="32"/>
      <c r="T427"/>
      <c r="Y427" s="5">
        <v>42489</v>
      </c>
      <c r="Z427" s="19">
        <f>SUMIFS($G:$G,$A:$A,$Y427)</f>
        <v>9</v>
      </c>
      <c r="AA427">
        <f>AA426+Z427</f>
        <v>2772</v>
      </c>
    </row>
    <row r="428" spans="1:27" x14ac:dyDescent="0.45">
      <c r="A428" s="5">
        <v>42187</v>
      </c>
      <c r="B428" s="7">
        <f t="shared" si="11"/>
        <v>2015</v>
      </c>
      <c r="C428" s="3" t="s">
        <v>153</v>
      </c>
      <c r="D428" s="3" t="s">
        <v>154</v>
      </c>
      <c r="E428" s="3" t="s">
        <v>841</v>
      </c>
      <c r="F428" s="3">
        <v>1</v>
      </c>
      <c r="G428" s="3">
        <v>3</v>
      </c>
      <c r="J428"/>
      <c r="O428" s="32"/>
      <c r="T428"/>
      <c r="Y428" s="5">
        <v>42491</v>
      </c>
      <c r="Z428" s="19">
        <f>SUMIFS($G:$G,$A:$A,$Y428)</f>
        <v>5</v>
      </c>
      <c r="AA428">
        <f>AA427+Z428</f>
        <v>2777</v>
      </c>
    </row>
    <row r="429" spans="1:27" x14ac:dyDescent="0.45">
      <c r="A429" s="5">
        <v>42189</v>
      </c>
      <c r="B429" s="7">
        <f t="shared" si="11"/>
        <v>2015</v>
      </c>
      <c r="C429" s="3" t="s">
        <v>157</v>
      </c>
      <c r="D429" s="3" t="s">
        <v>52</v>
      </c>
      <c r="E429" s="3" t="s">
        <v>834</v>
      </c>
      <c r="F429" s="3">
        <v>1</v>
      </c>
      <c r="G429" s="3">
        <v>3</v>
      </c>
      <c r="J429"/>
      <c r="O429" s="32"/>
      <c r="T429"/>
      <c r="Y429" s="5">
        <v>42494</v>
      </c>
      <c r="Z429" s="19">
        <f>SUMIFS($G:$G,$A:$A,$Y429)</f>
        <v>7</v>
      </c>
      <c r="AA429">
        <f>AA428+Z429</f>
        <v>2784</v>
      </c>
    </row>
    <row r="430" spans="1:27" x14ac:dyDescent="0.45">
      <c r="A430" s="5">
        <v>42189</v>
      </c>
      <c r="B430" s="7">
        <f t="shared" si="11"/>
        <v>2015</v>
      </c>
      <c r="C430" s="3" t="s">
        <v>13</v>
      </c>
      <c r="D430" s="3" t="s">
        <v>14</v>
      </c>
      <c r="E430" s="3" t="s">
        <v>835</v>
      </c>
      <c r="F430" s="3">
        <v>0</v>
      </c>
      <c r="G430" s="3">
        <v>4</v>
      </c>
      <c r="J430"/>
      <c r="O430" s="32"/>
      <c r="T430"/>
      <c r="Y430" s="5">
        <v>42495</v>
      </c>
      <c r="Z430" s="19">
        <f>SUMIFS($G:$G,$A:$A,$Y430)</f>
        <v>9</v>
      </c>
      <c r="AA430">
        <f>AA429+Z430</f>
        <v>2793</v>
      </c>
    </row>
    <row r="431" spans="1:27" x14ac:dyDescent="0.45">
      <c r="A431" s="5">
        <v>42189</v>
      </c>
      <c r="B431" s="7">
        <f t="shared" si="11"/>
        <v>2015</v>
      </c>
      <c r="C431" s="3" t="s">
        <v>208</v>
      </c>
      <c r="D431" s="3" t="s">
        <v>836</v>
      </c>
      <c r="E431" s="3" t="s">
        <v>837</v>
      </c>
      <c r="F431" s="3">
        <v>1</v>
      </c>
      <c r="G431" s="3">
        <v>4</v>
      </c>
      <c r="J431"/>
      <c r="O431" s="32"/>
      <c r="T431"/>
      <c r="Y431" s="5">
        <v>42496</v>
      </c>
      <c r="Z431" s="19">
        <f>SUMIFS($G:$G,$A:$A,$Y431)</f>
        <v>10</v>
      </c>
      <c r="AA431">
        <f>AA430+Z431</f>
        <v>2803</v>
      </c>
    </row>
    <row r="432" spans="1:27" x14ac:dyDescent="0.45">
      <c r="A432" s="5">
        <v>42189</v>
      </c>
      <c r="B432" s="7">
        <f t="shared" si="11"/>
        <v>2015</v>
      </c>
      <c r="C432" s="3" t="s">
        <v>16</v>
      </c>
      <c r="D432" s="3" t="s">
        <v>838</v>
      </c>
      <c r="E432" s="3" t="s">
        <v>839</v>
      </c>
      <c r="F432" s="3">
        <v>0</v>
      </c>
      <c r="G432" s="3">
        <v>4</v>
      </c>
      <c r="J432"/>
      <c r="O432" s="32"/>
      <c r="T432"/>
      <c r="Y432" s="5">
        <v>42498</v>
      </c>
      <c r="Z432" s="19">
        <f>SUMIFS($G:$G,$A:$A,$Y432)</f>
        <v>3</v>
      </c>
      <c r="AA432">
        <f>AA431+Z432</f>
        <v>2806</v>
      </c>
    </row>
    <row r="433" spans="1:27" x14ac:dyDescent="0.45">
      <c r="A433" s="5">
        <v>42189</v>
      </c>
      <c r="B433" s="7">
        <f t="shared" si="11"/>
        <v>2015</v>
      </c>
      <c r="C433" s="3" t="s">
        <v>36</v>
      </c>
      <c r="D433" s="3" t="s">
        <v>37</v>
      </c>
      <c r="E433" s="3" t="s">
        <v>840</v>
      </c>
      <c r="F433" s="3">
        <v>0</v>
      </c>
      <c r="G433" s="3">
        <v>4</v>
      </c>
      <c r="J433"/>
      <c r="O433" s="32"/>
      <c r="T433"/>
      <c r="Y433" s="5">
        <v>42501</v>
      </c>
      <c r="Z433" s="19">
        <f>SUMIFS($G:$G,$A:$A,$Y433)</f>
        <v>9</v>
      </c>
      <c r="AA433">
        <f>AA432+Z433</f>
        <v>2815</v>
      </c>
    </row>
    <row r="434" spans="1:27" x14ac:dyDescent="0.45">
      <c r="A434" s="5">
        <v>42190</v>
      </c>
      <c r="B434" s="7">
        <f t="shared" si="11"/>
        <v>2015</v>
      </c>
      <c r="C434" s="3" t="s">
        <v>10</v>
      </c>
      <c r="D434" s="3" t="s">
        <v>72</v>
      </c>
      <c r="E434" s="3" t="s">
        <v>830</v>
      </c>
      <c r="F434" s="3">
        <v>0</v>
      </c>
      <c r="G434" s="3">
        <v>8</v>
      </c>
      <c r="J434"/>
      <c r="O434" s="32"/>
      <c r="T434"/>
      <c r="Y434" s="5">
        <v>42504</v>
      </c>
      <c r="Z434" s="19">
        <f>SUMIFS($G:$G,$A:$A,$Y434)</f>
        <v>8</v>
      </c>
      <c r="AA434">
        <f>AA433+Z434</f>
        <v>2823</v>
      </c>
    </row>
    <row r="435" spans="1:27" x14ac:dyDescent="0.45">
      <c r="A435" s="5">
        <v>42190</v>
      </c>
      <c r="B435" s="7">
        <f t="shared" si="11"/>
        <v>2015</v>
      </c>
      <c r="C435" s="3" t="s">
        <v>153</v>
      </c>
      <c r="D435" s="3" t="s">
        <v>163</v>
      </c>
      <c r="E435" s="3" t="s">
        <v>831</v>
      </c>
      <c r="F435" s="3">
        <v>0</v>
      </c>
      <c r="G435" s="3">
        <v>9</v>
      </c>
      <c r="J435"/>
      <c r="O435" s="32"/>
      <c r="T435"/>
      <c r="Y435" s="5">
        <v>42505</v>
      </c>
      <c r="Z435" s="19">
        <f>SUMIFS($G:$G,$A:$A,$Y435)</f>
        <v>4</v>
      </c>
      <c r="AA435">
        <f>AA434+Z435</f>
        <v>2827</v>
      </c>
    </row>
    <row r="436" spans="1:27" x14ac:dyDescent="0.45">
      <c r="A436" s="5">
        <v>42190</v>
      </c>
      <c r="B436" s="7">
        <f t="shared" si="11"/>
        <v>2015</v>
      </c>
      <c r="C436" s="3" t="s">
        <v>172</v>
      </c>
      <c r="D436" s="3" t="s">
        <v>832</v>
      </c>
      <c r="E436" s="3" t="s">
        <v>833</v>
      </c>
      <c r="F436" s="3">
        <v>1</v>
      </c>
      <c r="G436" s="3">
        <v>3</v>
      </c>
      <c r="J436"/>
      <c r="O436" s="32"/>
      <c r="T436"/>
      <c r="Y436" s="5">
        <v>42507</v>
      </c>
      <c r="Z436" s="19">
        <f>SUMIFS($G:$G,$A:$A,$Y436)</f>
        <v>1</v>
      </c>
      <c r="AA436">
        <f>AA435+Z436</f>
        <v>2828</v>
      </c>
    </row>
    <row r="437" spans="1:27" x14ac:dyDescent="0.45">
      <c r="A437" s="5">
        <v>42192</v>
      </c>
      <c r="B437" s="7">
        <f t="shared" si="11"/>
        <v>2015</v>
      </c>
      <c r="C437" s="3" t="s">
        <v>74</v>
      </c>
      <c r="D437" s="3" t="s">
        <v>299</v>
      </c>
      <c r="E437" s="3" t="s">
        <v>828</v>
      </c>
      <c r="F437" s="3">
        <v>1</v>
      </c>
      <c r="G437" s="3">
        <v>3</v>
      </c>
      <c r="J437"/>
      <c r="O437" s="32"/>
      <c r="T437"/>
      <c r="Y437" s="5">
        <v>42508</v>
      </c>
      <c r="Z437" s="19">
        <f>SUMIFS($G:$G,$A:$A,$Y437)</f>
        <v>4</v>
      </c>
      <c r="AA437">
        <f>AA436+Z437</f>
        <v>2832</v>
      </c>
    </row>
    <row r="438" spans="1:27" x14ac:dyDescent="0.45">
      <c r="A438" s="5">
        <v>42192</v>
      </c>
      <c r="B438" s="7">
        <f t="shared" si="11"/>
        <v>2015</v>
      </c>
      <c r="C438" s="3" t="s">
        <v>79</v>
      </c>
      <c r="D438" s="3" t="s">
        <v>142</v>
      </c>
      <c r="E438" s="3" t="s">
        <v>829</v>
      </c>
      <c r="F438" s="3">
        <v>3</v>
      </c>
      <c r="G438" s="3">
        <v>1</v>
      </c>
      <c r="J438"/>
      <c r="O438" s="32"/>
      <c r="T438"/>
      <c r="Y438" s="5">
        <v>42511</v>
      </c>
      <c r="Z438" s="19">
        <f>SUMIFS($G:$G,$A:$A,$Y438)</f>
        <v>3</v>
      </c>
      <c r="AA438">
        <f>AA437+Z438</f>
        <v>2835</v>
      </c>
    </row>
    <row r="439" spans="1:27" x14ac:dyDescent="0.45">
      <c r="A439" s="5">
        <v>42197</v>
      </c>
      <c r="B439" s="7">
        <f t="shared" si="11"/>
        <v>2015</v>
      </c>
      <c r="C439" s="3" t="s">
        <v>6</v>
      </c>
      <c r="D439" s="3" t="s">
        <v>825</v>
      </c>
      <c r="E439" s="3" t="s">
        <v>826</v>
      </c>
      <c r="F439" s="3">
        <v>2</v>
      </c>
      <c r="G439" s="3">
        <v>3</v>
      </c>
      <c r="J439"/>
      <c r="O439" s="32"/>
      <c r="T439"/>
      <c r="Y439" s="5">
        <v>42512</v>
      </c>
      <c r="Z439" s="19">
        <f>SUMIFS($G:$G,$A:$A,$Y439)</f>
        <v>11</v>
      </c>
      <c r="AA439">
        <f>AA438+Z439</f>
        <v>2846</v>
      </c>
    </row>
    <row r="440" spans="1:27" x14ac:dyDescent="0.45">
      <c r="A440" s="5">
        <v>42197</v>
      </c>
      <c r="B440" s="7">
        <f t="shared" si="11"/>
        <v>2015</v>
      </c>
      <c r="C440" s="3" t="s">
        <v>172</v>
      </c>
      <c r="D440" s="3" t="s">
        <v>173</v>
      </c>
      <c r="E440" s="3" t="s">
        <v>827</v>
      </c>
      <c r="F440" s="3">
        <v>0</v>
      </c>
      <c r="G440" s="3">
        <v>4</v>
      </c>
      <c r="J440"/>
      <c r="O440" s="32"/>
      <c r="T440"/>
      <c r="Y440" s="5">
        <v>42513</v>
      </c>
      <c r="Z440" s="19">
        <f>SUMIFS($G:$G,$A:$A,$Y440)</f>
        <v>5</v>
      </c>
      <c r="AA440">
        <f>AA439+Z440</f>
        <v>2851</v>
      </c>
    </row>
    <row r="441" spans="1:27" x14ac:dyDescent="0.45">
      <c r="A441" s="5">
        <v>42198</v>
      </c>
      <c r="B441" s="7">
        <f t="shared" si="11"/>
        <v>2015</v>
      </c>
      <c r="C441" s="3" t="s">
        <v>29</v>
      </c>
      <c r="D441" s="3" t="s">
        <v>822</v>
      </c>
      <c r="E441" s="3" t="s">
        <v>823</v>
      </c>
      <c r="F441" s="3">
        <v>0</v>
      </c>
      <c r="G441" s="3">
        <v>4</v>
      </c>
      <c r="J441"/>
      <c r="O441" s="32"/>
      <c r="T441"/>
      <c r="Y441" s="5">
        <v>42519</v>
      </c>
      <c r="Z441" s="19">
        <f>SUMIFS($G:$G,$A:$A,$Y441)</f>
        <v>20</v>
      </c>
      <c r="AA441">
        <f>AA440+Z441</f>
        <v>2871</v>
      </c>
    </row>
    <row r="442" spans="1:27" x14ac:dyDescent="0.45">
      <c r="A442" s="5">
        <v>42198</v>
      </c>
      <c r="B442" s="7">
        <f t="shared" si="11"/>
        <v>2015</v>
      </c>
      <c r="C442" s="3" t="s">
        <v>29</v>
      </c>
      <c r="D442" s="3" t="s">
        <v>390</v>
      </c>
      <c r="E442" s="3" t="s">
        <v>824</v>
      </c>
      <c r="F442" s="3">
        <v>1</v>
      </c>
      <c r="G442" s="3">
        <v>4</v>
      </c>
      <c r="J442"/>
      <c r="O442" s="32"/>
      <c r="T442"/>
      <c r="Y442" s="5">
        <v>42520</v>
      </c>
      <c r="Z442" s="19">
        <f>SUMIFS($G:$G,$A:$A,$Y442)</f>
        <v>10</v>
      </c>
      <c r="AA442">
        <f>AA441+Z442</f>
        <v>2881</v>
      </c>
    </row>
    <row r="443" spans="1:27" x14ac:dyDescent="0.45">
      <c r="A443" s="5">
        <v>42199</v>
      </c>
      <c r="B443" s="7">
        <f t="shared" si="11"/>
        <v>2015</v>
      </c>
      <c r="C443" s="3" t="s">
        <v>44</v>
      </c>
      <c r="D443" s="3" t="s">
        <v>196</v>
      </c>
      <c r="E443" s="3" t="s">
        <v>821</v>
      </c>
      <c r="F443" s="3">
        <v>0</v>
      </c>
      <c r="G443" s="3">
        <v>4</v>
      </c>
      <c r="J443"/>
      <c r="O443" s="32"/>
      <c r="T443"/>
      <c r="Y443" s="5">
        <v>42521</v>
      </c>
      <c r="Z443" s="19">
        <f>SUMIFS($G:$G,$A:$A,$Y443)</f>
        <v>8</v>
      </c>
      <c r="AA443">
        <f>AA442+Z443</f>
        <v>2889</v>
      </c>
    </row>
    <row r="444" spans="1:27" x14ac:dyDescent="0.45">
      <c r="A444" s="5">
        <v>42200</v>
      </c>
      <c r="B444" s="7">
        <f t="shared" si="11"/>
        <v>2015</v>
      </c>
      <c r="C444" s="3" t="s">
        <v>95</v>
      </c>
      <c r="D444" s="3" t="s">
        <v>187</v>
      </c>
      <c r="E444" s="3" t="s">
        <v>815</v>
      </c>
      <c r="F444" s="3">
        <v>0</v>
      </c>
      <c r="G444" s="3">
        <v>5</v>
      </c>
      <c r="J444"/>
      <c r="O444" s="32"/>
      <c r="T444"/>
      <c r="Y444" s="5">
        <v>42525</v>
      </c>
      <c r="Z444" s="19">
        <f>SUMIFS($G:$G,$A:$A,$Y444)</f>
        <v>1</v>
      </c>
      <c r="AA444">
        <f>AA443+Z444</f>
        <v>2890</v>
      </c>
    </row>
    <row r="445" spans="1:27" x14ac:dyDescent="0.45">
      <c r="A445" s="5">
        <v>42200</v>
      </c>
      <c r="B445" s="7">
        <f t="shared" si="11"/>
        <v>2015</v>
      </c>
      <c r="C445" s="3" t="s">
        <v>79</v>
      </c>
      <c r="D445" s="3" t="s">
        <v>142</v>
      </c>
      <c r="E445" s="3" t="s">
        <v>816</v>
      </c>
      <c r="F445" s="3">
        <v>1</v>
      </c>
      <c r="G445" s="3">
        <v>3</v>
      </c>
      <c r="J445"/>
      <c r="O445" s="32"/>
      <c r="T445"/>
      <c r="Y445" s="5">
        <v>42526</v>
      </c>
      <c r="Z445" s="19">
        <f>SUMIFS($G:$G,$A:$A,$Y445)</f>
        <v>16</v>
      </c>
      <c r="AA445">
        <f>AA444+Z445</f>
        <v>2906</v>
      </c>
    </row>
    <row r="446" spans="1:27" x14ac:dyDescent="0.45">
      <c r="A446" s="5">
        <v>42200</v>
      </c>
      <c r="B446" s="7">
        <f t="shared" si="11"/>
        <v>2015</v>
      </c>
      <c r="C446" s="3" t="s">
        <v>74</v>
      </c>
      <c r="D446" s="3" t="s">
        <v>299</v>
      </c>
      <c r="E446" s="3" t="s">
        <v>817</v>
      </c>
      <c r="F446" s="3">
        <v>0</v>
      </c>
      <c r="G446" s="3">
        <v>7</v>
      </c>
      <c r="J446"/>
      <c r="O446" s="32"/>
      <c r="T446"/>
      <c r="Y446" s="5">
        <v>42527</v>
      </c>
      <c r="Z446" s="19">
        <f>SUMIFS($G:$G,$A:$A,$Y446)</f>
        <v>4</v>
      </c>
      <c r="AA446">
        <f>AA445+Z446</f>
        <v>2910</v>
      </c>
    </row>
    <row r="447" spans="1:27" x14ac:dyDescent="0.45">
      <c r="A447" s="5">
        <v>42200</v>
      </c>
      <c r="B447" s="7">
        <f t="shared" si="11"/>
        <v>2015</v>
      </c>
      <c r="C447" s="3" t="s">
        <v>118</v>
      </c>
      <c r="D447" s="3" t="s">
        <v>296</v>
      </c>
      <c r="E447" s="3" t="s">
        <v>818</v>
      </c>
      <c r="F447" s="3">
        <v>0</v>
      </c>
      <c r="G447" s="3">
        <v>4</v>
      </c>
      <c r="J447"/>
      <c r="O447" s="32"/>
      <c r="T447"/>
      <c r="Y447" s="5">
        <v>42529</v>
      </c>
      <c r="Z447" s="19">
        <f>SUMIFS($G:$G,$A:$A,$Y447)</f>
        <v>7</v>
      </c>
      <c r="AA447">
        <f>AA446+Z447</f>
        <v>2917</v>
      </c>
    </row>
    <row r="448" spans="1:27" x14ac:dyDescent="0.45">
      <c r="A448" s="5">
        <v>42200</v>
      </c>
      <c r="B448" s="7">
        <f t="shared" si="11"/>
        <v>2015</v>
      </c>
      <c r="C448" s="3" t="s">
        <v>57</v>
      </c>
      <c r="D448" s="3" t="s">
        <v>819</v>
      </c>
      <c r="E448" s="3" t="s">
        <v>820</v>
      </c>
      <c r="F448" s="3">
        <v>4</v>
      </c>
      <c r="G448" s="3">
        <v>1</v>
      </c>
      <c r="J448"/>
      <c r="O448" s="32"/>
      <c r="T448"/>
      <c r="Y448" s="5">
        <v>42530</v>
      </c>
      <c r="Z448" s="19">
        <f>SUMIFS($G:$G,$A:$A,$Y448)</f>
        <v>4</v>
      </c>
      <c r="AA448">
        <f>AA447+Z448</f>
        <v>2921</v>
      </c>
    </row>
    <row r="449" spans="1:27" x14ac:dyDescent="0.45">
      <c r="A449" s="5">
        <v>42201</v>
      </c>
      <c r="B449" s="7">
        <f t="shared" si="11"/>
        <v>2015</v>
      </c>
      <c r="C449" s="3" t="s">
        <v>26</v>
      </c>
      <c r="D449" s="3" t="s">
        <v>337</v>
      </c>
      <c r="E449" s="3" t="s">
        <v>813</v>
      </c>
      <c r="F449" s="3">
        <v>6</v>
      </c>
      <c r="G449" s="3">
        <v>2</v>
      </c>
      <c r="J449"/>
      <c r="O449" s="32"/>
      <c r="T449"/>
      <c r="Y449" s="5">
        <v>42532</v>
      </c>
      <c r="Z449" s="19">
        <f>SUMIFS($G:$G,$A:$A,$Y449)</f>
        <v>12</v>
      </c>
      <c r="AA449">
        <f>AA448+Z449</f>
        <v>2933</v>
      </c>
    </row>
    <row r="450" spans="1:27" x14ac:dyDescent="0.45">
      <c r="A450" s="5">
        <v>42201</v>
      </c>
      <c r="B450" s="7">
        <f t="shared" si="11"/>
        <v>2015</v>
      </c>
      <c r="C450" s="3" t="s">
        <v>36</v>
      </c>
      <c r="D450" s="3" t="s">
        <v>232</v>
      </c>
      <c r="E450" s="3" t="s">
        <v>814</v>
      </c>
      <c r="F450" s="3">
        <v>0</v>
      </c>
      <c r="G450" s="3">
        <v>5</v>
      </c>
      <c r="J450"/>
      <c r="O450" s="32"/>
      <c r="T450"/>
      <c r="Y450" s="5">
        <v>42533</v>
      </c>
      <c r="Z450" s="19">
        <f>SUMIFS($G:$G,$A:$A,$Y450)</f>
        <v>53</v>
      </c>
      <c r="AA450">
        <f>AA449+Z450</f>
        <v>2986</v>
      </c>
    </row>
    <row r="451" spans="1:27" x14ac:dyDescent="0.45">
      <c r="A451" s="5">
        <v>42202</v>
      </c>
      <c r="B451" s="7">
        <f t="shared" ref="B451:B514" si="12">YEAR(A451)</f>
        <v>2015</v>
      </c>
      <c r="C451" s="3" t="s">
        <v>6</v>
      </c>
      <c r="D451" s="3" t="s">
        <v>7</v>
      </c>
      <c r="E451" s="3" t="s">
        <v>810</v>
      </c>
      <c r="F451" s="3">
        <v>0</v>
      </c>
      <c r="G451" s="3">
        <v>5</v>
      </c>
      <c r="J451"/>
      <c r="O451" s="32"/>
      <c r="T451"/>
      <c r="Y451" s="5">
        <v>42534</v>
      </c>
      <c r="Z451" s="19">
        <f>SUMIFS($G:$G,$A:$A,$Y451)</f>
        <v>14</v>
      </c>
      <c r="AA451">
        <f>AA450+Z451</f>
        <v>3000</v>
      </c>
    </row>
    <row r="452" spans="1:27" x14ac:dyDescent="0.45">
      <c r="A452" s="5">
        <v>42202</v>
      </c>
      <c r="B452" s="7">
        <f t="shared" si="12"/>
        <v>2015</v>
      </c>
      <c r="C452" s="3" t="s">
        <v>74</v>
      </c>
      <c r="D452" s="3" t="s">
        <v>811</v>
      </c>
      <c r="E452" s="3" t="s">
        <v>812</v>
      </c>
      <c r="F452" s="3">
        <v>0</v>
      </c>
      <c r="G452" s="3">
        <v>4</v>
      </c>
      <c r="J452"/>
      <c r="O452" s="32"/>
      <c r="T452"/>
      <c r="Y452" s="5">
        <v>42535</v>
      </c>
      <c r="Z452" s="19">
        <f>SUMIFS($G:$G,$A:$A,$Y452)</f>
        <v>7</v>
      </c>
      <c r="AA452">
        <f>AA451+Z452</f>
        <v>3007</v>
      </c>
    </row>
    <row r="453" spans="1:27" x14ac:dyDescent="0.45">
      <c r="A453" s="5">
        <v>42203</v>
      </c>
      <c r="B453" s="7">
        <f t="shared" si="12"/>
        <v>2015</v>
      </c>
      <c r="C453" s="3" t="s">
        <v>29</v>
      </c>
      <c r="D453" s="3" t="s">
        <v>30</v>
      </c>
      <c r="E453" s="3" t="s">
        <v>804</v>
      </c>
      <c r="F453" s="3">
        <v>0</v>
      </c>
      <c r="G453" s="3">
        <v>4</v>
      </c>
      <c r="J453"/>
      <c r="O453" s="32"/>
      <c r="T453"/>
      <c r="Y453" s="5">
        <v>42539</v>
      </c>
      <c r="Z453" s="19">
        <f>SUMIFS($G:$G,$A:$A,$Y453)</f>
        <v>9</v>
      </c>
      <c r="AA453">
        <f>AA452+Z453</f>
        <v>3016</v>
      </c>
    </row>
    <row r="454" spans="1:27" x14ac:dyDescent="0.45">
      <c r="A454" s="5">
        <v>42203</v>
      </c>
      <c r="B454" s="7">
        <f t="shared" si="12"/>
        <v>2015</v>
      </c>
      <c r="C454" s="3" t="s">
        <v>29</v>
      </c>
      <c r="D454" s="3" t="s">
        <v>805</v>
      </c>
      <c r="E454" s="3" t="s">
        <v>806</v>
      </c>
      <c r="F454" s="3">
        <v>0</v>
      </c>
      <c r="G454" s="3">
        <v>5</v>
      </c>
      <c r="J454"/>
      <c r="O454" s="32"/>
      <c r="T454"/>
      <c r="Y454" s="5">
        <v>42540</v>
      </c>
      <c r="Z454" s="19">
        <f>SUMIFS($G:$G,$A:$A,$Y454)</f>
        <v>4</v>
      </c>
      <c r="AA454">
        <f>AA453+Z454</f>
        <v>3020</v>
      </c>
    </row>
    <row r="455" spans="1:27" x14ac:dyDescent="0.45">
      <c r="A455" s="5">
        <v>42203</v>
      </c>
      <c r="B455" s="7">
        <f t="shared" si="12"/>
        <v>2015</v>
      </c>
      <c r="C455" s="3" t="s">
        <v>346</v>
      </c>
      <c r="D455" s="3" t="s">
        <v>807</v>
      </c>
      <c r="E455" s="3" t="s">
        <v>808</v>
      </c>
      <c r="F455" s="3">
        <v>1</v>
      </c>
      <c r="G455" s="3">
        <v>4</v>
      </c>
      <c r="J455"/>
      <c r="O455" s="32"/>
      <c r="T455"/>
      <c r="Y455" s="5">
        <v>42542</v>
      </c>
      <c r="Z455" s="19">
        <f>SUMIFS($G:$G,$A:$A,$Y455)</f>
        <v>6</v>
      </c>
      <c r="AA455">
        <f>AA454+Z455</f>
        <v>3026</v>
      </c>
    </row>
    <row r="456" spans="1:27" x14ac:dyDescent="0.45">
      <c r="A456" s="5">
        <v>42203</v>
      </c>
      <c r="B456" s="7">
        <f t="shared" si="12"/>
        <v>2015</v>
      </c>
      <c r="C456" s="3" t="s">
        <v>10</v>
      </c>
      <c r="D456" s="3" t="s">
        <v>294</v>
      </c>
      <c r="E456" s="3" t="s">
        <v>809</v>
      </c>
      <c r="F456" s="3">
        <v>2</v>
      </c>
      <c r="G456" s="3">
        <v>2</v>
      </c>
      <c r="J456"/>
      <c r="O456" s="32"/>
      <c r="T456"/>
      <c r="Y456" s="5">
        <v>42543</v>
      </c>
      <c r="Z456" s="19">
        <f>SUMIFS($G:$G,$A:$A,$Y456)</f>
        <v>9</v>
      </c>
      <c r="AA456">
        <f>AA455+Z456</f>
        <v>3035</v>
      </c>
    </row>
    <row r="457" spans="1:27" x14ac:dyDescent="0.45">
      <c r="A457" s="5">
        <v>42204</v>
      </c>
      <c r="B457" s="7">
        <f t="shared" si="12"/>
        <v>2015</v>
      </c>
      <c r="C457" s="3" t="s">
        <v>98</v>
      </c>
      <c r="D457" s="3" t="s">
        <v>799</v>
      </c>
      <c r="E457" s="3" t="s">
        <v>800</v>
      </c>
      <c r="F457" s="3">
        <v>0</v>
      </c>
      <c r="G457" s="3">
        <v>4</v>
      </c>
      <c r="J457"/>
      <c r="O457" s="32"/>
      <c r="T457"/>
      <c r="Y457" s="5">
        <v>42545</v>
      </c>
      <c r="Z457" s="19">
        <f>SUMIFS($G:$G,$A:$A,$Y457)</f>
        <v>11</v>
      </c>
      <c r="AA457">
        <f>AA456+Z457</f>
        <v>3046</v>
      </c>
    </row>
    <row r="458" spans="1:27" x14ac:dyDescent="0.45">
      <c r="A458" s="5">
        <v>42204</v>
      </c>
      <c r="B458" s="7">
        <f t="shared" si="12"/>
        <v>2015</v>
      </c>
      <c r="C458" s="3" t="s">
        <v>13</v>
      </c>
      <c r="D458" s="3" t="s">
        <v>14</v>
      </c>
      <c r="E458" s="3" t="s">
        <v>801</v>
      </c>
      <c r="F458" s="3">
        <v>0</v>
      </c>
      <c r="G458" s="3">
        <v>6</v>
      </c>
      <c r="J458"/>
      <c r="O458" s="32"/>
      <c r="T458"/>
      <c r="Y458" s="5">
        <v>42546</v>
      </c>
      <c r="Z458" s="19">
        <f>SUMIFS($G:$G,$A:$A,$Y458)</f>
        <v>13</v>
      </c>
      <c r="AA458">
        <f>AA457+Z458</f>
        <v>3059</v>
      </c>
    </row>
    <row r="459" spans="1:27" x14ac:dyDescent="0.45">
      <c r="A459" s="5">
        <v>42204</v>
      </c>
      <c r="B459" s="7">
        <f t="shared" si="12"/>
        <v>2015</v>
      </c>
      <c r="C459" s="3" t="s">
        <v>137</v>
      </c>
      <c r="D459" s="3" t="s">
        <v>802</v>
      </c>
      <c r="E459" s="3" t="s">
        <v>803</v>
      </c>
      <c r="F459" s="3">
        <v>0</v>
      </c>
      <c r="G459" s="3">
        <v>4</v>
      </c>
      <c r="J459"/>
      <c r="O459" s="32"/>
      <c r="T459"/>
      <c r="Y459" s="5">
        <v>42547</v>
      </c>
      <c r="Z459" s="19">
        <f>SUMIFS($G:$G,$A:$A,$Y459)</f>
        <v>20</v>
      </c>
      <c r="AA459">
        <f>AA458+Z459</f>
        <v>3079</v>
      </c>
    </row>
    <row r="460" spans="1:27" x14ac:dyDescent="0.45">
      <c r="A460" s="5">
        <v>42205</v>
      </c>
      <c r="B460" s="7">
        <f t="shared" si="12"/>
        <v>2015</v>
      </c>
      <c r="C460" s="3" t="s">
        <v>16</v>
      </c>
      <c r="D460" s="3" t="s">
        <v>198</v>
      </c>
      <c r="E460" s="3" t="s">
        <v>798</v>
      </c>
      <c r="F460" s="3">
        <v>0</v>
      </c>
      <c r="G460" s="3">
        <v>6</v>
      </c>
      <c r="J460"/>
      <c r="O460" s="32"/>
      <c r="T460"/>
      <c r="Y460" s="5">
        <v>42548</v>
      </c>
      <c r="Z460" s="19">
        <f>SUMIFS($G:$G,$A:$A,$Y460)</f>
        <v>1</v>
      </c>
      <c r="AA460">
        <f>AA459+Z460</f>
        <v>3080</v>
      </c>
    </row>
    <row r="461" spans="1:27" x14ac:dyDescent="0.45">
      <c r="A461" s="5">
        <v>42206</v>
      </c>
      <c r="B461" s="7">
        <f t="shared" si="12"/>
        <v>2015</v>
      </c>
      <c r="C461" s="3" t="s">
        <v>22</v>
      </c>
      <c r="D461" s="3" t="s">
        <v>91</v>
      </c>
      <c r="E461" s="3" t="s">
        <v>797</v>
      </c>
      <c r="F461" s="3">
        <v>1</v>
      </c>
      <c r="G461" s="3">
        <v>3</v>
      </c>
      <c r="J461"/>
      <c r="O461" s="32"/>
      <c r="T461"/>
      <c r="Y461" s="5">
        <v>42549</v>
      </c>
      <c r="Z461" s="19">
        <f>SUMIFS($G:$G,$A:$A,$Y461)</f>
        <v>7</v>
      </c>
      <c r="AA461">
        <f>AA460+Z461</f>
        <v>3087</v>
      </c>
    </row>
    <row r="462" spans="1:27" x14ac:dyDescent="0.45">
      <c r="A462" s="5">
        <v>42207</v>
      </c>
      <c r="B462" s="7">
        <f t="shared" si="12"/>
        <v>2015</v>
      </c>
      <c r="C462" s="3" t="s">
        <v>95</v>
      </c>
      <c r="D462" s="3" t="s">
        <v>795</v>
      </c>
      <c r="E462" s="3" t="s">
        <v>796</v>
      </c>
      <c r="F462" s="3">
        <v>5</v>
      </c>
      <c r="G462" s="3">
        <v>0</v>
      </c>
      <c r="J462"/>
      <c r="O462" s="32"/>
      <c r="T462"/>
      <c r="Y462" s="5">
        <v>42550</v>
      </c>
      <c r="Z462" s="19">
        <f>SUMIFS($G:$G,$A:$A,$Y462)</f>
        <v>0</v>
      </c>
      <c r="AA462">
        <f>AA461+Z462</f>
        <v>3087</v>
      </c>
    </row>
    <row r="463" spans="1:27" x14ac:dyDescent="0.45">
      <c r="A463" s="5">
        <v>42208</v>
      </c>
      <c r="B463" s="7">
        <f t="shared" si="12"/>
        <v>2015</v>
      </c>
      <c r="C463" s="3" t="s">
        <v>10</v>
      </c>
      <c r="D463" s="3" t="s">
        <v>517</v>
      </c>
      <c r="E463" s="3" t="s">
        <v>794</v>
      </c>
      <c r="F463" s="3">
        <v>3</v>
      </c>
      <c r="G463" s="3">
        <v>9</v>
      </c>
      <c r="J463"/>
      <c r="O463" s="32"/>
      <c r="T463"/>
      <c r="Y463" s="5">
        <v>42551</v>
      </c>
      <c r="Z463" s="19">
        <f>SUMIFS($G:$G,$A:$A,$Y463)</f>
        <v>4</v>
      </c>
      <c r="AA463">
        <f>AA462+Z463</f>
        <v>3091</v>
      </c>
    </row>
    <row r="464" spans="1:27" x14ac:dyDescent="0.45">
      <c r="A464" s="5">
        <v>42209</v>
      </c>
      <c r="B464" s="7">
        <f t="shared" si="12"/>
        <v>2015</v>
      </c>
      <c r="C464" s="3" t="s">
        <v>64</v>
      </c>
      <c r="D464" s="3" t="s">
        <v>792</v>
      </c>
      <c r="E464" s="3" t="s">
        <v>793</v>
      </c>
      <c r="F464" s="3">
        <v>2</v>
      </c>
      <c r="G464" s="3">
        <v>4</v>
      </c>
      <c r="J464"/>
      <c r="O464" s="32"/>
      <c r="T464"/>
      <c r="Y464" s="5">
        <v>42554</v>
      </c>
      <c r="Z464" s="19">
        <f>SUMIFS($G:$G,$A:$A,$Y464)</f>
        <v>7</v>
      </c>
      <c r="AA464">
        <f>AA463+Z464</f>
        <v>3098</v>
      </c>
    </row>
    <row r="465" spans="1:27" x14ac:dyDescent="0.45">
      <c r="A465" s="5">
        <v>42210</v>
      </c>
      <c r="B465" s="7">
        <f t="shared" si="12"/>
        <v>2015</v>
      </c>
      <c r="C465" s="3" t="s">
        <v>98</v>
      </c>
      <c r="D465" s="3" t="s">
        <v>790</v>
      </c>
      <c r="E465" s="3" t="s">
        <v>791</v>
      </c>
      <c r="F465" s="3">
        <v>0</v>
      </c>
      <c r="G465" s="3">
        <v>4</v>
      </c>
      <c r="J465"/>
      <c r="O465" s="32"/>
      <c r="T465"/>
      <c r="Y465" s="5">
        <v>42555</v>
      </c>
      <c r="Z465" s="19">
        <f>SUMIFS($G:$G,$A:$A,$Y465)</f>
        <v>27</v>
      </c>
      <c r="AA465">
        <f>AA464+Z465</f>
        <v>3125</v>
      </c>
    </row>
    <row r="466" spans="1:27" x14ac:dyDescent="0.45">
      <c r="A466" s="5">
        <v>42211</v>
      </c>
      <c r="B466" s="7">
        <f t="shared" si="12"/>
        <v>2015</v>
      </c>
      <c r="C466" s="3" t="s">
        <v>44</v>
      </c>
      <c r="D466" s="3" t="s">
        <v>45</v>
      </c>
      <c r="E466" s="3" t="s">
        <v>788</v>
      </c>
      <c r="F466" s="3">
        <v>2</v>
      </c>
      <c r="G466" s="3">
        <v>3</v>
      </c>
      <c r="J466"/>
      <c r="O466" s="32"/>
      <c r="T466"/>
      <c r="Y466" s="5">
        <v>42556</v>
      </c>
      <c r="Z466" s="19">
        <f>SUMIFS($G:$G,$A:$A,$Y466)</f>
        <v>4</v>
      </c>
      <c r="AA466">
        <f>AA465+Z466</f>
        <v>3129</v>
      </c>
    </row>
    <row r="467" spans="1:27" x14ac:dyDescent="0.45">
      <c r="A467" s="5">
        <v>42211</v>
      </c>
      <c r="B467" s="7">
        <f t="shared" si="12"/>
        <v>2015</v>
      </c>
      <c r="C467" s="3" t="s">
        <v>10</v>
      </c>
      <c r="D467" s="3" t="s">
        <v>11</v>
      </c>
      <c r="E467" s="3" t="s">
        <v>789</v>
      </c>
      <c r="F467" s="3">
        <v>0</v>
      </c>
      <c r="G467" s="3">
        <v>4</v>
      </c>
      <c r="J467"/>
      <c r="O467" s="32"/>
      <c r="T467"/>
      <c r="Y467" s="5">
        <v>42558</v>
      </c>
      <c r="Z467" s="19">
        <f>SUMIFS($G:$G,$A:$A,$Y467)</f>
        <v>17</v>
      </c>
      <c r="AA467">
        <f>AA466+Z467</f>
        <v>3146</v>
      </c>
    </row>
    <row r="468" spans="1:27" x14ac:dyDescent="0.45">
      <c r="A468" s="5">
        <v>42212</v>
      </c>
      <c r="B468" s="7">
        <f t="shared" si="12"/>
        <v>2015</v>
      </c>
      <c r="C468" s="3" t="s">
        <v>6</v>
      </c>
      <c r="D468" s="3" t="s">
        <v>114</v>
      </c>
      <c r="E468" s="3" t="s">
        <v>787</v>
      </c>
      <c r="F468" s="3">
        <v>0</v>
      </c>
      <c r="G468" s="3">
        <v>5</v>
      </c>
      <c r="J468"/>
      <c r="O468" s="32"/>
      <c r="T468"/>
      <c r="Y468" s="5">
        <v>42562</v>
      </c>
      <c r="Z468" s="19">
        <f>SUMIFS($G:$G,$A:$A,$Y468)</f>
        <v>15</v>
      </c>
      <c r="AA468">
        <f>AA467+Z468</f>
        <v>3161</v>
      </c>
    </row>
    <row r="469" spans="1:27" x14ac:dyDescent="0.45">
      <c r="A469" s="5">
        <v>42215</v>
      </c>
      <c r="B469" s="7">
        <f t="shared" si="12"/>
        <v>2015</v>
      </c>
      <c r="C469" s="3" t="s">
        <v>64</v>
      </c>
      <c r="D469" s="3" t="s">
        <v>149</v>
      </c>
      <c r="E469" s="3" t="s">
        <v>786</v>
      </c>
      <c r="F469" s="3">
        <v>0</v>
      </c>
      <c r="G469" s="3">
        <v>4</v>
      </c>
      <c r="J469"/>
      <c r="O469" s="32"/>
      <c r="T469"/>
      <c r="Y469" s="5">
        <v>42564</v>
      </c>
      <c r="Z469" s="19">
        <f>SUMIFS($G:$G,$A:$A,$Y469)</f>
        <v>7</v>
      </c>
      <c r="AA469">
        <f>AA468+Z469</f>
        <v>3168</v>
      </c>
    </row>
    <row r="470" spans="1:27" x14ac:dyDescent="0.45">
      <c r="A470" s="5">
        <v>42217</v>
      </c>
      <c r="B470" s="7">
        <f t="shared" si="12"/>
        <v>2015</v>
      </c>
      <c r="C470" s="3" t="s">
        <v>22</v>
      </c>
      <c r="D470" s="3" t="s">
        <v>34</v>
      </c>
      <c r="E470" s="3" t="s">
        <v>785</v>
      </c>
      <c r="F470" s="3">
        <v>0</v>
      </c>
      <c r="G470" s="3">
        <v>4</v>
      </c>
      <c r="J470"/>
      <c r="O470" s="32"/>
      <c r="T470"/>
      <c r="Y470" s="5">
        <v>42565</v>
      </c>
      <c r="Z470" s="19">
        <f>SUMIFS($G:$G,$A:$A,$Y470)</f>
        <v>8</v>
      </c>
      <c r="AA470">
        <f>AA469+Z470</f>
        <v>3176</v>
      </c>
    </row>
    <row r="471" spans="1:27" x14ac:dyDescent="0.45">
      <c r="A471" s="5">
        <v>42218</v>
      </c>
      <c r="B471" s="7">
        <f t="shared" si="12"/>
        <v>2015</v>
      </c>
      <c r="C471" s="3" t="s">
        <v>16</v>
      </c>
      <c r="D471" s="3" t="s">
        <v>122</v>
      </c>
      <c r="E471" s="3" t="s">
        <v>780</v>
      </c>
      <c r="F471" s="3">
        <v>0</v>
      </c>
      <c r="G471" s="3">
        <v>9</v>
      </c>
      <c r="J471"/>
      <c r="O471" s="32"/>
      <c r="T471"/>
      <c r="Y471" s="5">
        <v>42566</v>
      </c>
      <c r="Z471" s="19">
        <f>SUMIFS($G:$G,$A:$A,$Y471)</f>
        <v>1</v>
      </c>
      <c r="AA471">
        <f>AA470+Z471</f>
        <v>3177</v>
      </c>
    </row>
    <row r="472" spans="1:27" x14ac:dyDescent="0.45">
      <c r="A472" s="5">
        <v>42218</v>
      </c>
      <c r="B472" s="7">
        <f t="shared" si="12"/>
        <v>2015</v>
      </c>
      <c r="C472" s="3" t="s">
        <v>79</v>
      </c>
      <c r="D472" s="3" t="s">
        <v>142</v>
      </c>
      <c r="E472" s="3" t="s">
        <v>781</v>
      </c>
      <c r="F472" s="3">
        <v>0</v>
      </c>
      <c r="G472" s="3">
        <v>7</v>
      </c>
      <c r="J472"/>
      <c r="O472" s="32"/>
      <c r="T472"/>
      <c r="Y472" s="5">
        <v>42567</v>
      </c>
      <c r="Z472" s="19">
        <f>SUMIFS($G:$G,$A:$A,$Y472)</f>
        <v>34</v>
      </c>
      <c r="AA472">
        <f>AA471+Z472</f>
        <v>3211</v>
      </c>
    </row>
    <row r="473" spans="1:27" x14ac:dyDescent="0.45">
      <c r="A473" s="5">
        <v>42218</v>
      </c>
      <c r="B473" s="7">
        <f t="shared" si="12"/>
        <v>2015</v>
      </c>
      <c r="C473" s="3" t="s">
        <v>6</v>
      </c>
      <c r="D473" s="3" t="s">
        <v>7</v>
      </c>
      <c r="E473" s="3" t="s">
        <v>782</v>
      </c>
      <c r="F473" s="3">
        <v>1</v>
      </c>
      <c r="G473" s="3">
        <v>4</v>
      </c>
      <c r="J473"/>
      <c r="O473" s="32"/>
      <c r="T473"/>
      <c r="Y473" s="5">
        <v>42568</v>
      </c>
      <c r="Z473" s="19">
        <f>SUMIFS($G:$G,$A:$A,$Y473)</f>
        <v>10</v>
      </c>
      <c r="AA473">
        <f>AA472+Z473</f>
        <v>3221</v>
      </c>
    </row>
    <row r="474" spans="1:27" x14ac:dyDescent="0.45">
      <c r="A474" s="5">
        <v>42218</v>
      </c>
      <c r="B474" s="7">
        <f t="shared" si="12"/>
        <v>2015</v>
      </c>
      <c r="C474" s="3" t="s">
        <v>95</v>
      </c>
      <c r="D474" s="3" t="s">
        <v>607</v>
      </c>
      <c r="E474" s="3" t="s">
        <v>783</v>
      </c>
      <c r="F474" s="3">
        <v>0</v>
      </c>
      <c r="G474" s="3">
        <v>5</v>
      </c>
      <c r="J474"/>
      <c r="O474" s="32"/>
      <c r="T474"/>
      <c r="Y474" s="5">
        <v>42570</v>
      </c>
      <c r="Z474" s="19">
        <f>SUMIFS($G:$G,$A:$A,$Y474)</f>
        <v>4</v>
      </c>
      <c r="AA474">
        <f>AA473+Z474</f>
        <v>3225</v>
      </c>
    </row>
    <row r="475" spans="1:27" x14ac:dyDescent="0.45">
      <c r="A475" s="5">
        <v>42218</v>
      </c>
      <c r="B475" s="7">
        <f t="shared" si="12"/>
        <v>2015</v>
      </c>
      <c r="C475" s="3" t="s">
        <v>6</v>
      </c>
      <c r="D475" s="3" t="s">
        <v>7</v>
      </c>
      <c r="E475" s="3" t="s">
        <v>784</v>
      </c>
      <c r="F475" s="3">
        <v>0</v>
      </c>
      <c r="G475" s="3">
        <v>4</v>
      </c>
      <c r="J475"/>
      <c r="O475" s="32"/>
      <c r="T475"/>
      <c r="Y475" s="5">
        <v>42571</v>
      </c>
      <c r="Z475" s="19">
        <f>SUMIFS($G:$G,$A:$A,$Y475)</f>
        <v>4</v>
      </c>
      <c r="AA475">
        <f>AA474+Z475</f>
        <v>3229</v>
      </c>
    </row>
    <row r="476" spans="1:27" x14ac:dyDescent="0.45">
      <c r="A476" s="5">
        <v>42219</v>
      </c>
      <c r="B476" s="7">
        <f t="shared" si="12"/>
        <v>2015</v>
      </c>
      <c r="C476" s="3" t="s">
        <v>16</v>
      </c>
      <c r="D476" s="3" t="s">
        <v>122</v>
      </c>
      <c r="E476" s="3" t="s">
        <v>779</v>
      </c>
      <c r="F476" s="3">
        <v>0</v>
      </c>
      <c r="G476" s="3">
        <v>5</v>
      </c>
      <c r="J476"/>
      <c r="O476" s="32"/>
      <c r="T476"/>
      <c r="Y476" s="5">
        <v>42572</v>
      </c>
      <c r="Z476" s="19">
        <f>SUMIFS($G:$G,$A:$A,$Y476)</f>
        <v>5</v>
      </c>
      <c r="AA476">
        <f>AA475+Z476</f>
        <v>3234</v>
      </c>
    </row>
    <row r="477" spans="1:27" x14ac:dyDescent="0.45">
      <c r="A477" s="5">
        <v>42220</v>
      </c>
      <c r="B477" s="7">
        <f t="shared" si="12"/>
        <v>2015</v>
      </c>
      <c r="C477" s="3" t="s">
        <v>44</v>
      </c>
      <c r="D477" s="3" t="s">
        <v>196</v>
      </c>
      <c r="E477" s="3" t="s">
        <v>778</v>
      </c>
      <c r="F477" s="3">
        <v>1</v>
      </c>
      <c r="G477" s="3">
        <v>4</v>
      </c>
      <c r="J477"/>
      <c r="O477" s="32"/>
      <c r="T477"/>
      <c r="Y477" s="5">
        <v>42573</v>
      </c>
      <c r="Z477" s="19">
        <f>SUMIFS($G:$G,$A:$A,$Y477)</f>
        <v>5</v>
      </c>
      <c r="AA477">
        <f>AA476+Z477</f>
        <v>3239</v>
      </c>
    </row>
    <row r="478" spans="1:27" x14ac:dyDescent="0.45">
      <c r="A478" s="5">
        <v>42222</v>
      </c>
      <c r="B478" s="7">
        <f t="shared" si="12"/>
        <v>2015</v>
      </c>
      <c r="C478" s="3" t="s">
        <v>57</v>
      </c>
      <c r="D478" s="3" t="s">
        <v>730</v>
      </c>
      <c r="E478" s="3" t="s">
        <v>777</v>
      </c>
      <c r="F478" s="3">
        <v>0</v>
      </c>
      <c r="G478" s="3">
        <v>4</v>
      </c>
      <c r="J478"/>
      <c r="O478" s="32"/>
      <c r="T478"/>
      <c r="Y478" s="5">
        <v>42574</v>
      </c>
      <c r="Z478" s="19">
        <f>SUMIFS($G:$G,$A:$A,$Y478)</f>
        <v>11</v>
      </c>
      <c r="AA478">
        <f>AA477+Z478</f>
        <v>3250</v>
      </c>
    </row>
    <row r="479" spans="1:27" x14ac:dyDescent="0.45">
      <c r="A479" s="5">
        <v>42223</v>
      </c>
      <c r="B479" s="7">
        <f t="shared" si="12"/>
        <v>2015</v>
      </c>
      <c r="C479" s="3" t="s">
        <v>774</v>
      </c>
      <c r="D479" s="3" t="s">
        <v>775</v>
      </c>
      <c r="E479" s="3" t="s">
        <v>776</v>
      </c>
      <c r="F479" s="3">
        <v>4</v>
      </c>
      <c r="G479" s="3">
        <v>0</v>
      </c>
      <c r="J479"/>
      <c r="O479" s="32"/>
      <c r="T479"/>
      <c r="Y479" s="5">
        <v>42575</v>
      </c>
      <c r="Z479" s="19">
        <f>SUMIFS($G:$G,$A:$A,$Y479)</f>
        <v>7</v>
      </c>
      <c r="AA479">
        <f>AA478+Z479</f>
        <v>3257</v>
      </c>
    </row>
    <row r="480" spans="1:27" x14ac:dyDescent="0.45">
      <c r="A480" s="5">
        <v>42224</v>
      </c>
      <c r="B480" s="7">
        <f t="shared" si="12"/>
        <v>2015</v>
      </c>
      <c r="C480" s="3" t="s">
        <v>137</v>
      </c>
      <c r="D480" s="3" t="s">
        <v>769</v>
      </c>
      <c r="E480" s="3" t="s">
        <v>770</v>
      </c>
      <c r="F480" s="3">
        <v>2</v>
      </c>
      <c r="G480" s="3">
        <v>3</v>
      </c>
      <c r="J480"/>
      <c r="O480" s="32"/>
      <c r="T480"/>
      <c r="Y480" s="5">
        <v>42576</v>
      </c>
      <c r="Z480" s="19">
        <f>SUMIFS($G:$G,$A:$A,$Y480)</f>
        <v>19</v>
      </c>
      <c r="AA480">
        <f>AA479+Z480</f>
        <v>3276</v>
      </c>
    </row>
    <row r="481" spans="1:27" x14ac:dyDescent="0.45">
      <c r="A481" s="5">
        <v>42224</v>
      </c>
      <c r="B481" s="7">
        <f t="shared" si="12"/>
        <v>2015</v>
      </c>
      <c r="C481" s="3" t="s">
        <v>68</v>
      </c>
      <c r="D481" s="3" t="s">
        <v>771</v>
      </c>
      <c r="E481" s="3" t="s">
        <v>772</v>
      </c>
      <c r="F481" s="3">
        <v>1</v>
      </c>
      <c r="G481" s="3">
        <v>11</v>
      </c>
      <c r="J481"/>
      <c r="O481" s="32"/>
      <c r="T481"/>
      <c r="Y481" s="5">
        <v>42579</v>
      </c>
      <c r="Z481" s="19">
        <f>SUMIFS($G:$G,$A:$A,$Y481)</f>
        <v>11</v>
      </c>
      <c r="AA481">
        <f>AA480+Z481</f>
        <v>3287</v>
      </c>
    </row>
    <row r="482" spans="1:27" x14ac:dyDescent="0.45">
      <c r="A482" s="5">
        <v>42224</v>
      </c>
      <c r="B482" s="7">
        <f t="shared" si="12"/>
        <v>2015</v>
      </c>
      <c r="C482" s="3" t="s">
        <v>36</v>
      </c>
      <c r="D482" s="3" t="s">
        <v>47</v>
      </c>
      <c r="E482" s="3" t="s">
        <v>773</v>
      </c>
      <c r="F482" s="3">
        <v>8</v>
      </c>
      <c r="G482" s="3">
        <v>0</v>
      </c>
      <c r="J482"/>
      <c r="O482" s="32"/>
      <c r="T482"/>
      <c r="Y482" s="5">
        <v>42580</v>
      </c>
      <c r="Z482" s="19">
        <f>SUMIFS($G:$G,$A:$A,$Y482)</f>
        <v>7</v>
      </c>
      <c r="AA482">
        <f>AA481+Z482</f>
        <v>3294</v>
      </c>
    </row>
    <row r="483" spans="1:27" x14ac:dyDescent="0.45">
      <c r="A483" s="5">
        <v>42225</v>
      </c>
      <c r="B483" s="7">
        <f t="shared" si="12"/>
        <v>2015</v>
      </c>
      <c r="C483" s="3" t="s">
        <v>19</v>
      </c>
      <c r="D483" s="3" t="s">
        <v>765</v>
      </c>
      <c r="E483" s="3" t="s">
        <v>766</v>
      </c>
      <c r="F483" s="3">
        <v>1</v>
      </c>
      <c r="G483" s="3">
        <v>3</v>
      </c>
      <c r="J483"/>
      <c r="O483" s="32"/>
      <c r="T483"/>
      <c r="Y483" s="5">
        <v>42581</v>
      </c>
      <c r="Z483" s="19">
        <f>SUMIFS($G:$G,$A:$A,$Y483)</f>
        <v>11</v>
      </c>
      <c r="AA483">
        <f>AA482+Z483</f>
        <v>3305</v>
      </c>
    </row>
    <row r="484" spans="1:27" x14ac:dyDescent="0.45">
      <c r="A484" s="5">
        <v>42225</v>
      </c>
      <c r="B484" s="7">
        <f t="shared" si="12"/>
        <v>2015</v>
      </c>
      <c r="C484" s="3" t="s">
        <v>118</v>
      </c>
      <c r="D484" s="3" t="s">
        <v>296</v>
      </c>
      <c r="E484" s="3" t="s">
        <v>767</v>
      </c>
      <c r="F484" s="3">
        <v>1</v>
      </c>
      <c r="G484" s="3">
        <v>3</v>
      </c>
      <c r="J484"/>
      <c r="O484" s="32"/>
      <c r="T484"/>
      <c r="Y484" s="5">
        <v>42582</v>
      </c>
      <c r="Z484" s="19">
        <f>SUMIFS($G:$G,$A:$A,$Y484)</f>
        <v>5</v>
      </c>
      <c r="AA484">
        <f>AA483+Z484</f>
        <v>3310</v>
      </c>
    </row>
    <row r="485" spans="1:27" x14ac:dyDescent="0.45">
      <c r="A485" s="5">
        <v>42225</v>
      </c>
      <c r="B485" s="7">
        <f t="shared" si="12"/>
        <v>2015</v>
      </c>
      <c r="C485" s="3" t="s">
        <v>44</v>
      </c>
      <c r="D485" s="3" t="s">
        <v>45</v>
      </c>
      <c r="E485" s="3" t="s">
        <v>768</v>
      </c>
      <c r="F485" s="3">
        <v>0</v>
      </c>
      <c r="G485" s="3">
        <v>4</v>
      </c>
      <c r="J485"/>
      <c r="O485" s="32"/>
      <c r="T485"/>
      <c r="Y485" s="5">
        <v>42583</v>
      </c>
      <c r="Z485" s="19">
        <f>SUMIFS($G:$G,$A:$A,$Y485)</f>
        <v>4</v>
      </c>
      <c r="AA485">
        <f>AA484+Z485</f>
        <v>3314</v>
      </c>
    </row>
    <row r="486" spans="1:27" x14ac:dyDescent="0.45">
      <c r="A486" s="5">
        <v>42226</v>
      </c>
      <c r="B486" s="7">
        <f t="shared" si="12"/>
        <v>2015</v>
      </c>
      <c r="C486" s="3" t="s">
        <v>29</v>
      </c>
      <c r="D486" s="3" t="s">
        <v>479</v>
      </c>
      <c r="E486" s="3" t="s">
        <v>764</v>
      </c>
      <c r="F486" s="3">
        <v>0</v>
      </c>
      <c r="G486" s="3">
        <v>4</v>
      </c>
      <c r="J486"/>
      <c r="O486" s="32"/>
      <c r="T486"/>
      <c r="Y486" s="5">
        <v>42584</v>
      </c>
      <c r="Z486" s="19">
        <f>SUMIFS($G:$G,$A:$A,$Y486)</f>
        <v>4</v>
      </c>
      <c r="AA486">
        <f>AA485+Z486</f>
        <v>3318</v>
      </c>
    </row>
    <row r="487" spans="1:27" x14ac:dyDescent="0.45">
      <c r="A487" s="5">
        <v>42231</v>
      </c>
      <c r="B487" s="7">
        <f t="shared" si="12"/>
        <v>2015</v>
      </c>
      <c r="C487" s="3" t="s">
        <v>64</v>
      </c>
      <c r="D487" s="3" t="s">
        <v>149</v>
      </c>
      <c r="E487" s="3" t="s">
        <v>760</v>
      </c>
      <c r="F487" s="3">
        <v>1</v>
      </c>
      <c r="G487" s="3">
        <v>3</v>
      </c>
      <c r="J487"/>
      <c r="O487" s="32"/>
      <c r="T487"/>
      <c r="Y487" s="5">
        <v>42585</v>
      </c>
      <c r="Z487" s="19">
        <f>SUMIFS($G:$G,$A:$A,$Y487)</f>
        <v>3</v>
      </c>
      <c r="AA487">
        <f>AA486+Z487</f>
        <v>3321</v>
      </c>
    </row>
    <row r="488" spans="1:27" x14ac:dyDescent="0.45">
      <c r="A488" s="5">
        <v>42231</v>
      </c>
      <c r="B488" s="7">
        <f t="shared" si="12"/>
        <v>2015</v>
      </c>
      <c r="C488" s="3" t="s">
        <v>29</v>
      </c>
      <c r="D488" s="3" t="s">
        <v>87</v>
      </c>
      <c r="E488" s="3" t="s">
        <v>761</v>
      </c>
      <c r="F488" s="3">
        <v>0</v>
      </c>
      <c r="G488" s="3">
        <v>4</v>
      </c>
      <c r="J488"/>
      <c r="O488" s="32"/>
      <c r="T488"/>
      <c r="Y488" s="5">
        <v>42586</v>
      </c>
      <c r="Z488" s="19">
        <f>SUMIFS($G:$G,$A:$A,$Y488)</f>
        <v>4</v>
      </c>
      <c r="AA488">
        <f>AA487+Z488</f>
        <v>3325</v>
      </c>
    </row>
    <row r="489" spans="1:27" x14ac:dyDescent="0.45">
      <c r="A489" s="5">
        <v>42231</v>
      </c>
      <c r="B489" s="7">
        <f t="shared" si="12"/>
        <v>2015</v>
      </c>
      <c r="C489" s="3" t="s">
        <v>57</v>
      </c>
      <c r="D489" s="3" t="s">
        <v>762</v>
      </c>
      <c r="E489" s="3" t="s">
        <v>763</v>
      </c>
      <c r="F489" s="3">
        <v>1</v>
      </c>
      <c r="G489" s="3">
        <v>3</v>
      </c>
      <c r="J489"/>
      <c r="O489" s="32"/>
      <c r="T489"/>
      <c r="Y489" s="5">
        <v>42587</v>
      </c>
      <c r="Z489" s="19">
        <f>SUMIFS($G:$G,$A:$A,$Y489)</f>
        <v>5</v>
      </c>
      <c r="AA489">
        <f>AA488+Z489</f>
        <v>3330</v>
      </c>
    </row>
    <row r="490" spans="1:27" x14ac:dyDescent="0.45">
      <c r="A490" s="5">
        <v>42232</v>
      </c>
      <c r="B490" s="7">
        <f t="shared" si="12"/>
        <v>2015</v>
      </c>
      <c r="C490" s="3" t="s">
        <v>36</v>
      </c>
      <c r="D490" s="3" t="s">
        <v>357</v>
      </c>
      <c r="E490" s="3" t="s">
        <v>756</v>
      </c>
      <c r="F490" s="3">
        <v>0</v>
      </c>
      <c r="G490" s="3">
        <v>6</v>
      </c>
      <c r="J490"/>
      <c r="O490" s="32"/>
      <c r="T490"/>
      <c r="Y490" s="5">
        <v>42588</v>
      </c>
      <c r="Z490" s="19">
        <f>SUMIFS($G:$G,$A:$A,$Y490)</f>
        <v>0</v>
      </c>
      <c r="AA490">
        <f>AA489+Z490</f>
        <v>3330</v>
      </c>
    </row>
    <row r="491" spans="1:27" x14ac:dyDescent="0.45">
      <c r="A491" s="5">
        <v>42232</v>
      </c>
      <c r="B491" s="7">
        <f t="shared" si="12"/>
        <v>2015</v>
      </c>
      <c r="C491" s="3" t="s">
        <v>6</v>
      </c>
      <c r="D491" s="3" t="s">
        <v>7</v>
      </c>
      <c r="E491" s="3" t="s">
        <v>757</v>
      </c>
      <c r="F491" s="3">
        <v>0</v>
      </c>
      <c r="G491" s="3">
        <v>4</v>
      </c>
      <c r="J491"/>
      <c r="O491" s="32"/>
      <c r="T491"/>
      <c r="Y491" s="5">
        <v>42589</v>
      </c>
      <c r="Z491" s="19">
        <f>SUMIFS($G:$G,$A:$A,$Y491)</f>
        <v>12</v>
      </c>
      <c r="AA491">
        <f>AA490+Z491</f>
        <v>3342</v>
      </c>
    </row>
    <row r="492" spans="1:27" x14ac:dyDescent="0.45">
      <c r="A492" s="5">
        <v>42232</v>
      </c>
      <c r="B492" s="7">
        <f t="shared" si="12"/>
        <v>2015</v>
      </c>
      <c r="C492" s="3" t="s">
        <v>57</v>
      </c>
      <c r="D492" s="3" t="s">
        <v>758</v>
      </c>
      <c r="E492" s="3" t="s">
        <v>759</v>
      </c>
      <c r="F492" s="3">
        <v>0</v>
      </c>
      <c r="G492" s="3">
        <v>5</v>
      </c>
      <c r="J492"/>
      <c r="O492" s="32"/>
      <c r="T492"/>
      <c r="Y492" s="5">
        <v>42590</v>
      </c>
      <c r="Z492" s="19">
        <f>SUMIFS($G:$G,$A:$A,$Y492)</f>
        <v>9</v>
      </c>
      <c r="AA492">
        <f>AA491+Z492</f>
        <v>3351</v>
      </c>
    </row>
    <row r="493" spans="1:27" x14ac:dyDescent="0.45">
      <c r="A493" s="5">
        <v>42235</v>
      </c>
      <c r="B493" s="7">
        <f t="shared" si="12"/>
        <v>2015</v>
      </c>
      <c r="C493" s="3" t="s">
        <v>16</v>
      </c>
      <c r="D493" s="3" t="s">
        <v>566</v>
      </c>
      <c r="E493" s="3" t="s">
        <v>755</v>
      </c>
      <c r="F493" s="3">
        <v>3</v>
      </c>
      <c r="G493" s="3">
        <v>4</v>
      </c>
      <c r="J493"/>
      <c r="O493" s="32"/>
      <c r="T493"/>
      <c r="Y493" s="5">
        <v>42592</v>
      </c>
      <c r="Z493" s="19">
        <f>SUMIFS($G:$G,$A:$A,$Y493)</f>
        <v>7</v>
      </c>
      <c r="AA493">
        <f>AA492+Z493</f>
        <v>3358</v>
      </c>
    </row>
    <row r="494" spans="1:27" x14ac:dyDescent="0.45">
      <c r="A494" s="5">
        <v>42236</v>
      </c>
      <c r="B494" s="7">
        <f t="shared" si="12"/>
        <v>2015</v>
      </c>
      <c r="C494" s="3" t="s">
        <v>36</v>
      </c>
      <c r="D494" s="3" t="s">
        <v>753</v>
      </c>
      <c r="E494" s="3" t="s">
        <v>754</v>
      </c>
      <c r="F494" s="3">
        <v>2</v>
      </c>
      <c r="G494" s="3">
        <v>2</v>
      </c>
      <c r="J494"/>
      <c r="O494" s="32"/>
      <c r="T494"/>
      <c r="Y494" s="5">
        <v>42593</v>
      </c>
      <c r="Z494" s="19">
        <f>SUMIFS($G:$G,$A:$A,$Y494)</f>
        <v>4</v>
      </c>
      <c r="AA494">
        <f>AA493+Z494</f>
        <v>3362</v>
      </c>
    </row>
    <row r="495" spans="1:27" x14ac:dyDescent="0.45">
      <c r="A495" s="5">
        <v>42237</v>
      </c>
      <c r="B495" s="7">
        <f t="shared" si="12"/>
        <v>2015</v>
      </c>
      <c r="C495" s="3" t="s">
        <v>137</v>
      </c>
      <c r="D495" s="3" t="s">
        <v>750</v>
      </c>
      <c r="E495" s="3" t="s">
        <v>751</v>
      </c>
      <c r="F495" s="3">
        <v>0</v>
      </c>
      <c r="G495" s="3">
        <v>8</v>
      </c>
      <c r="J495"/>
      <c r="O495" s="32"/>
      <c r="T495"/>
      <c r="Y495" s="5">
        <v>42594</v>
      </c>
      <c r="Z495" s="19">
        <f>SUMIFS($G:$G,$A:$A,$Y495)</f>
        <v>6</v>
      </c>
      <c r="AA495">
        <f>AA494+Z495</f>
        <v>3368</v>
      </c>
    </row>
    <row r="496" spans="1:27" x14ac:dyDescent="0.45">
      <c r="A496" s="5">
        <v>42237</v>
      </c>
      <c r="B496" s="7">
        <f t="shared" si="12"/>
        <v>2015</v>
      </c>
      <c r="C496" s="3" t="s">
        <v>74</v>
      </c>
      <c r="D496" s="3" t="s">
        <v>282</v>
      </c>
      <c r="E496" s="3" t="s">
        <v>752</v>
      </c>
      <c r="F496" s="3">
        <v>2</v>
      </c>
      <c r="G496" s="3">
        <v>5</v>
      </c>
      <c r="J496"/>
      <c r="O496" s="32"/>
      <c r="T496"/>
      <c r="Y496" s="5">
        <v>42595</v>
      </c>
      <c r="Z496" s="19">
        <f>SUMIFS($G:$G,$A:$A,$Y496)</f>
        <v>14</v>
      </c>
      <c r="AA496">
        <f>AA495+Z496</f>
        <v>3382</v>
      </c>
    </row>
    <row r="497" spans="1:27" x14ac:dyDescent="0.45">
      <c r="A497" s="5">
        <v>42238</v>
      </c>
      <c r="B497" s="7">
        <f t="shared" si="12"/>
        <v>2015</v>
      </c>
      <c r="C497" s="3" t="s">
        <v>22</v>
      </c>
      <c r="D497" s="3" t="s">
        <v>747</v>
      </c>
      <c r="E497" s="3" t="s">
        <v>748</v>
      </c>
      <c r="F497" s="3">
        <v>0</v>
      </c>
      <c r="G497" s="3">
        <v>4</v>
      </c>
      <c r="J497"/>
      <c r="O497" s="32"/>
      <c r="T497"/>
      <c r="Y497" s="5">
        <v>42596</v>
      </c>
      <c r="Z497" s="19">
        <f>SUMIFS($G:$G,$A:$A,$Y497)</f>
        <v>9</v>
      </c>
      <c r="AA497">
        <f>AA496+Z497</f>
        <v>3391</v>
      </c>
    </row>
    <row r="498" spans="1:27" x14ac:dyDescent="0.45">
      <c r="A498" s="5">
        <v>42238</v>
      </c>
      <c r="B498" s="7">
        <f t="shared" si="12"/>
        <v>2015</v>
      </c>
      <c r="C498" s="3" t="s">
        <v>238</v>
      </c>
      <c r="D498" s="3" t="s">
        <v>394</v>
      </c>
      <c r="E498" s="3" t="s">
        <v>749</v>
      </c>
      <c r="F498" s="3">
        <v>3</v>
      </c>
      <c r="G498" s="3">
        <v>1</v>
      </c>
      <c r="J498"/>
      <c r="O498" s="32"/>
      <c r="T498"/>
      <c r="Y498" s="5">
        <v>42599</v>
      </c>
      <c r="Z498" s="19">
        <f>SUMIFS($G:$G,$A:$A,$Y498)</f>
        <v>4</v>
      </c>
      <c r="AA498">
        <f>AA497+Z498</f>
        <v>3395</v>
      </c>
    </row>
    <row r="499" spans="1:27" x14ac:dyDescent="0.45">
      <c r="A499" s="5">
        <v>42239</v>
      </c>
      <c r="B499" s="7">
        <f t="shared" si="12"/>
        <v>2015</v>
      </c>
      <c r="C499" s="3" t="s">
        <v>29</v>
      </c>
      <c r="D499" s="3" t="s">
        <v>745</v>
      </c>
      <c r="E499" s="3" t="s">
        <v>746</v>
      </c>
      <c r="F499" s="3">
        <v>1</v>
      </c>
      <c r="G499" s="3">
        <v>7</v>
      </c>
      <c r="J499"/>
      <c r="O499" s="32"/>
      <c r="T499"/>
      <c r="Y499" s="5">
        <v>42600</v>
      </c>
      <c r="Z499" s="19">
        <f>SUMIFS($G:$G,$A:$A,$Y499)</f>
        <v>4</v>
      </c>
      <c r="AA499">
        <f>AA498+Z499</f>
        <v>3399</v>
      </c>
    </row>
    <row r="500" spans="1:27" x14ac:dyDescent="0.45">
      <c r="A500" s="5">
        <v>42241</v>
      </c>
      <c r="B500" s="7">
        <f t="shared" si="12"/>
        <v>2015</v>
      </c>
      <c r="C500" s="3" t="s">
        <v>10</v>
      </c>
      <c r="D500" s="3" t="s">
        <v>11</v>
      </c>
      <c r="E500" s="3" t="s">
        <v>744</v>
      </c>
      <c r="F500" s="3">
        <v>1</v>
      </c>
      <c r="G500" s="3">
        <v>3</v>
      </c>
      <c r="J500"/>
      <c r="O500" s="32"/>
      <c r="T500"/>
      <c r="Y500" s="5">
        <v>42602</v>
      </c>
      <c r="Z500" s="19">
        <f>SUMIFS($G:$G,$A:$A,$Y500)</f>
        <v>9</v>
      </c>
      <c r="AA500">
        <f>AA499+Z500</f>
        <v>3408</v>
      </c>
    </row>
    <row r="501" spans="1:27" x14ac:dyDescent="0.45">
      <c r="A501" s="5">
        <v>42242</v>
      </c>
      <c r="B501" s="7">
        <f t="shared" si="12"/>
        <v>2015</v>
      </c>
      <c r="C501" s="3" t="s">
        <v>6</v>
      </c>
      <c r="D501" s="3" t="s">
        <v>7</v>
      </c>
      <c r="E501" s="3" t="s">
        <v>739</v>
      </c>
      <c r="F501" s="3">
        <v>2</v>
      </c>
      <c r="G501" s="3">
        <v>2</v>
      </c>
      <c r="J501"/>
      <c r="O501" s="32"/>
      <c r="T501"/>
      <c r="Y501" s="5">
        <v>42603</v>
      </c>
      <c r="Z501" s="19">
        <f>SUMIFS($G:$G,$A:$A,$Y501)</f>
        <v>17</v>
      </c>
      <c r="AA501">
        <f>AA500+Z501</f>
        <v>3425</v>
      </c>
    </row>
    <row r="502" spans="1:27" x14ac:dyDescent="0.45">
      <c r="A502" s="5">
        <v>42242</v>
      </c>
      <c r="B502" s="7">
        <f t="shared" si="12"/>
        <v>2015</v>
      </c>
      <c r="C502" s="3" t="s">
        <v>125</v>
      </c>
      <c r="D502" s="3" t="s">
        <v>740</v>
      </c>
      <c r="E502" s="3" t="s">
        <v>741</v>
      </c>
      <c r="F502" s="3">
        <v>0</v>
      </c>
      <c r="G502" s="3">
        <v>4</v>
      </c>
      <c r="J502"/>
      <c r="O502" s="32"/>
      <c r="T502"/>
      <c r="Y502" s="5">
        <v>42607</v>
      </c>
      <c r="Z502" s="19">
        <f>SUMIFS($G:$G,$A:$A,$Y502)</f>
        <v>5</v>
      </c>
      <c r="AA502">
        <f>AA501+Z502</f>
        <v>3430</v>
      </c>
    </row>
    <row r="503" spans="1:27" x14ac:dyDescent="0.45">
      <c r="A503" s="5">
        <v>42242</v>
      </c>
      <c r="B503" s="7">
        <f t="shared" si="12"/>
        <v>2015</v>
      </c>
      <c r="C503" s="3" t="s">
        <v>22</v>
      </c>
      <c r="D503" s="3" t="s">
        <v>742</v>
      </c>
      <c r="E503" s="3" t="s">
        <v>743</v>
      </c>
      <c r="F503" s="3">
        <v>2</v>
      </c>
      <c r="G503" s="3">
        <v>2</v>
      </c>
      <c r="J503"/>
      <c r="O503" s="32"/>
      <c r="T503"/>
      <c r="Y503" s="5">
        <v>42609</v>
      </c>
      <c r="Z503" s="19">
        <f>SUMIFS($G:$G,$A:$A,$Y503)</f>
        <v>10</v>
      </c>
      <c r="AA503">
        <f>AA502+Z503</f>
        <v>3440</v>
      </c>
    </row>
    <row r="504" spans="1:27" x14ac:dyDescent="0.45">
      <c r="A504" s="5">
        <v>42243</v>
      </c>
      <c r="B504" s="7">
        <f t="shared" si="12"/>
        <v>2015</v>
      </c>
      <c r="C504" s="3" t="s">
        <v>29</v>
      </c>
      <c r="D504" s="3" t="s">
        <v>737</v>
      </c>
      <c r="E504" s="3" t="s">
        <v>738</v>
      </c>
      <c r="F504" s="3">
        <v>2</v>
      </c>
      <c r="G504" s="3">
        <v>2</v>
      </c>
      <c r="J504"/>
      <c r="O504" s="32"/>
      <c r="T504"/>
      <c r="Y504" s="5">
        <v>42610</v>
      </c>
      <c r="Z504" s="19">
        <f>SUMIFS($G:$G,$A:$A,$Y504)</f>
        <v>17</v>
      </c>
      <c r="AA504">
        <f>AA503+Z504</f>
        <v>3457</v>
      </c>
    </row>
    <row r="505" spans="1:27" x14ac:dyDescent="0.45">
      <c r="A505" s="5">
        <v>42244</v>
      </c>
      <c r="B505" s="7">
        <f t="shared" si="12"/>
        <v>2015</v>
      </c>
      <c r="C505" s="3" t="s">
        <v>16</v>
      </c>
      <c r="D505" s="3" t="s">
        <v>122</v>
      </c>
      <c r="E505" s="3" t="s">
        <v>736</v>
      </c>
      <c r="F505" s="3">
        <v>1</v>
      </c>
      <c r="G505" s="3">
        <v>3</v>
      </c>
      <c r="J505"/>
      <c r="O505" s="32"/>
      <c r="T505"/>
      <c r="Y505" s="5">
        <v>42611</v>
      </c>
      <c r="Z505" s="19">
        <f>SUMIFS($G:$G,$A:$A,$Y505)</f>
        <v>5</v>
      </c>
      <c r="AA505">
        <f>AA504+Z505</f>
        <v>3462</v>
      </c>
    </row>
    <row r="506" spans="1:27" x14ac:dyDescent="0.45">
      <c r="A506" s="5">
        <v>42245</v>
      </c>
      <c r="B506" s="7">
        <f t="shared" si="12"/>
        <v>2015</v>
      </c>
      <c r="C506" s="3" t="s">
        <v>26</v>
      </c>
      <c r="D506" s="3" t="s">
        <v>322</v>
      </c>
      <c r="E506" s="3" t="s">
        <v>733</v>
      </c>
      <c r="F506" s="3">
        <v>3</v>
      </c>
      <c r="G506" s="3">
        <v>2</v>
      </c>
      <c r="J506"/>
      <c r="O506" s="32"/>
      <c r="T506"/>
      <c r="Y506" s="5">
        <v>42612</v>
      </c>
      <c r="Z506" s="19">
        <f>SUMIFS($G:$G,$A:$A,$Y506)</f>
        <v>8</v>
      </c>
      <c r="AA506">
        <f>AA505+Z506</f>
        <v>3470</v>
      </c>
    </row>
    <row r="507" spans="1:27" x14ac:dyDescent="0.45">
      <c r="A507" s="5">
        <v>42245</v>
      </c>
      <c r="B507" s="7">
        <f t="shared" si="12"/>
        <v>2015</v>
      </c>
      <c r="C507" s="3" t="s">
        <v>36</v>
      </c>
      <c r="D507" s="3" t="s">
        <v>734</v>
      </c>
      <c r="E507" s="3" t="s">
        <v>735</v>
      </c>
      <c r="F507" s="3">
        <v>1</v>
      </c>
      <c r="G507" s="3">
        <v>3</v>
      </c>
      <c r="J507"/>
      <c r="O507" s="32"/>
      <c r="T507"/>
      <c r="Y507" s="5">
        <v>42616</v>
      </c>
      <c r="Z507" s="19">
        <f>SUMIFS($G:$G,$A:$A,$Y507)</f>
        <v>7</v>
      </c>
      <c r="AA507">
        <f>AA506+Z507</f>
        <v>3477</v>
      </c>
    </row>
    <row r="508" spans="1:27" x14ac:dyDescent="0.45">
      <c r="A508" s="5">
        <v>42246</v>
      </c>
      <c r="B508" s="7">
        <f t="shared" si="12"/>
        <v>2015</v>
      </c>
      <c r="C508" s="3" t="s">
        <v>26</v>
      </c>
      <c r="D508" s="3" t="s">
        <v>50</v>
      </c>
      <c r="E508" s="3" t="s">
        <v>732</v>
      </c>
      <c r="F508" s="3">
        <v>1</v>
      </c>
      <c r="G508" s="3">
        <v>4</v>
      </c>
      <c r="J508"/>
      <c r="O508" s="32"/>
      <c r="T508"/>
      <c r="Y508" s="5">
        <v>42617</v>
      </c>
      <c r="Z508" s="19">
        <f>SUMIFS($G:$G,$A:$A,$Y508)</f>
        <v>10</v>
      </c>
      <c r="AA508">
        <f>AA507+Z508</f>
        <v>3487</v>
      </c>
    </row>
    <row r="509" spans="1:27" x14ac:dyDescent="0.45">
      <c r="A509" s="5">
        <v>42252</v>
      </c>
      <c r="B509" s="7">
        <f t="shared" si="12"/>
        <v>2015</v>
      </c>
      <c r="C509" s="3" t="s">
        <v>137</v>
      </c>
      <c r="D509" s="3" t="s">
        <v>355</v>
      </c>
      <c r="E509" s="3" t="s">
        <v>727</v>
      </c>
      <c r="F509" s="3">
        <v>1</v>
      </c>
      <c r="G509" s="3">
        <v>3</v>
      </c>
      <c r="J509"/>
      <c r="O509" s="32"/>
      <c r="T509"/>
      <c r="Y509" s="5">
        <v>42618</v>
      </c>
      <c r="Z509" s="19">
        <f>SUMIFS($G:$G,$A:$A,$Y509)</f>
        <v>7</v>
      </c>
      <c r="AA509">
        <f>AA508+Z509</f>
        <v>3494</v>
      </c>
    </row>
    <row r="510" spans="1:27" x14ac:dyDescent="0.45">
      <c r="A510" s="5">
        <v>42252</v>
      </c>
      <c r="B510" s="7">
        <f t="shared" si="12"/>
        <v>2015</v>
      </c>
      <c r="C510" s="3" t="s">
        <v>22</v>
      </c>
      <c r="D510" s="3" t="s">
        <v>540</v>
      </c>
      <c r="E510" s="3" t="s">
        <v>728</v>
      </c>
      <c r="F510" s="3">
        <v>0</v>
      </c>
      <c r="G510" s="3">
        <v>4</v>
      </c>
      <c r="J510"/>
      <c r="O510" s="32"/>
      <c r="T510"/>
      <c r="Y510" s="5">
        <v>42621</v>
      </c>
      <c r="Z510" s="19">
        <f>SUMIFS($G:$G,$A:$A,$Y510)</f>
        <v>4</v>
      </c>
      <c r="AA510">
        <f>AA509+Z510</f>
        <v>3498</v>
      </c>
    </row>
    <row r="511" spans="1:27" x14ac:dyDescent="0.45">
      <c r="A511" s="5">
        <v>42252</v>
      </c>
      <c r="B511" s="7">
        <f t="shared" si="12"/>
        <v>2015</v>
      </c>
      <c r="C511" s="3" t="s">
        <v>340</v>
      </c>
      <c r="D511" s="3" t="s">
        <v>341</v>
      </c>
      <c r="E511" s="3" t="s">
        <v>729</v>
      </c>
      <c r="F511" s="3">
        <v>1</v>
      </c>
      <c r="G511" s="3">
        <v>3</v>
      </c>
      <c r="J511"/>
      <c r="O511" s="32"/>
      <c r="T511"/>
      <c r="Y511" s="5">
        <v>42623</v>
      </c>
      <c r="Z511" s="19">
        <f>SUMIFS($G:$G,$A:$A,$Y511)</f>
        <v>3</v>
      </c>
      <c r="AA511">
        <f>AA510+Z511</f>
        <v>3501</v>
      </c>
    </row>
    <row r="512" spans="1:27" x14ac:dyDescent="0.45">
      <c r="A512" s="5">
        <v>42252</v>
      </c>
      <c r="B512" s="7">
        <f t="shared" si="12"/>
        <v>2015</v>
      </c>
      <c r="C512" s="3" t="s">
        <v>44</v>
      </c>
      <c r="D512" s="3" t="s">
        <v>730</v>
      </c>
      <c r="E512" s="3" t="s">
        <v>731</v>
      </c>
      <c r="F512" s="3">
        <v>0</v>
      </c>
      <c r="G512" s="3">
        <v>4</v>
      </c>
      <c r="J512"/>
      <c r="O512" s="32"/>
      <c r="T512"/>
      <c r="Y512" s="5">
        <v>42624</v>
      </c>
      <c r="Z512" s="19">
        <f>SUMIFS($G:$G,$A:$A,$Y512)</f>
        <v>25</v>
      </c>
      <c r="AA512">
        <f>AA511+Z512</f>
        <v>3526</v>
      </c>
    </row>
    <row r="513" spans="1:27" x14ac:dyDescent="0.45">
      <c r="A513" s="5">
        <v>42254</v>
      </c>
      <c r="B513" s="7">
        <f t="shared" si="12"/>
        <v>2015</v>
      </c>
      <c r="C513" s="3" t="s">
        <v>153</v>
      </c>
      <c r="D513" s="3" t="s">
        <v>724</v>
      </c>
      <c r="E513" s="3" t="s">
        <v>725</v>
      </c>
      <c r="F513" s="3">
        <v>2</v>
      </c>
      <c r="G513" s="3">
        <v>4</v>
      </c>
      <c r="J513"/>
      <c r="O513" s="32"/>
      <c r="T513"/>
      <c r="Y513" s="5">
        <v>42626</v>
      </c>
      <c r="Z513" s="19">
        <f>SUMIFS($G:$G,$A:$A,$Y513)</f>
        <v>2</v>
      </c>
      <c r="AA513">
        <f>AA512+Z513</f>
        <v>3528</v>
      </c>
    </row>
    <row r="514" spans="1:27" x14ac:dyDescent="0.45">
      <c r="A514" s="5">
        <v>42254</v>
      </c>
      <c r="B514" s="7">
        <f t="shared" si="12"/>
        <v>2015</v>
      </c>
      <c r="C514" s="3" t="s">
        <v>243</v>
      </c>
      <c r="D514" s="3" t="s">
        <v>408</v>
      </c>
      <c r="E514" s="3" t="s">
        <v>726</v>
      </c>
      <c r="F514" s="3">
        <v>0</v>
      </c>
      <c r="G514" s="3">
        <v>4</v>
      </c>
      <c r="J514"/>
      <c r="O514" s="32"/>
      <c r="T514"/>
      <c r="Y514" s="5">
        <v>42627</v>
      </c>
      <c r="Z514" s="19">
        <f>SUMIFS($G:$G,$A:$A,$Y514)</f>
        <v>3</v>
      </c>
      <c r="AA514">
        <f>AA513+Z514</f>
        <v>3531</v>
      </c>
    </row>
    <row r="515" spans="1:27" x14ac:dyDescent="0.45">
      <c r="A515" s="5">
        <v>42255</v>
      </c>
      <c r="B515" s="7">
        <f t="shared" ref="B515:B578" si="13">YEAR(A515)</f>
        <v>2015</v>
      </c>
      <c r="C515" s="3" t="s">
        <v>95</v>
      </c>
      <c r="D515" s="3" t="s">
        <v>722</v>
      </c>
      <c r="E515" s="3" t="s">
        <v>9</v>
      </c>
      <c r="F515" s="3">
        <v>0</v>
      </c>
      <c r="G515" s="3">
        <v>4</v>
      </c>
      <c r="J515"/>
      <c r="O515" s="32"/>
      <c r="T515"/>
      <c r="Y515" s="5">
        <v>42629</v>
      </c>
      <c r="Z515" s="19">
        <f>SUMIFS($G:$G,$A:$A,$Y515)</f>
        <v>7</v>
      </c>
      <c r="AA515">
        <f>AA514+Z515</f>
        <v>3538</v>
      </c>
    </row>
    <row r="516" spans="1:27" x14ac:dyDescent="0.45">
      <c r="A516" s="5">
        <v>42255</v>
      </c>
      <c r="B516" s="7">
        <f t="shared" si="13"/>
        <v>2015</v>
      </c>
      <c r="C516" s="3" t="s">
        <v>6</v>
      </c>
      <c r="D516" s="3" t="s">
        <v>7</v>
      </c>
      <c r="E516" s="3" t="s">
        <v>723</v>
      </c>
      <c r="F516" s="3">
        <v>0</v>
      </c>
      <c r="G516" s="3">
        <v>4</v>
      </c>
      <c r="J516"/>
      <c r="O516" s="32"/>
      <c r="T516"/>
      <c r="Y516" s="5">
        <v>42630</v>
      </c>
      <c r="Z516" s="19">
        <f>SUMIFS($G:$G,$A:$A,$Y516)</f>
        <v>21</v>
      </c>
      <c r="AA516">
        <f>AA515+Z516</f>
        <v>3559</v>
      </c>
    </row>
    <row r="517" spans="1:27" x14ac:dyDescent="0.45">
      <c r="A517" s="5">
        <v>42257</v>
      </c>
      <c r="B517" s="7">
        <f t="shared" si="13"/>
        <v>2015</v>
      </c>
      <c r="C517" s="3" t="s">
        <v>125</v>
      </c>
      <c r="D517" s="3" t="s">
        <v>720</v>
      </c>
      <c r="E517" s="3" t="s">
        <v>721</v>
      </c>
      <c r="F517" s="3">
        <v>5</v>
      </c>
      <c r="G517" s="3">
        <v>0</v>
      </c>
      <c r="J517"/>
      <c r="O517" s="32"/>
      <c r="T517"/>
      <c r="Y517" s="5">
        <v>42631</v>
      </c>
      <c r="Z517" s="19">
        <f>SUMIFS($G:$G,$A:$A,$Y517)</f>
        <v>11</v>
      </c>
      <c r="AA517">
        <f>AA516+Z517</f>
        <v>3570</v>
      </c>
    </row>
    <row r="518" spans="1:27" x14ac:dyDescent="0.45">
      <c r="A518" s="5">
        <v>42258</v>
      </c>
      <c r="B518" s="7">
        <f t="shared" si="13"/>
        <v>2015</v>
      </c>
      <c r="C518" s="3" t="s">
        <v>137</v>
      </c>
      <c r="D518" s="3" t="s">
        <v>355</v>
      </c>
      <c r="E518" s="3" t="s">
        <v>719</v>
      </c>
      <c r="F518" s="3">
        <v>0</v>
      </c>
      <c r="G518" s="3">
        <v>5</v>
      </c>
      <c r="J518"/>
      <c r="O518" s="32"/>
      <c r="T518"/>
      <c r="Y518" s="5">
        <v>42636</v>
      </c>
      <c r="Z518" s="19">
        <f>SUMIFS($G:$G,$A:$A,$Y518)</f>
        <v>0</v>
      </c>
      <c r="AA518">
        <f>AA517+Z518</f>
        <v>3570</v>
      </c>
    </row>
    <row r="519" spans="1:27" x14ac:dyDescent="0.45">
      <c r="A519" s="5">
        <v>42259</v>
      </c>
      <c r="B519" s="7">
        <f t="shared" si="13"/>
        <v>2015</v>
      </c>
      <c r="C519" s="3" t="s">
        <v>10</v>
      </c>
      <c r="D519" s="3" t="s">
        <v>72</v>
      </c>
      <c r="E519" s="3" t="s">
        <v>715</v>
      </c>
      <c r="F519" s="3">
        <v>0</v>
      </c>
      <c r="G519" s="3">
        <v>4</v>
      </c>
      <c r="J519"/>
      <c r="O519" s="32"/>
      <c r="T519"/>
      <c r="Y519" s="5">
        <v>42637</v>
      </c>
      <c r="Z519" s="19">
        <f>SUMIFS($G:$G,$A:$A,$Y519)</f>
        <v>8</v>
      </c>
      <c r="AA519">
        <f>AA518+Z519</f>
        <v>3578</v>
      </c>
    </row>
    <row r="520" spans="1:27" x14ac:dyDescent="0.45">
      <c r="A520" s="5">
        <v>42259</v>
      </c>
      <c r="B520" s="7">
        <f t="shared" si="13"/>
        <v>2015</v>
      </c>
      <c r="C520" s="3" t="s">
        <v>16</v>
      </c>
      <c r="D520" s="3" t="s">
        <v>566</v>
      </c>
      <c r="E520" s="3" t="s">
        <v>716</v>
      </c>
      <c r="F520" s="3">
        <v>2</v>
      </c>
      <c r="G520" s="3">
        <v>4</v>
      </c>
      <c r="J520"/>
      <c r="O520" s="32"/>
      <c r="T520"/>
      <c r="Y520" s="5">
        <v>42638</v>
      </c>
      <c r="Z520" s="19">
        <f>SUMIFS($G:$G,$A:$A,$Y520)</f>
        <v>3</v>
      </c>
      <c r="AA520">
        <f>AA519+Z520</f>
        <v>3581</v>
      </c>
    </row>
    <row r="521" spans="1:27" x14ac:dyDescent="0.45">
      <c r="A521" s="5">
        <v>42259</v>
      </c>
      <c r="B521" s="7">
        <f t="shared" si="13"/>
        <v>2015</v>
      </c>
      <c r="C521" s="3" t="s">
        <v>125</v>
      </c>
      <c r="D521" s="3" t="s">
        <v>126</v>
      </c>
      <c r="E521" s="3" t="s">
        <v>717</v>
      </c>
      <c r="F521" s="3">
        <v>0</v>
      </c>
      <c r="G521" s="3">
        <v>6</v>
      </c>
      <c r="J521"/>
      <c r="O521" s="32"/>
      <c r="T521"/>
      <c r="Y521" s="5">
        <v>42639</v>
      </c>
      <c r="Z521" s="19">
        <f>SUMIFS($G:$G,$A:$A,$Y521)</f>
        <v>14</v>
      </c>
      <c r="AA521">
        <f>AA520+Z521</f>
        <v>3595</v>
      </c>
    </row>
    <row r="522" spans="1:27" x14ac:dyDescent="0.45">
      <c r="A522" s="5">
        <v>42259</v>
      </c>
      <c r="B522" s="7">
        <f t="shared" si="13"/>
        <v>2015</v>
      </c>
      <c r="C522" s="3" t="s">
        <v>125</v>
      </c>
      <c r="D522" s="3" t="s">
        <v>126</v>
      </c>
      <c r="E522" s="3" t="s">
        <v>718</v>
      </c>
      <c r="F522" s="3">
        <v>1</v>
      </c>
      <c r="G522" s="3">
        <v>3</v>
      </c>
      <c r="J522"/>
      <c r="O522" s="32"/>
      <c r="T522"/>
      <c r="Y522" s="5">
        <v>42642</v>
      </c>
      <c r="Z522" s="19">
        <f>SUMIFS($G:$G,$A:$A,$Y522)</f>
        <v>3</v>
      </c>
      <c r="AA522">
        <f>AA521+Z522</f>
        <v>3598</v>
      </c>
    </row>
    <row r="523" spans="1:27" x14ac:dyDescent="0.45">
      <c r="A523" s="5">
        <v>42260</v>
      </c>
      <c r="B523" s="7">
        <f t="shared" si="13"/>
        <v>2015</v>
      </c>
      <c r="C523" s="3" t="s">
        <v>22</v>
      </c>
      <c r="D523" s="3" t="s">
        <v>713</v>
      </c>
      <c r="E523" s="3" t="s">
        <v>714</v>
      </c>
      <c r="F523" s="3">
        <v>1</v>
      </c>
      <c r="G523" s="3">
        <v>5</v>
      </c>
      <c r="J523"/>
      <c r="O523" s="32"/>
      <c r="T523"/>
      <c r="Y523" s="5">
        <v>42644</v>
      </c>
      <c r="Z523" s="19">
        <f>SUMIFS($G:$G,$A:$A,$Y523)</f>
        <v>4</v>
      </c>
      <c r="AA523">
        <f>AA522+Z523</f>
        <v>3602</v>
      </c>
    </row>
    <row r="524" spans="1:27" x14ac:dyDescent="0.45">
      <c r="A524" s="5">
        <v>42262</v>
      </c>
      <c r="B524" s="7">
        <f t="shared" si="13"/>
        <v>2015</v>
      </c>
      <c r="C524" s="3" t="s">
        <v>172</v>
      </c>
      <c r="D524" s="3" t="s">
        <v>419</v>
      </c>
      <c r="E524" s="3" t="s">
        <v>712</v>
      </c>
      <c r="F524" s="3">
        <v>0</v>
      </c>
      <c r="G524" s="3">
        <v>4</v>
      </c>
      <c r="J524"/>
      <c r="O524" s="32"/>
      <c r="T524"/>
      <c r="Y524" s="5">
        <v>42645</v>
      </c>
      <c r="Z524" s="19">
        <f>SUMIFS($G:$G,$A:$A,$Y524)</f>
        <v>4</v>
      </c>
      <c r="AA524">
        <f>AA523+Z524</f>
        <v>3606</v>
      </c>
    </row>
    <row r="525" spans="1:27" x14ac:dyDescent="0.45">
      <c r="A525" s="5">
        <v>42264</v>
      </c>
      <c r="B525" s="7">
        <f t="shared" si="13"/>
        <v>2015</v>
      </c>
      <c r="C525" s="3" t="s">
        <v>707</v>
      </c>
      <c r="D525" s="3" t="s">
        <v>708</v>
      </c>
      <c r="E525" s="3" t="s">
        <v>709</v>
      </c>
      <c r="F525" s="3">
        <v>6</v>
      </c>
      <c r="G525" s="3">
        <v>0</v>
      </c>
      <c r="J525"/>
      <c r="O525" s="32"/>
      <c r="T525"/>
      <c r="Y525" s="5">
        <v>42646</v>
      </c>
      <c r="Z525" s="19">
        <f>SUMIFS($G:$G,$A:$A,$Y525)</f>
        <v>4</v>
      </c>
      <c r="AA525">
        <f>AA524+Z525</f>
        <v>3610</v>
      </c>
    </row>
    <row r="526" spans="1:27" x14ac:dyDescent="0.45">
      <c r="A526" s="5">
        <v>42264</v>
      </c>
      <c r="B526" s="7">
        <f t="shared" si="13"/>
        <v>2015</v>
      </c>
      <c r="C526" s="3" t="s">
        <v>118</v>
      </c>
      <c r="D526" s="3" t="s">
        <v>710</v>
      </c>
      <c r="E526" s="3" t="s">
        <v>711</v>
      </c>
      <c r="F526" s="3">
        <v>0</v>
      </c>
      <c r="G526" s="3">
        <v>4</v>
      </c>
      <c r="J526"/>
      <c r="O526" s="32"/>
      <c r="T526"/>
      <c r="Y526" s="5">
        <v>42647</v>
      </c>
      <c r="Z526" s="19">
        <f>SUMIFS($G:$G,$A:$A,$Y526)</f>
        <v>2</v>
      </c>
      <c r="AA526">
        <f>AA525+Z526</f>
        <v>3612</v>
      </c>
    </row>
    <row r="527" spans="1:27" x14ac:dyDescent="0.45">
      <c r="A527" s="5">
        <v>42266</v>
      </c>
      <c r="B527" s="7">
        <f t="shared" si="13"/>
        <v>2015</v>
      </c>
      <c r="C527" s="3" t="s">
        <v>153</v>
      </c>
      <c r="D527" s="3" t="s">
        <v>154</v>
      </c>
      <c r="E527" s="3" t="s">
        <v>706</v>
      </c>
      <c r="F527" s="3">
        <v>1</v>
      </c>
      <c r="G527" s="3">
        <v>3</v>
      </c>
      <c r="J527"/>
      <c r="O527" s="32"/>
      <c r="T527"/>
      <c r="Y527" s="5">
        <v>42651</v>
      </c>
      <c r="Z527" s="19">
        <f>SUMIFS($G:$G,$A:$A,$Y527)</f>
        <v>4</v>
      </c>
      <c r="AA527">
        <f>AA526+Z527</f>
        <v>3616</v>
      </c>
    </row>
    <row r="528" spans="1:27" x14ac:dyDescent="0.45">
      <c r="A528" s="5">
        <v>42267</v>
      </c>
      <c r="B528" s="7">
        <f t="shared" si="13"/>
        <v>2015</v>
      </c>
      <c r="C528" s="3" t="s">
        <v>64</v>
      </c>
      <c r="D528" s="3" t="s">
        <v>65</v>
      </c>
      <c r="E528" s="3" t="s">
        <v>702</v>
      </c>
      <c r="F528" s="3">
        <v>1</v>
      </c>
      <c r="G528" s="3">
        <v>3</v>
      </c>
      <c r="J528"/>
      <c r="O528" s="32"/>
      <c r="T528"/>
      <c r="Y528" s="5">
        <v>42652</v>
      </c>
      <c r="Z528" s="19">
        <f>SUMIFS($G:$G,$A:$A,$Y528)</f>
        <v>11</v>
      </c>
      <c r="AA528">
        <f>AA527+Z528</f>
        <v>3627</v>
      </c>
    </row>
    <row r="529" spans="1:27" x14ac:dyDescent="0.45">
      <c r="A529" s="5">
        <v>42267</v>
      </c>
      <c r="B529" s="7">
        <f t="shared" si="13"/>
        <v>2015</v>
      </c>
      <c r="C529" s="3" t="s">
        <v>6</v>
      </c>
      <c r="D529" s="3" t="s">
        <v>7</v>
      </c>
      <c r="E529" s="3" t="s">
        <v>703</v>
      </c>
      <c r="F529" s="3">
        <v>1</v>
      </c>
      <c r="G529" s="3">
        <v>5</v>
      </c>
      <c r="J529"/>
      <c r="O529" s="32"/>
      <c r="T529"/>
      <c r="Y529" s="5">
        <v>42656</v>
      </c>
      <c r="Z529" s="19">
        <f>SUMIFS($G:$G,$A:$A,$Y529)</f>
        <v>4</v>
      </c>
      <c r="AA529">
        <f>AA528+Z529</f>
        <v>3631</v>
      </c>
    </row>
    <row r="530" spans="1:27" x14ac:dyDescent="0.45">
      <c r="A530" s="5">
        <v>42267</v>
      </c>
      <c r="B530" s="7">
        <f t="shared" si="13"/>
        <v>2015</v>
      </c>
      <c r="C530" s="3" t="s">
        <v>102</v>
      </c>
      <c r="D530" s="3" t="s">
        <v>704</v>
      </c>
      <c r="E530" s="3" t="s">
        <v>705</v>
      </c>
      <c r="F530" s="3">
        <v>0</v>
      </c>
      <c r="G530" s="3">
        <v>6</v>
      </c>
      <c r="J530"/>
      <c r="O530" s="32"/>
      <c r="T530"/>
      <c r="Y530" s="5">
        <v>42657</v>
      </c>
      <c r="Z530" s="19">
        <f>SUMIFS($G:$G,$A:$A,$Y530)</f>
        <v>6</v>
      </c>
      <c r="AA530">
        <f>AA529+Z530</f>
        <v>3637</v>
      </c>
    </row>
    <row r="531" spans="1:27" x14ac:dyDescent="0.45">
      <c r="A531" s="5">
        <v>42270</v>
      </c>
      <c r="B531" s="7">
        <f t="shared" si="13"/>
        <v>2015</v>
      </c>
      <c r="C531" s="3" t="s">
        <v>10</v>
      </c>
      <c r="D531" s="3" t="s">
        <v>72</v>
      </c>
      <c r="E531" s="3" t="s">
        <v>698</v>
      </c>
      <c r="F531" s="3">
        <v>0</v>
      </c>
      <c r="G531" s="3">
        <v>5</v>
      </c>
      <c r="J531"/>
      <c r="O531" s="32"/>
      <c r="T531"/>
      <c r="Y531" s="5">
        <v>42658</v>
      </c>
      <c r="Z531" s="19">
        <f>SUMIFS($G:$G,$A:$A,$Y531)</f>
        <v>21</v>
      </c>
      <c r="AA531">
        <f>AA530+Z531</f>
        <v>3658</v>
      </c>
    </row>
    <row r="532" spans="1:27" x14ac:dyDescent="0.45">
      <c r="A532" s="5">
        <v>42270</v>
      </c>
      <c r="B532" s="7">
        <f t="shared" si="13"/>
        <v>2015</v>
      </c>
      <c r="C532" s="3" t="s">
        <v>22</v>
      </c>
      <c r="D532" s="3" t="s">
        <v>276</v>
      </c>
      <c r="E532" s="3" t="s">
        <v>699</v>
      </c>
      <c r="F532" s="3">
        <v>0</v>
      </c>
      <c r="G532" s="3">
        <v>4</v>
      </c>
      <c r="J532"/>
      <c r="O532" s="32"/>
      <c r="T532"/>
      <c r="Y532" s="5">
        <v>42660</v>
      </c>
      <c r="Z532" s="19">
        <f>SUMIFS($G:$G,$A:$A,$Y532)</f>
        <v>4</v>
      </c>
      <c r="AA532">
        <f>AA531+Z532</f>
        <v>3662</v>
      </c>
    </row>
    <row r="533" spans="1:27" x14ac:dyDescent="0.45">
      <c r="A533" s="5">
        <v>42270</v>
      </c>
      <c r="B533" s="7">
        <f t="shared" si="13"/>
        <v>2015</v>
      </c>
      <c r="C533" s="3" t="s">
        <v>95</v>
      </c>
      <c r="D533" s="3" t="s">
        <v>700</v>
      </c>
      <c r="E533" s="3" t="s">
        <v>701</v>
      </c>
      <c r="F533" s="3">
        <v>1</v>
      </c>
      <c r="G533" s="3">
        <v>3</v>
      </c>
      <c r="J533"/>
      <c r="O533" s="32"/>
      <c r="T533"/>
      <c r="Y533" s="5">
        <v>42661</v>
      </c>
      <c r="Z533" s="19">
        <f>SUMIFS($G:$G,$A:$A,$Y533)</f>
        <v>4</v>
      </c>
      <c r="AA533">
        <f>AA532+Z533</f>
        <v>3666</v>
      </c>
    </row>
    <row r="534" spans="1:27" x14ac:dyDescent="0.45">
      <c r="A534" s="5">
        <v>42271</v>
      </c>
      <c r="B534" s="7">
        <f t="shared" si="13"/>
        <v>2015</v>
      </c>
      <c r="C534" s="3" t="s">
        <v>6</v>
      </c>
      <c r="D534" s="3" t="s">
        <v>7</v>
      </c>
      <c r="E534" s="3" t="s">
        <v>697</v>
      </c>
      <c r="F534" s="3">
        <v>0</v>
      </c>
      <c r="G534" s="3">
        <v>5</v>
      </c>
      <c r="J534"/>
      <c r="O534" s="32"/>
      <c r="T534"/>
      <c r="Y534" s="5">
        <v>42665</v>
      </c>
      <c r="Z534" s="19">
        <f>SUMIFS($G:$G,$A:$A,$Y534)</f>
        <v>7</v>
      </c>
      <c r="AA534">
        <f>AA533+Z534</f>
        <v>3673</v>
      </c>
    </row>
    <row r="535" spans="1:27" x14ac:dyDescent="0.45">
      <c r="A535" s="5">
        <v>42272</v>
      </c>
      <c r="B535" s="7">
        <f t="shared" si="13"/>
        <v>2015</v>
      </c>
      <c r="C535" s="3" t="s">
        <v>6</v>
      </c>
      <c r="D535" s="3" t="s">
        <v>695</v>
      </c>
      <c r="E535" s="3" t="s">
        <v>696</v>
      </c>
      <c r="F535" s="3">
        <v>0</v>
      </c>
      <c r="G535" s="3">
        <v>4</v>
      </c>
      <c r="J535"/>
      <c r="O535" s="32"/>
      <c r="T535"/>
      <c r="Y535" s="5">
        <v>42666</v>
      </c>
      <c r="Z535" s="19">
        <f>SUMIFS($G:$G,$A:$A,$Y535)</f>
        <v>5</v>
      </c>
      <c r="AA535">
        <f>AA534+Z535</f>
        <v>3678</v>
      </c>
    </row>
    <row r="536" spans="1:27" x14ac:dyDescent="0.45">
      <c r="A536" s="5">
        <v>42274</v>
      </c>
      <c r="B536" s="7">
        <f t="shared" si="13"/>
        <v>2015</v>
      </c>
      <c r="C536" s="3" t="s">
        <v>95</v>
      </c>
      <c r="D536" s="3" t="s">
        <v>691</v>
      </c>
      <c r="E536" s="3" t="s">
        <v>692</v>
      </c>
      <c r="F536" s="3">
        <v>0</v>
      </c>
      <c r="G536" s="3">
        <v>10</v>
      </c>
      <c r="J536"/>
      <c r="O536" s="32"/>
      <c r="T536"/>
      <c r="Y536" s="5">
        <v>42668</v>
      </c>
      <c r="Z536" s="19">
        <f>SUMIFS($G:$G,$A:$A,$Y536)</f>
        <v>6</v>
      </c>
      <c r="AA536">
        <f>AA535+Z536</f>
        <v>3684</v>
      </c>
    </row>
    <row r="537" spans="1:27" x14ac:dyDescent="0.45">
      <c r="A537" s="5">
        <v>42274</v>
      </c>
      <c r="B537" s="7">
        <f t="shared" si="13"/>
        <v>2015</v>
      </c>
      <c r="C537" s="3" t="s">
        <v>6</v>
      </c>
      <c r="D537" s="3" t="s">
        <v>7</v>
      </c>
      <c r="E537" s="3" t="s">
        <v>693</v>
      </c>
      <c r="F537" s="3">
        <v>0</v>
      </c>
      <c r="G537" s="3">
        <v>4</v>
      </c>
      <c r="J537"/>
      <c r="O537" s="32"/>
      <c r="T537"/>
      <c r="Y537" s="5">
        <v>42670</v>
      </c>
      <c r="Z537" s="19">
        <f>SUMIFS($G:$G,$A:$A,$Y537)</f>
        <v>0</v>
      </c>
      <c r="AA537">
        <f>AA536+Z537</f>
        <v>3684</v>
      </c>
    </row>
    <row r="538" spans="1:27" x14ac:dyDescent="0.45">
      <c r="A538" s="5">
        <v>42274</v>
      </c>
      <c r="B538" s="7">
        <f t="shared" si="13"/>
        <v>2015</v>
      </c>
      <c r="C538" s="3" t="s">
        <v>44</v>
      </c>
      <c r="D538" s="3" t="s">
        <v>45</v>
      </c>
      <c r="E538" s="3" t="s">
        <v>694</v>
      </c>
      <c r="F538" s="3">
        <v>0</v>
      </c>
      <c r="G538" s="3">
        <v>4</v>
      </c>
      <c r="J538"/>
      <c r="O538" s="32"/>
      <c r="T538"/>
      <c r="Y538" s="5">
        <v>42671</v>
      </c>
      <c r="Z538" s="19">
        <f>SUMIFS($G:$G,$A:$A,$Y538)</f>
        <v>10</v>
      </c>
      <c r="AA538">
        <f>AA537+Z538</f>
        <v>3694</v>
      </c>
    </row>
    <row r="539" spans="1:27" x14ac:dyDescent="0.45">
      <c r="A539" s="5">
        <v>42275</v>
      </c>
      <c r="B539" s="7">
        <f t="shared" si="13"/>
        <v>2015</v>
      </c>
      <c r="C539" s="3" t="s">
        <v>74</v>
      </c>
      <c r="D539" s="3" t="s">
        <v>686</v>
      </c>
      <c r="E539" s="3" t="s">
        <v>687</v>
      </c>
      <c r="F539" s="3">
        <v>0</v>
      </c>
      <c r="G539" s="3">
        <v>5</v>
      </c>
      <c r="J539"/>
      <c r="O539" s="32"/>
      <c r="T539"/>
      <c r="Y539" s="5">
        <v>42672</v>
      </c>
      <c r="Z539" s="19">
        <f>SUMIFS($G:$G,$A:$A,$Y539)</f>
        <v>12</v>
      </c>
      <c r="AA539">
        <f>AA538+Z539</f>
        <v>3706</v>
      </c>
    </row>
    <row r="540" spans="1:27" x14ac:dyDescent="0.45">
      <c r="A540" s="5">
        <v>42275</v>
      </c>
      <c r="B540" s="7">
        <f t="shared" si="13"/>
        <v>2015</v>
      </c>
      <c r="C540" s="3" t="s">
        <v>6</v>
      </c>
      <c r="D540" s="3" t="s">
        <v>7</v>
      </c>
      <c r="E540" s="3" t="s">
        <v>688</v>
      </c>
      <c r="F540" s="3">
        <v>3</v>
      </c>
      <c r="G540" s="3">
        <v>2</v>
      </c>
      <c r="J540"/>
      <c r="O540" s="32"/>
      <c r="T540"/>
      <c r="Y540" s="5">
        <v>42673</v>
      </c>
      <c r="Z540" s="19">
        <f>SUMIFS($G:$G,$A:$A,$Y540)</f>
        <v>22</v>
      </c>
      <c r="AA540">
        <f>AA539+Z540</f>
        <v>3728</v>
      </c>
    </row>
    <row r="541" spans="1:27" x14ac:dyDescent="0.45">
      <c r="A541" s="5">
        <v>42275</v>
      </c>
      <c r="B541" s="7">
        <f t="shared" si="13"/>
        <v>2015</v>
      </c>
      <c r="C541" s="3" t="s">
        <v>6</v>
      </c>
      <c r="D541" s="3" t="s">
        <v>7</v>
      </c>
      <c r="E541" s="3" t="s">
        <v>689</v>
      </c>
      <c r="F541" s="3">
        <v>2</v>
      </c>
      <c r="G541" s="3">
        <v>3</v>
      </c>
      <c r="J541"/>
      <c r="O541" s="32"/>
      <c r="T541"/>
      <c r="Y541" s="5">
        <v>42674</v>
      </c>
      <c r="Z541" s="19">
        <f>SUMIFS($G:$G,$A:$A,$Y541)</f>
        <v>4</v>
      </c>
      <c r="AA541">
        <f>AA540+Z541</f>
        <v>3732</v>
      </c>
    </row>
    <row r="542" spans="1:27" x14ac:dyDescent="0.45">
      <c r="A542" s="5">
        <v>42275</v>
      </c>
      <c r="B542" s="7">
        <f t="shared" si="13"/>
        <v>2015</v>
      </c>
      <c r="C542" s="3" t="s">
        <v>74</v>
      </c>
      <c r="D542" s="3" t="s">
        <v>85</v>
      </c>
      <c r="E542" s="3" t="s">
        <v>690</v>
      </c>
      <c r="F542" s="3">
        <v>0</v>
      </c>
      <c r="G542" s="3">
        <v>4</v>
      </c>
      <c r="J542"/>
      <c r="O542" s="32"/>
      <c r="T542"/>
      <c r="Y542" s="5">
        <v>42675</v>
      </c>
      <c r="Z542" s="19">
        <f>SUMIFS($G:$G,$A:$A,$Y542)</f>
        <v>5</v>
      </c>
      <c r="AA542">
        <f>AA541+Z542</f>
        <v>3737</v>
      </c>
    </row>
    <row r="543" spans="1:27" x14ac:dyDescent="0.45">
      <c r="A543" s="5">
        <v>42278</v>
      </c>
      <c r="B543" s="7">
        <f t="shared" si="13"/>
        <v>2015</v>
      </c>
      <c r="C543" s="3" t="s">
        <v>346</v>
      </c>
      <c r="D543" s="3" t="s">
        <v>684</v>
      </c>
      <c r="E543" s="3" t="s">
        <v>685</v>
      </c>
      <c r="F543" s="3">
        <v>10</v>
      </c>
      <c r="G543" s="3">
        <v>9</v>
      </c>
      <c r="J543"/>
      <c r="O543" s="32"/>
      <c r="T543"/>
      <c r="Y543" s="5">
        <v>42676</v>
      </c>
      <c r="Z543" s="19">
        <f>SUMIFS($G:$G,$A:$A,$Y543)</f>
        <v>4</v>
      </c>
      <c r="AA543">
        <f>AA542+Z543</f>
        <v>3741</v>
      </c>
    </row>
    <row r="544" spans="1:27" x14ac:dyDescent="0.45">
      <c r="A544" s="5">
        <v>42279</v>
      </c>
      <c r="B544" s="7">
        <f t="shared" si="13"/>
        <v>2015</v>
      </c>
      <c r="C544" s="3" t="s">
        <v>79</v>
      </c>
      <c r="D544" s="3" t="s">
        <v>142</v>
      </c>
      <c r="E544" s="3" t="s">
        <v>683</v>
      </c>
      <c r="F544" s="3">
        <v>1</v>
      </c>
      <c r="G544" s="3">
        <v>4</v>
      </c>
      <c r="J544"/>
      <c r="O544" s="32"/>
      <c r="T544"/>
      <c r="Y544" s="5">
        <v>42677</v>
      </c>
      <c r="Z544" s="19">
        <f>SUMIFS($G:$G,$A:$A,$Y544)</f>
        <v>2</v>
      </c>
      <c r="AA544">
        <f>AA543+Z544</f>
        <v>3743</v>
      </c>
    </row>
    <row r="545" spans="1:27" x14ac:dyDescent="0.45">
      <c r="A545" s="5">
        <v>42283</v>
      </c>
      <c r="B545" s="7">
        <f t="shared" si="13"/>
        <v>2015</v>
      </c>
      <c r="C545" s="3" t="s">
        <v>79</v>
      </c>
      <c r="D545" s="3" t="s">
        <v>142</v>
      </c>
      <c r="E545" s="3" t="s">
        <v>682</v>
      </c>
      <c r="F545" s="3">
        <v>0</v>
      </c>
      <c r="G545" s="3">
        <v>5</v>
      </c>
      <c r="J545"/>
      <c r="O545" s="32"/>
      <c r="T545"/>
      <c r="Y545" s="5">
        <v>42678</v>
      </c>
      <c r="Z545" s="19">
        <f>SUMIFS($G:$G,$A:$A,$Y545)</f>
        <v>4</v>
      </c>
      <c r="AA545">
        <f>AA544+Z545</f>
        <v>3747</v>
      </c>
    </row>
    <row r="546" spans="1:27" x14ac:dyDescent="0.45">
      <c r="A546" s="5">
        <v>42286</v>
      </c>
      <c r="B546" s="7">
        <f t="shared" si="13"/>
        <v>2015</v>
      </c>
      <c r="C546" s="3" t="s">
        <v>332</v>
      </c>
      <c r="D546" s="3" t="s">
        <v>680</v>
      </c>
      <c r="E546" s="3" t="s">
        <v>681</v>
      </c>
      <c r="F546" s="3">
        <v>1</v>
      </c>
      <c r="G546" s="3">
        <v>3</v>
      </c>
      <c r="J546"/>
      <c r="O546" s="32"/>
      <c r="T546"/>
      <c r="Y546" s="5">
        <v>42679</v>
      </c>
      <c r="Z546" s="19">
        <f>SUMIFS($G:$G,$A:$A,$Y546)</f>
        <v>25</v>
      </c>
      <c r="AA546">
        <f>AA545+Z546</f>
        <v>3772</v>
      </c>
    </row>
    <row r="547" spans="1:27" x14ac:dyDescent="0.45">
      <c r="A547" s="5">
        <v>42287</v>
      </c>
      <c r="B547" s="7">
        <f t="shared" si="13"/>
        <v>2015</v>
      </c>
      <c r="C547" s="3" t="s">
        <v>26</v>
      </c>
      <c r="D547" s="3" t="s">
        <v>50</v>
      </c>
      <c r="E547" s="3" t="s">
        <v>676</v>
      </c>
      <c r="F547" s="3">
        <v>0</v>
      </c>
      <c r="G547" s="3">
        <v>6</v>
      </c>
      <c r="J547"/>
      <c r="O547" s="32"/>
      <c r="T547"/>
      <c r="Y547" s="5">
        <v>42683</v>
      </c>
      <c r="Z547" s="19">
        <f>SUMIFS($G:$G,$A:$A,$Y547)</f>
        <v>12</v>
      </c>
      <c r="AA547">
        <f>AA546+Z547</f>
        <v>3784</v>
      </c>
    </row>
    <row r="548" spans="1:27" x14ac:dyDescent="0.45">
      <c r="A548" s="5">
        <v>42287</v>
      </c>
      <c r="B548" s="7">
        <f t="shared" si="13"/>
        <v>2015</v>
      </c>
      <c r="C548" s="3" t="s">
        <v>137</v>
      </c>
      <c r="D548" s="3" t="s">
        <v>355</v>
      </c>
      <c r="E548" s="3" t="s">
        <v>677</v>
      </c>
      <c r="F548" s="3">
        <v>0</v>
      </c>
      <c r="G548" s="3">
        <v>4</v>
      </c>
      <c r="J548"/>
      <c r="O548" s="32"/>
      <c r="T548"/>
      <c r="Y548" s="5">
        <v>42684</v>
      </c>
      <c r="Z548" s="19">
        <f>SUMIFS($G:$G,$A:$A,$Y548)</f>
        <v>3</v>
      </c>
      <c r="AA548">
        <f>AA547+Z548</f>
        <v>3787</v>
      </c>
    </row>
    <row r="549" spans="1:27" x14ac:dyDescent="0.45">
      <c r="A549" s="5">
        <v>42287</v>
      </c>
      <c r="B549" s="7">
        <f t="shared" si="13"/>
        <v>2015</v>
      </c>
      <c r="C549" s="3" t="s">
        <v>6</v>
      </c>
      <c r="D549" s="3" t="s">
        <v>678</v>
      </c>
      <c r="E549" s="3" t="s">
        <v>679</v>
      </c>
      <c r="F549" s="3">
        <v>1</v>
      </c>
      <c r="G549" s="3">
        <v>3</v>
      </c>
      <c r="J549"/>
      <c r="O549" s="32"/>
      <c r="T549"/>
      <c r="Y549" s="5">
        <v>42685</v>
      </c>
      <c r="Z549" s="19">
        <f>SUMIFS($G:$G,$A:$A,$Y549)</f>
        <v>4</v>
      </c>
      <c r="AA549">
        <f>AA548+Z549</f>
        <v>3791</v>
      </c>
    </row>
    <row r="550" spans="1:27" x14ac:dyDescent="0.45">
      <c r="A550" s="5">
        <v>42289</v>
      </c>
      <c r="B550" s="7">
        <f t="shared" si="13"/>
        <v>2015</v>
      </c>
      <c r="C550" s="3" t="s">
        <v>95</v>
      </c>
      <c r="D550" s="3" t="s">
        <v>256</v>
      </c>
      <c r="E550" s="3" t="s">
        <v>675</v>
      </c>
      <c r="F550" s="3">
        <v>0</v>
      </c>
      <c r="G550" s="3">
        <v>4</v>
      </c>
      <c r="J550"/>
      <c r="O550" s="32"/>
      <c r="T550"/>
      <c r="Y550" s="5">
        <v>42686</v>
      </c>
      <c r="Z550" s="19">
        <f>SUMIFS($G:$G,$A:$A,$Y550)</f>
        <v>13</v>
      </c>
      <c r="AA550">
        <f>AA549+Z550</f>
        <v>3804</v>
      </c>
    </row>
    <row r="551" spans="1:27" x14ac:dyDescent="0.45">
      <c r="A551" s="5">
        <v>42294</v>
      </c>
      <c r="B551" s="7">
        <f t="shared" si="13"/>
        <v>2015</v>
      </c>
      <c r="C551" s="3" t="s">
        <v>22</v>
      </c>
      <c r="D551" s="3" t="s">
        <v>276</v>
      </c>
      <c r="E551" s="3" t="s">
        <v>672</v>
      </c>
      <c r="F551" s="3">
        <v>1</v>
      </c>
      <c r="G551" s="3">
        <v>4</v>
      </c>
      <c r="J551"/>
      <c r="O551" s="32"/>
      <c r="T551"/>
      <c r="Y551" s="5">
        <v>42687</v>
      </c>
      <c r="Z551" s="19">
        <f>SUMIFS($G:$G,$A:$A,$Y551)</f>
        <v>12</v>
      </c>
      <c r="AA551">
        <f>AA550+Z551</f>
        <v>3816</v>
      </c>
    </row>
    <row r="552" spans="1:27" x14ac:dyDescent="0.45">
      <c r="A552" s="5">
        <v>42294</v>
      </c>
      <c r="B552" s="7">
        <f t="shared" si="13"/>
        <v>2015</v>
      </c>
      <c r="C552" s="3" t="s">
        <v>153</v>
      </c>
      <c r="D552" s="3" t="s">
        <v>673</v>
      </c>
      <c r="E552" s="3" t="s">
        <v>674</v>
      </c>
      <c r="F552" s="3">
        <v>0</v>
      </c>
      <c r="G552" s="3">
        <v>4</v>
      </c>
      <c r="J552"/>
      <c r="O552" s="32"/>
      <c r="T552"/>
      <c r="Y552" s="5">
        <v>42691</v>
      </c>
      <c r="Z552" s="19">
        <f>SUMIFS($G:$G,$A:$A,$Y552)</f>
        <v>7</v>
      </c>
      <c r="AA552">
        <f>AA551+Z552</f>
        <v>3823</v>
      </c>
    </row>
    <row r="553" spans="1:27" x14ac:dyDescent="0.45">
      <c r="A553" s="5">
        <v>42295</v>
      </c>
      <c r="B553" s="7">
        <f t="shared" si="13"/>
        <v>2015</v>
      </c>
      <c r="C553" s="3" t="s">
        <v>10</v>
      </c>
      <c r="D553" s="3" t="s">
        <v>11</v>
      </c>
      <c r="E553" s="3" t="s">
        <v>671</v>
      </c>
      <c r="F553" s="3">
        <v>0</v>
      </c>
      <c r="G553" s="3">
        <v>4</v>
      </c>
      <c r="J553"/>
      <c r="O553" s="32"/>
      <c r="T553"/>
      <c r="Y553" s="5">
        <v>42692</v>
      </c>
      <c r="Z553" s="19">
        <f>SUMIFS($G:$G,$A:$A,$Y553)</f>
        <v>4</v>
      </c>
      <c r="AA553">
        <f>AA552+Z553</f>
        <v>3827</v>
      </c>
    </row>
    <row r="554" spans="1:27" x14ac:dyDescent="0.45">
      <c r="A554" s="5">
        <v>42296</v>
      </c>
      <c r="B554" s="7">
        <f t="shared" si="13"/>
        <v>2015</v>
      </c>
      <c r="C554" s="3" t="s">
        <v>6</v>
      </c>
      <c r="D554" s="3" t="s">
        <v>669</v>
      </c>
      <c r="E554" s="3" t="s">
        <v>670</v>
      </c>
      <c r="F554" s="3">
        <v>0</v>
      </c>
      <c r="G554" s="3">
        <v>6</v>
      </c>
      <c r="J554"/>
      <c r="O554" s="32"/>
      <c r="T554"/>
      <c r="Y554" s="5">
        <v>42696</v>
      </c>
      <c r="Z554" s="19">
        <f>SUMIFS($G:$G,$A:$A,$Y554)</f>
        <v>4</v>
      </c>
      <c r="AA554">
        <f>AA553+Z554</f>
        <v>3831</v>
      </c>
    </row>
    <row r="555" spans="1:27" x14ac:dyDescent="0.45">
      <c r="A555" s="5">
        <v>42299</v>
      </c>
      <c r="B555" s="7">
        <f t="shared" si="13"/>
        <v>2015</v>
      </c>
      <c r="C555" s="3" t="s">
        <v>26</v>
      </c>
      <c r="D555" s="3" t="s">
        <v>423</v>
      </c>
      <c r="E555" s="3" t="s">
        <v>668</v>
      </c>
      <c r="F555" s="3">
        <v>1</v>
      </c>
      <c r="G555" s="3">
        <v>3</v>
      </c>
      <c r="J555"/>
      <c r="O555" s="32"/>
      <c r="T555"/>
      <c r="Y555" s="5">
        <v>42697</v>
      </c>
      <c r="Z555" s="19">
        <f>SUMIFS($G:$G,$A:$A,$Y555)</f>
        <v>4</v>
      </c>
      <c r="AA555">
        <f>AA554+Z555</f>
        <v>3835</v>
      </c>
    </row>
    <row r="556" spans="1:27" x14ac:dyDescent="0.45">
      <c r="A556" s="5">
        <v>42301</v>
      </c>
      <c r="B556" s="7">
        <f t="shared" si="13"/>
        <v>2015</v>
      </c>
      <c r="C556" s="3" t="s">
        <v>57</v>
      </c>
      <c r="D556" s="3" t="s">
        <v>666</v>
      </c>
      <c r="E556" s="3" t="s">
        <v>667</v>
      </c>
      <c r="F556" s="3">
        <v>0</v>
      </c>
      <c r="G556" s="3">
        <v>4</v>
      </c>
      <c r="J556"/>
      <c r="O556" s="32"/>
      <c r="T556"/>
      <c r="Y556" s="5">
        <v>42698</v>
      </c>
      <c r="Z556" s="19">
        <f>SUMIFS($G:$G,$A:$A,$Y556)</f>
        <v>8</v>
      </c>
      <c r="AA556">
        <f>AA555+Z556</f>
        <v>3843</v>
      </c>
    </row>
    <row r="557" spans="1:27" x14ac:dyDescent="0.45">
      <c r="A557" s="5">
        <v>42302</v>
      </c>
      <c r="B557" s="7">
        <f t="shared" si="13"/>
        <v>2015</v>
      </c>
      <c r="C557" s="3" t="s">
        <v>137</v>
      </c>
      <c r="D557" s="3" t="s">
        <v>662</v>
      </c>
      <c r="E557" s="3" t="s">
        <v>663</v>
      </c>
      <c r="F557" s="3">
        <v>0</v>
      </c>
      <c r="G557" s="3">
        <v>5</v>
      </c>
      <c r="J557"/>
      <c r="O557" s="32"/>
      <c r="T557"/>
      <c r="Y557" s="5">
        <v>42699</v>
      </c>
      <c r="Z557" s="19">
        <f>SUMIFS($G:$G,$A:$A,$Y557)</f>
        <v>4</v>
      </c>
      <c r="AA557">
        <f>AA556+Z557</f>
        <v>3847</v>
      </c>
    </row>
    <row r="558" spans="1:27" x14ac:dyDescent="0.45">
      <c r="A558" s="5">
        <v>42302</v>
      </c>
      <c r="B558" s="7">
        <f t="shared" si="13"/>
        <v>2015</v>
      </c>
      <c r="C558" s="3" t="s">
        <v>332</v>
      </c>
      <c r="D558" s="3" t="s">
        <v>333</v>
      </c>
      <c r="E558" s="3" t="s">
        <v>664</v>
      </c>
      <c r="F558" s="3">
        <v>1</v>
      </c>
      <c r="G558" s="3">
        <v>4</v>
      </c>
      <c r="J558"/>
      <c r="O558" s="32"/>
      <c r="T558"/>
      <c r="Y558" s="5">
        <v>42700</v>
      </c>
      <c r="Z558" s="19">
        <f>SUMIFS($G:$G,$A:$A,$Y558)</f>
        <v>5</v>
      </c>
      <c r="AA558">
        <f>AA557+Z558</f>
        <v>3852</v>
      </c>
    </row>
    <row r="559" spans="1:27" x14ac:dyDescent="0.45">
      <c r="A559" s="5">
        <v>42302</v>
      </c>
      <c r="B559" s="7">
        <f t="shared" si="13"/>
        <v>2015</v>
      </c>
      <c r="C559" s="3" t="s">
        <v>157</v>
      </c>
      <c r="D559" s="3" t="s">
        <v>52</v>
      </c>
      <c r="E559" s="3" t="s">
        <v>665</v>
      </c>
      <c r="F559" s="3">
        <v>0</v>
      </c>
      <c r="G559" s="3">
        <v>5</v>
      </c>
      <c r="J559"/>
      <c r="O559" s="32"/>
      <c r="T559"/>
      <c r="Y559" s="6">
        <v>42701</v>
      </c>
      <c r="Z559" s="19">
        <f>SUMIFS($G:$G,$A:$A,$Y559)</f>
        <v>16</v>
      </c>
      <c r="AA559">
        <f>AA558+Z559</f>
        <v>3868</v>
      </c>
    </row>
    <row r="560" spans="1:27" x14ac:dyDescent="0.45">
      <c r="A560" s="5">
        <v>42303</v>
      </c>
      <c r="B560" s="7">
        <f t="shared" si="13"/>
        <v>2015</v>
      </c>
      <c r="C560" s="3" t="s">
        <v>153</v>
      </c>
      <c r="D560" s="3" t="s">
        <v>260</v>
      </c>
      <c r="E560" s="3" t="s">
        <v>661</v>
      </c>
      <c r="F560" s="3">
        <v>0</v>
      </c>
      <c r="G560" s="3">
        <v>5</v>
      </c>
      <c r="J560"/>
      <c r="O560" s="32"/>
      <c r="T560"/>
      <c r="Y560" s="6">
        <v>42702</v>
      </c>
      <c r="Z560" s="19">
        <f>SUMIFS($G:$G,$A:$A,$Y560)</f>
        <v>11</v>
      </c>
      <c r="AA560">
        <f>AA559+Z560</f>
        <v>3879</v>
      </c>
    </row>
    <row r="561" spans="1:27" x14ac:dyDescent="0.45">
      <c r="A561" s="5">
        <v>42304</v>
      </c>
      <c r="B561" s="7">
        <f t="shared" si="13"/>
        <v>2015</v>
      </c>
      <c r="C561" s="3" t="s">
        <v>36</v>
      </c>
      <c r="D561" s="3" t="s">
        <v>357</v>
      </c>
      <c r="E561" s="3" t="s">
        <v>660</v>
      </c>
      <c r="F561" s="3">
        <v>0</v>
      </c>
      <c r="G561" s="3">
        <v>5</v>
      </c>
      <c r="J561"/>
      <c r="O561" s="32"/>
      <c r="T561"/>
      <c r="Y561" s="6">
        <v>42704</v>
      </c>
      <c r="Z561" s="19">
        <f>SUMIFS($G:$G,$A:$A,$Y561)</f>
        <v>4</v>
      </c>
      <c r="AA561">
        <f>AA560+Z561</f>
        <v>3883</v>
      </c>
    </row>
    <row r="562" spans="1:27" x14ac:dyDescent="0.45">
      <c r="A562" s="5">
        <v>42305</v>
      </c>
      <c r="B562" s="7">
        <f t="shared" si="13"/>
        <v>2015</v>
      </c>
      <c r="C562" s="3" t="s">
        <v>10</v>
      </c>
      <c r="D562" s="3" t="s">
        <v>658</v>
      </c>
      <c r="E562" s="3" t="s">
        <v>659</v>
      </c>
      <c r="F562" s="3">
        <v>1</v>
      </c>
      <c r="G562" s="3">
        <v>3</v>
      </c>
      <c r="J562"/>
      <c r="O562" s="32"/>
      <c r="T562"/>
      <c r="Y562" s="6">
        <v>42705</v>
      </c>
      <c r="Z562" s="19">
        <f>SUMIFS($G:$G,$A:$A,$Y562)</f>
        <v>3</v>
      </c>
      <c r="AA562">
        <f>AA561+Z562</f>
        <v>3886</v>
      </c>
    </row>
    <row r="563" spans="1:27" x14ac:dyDescent="0.45">
      <c r="A563" s="5">
        <v>42310</v>
      </c>
      <c r="B563" s="7">
        <f t="shared" si="13"/>
        <v>2015</v>
      </c>
      <c r="C563" s="3" t="s">
        <v>57</v>
      </c>
      <c r="D563" s="3" t="s">
        <v>656</v>
      </c>
      <c r="E563" s="3" t="s">
        <v>657</v>
      </c>
      <c r="F563" s="3">
        <v>4</v>
      </c>
      <c r="G563" s="3">
        <v>0</v>
      </c>
      <c r="J563"/>
      <c r="O563" s="32"/>
      <c r="T563"/>
      <c r="Y563" s="6">
        <v>42706</v>
      </c>
      <c r="Z563" s="19">
        <f>SUMIFS($G:$G,$A:$A,$Y563)</f>
        <v>6</v>
      </c>
      <c r="AA563">
        <f>AA562+Z563</f>
        <v>3892</v>
      </c>
    </row>
    <row r="564" spans="1:27" x14ac:dyDescent="0.45">
      <c r="A564" s="5">
        <v>42311</v>
      </c>
      <c r="B564" s="7">
        <f t="shared" si="13"/>
        <v>2015</v>
      </c>
      <c r="C564" s="3" t="s">
        <v>22</v>
      </c>
      <c r="D564" s="3" t="s">
        <v>32</v>
      </c>
      <c r="E564" s="3" t="s">
        <v>655</v>
      </c>
      <c r="F564" s="3">
        <v>2</v>
      </c>
      <c r="G564" s="3">
        <v>3</v>
      </c>
      <c r="J564"/>
      <c r="O564" s="32"/>
      <c r="T564"/>
      <c r="Y564" s="6">
        <v>42707</v>
      </c>
      <c r="Z564" s="19">
        <f>SUMIFS($G:$G,$A:$A,$Y564)</f>
        <v>6</v>
      </c>
      <c r="AA564">
        <f>AA563+Z564</f>
        <v>3898</v>
      </c>
    </row>
    <row r="565" spans="1:27" x14ac:dyDescent="0.45">
      <c r="A565" s="5">
        <v>42314</v>
      </c>
      <c r="B565" s="7">
        <f t="shared" si="13"/>
        <v>2015</v>
      </c>
      <c r="C565" s="3" t="s">
        <v>29</v>
      </c>
      <c r="D565" s="3" t="s">
        <v>303</v>
      </c>
      <c r="E565" s="3" t="s">
        <v>654</v>
      </c>
      <c r="F565" s="3">
        <v>0</v>
      </c>
      <c r="G565" s="3">
        <v>4</v>
      </c>
      <c r="J565"/>
      <c r="O565" s="32"/>
      <c r="T565"/>
      <c r="Y565" s="6">
        <v>42709</v>
      </c>
      <c r="Z565" s="19">
        <f>SUMIFS($G:$G,$A:$A,$Y565)</f>
        <v>1</v>
      </c>
      <c r="AA565">
        <f>AA564+Z565</f>
        <v>3899</v>
      </c>
    </row>
    <row r="566" spans="1:27" x14ac:dyDescent="0.45">
      <c r="A566" s="5">
        <v>42315</v>
      </c>
      <c r="B566" s="7">
        <f t="shared" si="13"/>
        <v>2015</v>
      </c>
      <c r="C566" s="3" t="s">
        <v>243</v>
      </c>
      <c r="D566" s="3" t="s">
        <v>408</v>
      </c>
      <c r="E566" s="3" t="s">
        <v>653</v>
      </c>
      <c r="F566" s="3">
        <v>1</v>
      </c>
      <c r="G566" s="3">
        <v>3</v>
      </c>
      <c r="J566"/>
      <c r="O566" s="32"/>
      <c r="T566"/>
      <c r="Y566" s="6">
        <v>42713</v>
      </c>
      <c r="Z566" s="19">
        <f>SUMIFS($G:$G,$A:$A,$Y566)</f>
        <v>4</v>
      </c>
      <c r="AA566">
        <f>AA565+Z566</f>
        <v>3903</v>
      </c>
    </row>
    <row r="567" spans="1:27" x14ac:dyDescent="0.45">
      <c r="A567" s="5">
        <v>42316</v>
      </c>
      <c r="B567" s="7">
        <f t="shared" si="13"/>
        <v>2015</v>
      </c>
      <c r="C567" s="3" t="s">
        <v>648</v>
      </c>
      <c r="D567" s="3" t="s">
        <v>649</v>
      </c>
      <c r="E567" s="3" t="s">
        <v>650</v>
      </c>
      <c r="F567" s="3">
        <v>1</v>
      </c>
      <c r="G567" s="3">
        <v>3</v>
      </c>
      <c r="J567"/>
      <c r="O567" s="32"/>
      <c r="T567"/>
      <c r="Y567" s="6">
        <v>42715</v>
      </c>
      <c r="Z567" s="19">
        <f>SUMIFS($G:$G,$A:$A,$Y567)</f>
        <v>17</v>
      </c>
      <c r="AA567">
        <f>AA566+Z567</f>
        <v>3920</v>
      </c>
    </row>
    <row r="568" spans="1:27" x14ac:dyDescent="0.45">
      <c r="A568" s="5">
        <v>42316</v>
      </c>
      <c r="B568" s="7">
        <f t="shared" si="13"/>
        <v>2015</v>
      </c>
      <c r="C568" s="3" t="s">
        <v>118</v>
      </c>
      <c r="D568" s="3" t="s">
        <v>651</v>
      </c>
      <c r="E568" s="3" t="s">
        <v>652</v>
      </c>
      <c r="F568" s="3">
        <v>0</v>
      </c>
      <c r="G568" s="3">
        <v>4</v>
      </c>
      <c r="J568"/>
      <c r="O568" s="32"/>
      <c r="T568"/>
      <c r="Y568" s="6">
        <v>42716</v>
      </c>
      <c r="Z568" s="19">
        <f>SUMIFS($G:$G,$A:$A,$Y568)</f>
        <v>3</v>
      </c>
      <c r="AA568">
        <f>AA567+Z568</f>
        <v>3923</v>
      </c>
    </row>
    <row r="569" spans="1:27" x14ac:dyDescent="0.45">
      <c r="A569" s="5">
        <v>42317</v>
      </c>
      <c r="B569" s="7">
        <f t="shared" si="13"/>
        <v>2015</v>
      </c>
      <c r="C569" s="3" t="s">
        <v>153</v>
      </c>
      <c r="D569" s="3" t="s">
        <v>154</v>
      </c>
      <c r="E569" s="3" t="s">
        <v>647</v>
      </c>
      <c r="F569" s="3">
        <v>2</v>
      </c>
      <c r="G569" s="3">
        <v>2</v>
      </c>
      <c r="J569"/>
      <c r="O569" s="32"/>
      <c r="T569"/>
      <c r="Y569" s="6">
        <v>42720</v>
      </c>
      <c r="Z569" s="19">
        <f>SUMIFS($G:$G,$A:$A,$Y569)</f>
        <v>6</v>
      </c>
      <c r="AA569">
        <f>AA568+Z569</f>
        <v>3929</v>
      </c>
    </row>
    <row r="570" spans="1:27" x14ac:dyDescent="0.45">
      <c r="A570" s="5">
        <v>42321</v>
      </c>
      <c r="B570" s="7">
        <f t="shared" si="13"/>
        <v>2015</v>
      </c>
      <c r="C570" s="3" t="s">
        <v>22</v>
      </c>
      <c r="D570" s="3" t="s">
        <v>32</v>
      </c>
      <c r="E570" s="3" t="s">
        <v>646</v>
      </c>
      <c r="F570" s="3">
        <v>4</v>
      </c>
      <c r="G570" s="3">
        <v>1</v>
      </c>
      <c r="J570"/>
      <c r="O570" s="32"/>
      <c r="T570"/>
      <c r="Y570" s="6">
        <v>42721</v>
      </c>
      <c r="Z570" s="19">
        <f>SUMIFS($G:$G,$A:$A,$Y570)</f>
        <v>4</v>
      </c>
      <c r="AA570">
        <f>AA569+Z570</f>
        <v>3933</v>
      </c>
    </row>
    <row r="571" spans="1:27" x14ac:dyDescent="0.45">
      <c r="A571" s="5">
        <v>42322</v>
      </c>
      <c r="B571" s="7">
        <f t="shared" si="13"/>
        <v>2015</v>
      </c>
      <c r="C571" s="3" t="s">
        <v>64</v>
      </c>
      <c r="D571" s="3" t="s">
        <v>644</v>
      </c>
      <c r="E571" s="3" t="s">
        <v>645</v>
      </c>
      <c r="F571" s="3">
        <v>0</v>
      </c>
      <c r="G571" s="3">
        <v>4</v>
      </c>
      <c r="J571"/>
      <c r="O571" s="32"/>
      <c r="T571"/>
      <c r="Y571" s="6">
        <v>42727</v>
      </c>
      <c r="Z571" s="19">
        <f>SUMIFS($G:$G,$A:$A,$Y571)</f>
        <v>7</v>
      </c>
      <c r="AA571">
        <f>AA570+Z571</f>
        <v>3940</v>
      </c>
    </row>
    <row r="572" spans="1:27" x14ac:dyDescent="0.45">
      <c r="A572" s="5">
        <v>42323</v>
      </c>
      <c r="B572" s="7">
        <f t="shared" si="13"/>
        <v>2015</v>
      </c>
      <c r="C572" s="3" t="s">
        <v>64</v>
      </c>
      <c r="D572" s="3" t="s">
        <v>65</v>
      </c>
      <c r="E572" s="3" t="s">
        <v>641</v>
      </c>
      <c r="F572" s="3">
        <v>0</v>
      </c>
      <c r="G572" s="3">
        <v>4</v>
      </c>
      <c r="J572"/>
      <c r="O572" s="32"/>
      <c r="T572"/>
      <c r="Y572" s="6">
        <v>42728</v>
      </c>
      <c r="Z572" s="19">
        <f>SUMIFS($G:$G,$A:$A,$Y572)</f>
        <v>7</v>
      </c>
      <c r="AA572">
        <f>AA571+Z572</f>
        <v>3947</v>
      </c>
    </row>
    <row r="573" spans="1:27" x14ac:dyDescent="0.45">
      <c r="A573" s="5">
        <v>42323</v>
      </c>
      <c r="B573" s="7">
        <f t="shared" si="13"/>
        <v>2015</v>
      </c>
      <c r="C573" s="3" t="s">
        <v>36</v>
      </c>
      <c r="D573" s="3" t="s">
        <v>642</v>
      </c>
      <c r="E573" s="3" t="s">
        <v>643</v>
      </c>
      <c r="F573" s="3">
        <v>5</v>
      </c>
      <c r="G573" s="3">
        <v>0</v>
      </c>
      <c r="J573"/>
      <c r="O573" s="32"/>
      <c r="T573"/>
      <c r="Y573" s="6">
        <v>42729</v>
      </c>
      <c r="Z573" s="19">
        <f>SUMIFS($G:$G,$A:$A,$Y573)</f>
        <v>13</v>
      </c>
      <c r="AA573">
        <f>AA572+Z573</f>
        <v>3960</v>
      </c>
    </row>
    <row r="574" spans="1:27" x14ac:dyDescent="0.45">
      <c r="A574" s="5">
        <v>42324</v>
      </c>
      <c r="B574" s="7">
        <f t="shared" si="13"/>
        <v>2015</v>
      </c>
      <c r="C574" s="3" t="s">
        <v>110</v>
      </c>
      <c r="D574" s="3" t="s">
        <v>639</v>
      </c>
      <c r="E574" s="3" t="s">
        <v>640</v>
      </c>
      <c r="F574" s="3">
        <v>3</v>
      </c>
      <c r="G574" s="3">
        <v>1</v>
      </c>
      <c r="J574"/>
      <c r="O574" s="32"/>
      <c r="T574"/>
      <c r="Y574" s="6">
        <v>42732</v>
      </c>
      <c r="Z574" s="19">
        <f>SUMIFS($G:$G,$A:$A,$Y574)</f>
        <v>4</v>
      </c>
      <c r="AA574">
        <f>AA573+Z574</f>
        <v>3964</v>
      </c>
    </row>
    <row r="575" spans="1:27" x14ac:dyDescent="0.45">
      <c r="A575" s="5">
        <v>42326</v>
      </c>
      <c r="B575" s="7">
        <f t="shared" si="13"/>
        <v>2015</v>
      </c>
      <c r="C575" s="3" t="s">
        <v>29</v>
      </c>
      <c r="D575" s="3" t="s">
        <v>131</v>
      </c>
      <c r="E575" s="3" t="s">
        <v>638</v>
      </c>
      <c r="F575" s="3">
        <v>0</v>
      </c>
      <c r="G575" s="3">
        <v>5</v>
      </c>
      <c r="J575"/>
      <c r="O575" s="32"/>
      <c r="T575"/>
      <c r="Y575" s="6">
        <v>42734</v>
      </c>
      <c r="Z575" s="19">
        <f>SUMIFS($G:$G,$A:$A,$Y575)</f>
        <v>7</v>
      </c>
      <c r="AA575">
        <f>AA574+Z575</f>
        <v>3971</v>
      </c>
    </row>
    <row r="576" spans="1:27" x14ac:dyDescent="0.45">
      <c r="A576" s="5">
        <v>42328</v>
      </c>
      <c r="B576" s="7">
        <f t="shared" si="13"/>
        <v>2015</v>
      </c>
      <c r="C576" s="3" t="s">
        <v>64</v>
      </c>
      <c r="D576" s="3" t="s">
        <v>149</v>
      </c>
      <c r="E576" s="3" t="s">
        <v>637</v>
      </c>
      <c r="F576" s="3">
        <v>1</v>
      </c>
      <c r="G576" s="3">
        <v>3</v>
      </c>
      <c r="J576"/>
      <c r="O576" s="32"/>
      <c r="T576"/>
      <c r="Y576" s="6">
        <v>42735</v>
      </c>
      <c r="Z576" s="19">
        <f>SUMIFS($G:$G,$A:$A,$Y576)</f>
        <v>5</v>
      </c>
      <c r="AA576">
        <f>AA575+Z576</f>
        <v>3976</v>
      </c>
    </row>
    <row r="577" spans="1:25" x14ac:dyDescent="0.45">
      <c r="A577" s="5">
        <v>42329</v>
      </c>
      <c r="B577" s="7">
        <f t="shared" si="13"/>
        <v>2015</v>
      </c>
      <c r="C577" s="3" t="s">
        <v>79</v>
      </c>
      <c r="D577" s="3" t="s">
        <v>142</v>
      </c>
      <c r="E577" s="3" t="s">
        <v>636</v>
      </c>
      <c r="F577" s="3">
        <v>1</v>
      </c>
      <c r="G577" s="3">
        <v>3</v>
      </c>
      <c r="J577"/>
      <c r="O577" s="32"/>
      <c r="T577"/>
    </row>
    <row r="578" spans="1:25" x14ac:dyDescent="0.45">
      <c r="A578" s="5">
        <v>42330</v>
      </c>
      <c r="B578" s="7">
        <f t="shared" si="13"/>
        <v>2015</v>
      </c>
      <c r="C578" s="3" t="s">
        <v>36</v>
      </c>
      <c r="D578" s="3" t="s">
        <v>629</v>
      </c>
      <c r="E578" s="3" t="s">
        <v>630</v>
      </c>
      <c r="F578" s="3">
        <v>0</v>
      </c>
      <c r="G578" s="3">
        <v>4</v>
      </c>
      <c r="J578"/>
      <c r="O578" s="32"/>
      <c r="T578"/>
      <c r="Y578"/>
    </row>
    <row r="579" spans="1:25" x14ac:dyDescent="0.45">
      <c r="A579" s="5">
        <v>42330</v>
      </c>
      <c r="B579" s="7">
        <f t="shared" ref="B579:B642" si="14">YEAR(A579)</f>
        <v>2015</v>
      </c>
      <c r="C579" s="3" t="s">
        <v>52</v>
      </c>
      <c r="D579" s="3" t="s">
        <v>53</v>
      </c>
      <c r="E579" s="3" t="s">
        <v>631</v>
      </c>
      <c r="F579" s="3">
        <v>0</v>
      </c>
      <c r="G579" s="3">
        <v>4</v>
      </c>
      <c r="J579"/>
      <c r="O579" s="32"/>
      <c r="T579"/>
      <c r="Y579"/>
    </row>
    <row r="580" spans="1:25" x14ac:dyDescent="0.45">
      <c r="A580" s="5">
        <v>42330</v>
      </c>
      <c r="B580" s="7">
        <f t="shared" si="14"/>
        <v>2015</v>
      </c>
      <c r="C580" s="3" t="s">
        <v>16</v>
      </c>
      <c r="D580" s="3" t="s">
        <v>83</v>
      </c>
      <c r="E580" s="3" t="s">
        <v>632</v>
      </c>
      <c r="F580" s="3">
        <v>0</v>
      </c>
      <c r="G580" s="3">
        <v>5</v>
      </c>
      <c r="J580"/>
      <c r="O580" s="32"/>
      <c r="T580"/>
      <c r="Y580"/>
    </row>
    <row r="581" spans="1:25" x14ac:dyDescent="0.45">
      <c r="A581" s="5">
        <v>42330</v>
      </c>
      <c r="B581" s="7">
        <f t="shared" si="14"/>
        <v>2015</v>
      </c>
      <c r="C581" s="3" t="s">
        <v>57</v>
      </c>
      <c r="D581" s="3" t="s">
        <v>280</v>
      </c>
      <c r="E581" s="3" t="s">
        <v>633</v>
      </c>
      <c r="F581" s="3">
        <v>1</v>
      </c>
      <c r="G581" s="3">
        <v>3</v>
      </c>
      <c r="J581"/>
      <c r="O581" s="32"/>
      <c r="T581"/>
      <c r="Y581"/>
    </row>
    <row r="582" spans="1:25" x14ac:dyDescent="0.45">
      <c r="A582" s="5">
        <v>42330</v>
      </c>
      <c r="B582" s="7">
        <f t="shared" si="14"/>
        <v>2015</v>
      </c>
      <c r="C582" s="3" t="s">
        <v>6</v>
      </c>
      <c r="D582" s="3" t="s">
        <v>7</v>
      </c>
      <c r="E582" s="3" t="s">
        <v>634</v>
      </c>
      <c r="F582" s="3">
        <v>0</v>
      </c>
      <c r="G582" s="3">
        <v>4</v>
      </c>
      <c r="J582"/>
      <c r="O582" s="32"/>
      <c r="T582"/>
      <c r="Y582"/>
    </row>
    <row r="583" spans="1:25" x14ac:dyDescent="0.45">
      <c r="A583" s="5">
        <v>42330</v>
      </c>
      <c r="B583" s="7">
        <f t="shared" si="14"/>
        <v>2015</v>
      </c>
      <c r="C583" s="3" t="s">
        <v>10</v>
      </c>
      <c r="D583" s="3" t="s">
        <v>11</v>
      </c>
      <c r="E583" s="3" t="s">
        <v>635</v>
      </c>
      <c r="F583" s="3">
        <v>0</v>
      </c>
      <c r="G583" s="3">
        <v>17</v>
      </c>
      <c r="J583"/>
      <c r="O583" s="32"/>
      <c r="T583"/>
      <c r="Y583"/>
    </row>
    <row r="584" spans="1:25" x14ac:dyDescent="0.45">
      <c r="A584" s="5">
        <v>42331</v>
      </c>
      <c r="B584" s="7">
        <f t="shared" si="14"/>
        <v>2015</v>
      </c>
      <c r="C584" s="3" t="s">
        <v>74</v>
      </c>
      <c r="D584" s="3" t="s">
        <v>527</v>
      </c>
      <c r="E584" s="3" t="s">
        <v>627</v>
      </c>
      <c r="F584" s="3">
        <v>4</v>
      </c>
      <c r="G584" s="3">
        <v>1</v>
      </c>
      <c r="J584"/>
      <c r="O584" s="32"/>
      <c r="T584"/>
      <c r="Y584"/>
    </row>
    <row r="585" spans="1:25" x14ac:dyDescent="0.45">
      <c r="A585" s="5">
        <v>42331</v>
      </c>
      <c r="B585" s="7">
        <f t="shared" si="14"/>
        <v>2015</v>
      </c>
      <c r="C585" s="3" t="s">
        <v>125</v>
      </c>
      <c r="D585" s="3" t="s">
        <v>126</v>
      </c>
      <c r="E585" s="3" t="s">
        <v>628</v>
      </c>
      <c r="F585" s="3">
        <v>0</v>
      </c>
      <c r="G585" s="3">
        <v>5</v>
      </c>
      <c r="J585"/>
      <c r="O585" s="32"/>
      <c r="T585"/>
      <c r="Y585"/>
    </row>
    <row r="586" spans="1:25" x14ac:dyDescent="0.45">
      <c r="A586" s="5">
        <v>42332</v>
      </c>
      <c r="B586" s="7">
        <f t="shared" si="14"/>
        <v>2015</v>
      </c>
      <c r="C586" s="3" t="s">
        <v>57</v>
      </c>
      <c r="D586" s="3" t="s">
        <v>625</v>
      </c>
      <c r="E586" s="3" t="s">
        <v>626</v>
      </c>
      <c r="F586" s="3">
        <v>0</v>
      </c>
      <c r="G586" s="3">
        <v>4</v>
      </c>
      <c r="J586"/>
      <c r="O586" s="32"/>
      <c r="T586"/>
      <c r="Y586"/>
    </row>
    <row r="587" spans="1:25" x14ac:dyDescent="0.45">
      <c r="A587" s="5">
        <v>42335</v>
      </c>
      <c r="B587" s="7">
        <f t="shared" si="14"/>
        <v>2015</v>
      </c>
      <c r="C587" s="3" t="s">
        <v>243</v>
      </c>
      <c r="D587" s="3" t="s">
        <v>622</v>
      </c>
      <c r="E587" s="3" t="s">
        <v>623</v>
      </c>
      <c r="F587" s="3">
        <v>3</v>
      </c>
      <c r="G587" s="3">
        <v>9</v>
      </c>
      <c r="J587"/>
      <c r="O587" s="32"/>
      <c r="T587"/>
      <c r="Y587"/>
    </row>
    <row r="588" spans="1:25" x14ac:dyDescent="0.45">
      <c r="A588" s="5">
        <v>42335</v>
      </c>
      <c r="B588" s="7">
        <f t="shared" si="14"/>
        <v>2015</v>
      </c>
      <c r="C588" s="3" t="s">
        <v>29</v>
      </c>
      <c r="D588" s="3" t="s">
        <v>42</v>
      </c>
      <c r="E588" s="3" t="s">
        <v>624</v>
      </c>
      <c r="F588" s="3">
        <v>2</v>
      </c>
      <c r="G588" s="3">
        <v>2</v>
      </c>
      <c r="J588"/>
      <c r="O588" s="32"/>
      <c r="T588"/>
      <c r="Y588"/>
    </row>
    <row r="589" spans="1:25" x14ac:dyDescent="0.45">
      <c r="A589" s="5">
        <v>42337</v>
      </c>
      <c r="B589" s="7">
        <f t="shared" si="14"/>
        <v>2015</v>
      </c>
      <c r="C589" s="3" t="s">
        <v>6</v>
      </c>
      <c r="D589" s="3" t="s">
        <v>287</v>
      </c>
      <c r="E589" s="3" t="s">
        <v>621</v>
      </c>
      <c r="F589" s="3">
        <v>0</v>
      </c>
      <c r="G589" s="3">
        <v>5</v>
      </c>
      <c r="J589"/>
      <c r="O589" s="32"/>
      <c r="T589"/>
      <c r="Y589"/>
    </row>
    <row r="590" spans="1:25" x14ac:dyDescent="0.45">
      <c r="A590" s="5">
        <v>42340</v>
      </c>
      <c r="B590" s="7">
        <f t="shared" si="14"/>
        <v>2015</v>
      </c>
      <c r="C590" s="3" t="s">
        <v>29</v>
      </c>
      <c r="D590" s="3" t="s">
        <v>301</v>
      </c>
      <c r="E590" s="3" t="s">
        <v>619</v>
      </c>
      <c r="F590" s="3">
        <v>16</v>
      </c>
      <c r="G590" s="3">
        <v>19</v>
      </c>
      <c r="J590"/>
      <c r="O590" s="32"/>
      <c r="T590"/>
      <c r="Y590"/>
    </row>
    <row r="591" spans="1:25" x14ac:dyDescent="0.45">
      <c r="A591" s="5">
        <v>42340</v>
      </c>
      <c r="B591" s="7">
        <f t="shared" si="14"/>
        <v>2015</v>
      </c>
      <c r="C591" s="3" t="s">
        <v>95</v>
      </c>
      <c r="D591" s="3" t="s">
        <v>607</v>
      </c>
      <c r="E591" s="3" t="s">
        <v>620</v>
      </c>
      <c r="F591" s="3">
        <v>1</v>
      </c>
      <c r="G591" s="3">
        <v>3</v>
      </c>
      <c r="J591"/>
      <c r="O591" s="32"/>
      <c r="T591"/>
      <c r="Y591"/>
    </row>
    <row r="592" spans="1:25" x14ac:dyDescent="0.45">
      <c r="A592" s="5">
        <v>42344</v>
      </c>
      <c r="B592" s="7">
        <f t="shared" si="14"/>
        <v>2015</v>
      </c>
      <c r="C592" s="3" t="s">
        <v>10</v>
      </c>
      <c r="D592" s="3" t="s">
        <v>614</v>
      </c>
      <c r="E592" s="3" t="s">
        <v>615</v>
      </c>
      <c r="F592" s="3">
        <v>1</v>
      </c>
      <c r="G592" s="3">
        <v>3</v>
      </c>
      <c r="J592"/>
      <c r="O592" s="32"/>
      <c r="T592"/>
      <c r="Y592"/>
    </row>
    <row r="593" spans="1:25" x14ac:dyDescent="0.45">
      <c r="A593" s="5">
        <v>42344</v>
      </c>
      <c r="B593" s="7">
        <f t="shared" si="14"/>
        <v>2015</v>
      </c>
      <c r="C593" s="3" t="s">
        <v>616</v>
      </c>
      <c r="D593" s="3" t="s">
        <v>617</v>
      </c>
      <c r="E593" s="3" t="s">
        <v>618</v>
      </c>
      <c r="F593" s="3">
        <v>2</v>
      </c>
      <c r="G593" s="3">
        <v>3</v>
      </c>
      <c r="J593"/>
      <c r="O593" s="32"/>
      <c r="T593"/>
      <c r="Y593"/>
    </row>
    <row r="594" spans="1:25" x14ac:dyDescent="0.45">
      <c r="A594" s="5">
        <v>42346</v>
      </c>
      <c r="B594" s="7">
        <f t="shared" si="14"/>
        <v>2015</v>
      </c>
      <c r="C594" s="3" t="s">
        <v>74</v>
      </c>
      <c r="D594" s="3" t="s">
        <v>612</v>
      </c>
      <c r="E594" s="3" t="s">
        <v>613</v>
      </c>
      <c r="F594" s="3">
        <v>1</v>
      </c>
      <c r="G594" s="3">
        <v>3</v>
      </c>
      <c r="J594"/>
      <c r="O594" s="32"/>
      <c r="T594"/>
      <c r="Y594"/>
    </row>
    <row r="595" spans="1:25" x14ac:dyDescent="0.45">
      <c r="A595" s="5">
        <v>42349</v>
      </c>
      <c r="B595" s="7">
        <f t="shared" si="14"/>
        <v>2015</v>
      </c>
      <c r="C595" s="3" t="s">
        <v>79</v>
      </c>
      <c r="D595" s="3" t="s">
        <v>142</v>
      </c>
      <c r="E595" s="3" t="s">
        <v>609</v>
      </c>
      <c r="F595" s="3">
        <v>1</v>
      </c>
      <c r="G595" s="3">
        <v>3</v>
      </c>
      <c r="J595"/>
      <c r="O595" s="32"/>
      <c r="T595"/>
      <c r="Y595"/>
    </row>
    <row r="596" spans="1:25" x14ac:dyDescent="0.45">
      <c r="A596" s="5">
        <v>42349</v>
      </c>
      <c r="B596" s="7">
        <f t="shared" si="14"/>
        <v>2015</v>
      </c>
      <c r="C596" s="3" t="s">
        <v>64</v>
      </c>
      <c r="D596" s="3" t="s">
        <v>610</v>
      </c>
      <c r="E596" s="3" t="s">
        <v>611</v>
      </c>
      <c r="F596" s="3">
        <v>0</v>
      </c>
      <c r="G596" s="3">
        <v>4</v>
      </c>
      <c r="J596"/>
      <c r="O596" s="32"/>
      <c r="T596"/>
      <c r="Y596"/>
    </row>
    <row r="597" spans="1:25" x14ac:dyDescent="0.45">
      <c r="A597" s="5">
        <v>42350</v>
      </c>
      <c r="B597" s="7">
        <f t="shared" si="14"/>
        <v>2015</v>
      </c>
      <c r="C597" s="3" t="s">
        <v>95</v>
      </c>
      <c r="D597" s="3" t="s">
        <v>607</v>
      </c>
      <c r="E597" s="3" t="s">
        <v>608</v>
      </c>
      <c r="F597" s="3">
        <v>0</v>
      </c>
      <c r="G597" s="3">
        <v>4</v>
      </c>
      <c r="J597"/>
      <c r="O597" s="32"/>
      <c r="T597"/>
      <c r="Y597"/>
    </row>
    <row r="598" spans="1:25" x14ac:dyDescent="0.45">
      <c r="A598" s="5">
        <v>42351</v>
      </c>
      <c r="B598" s="7">
        <f t="shared" si="14"/>
        <v>2015</v>
      </c>
      <c r="C598" s="3" t="s">
        <v>29</v>
      </c>
      <c r="D598" s="3" t="s">
        <v>87</v>
      </c>
      <c r="E598" s="3" t="s">
        <v>604</v>
      </c>
      <c r="F598" s="3">
        <v>1</v>
      </c>
      <c r="G598" s="3">
        <v>3</v>
      </c>
      <c r="J598"/>
      <c r="O598" s="32"/>
      <c r="T598"/>
      <c r="Y598"/>
    </row>
    <row r="599" spans="1:25" x14ac:dyDescent="0.45">
      <c r="A599" s="5">
        <v>42351</v>
      </c>
      <c r="B599" s="7">
        <f t="shared" si="14"/>
        <v>2015</v>
      </c>
      <c r="C599" s="3" t="s">
        <v>29</v>
      </c>
      <c r="D599" s="3" t="s">
        <v>605</v>
      </c>
      <c r="E599" s="3" t="s">
        <v>606</v>
      </c>
      <c r="F599" s="3">
        <v>0</v>
      </c>
      <c r="G599" s="3">
        <v>4</v>
      </c>
      <c r="J599"/>
      <c r="O599" s="32"/>
      <c r="T599"/>
      <c r="Y599"/>
    </row>
    <row r="600" spans="1:25" x14ac:dyDescent="0.45">
      <c r="A600" s="5">
        <v>42352</v>
      </c>
      <c r="B600" s="7">
        <f t="shared" si="14"/>
        <v>2015</v>
      </c>
      <c r="C600" s="3" t="s">
        <v>6</v>
      </c>
      <c r="D600" s="3" t="s">
        <v>602</v>
      </c>
      <c r="E600" s="3" t="s">
        <v>603</v>
      </c>
      <c r="F600" s="3">
        <v>1</v>
      </c>
      <c r="G600" s="3">
        <v>3</v>
      </c>
      <c r="J600"/>
      <c r="O600" s="32"/>
      <c r="T600"/>
      <c r="Y600"/>
    </row>
    <row r="601" spans="1:25" x14ac:dyDescent="0.45">
      <c r="A601" s="5">
        <v>42358</v>
      </c>
      <c r="B601" s="7">
        <f t="shared" si="14"/>
        <v>2015</v>
      </c>
      <c r="C601" s="3" t="s">
        <v>137</v>
      </c>
      <c r="D601" s="3" t="s">
        <v>185</v>
      </c>
      <c r="E601" s="3" t="s">
        <v>597</v>
      </c>
      <c r="F601" s="3">
        <v>1</v>
      </c>
      <c r="G601" s="3">
        <v>4</v>
      </c>
      <c r="J601"/>
      <c r="O601" s="32"/>
      <c r="T601"/>
      <c r="Y601"/>
    </row>
    <row r="602" spans="1:25" x14ac:dyDescent="0.45">
      <c r="A602" s="5">
        <v>42358</v>
      </c>
      <c r="B602" s="7">
        <f t="shared" si="14"/>
        <v>2015</v>
      </c>
      <c r="C602" s="3" t="s">
        <v>22</v>
      </c>
      <c r="D602" s="3" t="s">
        <v>598</v>
      </c>
      <c r="E602" s="3" t="s">
        <v>599</v>
      </c>
      <c r="F602" s="3">
        <v>1</v>
      </c>
      <c r="G602" s="3">
        <v>4</v>
      </c>
      <c r="J602"/>
      <c r="O602" s="32"/>
      <c r="T602"/>
      <c r="Y602"/>
    </row>
    <row r="603" spans="1:25" x14ac:dyDescent="0.45">
      <c r="A603" s="5">
        <v>42358</v>
      </c>
      <c r="B603" s="7">
        <f t="shared" si="14"/>
        <v>2015</v>
      </c>
      <c r="C603" s="3" t="s">
        <v>22</v>
      </c>
      <c r="D603" s="3" t="s">
        <v>600</v>
      </c>
      <c r="E603" s="3" t="s">
        <v>601</v>
      </c>
      <c r="F603" s="3">
        <v>0</v>
      </c>
      <c r="G603" s="3">
        <v>4</v>
      </c>
      <c r="J603"/>
      <c r="O603" s="32"/>
      <c r="T603"/>
      <c r="Y603"/>
    </row>
    <row r="604" spans="1:25" x14ac:dyDescent="0.45">
      <c r="A604" s="5">
        <v>42359</v>
      </c>
      <c r="B604" s="7">
        <f t="shared" si="14"/>
        <v>2015</v>
      </c>
      <c r="C604" s="3" t="s">
        <v>29</v>
      </c>
      <c r="D604" s="3" t="s">
        <v>595</v>
      </c>
      <c r="E604" s="3" t="s">
        <v>596</v>
      </c>
      <c r="F604" s="3">
        <v>0</v>
      </c>
      <c r="G604" s="3">
        <v>4</v>
      </c>
      <c r="J604"/>
      <c r="O604" s="32"/>
      <c r="T604"/>
      <c r="Y604"/>
    </row>
    <row r="605" spans="1:25" x14ac:dyDescent="0.45">
      <c r="A605" s="5">
        <v>42363</v>
      </c>
      <c r="B605" s="7">
        <f t="shared" si="14"/>
        <v>2015</v>
      </c>
      <c r="C605" s="3" t="s">
        <v>22</v>
      </c>
      <c r="D605" s="3" t="s">
        <v>32</v>
      </c>
      <c r="E605" s="3" t="s">
        <v>593</v>
      </c>
      <c r="F605" s="3">
        <v>0</v>
      </c>
      <c r="G605" s="3">
        <v>4</v>
      </c>
      <c r="J605"/>
      <c r="O605" s="32"/>
      <c r="T605"/>
      <c r="Y605"/>
    </row>
    <row r="606" spans="1:25" x14ac:dyDescent="0.45">
      <c r="A606" s="5">
        <v>42363</v>
      </c>
      <c r="B606" s="7">
        <f t="shared" si="14"/>
        <v>2015</v>
      </c>
      <c r="C606" s="3" t="s">
        <v>110</v>
      </c>
      <c r="D606" s="3" t="s">
        <v>111</v>
      </c>
      <c r="E606" s="3" t="s">
        <v>594</v>
      </c>
      <c r="F606" s="3">
        <v>0</v>
      </c>
      <c r="G606" s="3">
        <v>4</v>
      </c>
      <c r="J606"/>
      <c r="O606" s="32"/>
      <c r="T606"/>
      <c r="Y606"/>
    </row>
    <row r="607" spans="1:25" x14ac:dyDescent="0.45">
      <c r="A607" s="5">
        <v>42364</v>
      </c>
      <c r="B607" s="7">
        <f t="shared" si="14"/>
        <v>2015</v>
      </c>
      <c r="C607" s="3" t="s">
        <v>64</v>
      </c>
      <c r="D607" s="3" t="s">
        <v>65</v>
      </c>
      <c r="E607" s="3" t="s">
        <v>592</v>
      </c>
      <c r="F607" s="3">
        <v>0</v>
      </c>
      <c r="G607" s="3">
        <v>4</v>
      </c>
      <c r="J607"/>
      <c r="O607" s="32"/>
      <c r="T607"/>
      <c r="Y607"/>
    </row>
    <row r="608" spans="1:25" x14ac:dyDescent="0.45">
      <c r="A608" s="5">
        <v>42365</v>
      </c>
      <c r="B608" s="7">
        <f t="shared" si="14"/>
        <v>2015</v>
      </c>
      <c r="C608" s="3" t="s">
        <v>26</v>
      </c>
      <c r="D608" s="3" t="s">
        <v>93</v>
      </c>
      <c r="E608" s="3" t="s">
        <v>591</v>
      </c>
      <c r="F608" s="3">
        <v>0</v>
      </c>
      <c r="G608" s="3">
        <v>4</v>
      </c>
      <c r="J608"/>
      <c r="O608" s="32"/>
      <c r="T608"/>
      <c r="Y608"/>
    </row>
    <row r="609" spans="1:25" x14ac:dyDescent="0.45">
      <c r="A609" s="5">
        <v>42369</v>
      </c>
      <c r="B609" s="7">
        <f t="shared" si="14"/>
        <v>2015</v>
      </c>
      <c r="C609" s="3" t="s">
        <v>10</v>
      </c>
      <c r="D609" s="3" t="s">
        <v>11</v>
      </c>
      <c r="E609" s="3" t="s">
        <v>590</v>
      </c>
      <c r="F609" s="3">
        <v>0</v>
      </c>
      <c r="G609" s="3">
        <v>6</v>
      </c>
      <c r="J609"/>
      <c r="O609" s="32"/>
      <c r="T609"/>
      <c r="Y609"/>
    </row>
    <row r="610" spans="1:25" x14ac:dyDescent="0.45">
      <c r="A610" s="5">
        <v>42375</v>
      </c>
      <c r="B610" s="7">
        <f t="shared" si="14"/>
        <v>2016</v>
      </c>
      <c r="C610" s="3" t="s">
        <v>22</v>
      </c>
      <c r="D610" s="3" t="s">
        <v>588</v>
      </c>
      <c r="E610" s="3" t="s">
        <v>589</v>
      </c>
      <c r="F610" s="3">
        <v>3</v>
      </c>
      <c r="G610" s="3">
        <v>1</v>
      </c>
      <c r="J610"/>
      <c r="O610" s="32"/>
      <c r="T610"/>
      <c r="Y610"/>
    </row>
    <row r="611" spans="1:25" x14ac:dyDescent="0.45">
      <c r="A611" s="5">
        <v>42376</v>
      </c>
      <c r="B611" s="7">
        <f t="shared" si="14"/>
        <v>2016</v>
      </c>
      <c r="C611" s="3" t="s">
        <v>26</v>
      </c>
      <c r="D611" s="3" t="s">
        <v>50</v>
      </c>
      <c r="E611" s="3" t="s">
        <v>587</v>
      </c>
      <c r="F611" s="3">
        <v>1</v>
      </c>
      <c r="G611" s="3">
        <v>3</v>
      </c>
      <c r="J611"/>
      <c r="O611" s="32"/>
      <c r="T611"/>
      <c r="Y611"/>
    </row>
    <row r="612" spans="1:25" x14ac:dyDescent="0.45">
      <c r="A612" s="5">
        <v>42377</v>
      </c>
      <c r="B612" s="7">
        <f t="shared" si="14"/>
        <v>2016</v>
      </c>
      <c r="C612" s="3" t="s">
        <v>157</v>
      </c>
      <c r="D612" s="3" t="s">
        <v>52</v>
      </c>
      <c r="E612" s="3" t="s">
        <v>585</v>
      </c>
      <c r="F612" s="3">
        <v>0</v>
      </c>
      <c r="G612" s="3">
        <v>4</v>
      </c>
      <c r="J612"/>
      <c r="O612" s="32"/>
      <c r="T612"/>
      <c r="Y612"/>
    </row>
    <row r="613" spans="1:25" x14ac:dyDescent="0.45">
      <c r="A613" s="5">
        <v>42377</v>
      </c>
      <c r="B613" s="7">
        <f t="shared" si="14"/>
        <v>2016</v>
      </c>
      <c r="C613" s="3" t="s">
        <v>6</v>
      </c>
      <c r="D613" s="3" t="s">
        <v>7</v>
      </c>
      <c r="E613" s="3" t="s">
        <v>586</v>
      </c>
      <c r="F613" s="3">
        <v>1</v>
      </c>
      <c r="G613" s="3">
        <v>4</v>
      </c>
      <c r="J613"/>
      <c r="O613" s="32"/>
      <c r="T613"/>
      <c r="Y613"/>
    </row>
    <row r="614" spans="1:25" x14ac:dyDescent="0.45">
      <c r="A614" s="5">
        <v>42380</v>
      </c>
      <c r="B614" s="7">
        <f t="shared" si="14"/>
        <v>2016</v>
      </c>
      <c r="C614" s="3" t="s">
        <v>381</v>
      </c>
      <c r="D614" s="3" t="s">
        <v>185</v>
      </c>
      <c r="E614" s="3" t="s">
        <v>584</v>
      </c>
      <c r="F614" s="3">
        <v>1</v>
      </c>
      <c r="G614" s="3">
        <v>4</v>
      </c>
      <c r="J614"/>
      <c r="O614" s="32"/>
      <c r="T614"/>
      <c r="Y614"/>
    </row>
    <row r="615" spans="1:25" x14ac:dyDescent="0.45">
      <c r="A615" s="5">
        <v>42386</v>
      </c>
      <c r="B615" s="7">
        <f t="shared" si="14"/>
        <v>2016</v>
      </c>
      <c r="C615" s="3" t="s">
        <v>98</v>
      </c>
      <c r="D615" s="3" t="s">
        <v>582</v>
      </c>
      <c r="E615" s="3" t="s">
        <v>583</v>
      </c>
      <c r="F615" s="3">
        <v>1</v>
      </c>
      <c r="G615" s="3">
        <v>3</v>
      </c>
      <c r="J615"/>
      <c r="O615" s="32"/>
      <c r="T615"/>
      <c r="Y615"/>
    </row>
    <row r="616" spans="1:25" x14ac:dyDescent="0.45">
      <c r="A616" s="5">
        <v>42392</v>
      </c>
      <c r="B616" s="7">
        <f t="shared" si="14"/>
        <v>2016</v>
      </c>
      <c r="C616" s="3" t="s">
        <v>29</v>
      </c>
      <c r="D616" s="3" t="s">
        <v>87</v>
      </c>
      <c r="E616" s="3" t="s">
        <v>581</v>
      </c>
      <c r="F616" s="3">
        <v>2</v>
      </c>
      <c r="G616" s="3">
        <v>2</v>
      </c>
      <c r="J616"/>
      <c r="O616" s="32"/>
      <c r="T616"/>
      <c r="Y616"/>
    </row>
    <row r="617" spans="1:25" x14ac:dyDescent="0.45">
      <c r="A617" s="5">
        <v>42394</v>
      </c>
      <c r="B617" s="7">
        <f t="shared" si="14"/>
        <v>2016</v>
      </c>
      <c r="C617" s="3" t="s">
        <v>29</v>
      </c>
      <c r="D617" s="3" t="s">
        <v>579</v>
      </c>
      <c r="E617" s="3" t="s">
        <v>580</v>
      </c>
      <c r="F617" s="3">
        <v>1</v>
      </c>
      <c r="G617" s="3">
        <v>4</v>
      </c>
      <c r="J617"/>
      <c r="O617" s="32"/>
      <c r="T617"/>
      <c r="Y617"/>
    </row>
    <row r="618" spans="1:25" x14ac:dyDescent="0.45">
      <c r="A618" s="5">
        <v>42395</v>
      </c>
      <c r="B618" s="7">
        <f t="shared" si="14"/>
        <v>2016</v>
      </c>
      <c r="C618" s="3" t="s">
        <v>52</v>
      </c>
      <c r="D618" s="3" t="s">
        <v>53</v>
      </c>
      <c r="E618" s="3" t="s">
        <v>578</v>
      </c>
      <c r="F618" s="3">
        <v>2</v>
      </c>
      <c r="G618" s="3">
        <v>3</v>
      </c>
      <c r="J618"/>
      <c r="O618" s="32"/>
      <c r="T618"/>
      <c r="Y618"/>
    </row>
    <row r="619" spans="1:25" x14ac:dyDescent="0.45">
      <c r="A619" s="5">
        <v>42396</v>
      </c>
      <c r="B619" s="7">
        <f t="shared" si="14"/>
        <v>2016</v>
      </c>
      <c r="C619" s="3" t="s">
        <v>98</v>
      </c>
      <c r="D619" s="3" t="s">
        <v>576</v>
      </c>
      <c r="E619" s="3" t="s">
        <v>577</v>
      </c>
      <c r="F619" s="3">
        <v>6</v>
      </c>
      <c r="G619" s="3">
        <v>0</v>
      </c>
      <c r="J619"/>
      <c r="O619" s="32"/>
      <c r="T619"/>
      <c r="Y619"/>
    </row>
    <row r="620" spans="1:25" x14ac:dyDescent="0.45">
      <c r="A620" s="5">
        <v>42399</v>
      </c>
      <c r="B620" s="7">
        <f t="shared" si="14"/>
        <v>2016</v>
      </c>
      <c r="C620" s="3" t="s">
        <v>243</v>
      </c>
      <c r="D620" s="3" t="s">
        <v>408</v>
      </c>
      <c r="E620" s="3" t="s">
        <v>574</v>
      </c>
      <c r="F620" s="3">
        <v>1</v>
      </c>
      <c r="G620" s="3">
        <v>3</v>
      </c>
      <c r="J620"/>
      <c r="O620" s="32"/>
      <c r="T620"/>
      <c r="Y620"/>
    </row>
    <row r="621" spans="1:25" x14ac:dyDescent="0.45">
      <c r="A621" s="5">
        <v>42399</v>
      </c>
      <c r="B621" s="7">
        <f t="shared" si="14"/>
        <v>2016</v>
      </c>
      <c r="C621" s="3" t="s">
        <v>332</v>
      </c>
      <c r="D621" s="3" t="s">
        <v>538</v>
      </c>
      <c r="E621" s="3" t="s">
        <v>575</v>
      </c>
      <c r="F621" s="3">
        <v>3</v>
      </c>
      <c r="G621" s="3">
        <v>5</v>
      </c>
      <c r="J621"/>
      <c r="O621" s="32"/>
      <c r="T621"/>
      <c r="Y621"/>
    </row>
    <row r="622" spans="1:25" x14ac:dyDescent="0.45">
      <c r="A622" s="5">
        <v>42403</v>
      </c>
      <c r="B622" s="7">
        <f t="shared" si="14"/>
        <v>2016</v>
      </c>
      <c r="C622" s="3" t="s">
        <v>157</v>
      </c>
      <c r="D622" s="3" t="s">
        <v>52</v>
      </c>
      <c r="E622" s="3" t="s">
        <v>573</v>
      </c>
      <c r="F622" s="3">
        <v>0</v>
      </c>
      <c r="G622" s="3">
        <v>4</v>
      </c>
      <c r="J622"/>
      <c r="O622" s="32"/>
      <c r="T622"/>
      <c r="Y622"/>
    </row>
    <row r="623" spans="1:25" x14ac:dyDescent="0.45">
      <c r="A623" s="5">
        <v>42406</v>
      </c>
      <c r="B623" s="7">
        <f t="shared" si="14"/>
        <v>2016</v>
      </c>
      <c r="C623" s="3" t="s">
        <v>29</v>
      </c>
      <c r="D623" s="3" t="s">
        <v>87</v>
      </c>
      <c r="E623" s="3" t="s">
        <v>569</v>
      </c>
      <c r="F623" s="3">
        <v>1</v>
      </c>
      <c r="G623" s="3">
        <v>3</v>
      </c>
      <c r="J623"/>
      <c r="O623" s="32"/>
      <c r="T623"/>
      <c r="Y623"/>
    </row>
    <row r="624" spans="1:25" x14ac:dyDescent="0.45">
      <c r="A624" s="5">
        <v>42406</v>
      </c>
      <c r="B624" s="7">
        <f t="shared" si="14"/>
        <v>2016</v>
      </c>
      <c r="C624" s="3" t="s">
        <v>22</v>
      </c>
      <c r="D624" s="3" t="s">
        <v>570</v>
      </c>
      <c r="E624" s="3" t="s">
        <v>571</v>
      </c>
      <c r="F624" s="3">
        <v>0</v>
      </c>
      <c r="G624" s="3">
        <v>4</v>
      </c>
      <c r="J624"/>
      <c r="O624" s="32"/>
      <c r="T624"/>
      <c r="Y624"/>
    </row>
    <row r="625" spans="1:25" x14ac:dyDescent="0.45">
      <c r="A625" s="5">
        <v>42406</v>
      </c>
      <c r="B625" s="7">
        <f t="shared" si="14"/>
        <v>2016</v>
      </c>
      <c r="C625" s="3" t="s">
        <v>22</v>
      </c>
      <c r="D625" s="3" t="s">
        <v>545</v>
      </c>
      <c r="E625" s="3" t="s">
        <v>572</v>
      </c>
      <c r="F625" s="3">
        <v>2</v>
      </c>
      <c r="G625" s="3">
        <v>6</v>
      </c>
      <c r="J625"/>
      <c r="O625" s="32"/>
      <c r="T625"/>
      <c r="Y625"/>
    </row>
    <row r="626" spans="1:25" x14ac:dyDescent="0.45">
      <c r="A626" s="5">
        <v>42407</v>
      </c>
      <c r="B626" s="7">
        <f t="shared" si="14"/>
        <v>2016</v>
      </c>
      <c r="C626" s="3" t="s">
        <v>19</v>
      </c>
      <c r="D626" s="3" t="s">
        <v>563</v>
      </c>
      <c r="E626" s="3" t="s">
        <v>564</v>
      </c>
      <c r="F626" s="3">
        <v>2</v>
      </c>
      <c r="G626" s="3">
        <v>4</v>
      </c>
      <c r="J626"/>
      <c r="O626" s="32"/>
      <c r="T626"/>
      <c r="Y626"/>
    </row>
    <row r="627" spans="1:25" x14ac:dyDescent="0.45">
      <c r="A627" s="5">
        <v>42407</v>
      </c>
      <c r="B627" s="7">
        <f t="shared" si="14"/>
        <v>2016</v>
      </c>
      <c r="C627" s="3" t="s">
        <v>22</v>
      </c>
      <c r="D627" s="3" t="s">
        <v>34</v>
      </c>
      <c r="E627" s="3" t="s">
        <v>565</v>
      </c>
      <c r="F627" s="3">
        <v>2</v>
      </c>
      <c r="G627" s="3">
        <v>10</v>
      </c>
      <c r="J627"/>
      <c r="O627" s="32"/>
      <c r="T627"/>
      <c r="Y627"/>
    </row>
    <row r="628" spans="1:25" x14ac:dyDescent="0.45">
      <c r="A628" s="5">
        <v>42407</v>
      </c>
      <c r="B628" s="7">
        <f t="shared" si="14"/>
        <v>2016</v>
      </c>
      <c r="C628" s="3" t="s">
        <v>16</v>
      </c>
      <c r="D628" s="3" t="s">
        <v>566</v>
      </c>
      <c r="E628" s="3" t="s">
        <v>567</v>
      </c>
      <c r="F628" s="3">
        <v>1</v>
      </c>
      <c r="G628" s="3">
        <v>7</v>
      </c>
      <c r="J628"/>
      <c r="O628" s="32"/>
      <c r="T628"/>
      <c r="Y628"/>
    </row>
    <row r="629" spans="1:25" x14ac:dyDescent="0.45">
      <c r="A629" s="5">
        <v>42407</v>
      </c>
      <c r="B629" s="7">
        <f t="shared" si="14"/>
        <v>2016</v>
      </c>
      <c r="C629" s="3" t="s">
        <v>6</v>
      </c>
      <c r="D629" s="3" t="s">
        <v>108</v>
      </c>
      <c r="E629" s="3" t="s">
        <v>568</v>
      </c>
      <c r="F629" s="3">
        <v>0</v>
      </c>
      <c r="G629" s="3">
        <v>4</v>
      </c>
      <c r="J629"/>
      <c r="O629" s="32"/>
      <c r="T629"/>
      <c r="Y629"/>
    </row>
    <row r="630" spans="1:25" x14ac:dyDescent="0.45">
      <c r="A630" s="5">
        <v>42413</v>
      </c>
      <c r="B630" s="7">
        <f t="shared" si="14"/>
        <v>2016</v>
      </c>
      <c r="C630" s="3" t="s">
        <v>10</v>
      </c>
      <c r="D630" s="3" t="s">
        <v>561</v>
      </c>
      <c r="E630" s="3" t="s">
        <v>562</v>
      </c>
      <c r="F630" s="3">
        <v>0</v>
      </c>
      <c r="G630" s="3">
        <v>4</v>
      </c>
      <c r="J630"/>
      <c r="O630" s="32"/>
      <c r="T630"/>
      <c r="Y630"/>
    </row>
    <row r="631" spans="1:25" x14ac:dyDescent="0.45">
      <c r="A631" s="5">
        <v>42414</v>
      </c>
      <c r="B631" s="7">
        <f t="shared" si="14"/>
        <v>2016</v>
      </c>
      <c r="C631" s="3" t="s">
        <v>36</v>
      </c>
      <c r="D631" s="3" t="s">
        <v>47</v>
      </c>
      <c r="E631" s="3" t="s">
        <v>558</v>
      </c>
      <c r="F631" s="3">
        <v>1</v>
      </c>
      <c r="G631" s="3">
        <v>3</v>
      </c>
      <c r="J631"/>
      <c r="O631" s="32"/>
      <c r="T631"/>
      <c r="Y631"/>
    </row>
    <row r="632" spans="1:25" x14ac:dyDescent="0.45">
      <c r="A632" s="5">
        <v>42414</v>
      </c>
      <c r="B632" s="7">
        <f t="shared" si="14"/>
        <v>2016</v>
      </c>
      <c r="C632" s="3" t="s">
        <v>110</v>
      </c>
      <c r="D632" s="3" t="s">
        <v>559</v>
      </c>
      <c r="E632" s="3" t="s">
        <v>560</v>
      </c>
      <c r="F632" s="3">
        <v>0</v>
      </c>
      <c r="G632" s="3">
        <v>5</v>
      </c>
      <c r="J632"/>
      <c r="O632" s="32"/>
      <c r="T632"/>
      <c r="Y632"/>
    </row>
    <row r="633" spans="1:25" x14ac:dyDescent="0.45">
      <c r="A633" s="5">
        <v>42419</v>
      </c>
      <c r="B633" s="7">
        <f t="shared" si="14"/>
        <v>2016</v>
      </c>
      <c r="C633" s="3" t="s">
        <v>44</v>
      </c>
      <c r="D633" s="3" t="s">
        <v>554</v>
      </c>
      <c r="E633" s="3" t="s">
        <v>555</v>
      </c>
      <c r="F633" s="3">
        <v>4</v>
      </c>
      <c r="G633" s="3">
        <v>0</v>
      </c>
      <c r="J633"/>
      <c r="O633" s="32"/>
      <c r="T633"/>
      <c r="Y633"/>
    </row>
    <row r="634" spans="1:25" x14ac:dyDescent="0.45">
      <c r="A634" s="5">
        <v>42419</v>
      </c>
      <c r="B634" s="7">
        <f t="shared" si="14"/>
        <v>2016</v>
      </c>
      <c r="C634" s="3" t="s">
        <v>29</v>
      </c>
      <c r="D634" s="3" t="s">
        <v>556</v>
      </c>
      <c r="E634" s="3" t="s">
        <v>557</v>
      </c>
      <c r="F634" s="3">
        <v>1</v>
      </c>
      <c r="G634" s="3">
        <v>3</v>
      </c>
      <c r="J634"/>
      <c r="O634" s="32"/>
      <c r="T634"/>
      <c r="Y634"/>
    </row>
    <row r="635" spans="1:25" x14ac:dyDescent="0.45">
      <c r="A635" s="5">
        <v>42420</v>
      </c>
      <c r="B635" s="7">
        <f t="shared" si="14"/>
        <v>2016</v>
      </c>
      <c r="C635" s="3" t="s">
        <v>22</v>
      </c>
      <c r="D635" s="3" t="s">
        <v>545</v>
      </c>
      <c r="E635" s="3" t="s">
        <v>546</v>
      </c>
      <c r="F635" s="3">
        <v>1</v>
      </c>
      <c r="G635" s="3">
        <v>3</v>
      </c>
      <c r="J635"/>
      <c r="O635" s="32"/>
      <c r="T635"/>
      <c r="Y635"/>
    </row>
    <row r="636" spans="1:25" x14ac:dyDescent="0.45">
      <c r="A636" s="5">
        <v>42420</v>
      </c>
      <c r="B636" s="7">
        <f t="shared" si="14"/>
        <v>2016</v>
      </c>
      <c r="C636" s="3" t="s">
        <v>110</v>
      </c>
      <c r="D636" s="3" t="s">
        <v>547</v>
      </c>
      <c r="E636" s="3" t="s">
        <v>548</v>
      </c>
      <c r="F636" s="3">
        <v>1</v>
      </c>
      <c r="G636" s="3">
        <v>3</v>
      </c>
      <c r="J636"/>
      <c r="O636" s="32"/>
      <c r="T636"/>
      <c r="Y636"/>
    </row>
    <row r="637" spans="1:25" x14ac:dyDescent="0.45">
      <c r="A637" s="5">
        <v>42420</v>
      </c>
      <c r="B637" s="7">
        <f t="shared" si="14"/>
        <v>2016</v>
      </c>
      <c r="C637" s="3" t="s">
        <v>22</v>
      </c>
      <c r="D637" s="3" t="s">
        <v>34</v>
      </c>
      <c r="E637" s="3" t="s">
        <v>549</v>
      </c>
      <c r="F637" s="3">
        <v>0</v>
      </c>
      <c r="G637" s="3">
        <v>4</v>
      </c>
      <c r="J637"/>
      <c r="O637" s="32"/>
      <c r="T637"/>
      <c r="Y637"/>
    </row>
    <row r="638" spans="1:25" x14ac:dyDescent="0.45">
      <c r="A638" s="5">
        <v>42420</v>
      </c>
      <c r="B638" s="7">
        <f t="shared" si="14"/>
        <v>2016</v>
      </c>
      <c r="C638" s="3" t="s">
        <v>19</v>
      </c>
      <c r="D638" s="3" t="s">
        <v>550</v>
      </c>
      <c r="E638" s="3" t="s">
        <v>551</v>
      </c>
      <c r="F638" s="3">
        <v>2</v>
      </c>
      <c r="G638" s="3">
        <v>3</v>
      </c>
      <c r="J638"/>
      <c r="O638" s="32"/>
      <c r="T638"/>
      <c r="Y638"/>
    </row>
    <row r="639" spans="1:25" x14ac:dyDescent="0.45">
      <c r="A639" s="5">
        <v>42420</v>
      </c>
      <c r="B639" s="7">
        <f t="shared" si="14"/>
        <v>2016</v>
      </c>
      <c r="C639" s="3" t="s">
        <v>118</v>
      </c>
      <c r="D639" s="3" t="s">
        <v>552</v>
      </c>
      <c r="E639" s="3" t="s">
        <v>553</v>
      </c>
      <c r="F639" s="3">
        <v>6</v>
      </c>
      <c r="G639" s="3">
        <v>2</v>
      </c>
      <c r="J639"/>
      <c r="O639" s="32"/>
      <c r="T639"/>
      <c r="Y639"/>
    </row>
    <row r="640" spans="1:25" x14ac:dyDescent="0.45">
      <c r="A640" s="5">
        <v>42421</v>
      </c>
      <c r="B640" s="7">
        <f t="shared" si="14"/>
        <v>2016</v>
      </c>
      <c r="C640" s="3" t="s">
        <v>44</v>
      </c>
      <c r="D640" s="3" t="s">
        <v>542</v>
      </c>
      <c r="E640" s="3" t="s">
        <v>543</v>
      </c>
      <c r="F640" s="3">
        <v>1</v>
      </c>
      <c r="G640" s="3">
        <v>3</v>
      </c>
      <c r="J640"/>
      <c r="O640" s="32"/>
      <c r="T640"/>
      <c r="Y640"/>
    </row>
    <row r="641" spans="1:25" x14ac:dyDescent="0.45">
      <c r="A641" s="5">
        <v>42421</v>
      </c>
      <c r="B641" s="7">
        <f t="shared" si="14"/>
        <v>2016</v>
      </c>
      <c r="C641" s="3" t="s">
        <v>36</v>
      </c>
      <c r="D641" s="3" t="s">
        <v>47</v>
      </c>
      <c r="E641" s="3" t="s">
        <v>544</v>
      </c>
      <c r="F641" s="3">
        <v>0</v>
      </c>
      <c r="G641" s="3">
        <v>5</v>
      </c>
      <c r="J641"/>
      <c r="O641" s="32"/>
      <c r="T641"/>
      <c r="Y641"/>
    </row>
    <row r="642" spans="1:25" x14ac:dyDescent="0.45">
      <c r="A642" s="5">
        <v>42423</v>
      </c>
      <c r="B642" s="7">
        <f t="shared" si="14"/>
        <v>2016</v>
      </c>
      <c r="C642" s="3" t="s">
        <v>332</v>
      </c>
      <c r="D642" s="3" t="s">
        <v>538</v>
      </c>
      <c r="E642" s="3" t="s">
        <v>539</v>
      </c>
      <c r="F642" s="3">
        <v>5</v>
      </c>
      <c r="G642" s="3">
        <v>0</v>
      </c>
      <c r="J642"/>
      <c r="O642" s="32"/>
      <c r="T642"/>
      <c r="Y642"/>
    </row>
    <row r="643" spans="1:25" x14ac:dyDescent="0.45">
      <c r="A643" s="5">
        <v>42423</v>
      </c>
      <c r="B643" s="7">
        <f t="shared" ref="B643:B706" si="15">YEAR(A643)</f>
        <v>2016</v>
      </c>
      <c r="C643" s="3" t="s">
        <v>22</v>
      </c>
      <c r="D643" s="3" t="s">
        <v>540</v>
      </c>
      <c r="E643" s="3" t="s">
        <v>541</v>
      </c>
      <c r="F643" s="3">
        <v>0</v>
      </c>
      <c r="G643" s="3">
        <v>4</v>
      </c>
      <c r="J643"/>
      <c r="O643" s="32"/>
      <c r="T643"/>
      <c r="Y643"/>
    </row>
    <row r="644" spans="1:25" x14ac:dyDescent="0.45">
      <c r="A644" s="5">
        <v>42425</v>
      </c>
      <c r="B644" s="7">
        <f t="shared" si="15"/>
        <v>2016</v>
      </c>
      <c r="C644" s="3" t="s">
        <v>361</v>
      </c>
      <c r="D644" s="3" t="s">
        <v>536</v>
      </c>
      <c r="E644" s="3" t="s">
        <v>537</v>
      </c>
      <c r="F644" s="3">
        <v>4</v>
      </c>
      <c r="G644" s="3">
        <v>14</v>
      </c>
      <c r="J644"/>
      <c r="O644" s="32"/>
      <c r="T644"/>
      <c r="Y644"/>
    </row>
    <row r="645" spans="1:25" x14ac:dyDescent="0.45">
      <c r="A645" s="5">
        <v>42426</v>
      </c>
      <c r="B645" s="7">
        <f t="shared" si="15"/>
        <v>2016</v>
      </c>
      <c r="C645" s="3" t="s">
        <v>52</v>
      </c>
      <c r="D645" s="3" t="s">
        <v>534</v>
      </c>
      <c r="E645" s="3" t="s">
        <v>535</v>
      </c>
      <c r="F645" s="3">
        <v>5</v>
      </c>
      <c r="G645" s="3">
        <v>0</v>
      </c>
      <c r="J645"/>
      <c r="O645" s="32"/>
      <c r="T645"/>
      <c r="Y645"/>
    </row>
    <row r="646" spans="1:25" x14ac:dyDescent="0.45">
      <c r="A646" s="5">
        <v>42427</v>
      </c>
      <c r="B646" s="7">
        <f t="shared" si="15"/>
        <v>2016</v>
      </c>
      <c r="C646" s="3" t="s">
        <v>98</v>
      </c>
      <c r="D646" s="3" t="s">
        <v>532</v>
      </c>
      <c r="E646" s="3" t="s">
        <v>533</v>
      </c>
      <c r="F646" s="3">
        <v>2</v>
      </c>
      <c r="G646" s="3">
        <v>2</v>
      </c>
      <c r="J646"/>
      <c r="O646" s="32"/>
      <c r="T646"/>
      <c r="Y646"/>
    </row>
    <row r="647" spans="1:25" x14ac:dyDescent="0.45">
      <c r="A647" s="5">
        <v>42428</v>
      </c>
      <c r="B647" s="7">
        <f t="shared" si="15"/>
        <v>2016</v>
      </c>
      <c r="C647" s="3" t="s">
        <v>118</v>
      </c>
      <c r="D647" s="3" t="s">
        <v>296</v>
      </c>
      <c r="E647" s="3" t="s">
        <v>529</v>
      </c>
      <c r="F647" s="3">
        <v>0</v>
      </c>
      <c r="G647" s="3">
        <v>5</v>
      </c>
      <c r="J647"/>
      <c r="O647" s="32"/>
      <c r="T647"/>
      <c r="Y647"/>
    </row>
    <row r="648" spans="1:25" x14ac:dyDescent="0.45">
      <c r="A648" s="5">
        <v>42428</v>
      </c>
      <c r="B648" s="7">
        <f t="shared" si="15"/>
        <v>2016</v>
      </c>
      <c r="C648" s="3" t="s">
        <v>29</v>
      </c>
      <c r="D648" s="3" t="s">
        <v>530</v>
      </c>
      <c r="E648" s="3" t="s">
        <v>531</v>
      </c>
      <c r="F648" s="3">
        <v>1</v>
      </c>
      <c r="G648" s="3">
        <v>3</v>
      </c>
      <c r="J648"/>
      <c r="O648" s="32"/>
      <c r="T648"/>
      <c r="Y648"/>
    </row>
    <row r="649" spans="1:25" x14ac:dyDescent="0.45">
      <c r="A649" s="5">
        <v>42433</v>
      </c>
      <c r="B649" s="7">
        <f t="shared" si="15"/>
        <v>2016</v>
      </c>
      <c r="C649" s="3" t="s">
        <v>74</v>
      </c>
      <c r="D649" s="3" t="s">
        <v>527</v>
      </c>
      <c r="E649" s="3" t="s">
        <v>528</v>
      </c>
      <c r="F649" s="3">
        <v>1</v>
      </c>
      <c r="G649" s="3">
        <v>3</v>
      </c>
      <c r="J649"/>
      <c r="O649" s="32"/>
      <c r="T649"/>
      <c r="Y649"/>
    </row>
    <row r="650" spans="1:25" x14ac:dyDescent="0.45">
      <c r="A650" s="5">
        <v>42434</v>
      </c>
      <c r="B650" s="7">
        <f t="shared" si="15"/>
        <v>2016</v>
      </c>
      <c r="C650" s="3" t="s">
        <v>361</v>
      </c>
      <c r="D650" s="3" t="s">
        <v>525</v>
      </c>
      <c r="E650" s="3" t="s">
        <v>526</v>
      </c>
      <c r="F650" s="3">
        <v>0</v>
      </c>
      <c r="G650" s="3">
        <v>4</v>
      </c>
      <c r="J650"/>
      <c r="O650" s="32"/>
      <c r="T650"/>
      <c r="Y650"/>
    </row>
    <row r="651" spans="1:25" x14ac:dyDescent="0.45">
      <c r="A651" s="5">
        <v>42435</v>
      </c>
      <c r="B651" s="7">
        <f t="shared" si="15"/>
        <v>2016</v>
      </c>
      <c r="C651" s="3" t="s">
        <v>208</v>
      </c>
      <c r="D651" s="3" t="s">
        <v>520</v>
      </c>
      <c r="E651" s="3" t="s">
        <v>521</v>
      </c>
      <c r="F651" s="3">
        <v>1</v>
      </c>
      <c r="G651" s="3">
        <v>6</v>
      </c>
      <c r="J651"/>
      <c r="O651" s="32"/>
      <c r="T651"/>
      <c r="Y651"/>
    </row>
    <row r="652" spans="1:25" x14ac:dyDescent="0.45">
      <c r="A652" s="5">
        <v>42435</v>
      </c>
      <c r="B652" s="7">
        <f t="shared" si="15"/>
        <v>2016</v>
      </c>
      <c r="C652" s="3" t="s">
        <v>95</v>
      </c>
      <c r="D652" s="3" t="s">
        <v>394</v>
      </c>
      <c r="E652" s="3" t="s">
        <v>522</v>
      </c>
      <c r="F652" s="3">
        <v>0</v>
      </c>
      <c r="G652" s="3">
        <v>4</v>
      </c>
      <c r="J652"/>
      <c r="O652" s="32"/>
      <c r="T652"/>
      <c r="Y652"/>
    </row>
    <row r="653" spans="1:25" x14ac:dyDescent="0.45">
      <c r="A653" s="5">
        <v>42435</v>
      </c>
      <c r="B653" s="7">
        <f t="shared" si="15"/>
        <v>2016</v>
      </c>
      <c r="C653" s="3" t="s">
        <v>29</v>
      </c>
      <c r="D653" s="3" t="s">
        <v>523</v>
      </c>
      <c r="E653" s="3" t="s">
        <v>524</v>
      </c>
      <c r="F653" s="3">
        <v>1</v>
      </c>
      <c r="G653" s="3">
        <v>8</v>
      </c>
      <c r="J653"/>
      <c r="O653" s="32"/>
      <c r="T653"/>
      <c r="Y653"/>
    </row>
    <row r="654" spans="1:25" x14ac:dyDescent="0.45">
      <c r="A654" s="5">
        <v>42436</v>
      </c>
      <c r="B654" s="7">
        <f t="shared" si="15"/>
        <v>2016</v>
      </c>
      <c r="C654" s="3" t="s">
        <v>10</v>
      </c>
      <c r="D654" s="3" t="s">
        <v>517</v>
      </c>
      <c r="E654" s="3" t="s">
        <v>518</v>
      </c>
      <c r="F654" s="3">
        <v>0</v>
      </c>
      <c r="G654" s="3">
        <v>4</v>
      </c>
      <c r="J654"/>
      <c r="O654" s="32"/>
      <c r="T654"/>
      <c r="Y654"/>
    </row>
    <row r="655" spans="1:25" x14ac:dyDescent="0.45">
      <c r="A655" s="5">
        <v>42436</v>
      </c>
      <c r="B655" s="7">
        <f t="shared" si="15"/>
        <v>2016</v>
      </c>
      <c r="C655" s="3" t="s">
        <v>361</v>
      </c>
      <c r="D655" s="3" t="s">
        <v>45</v>
      </c>
      <c r="E655" s="3" t="s">
        <v>519</v>
      </c>
      <c r="F655" s="3">
        <v>5</v>
      </c>
      <c r="G655" s="3">
        <v>0</v>
      </c>
      <c r="J655"/>
      <c r="O655" s="32"/>
      <c r="T655"/>
      <c r="Y655"/>
    </row>
    <row r="656" spans="1:25" x14ac:dyDescent="0.45">
      <c r="A656" s="5">
        <v>42437</v>
      </c>
      <c r="B656" s="7">
        <f t="shared" si="15"/>
        <v>2016</v>
      </c>
      <c r="C656" s="3" t="s">
        <v>36</v>
      </c>
      <c r="D656" s="3" t="s">
        <v>37</v>
      </c>
      <c r="E656" s="3" t="s">
        <v>516</v>
      </c>
      <c r="F656" s="3">
        <v>2</v>
      </c>
      <c r="G656" s="3">
        <v>3</v>
      </c>
      <c r="J656"/>
      <c r="O656" s="32"/>
      <c r="T656"/>
      <c r="Y656"/>
    </row>
    <row r="657" spans="1:25" x14ac:dyDescent="0.45">
      <c r="A657" s="5">
        <v>42438</v>
      </c>
      <c r="B657" s="7">
        <f t="shared" si="15"/>
        <v>2016</v>
      </c>
      <c r="C657" s="3" t="s">
        <v>64</v>
      </c>
      <c r="D657" s="3" t="s">
        <v>514</v>
      </c>
      <c r="E657" s="3" t="s">
        <v>515</v>
      </c>
      <c r="F657" s="3">
        <v>5</v>
      </c>
      <c r="G657" s="3">
        <v>3</v>
      </c>
      <c r="J657"/>
      <c r="O657" s="32"/>
      <c r="T657"/>
      <c r="Y657"/>
    </row>
    <row r="658" spans="1:25" x14ac:dyDescent="0.45">
      <c r="A658" s="5">
        <v>42440</v>
      </c>
      <c r="B658" s="7">
        <f t="shared" si="15"/>
        <v>2016</v>
      </c>
      <c r="C658" s="3" t="s">
        <v>118</v>
      </c>
      <c r="D658" s="3" t="s">
        <v>296</v>
      </c>
      <c r="E658" s="3" t="s">
        <v>512</v>
      </c>
      <c r="F658" s="3">
        <v>2</v>
      </c>
      <c r="G658" s="3">
        <v>2</v>
      </c>
      <c r="J658"/>
      <c r="O658" s="32"/>
      <c r="T658"/>
      <c r="Y658"/>
    </row>
    <row r="659" spans="1:25" x14ac:dyDescent="0.45">
      <c r="A659" s="5">
        <v>42440</v>
      </c>
      <c r="B659" s="7">
        <f t="shared" si="15"/>
        <v>2016</v>
      </c>
      <c r="C659" s="3" t="s">
        <v>172</v>
      </c>
      <c r="D659" s="3" t="s">
        <v>416</v>
      </c>
      <c r="E659" s="3" t="s">
        <v>513</v>
      </c>
      <c r="F659" s="3">
        <v>0</v>
      </c>
      <c r="G659" s="3">
        <v>5</v>
      </c>
      <c r="J659"/>
      <c r="O659" s="32"/>
      <c r="T659"/>
      <c r="Y659"/>
    </row>
    <row r="660" spans="1:25" x14ac:dyDescent="0.45">
      <c r="A660" s="5">
        <v>42441</v>
      </c>
      <c r="B660" s="7">
        <f t="shared" si="15"/>
        <v>2016</v>
      </c>
      <c r="C660" s="3" t="s">
        <v>346</v>
      </c>
      <c r="D660" s="3" t="s">
        <v>509</v>
      </c>
      <c r="E660" s="3" t="s">
        <v>510</v>
      </c>
      <c r="F660" s="3">
        <v>0</v>
      </c>
      <c r="G660" s="3">
        <v>4</v>
      </c>
      <c r="J660"/>
      <c r="O660" s="32"/>
      <c r="T660"/>
      <c r="Y660"/>
    </row>
    <row r="661" spans="1:25" x14ac:dyDescent="0.45">
      <c r="A661" s="5">
        <v>42441</v>
      </c>
      <c r="B661" s="7">
        <f t="shared" si="15"/>
        <v>2016</v>
      </c>
      <c r="C661" s="3" t="s">
        <v>29</v>
      </c>
      <c r="D661" s="3" t="s">
        <v>60</v>
      </c>
      <c r="E661" s="3" t="s">
        <v>511</v>
      </c>
      <c r="F661" s="3">
        <v>0</v>
      </c>
      <c r="G661" s="3">
        <v>4</v>
      </c>
      <c r="J661"/>
      <c r="O661" s="32"/>
      <c r="T661"/>
      <c r="Y661"/>
    </row>
    <row r="662" spans="1:25" x14ac:dyDescent="0.45">
      <c r="A662" s="5">
        <v>42442</v>
      </c>
      <c r="B662" s="7">
        <f t="shared" si="15"/>
        <v>2016</v>
      </c>
      <c r="C662" s="3" t="s">
        <v>22</v>
      </c>
      <c r="D662" s="3" t="s">
        <v>276</v>
      </c>
      <c r="E662" s="3" t="s">
        <v>508</v>
      </c>
      <c r="F662" s="3">
        <v>0</v>
      </c>
      <c r="G662" s="3">
        <v>4</v>
      </c>
      <c r="J662"/>
      <c r="O662" s="32"/>
      <c r="T662"/>
      <c r="Y662"/>
    </row>
    <row r="663" spans="1:25" x14ac:dyDescent="0.45">
      <c r="A663" s="5">
        <v>42444</v>
      </c>
      <c r="B663" s="7">
        <f t="shared" si="15"/>
        <v>2016</v>
      </c>
      <c r="C663" s="3" t="s">
        <v>95</v>
      </c>
      <c r="D663" s="3" t="s">
        <v>187</v>
      </c>
      <c r="E663" s="3" t="s">
        <v>507</v>
      </c>
      <c r="F663" s="3">
        <v>0</v>
      </c>
      <c r="G663" s="3">
        <v>5</v>
      </c>
      <c r="J663"/>
      <c r="O663" s="32"/>
      <c r="T663"/>
      <c r="Y663"/>
    </row>
    <row r="664" spans="1:25" x14ac:dyDescent="0.45">
      <c r="A664" s="5">
        <v>42448</v>
      </c>
      <c r="B664" s="7">
        <f t="shared" si="15"/>
        <v>2016</v>
      </c>
      <c r="C664" s="3" t="s">
        <v>22</v>
      </c>
      <c r="D664" s="3" t="s">
        <v>503</v>
      </c>
      <c r="E664" s="3" t="s">
        <v>504</v>
      </c>
      <c r="F664" s="3">
        <v>1</v>
      </c>
      <c r="G664" s="3">
        <v>4</v>
      </c>
      <c r="J664"/>
      <c r="O664" s="32"/>
      <c r="T664"/>
      <c r="Y664"/>
    </row>
    <row r="665" spans="1:25" x14ac:dyDescent="0.45">
      <c r="A665" s="5">
        <v>42448</v>
      </c>
      <c r="B665" s="7">
        <f t="shared" si="15"/>
        <v>2016</v>
      </c>
      <c r="C665" s="3" t="s">
        <v>110</v>
      </c>
      <c r="D665" s="3" t="s">
        <v>505</v>
      </c>
      <c r="E665" s="3" t="s">
        <v>506</v>
      </c>
      <c r="F665" s="3">
        <v>2</v>
      </c>
      <c r="G665" s="3">
        <v>2</v>
      </c>
      <c r="J665"/>
      <c r="O665" s="32"/>
      <c r="T665"/>
      <c r="Y665"/>
    </row>
    <row r="666" spans="1:25" x14ac:dyDescent="0.45">
      <c r="A666" s="5">
        <v>42450</v>
      </c>
      <c r="B666" s="7">
        <f t="shared" si="15"/>
        <v>2016</v>
      </c>
      <c r="C666" s="3" t="s">
        <v>6</v>
      </c>
      <c r="D666" s="3" t="s">
        <v>7</v>
      </c>
      <c r="E666" s="3" t="s">
        <v>502</v>
      </c>
      <c r="F666" s="3">
        <v>0</v>
      </c>
      <c r="G666" s="3">
        <v>4</v>
      </c>
      <c r="J666"/>
      <c r="O666" s="32"/>
      <c r="T666"/>
      <c r="Y666"/>
    </row>
    <row r="667" spans="1:25" x14ac:dyDescent="0.45">
      <c r="A667" s="5">
        <v>42454</v>
      </c>
      <c r="B667" s="7">
        <f t="shared" si="15"/>
        <v>2016</v>
      </c>
      <c r="C667" s="3" t="s">
        <v>6</v>
      </c>
      <c r="D667" s="3" t="s">
        <v>7</v>
      </c>
      <c r="E667" s="3" t="s">
        <v>500</v>
      </c>
      <c r="F667" s="3">
        <v>0</v>
      </c>
      <c r="G667" s="3">
        <v>4</v>
      </c>
      <c r="J667"/>
      <c r="O667" s="32"/>
      <c r="T667"/>
      <c r="Y667"/>
    </row>
    <row r="668" spans="1:25" x14ac:dyDescent="0.45">
      <c r="A668" s="5">
        <v>42454</v>
      </c>
      <c r="B668" s="7">
        <f t="shared" si="15"/>
        <v>2016</v>
      </c>
      <c r="C668" s="3" t="s">
        <v>243</v>
      </c>
      <c r="D668" s="3" t="s">
        <v>408</v>
      </c>
      <c r="E668" s="3" t="s">
        <v>501</v>
      </c>
      <c r="F668" s="3">
        <v>0</v>
      </c>
      <c r="G668" s="3">
        <v>4</v>
      </c>
      <c r="J668"/>
      <c r="O668" s="32"/>
      <c r="T668"/>
      <c r="Y668"/>
    </row>
    <row r="669" spans="1:25" x14ac:dyDescent="0.45">
      <c r="A669" s="5">
        <v>42460</v>
      </c>
      <c r="B669" s="7">
        <f t="shared" si="15"/>
        <v>2016</v>
      </c>
      <c r="C669" s="3" t="s">
        <v>6</v>
      </c>
      <c r="D669" s="3" t="s">
        <v>108</v>
      </c>
      <c r="E669" s="3" t="s">
        <v>499</v>
      </c>
      <c r="F669" s="3">
        <v>0</v>
      </c>
      <c r="G669" s="3">
        <v>4</v>
      </c>
      <c r="J669"/>
      <c r="O669" s="32"/>
      <c r="T669"/>
      <c r="Y669"/>
    </row>
    <row r="670" spans="1:25" x14ac:dyDescent="0.45">
      <c r="A670" s="5">
        <v>42467</v>
      </c>
      <c r="B670" s="7">
        <f t="shared" si="15"/>
        <v>2016</v>
      </c>
      <c r="C670" s="3" t="s">
        <v>6</v>
      </c>
      <c r="D670" s="3" t="s">
        <v>7</v>
      </c>
      <c r="E670" s="3" t="s">
        <v>498</v>
      </c>
      <c r="F670" s="3">
        <v>0</v>
      </c>
      <c r="G670" s="3">
        <v>4</v>
      </c>
      <c r="J670"/>
      <c r="O670" s="32"/>
      <c r="T670"/>
      <c r="Y670"/>
    </row>
    <row r="671" spans="1:25" x14ac:dyDescent="0.45">
      <c r="A671" s="5">
        <v>42469</v>
      </c>
      <c r="B671" s="7">
        <f t="shared" si="15"/>
        <v>2016</v>
      </c>
      <c r="C671" s="3" t="s">
        <v>26</v>
      </c>
      <c r="D671" s="3" t="s">
        <v>50</v>
      </c>
      <c r="E671" s="3" t="s">
        <v>494</v>
      </c>
      <c r="F671" s="3">
        <v>0</v>
      </c>
      <c r="G671" s="3">
        <v>4</v>
      </c>
      <c r="J671"/>
      <c r="O671" s="32"/>
      <c r="T671"/>
      <c r="Y671"/>
    </row>
    <row r="672" spans="1:25" x14ac:dyDescent="0.45">
      <c r="A672" s="5">
        <v>42469</v>
      </c>
      <c r="B672" s="7">
        <f t="shared" si="15"/>
        <v>2016</v>
      </c>
      <c r="C672" s="3" t="s">
        <v>110</v>
      </c>
      <c r="D672" s="3" t="s">
        <v>495</v>
      </c>
      <c r="E672" s="3" t="s">
        <v>496</v>
      </c>
      <c r="F672" s="3">
        <v>0</v>
      </c>
      <c r="G672" s="3">
        <v>4</v>
      </c>
      <c r="J672"/>
      <c r="O672" s="32"/>
      <c r="T672"/>
      <c r="Y672"/>
    </row>
    <row r="673" spans="1:25" x14ac:dyDescent="0.45">
      <c r="A673" s="5">
        <v>42469</v>
      </c>
      <c r="B673" s="7">
        <f t="shared" si="15"/>
        <v>2016</v>
      </c>
      <c r="C673" s="3" t="s">
        <v>238</v>
      </c>
      <c r="D673" s="3" t="s">
        <v>239</v>
      </c>
      <c r="E673" s="3" t="s">
        <v>497</v>
      </c>
      <c r="F673" s="3">
        <v>0</v>
      </c>
      <c r="G673" s="3">
        <v>4</v>
      </c>
      <c r="J673"/>
      <c r="O673" s="32"/>
      <c r="T673"/>
      <c r="Y673"/>
    </row>
    <row r="674" spans="1:25" x14ac:dyDescent="0.45">
      <c r="A674" s="5">
        <v>42470</v>
      </c>
      <c r="B674" s="7">
        <f t="shared" si="15"/>
        <v>2016</v>
      </c>
      <c r="C674" s="3" t="s">
        <v>223</v>
      </c>
      <c r="D674" s="3" t="s">
        <v>224</v>
      </c>
      <c r="E674" s="3" t="s">
        <v>492</v>
      </c>
      <c r="F674" s="3">
        <v>1</v>
      </c>
      <c r="G674" s="3">
        <v>3</v>
      </c>
      <c r="J674"/>
      <c r="O674" s="32"/>
      <c r="T674"/>
      <c r="Y674"/>
    </row>
    <row r="675" spans="1:25" x14ac:dyDescent="0.45">
      <c r="A675" s="5">
        <v>42470</v>
      </c>
      <c r="B675" s="7">
        <f t="shared" si="15"/>
        <v>2016</v>
      </c>
      <c r="C675" s="3" t="s">
        <v>29</v>
      </c>
      <c r="D675" s="3" t="s">
        <v>87</v>
      </c>
      <c r="E675" s="3" t="s">
        <v>493</v>
      </c>
      <c r="F675" s="3">
        <v>0</v>
      </c>
      <c r="G675" s="3">
        <v>4</v>
      </c>
      <c r="J675"/>
      <c r="O675" s="32"/>
      <c r="T675"/>
      <c r="Y675"/>
    </row>
    <row r="676" spans="1:25" x14ac:dyDescent="0.45">
      <c r="A676" s="5">
        <v>42474</v>
      </c>
      <c r="B676" s="7">
        <f t="shared" si="15"/>
        <v>2016</v>
      </c>
      <c r="C676" s="3" t="s">
        <v>172</v>
      </c>
      <c r="D676" s="3" t="s">
        <v>490</v>
      </c>
      <c r="E676" s="3" t="s">
        <v>491</v>
      </c>
      <c r="F676" s="3">
        <v>1</v>
      </c>
      <c r="G676" s="3">
        <v>3</v>
      </c>
      <c r="J676"/>
      <c r="O676" s="32"/>
      <c r="T676"/>
      <c r="Y676"/>
    </row>
    <row r="677" spans="1:25" x14ac:dyDescent="0.45">
      <c r="A677" s="5">
        <v>42476</v>
      </c>
      <c r="B677" s="7">
        <f t="shared" si="15"/>
        <v>2016</v>
      </c>
      <c r="C677" s="3" t="s">
        <v>118</v>
      </c>
      <c r="D677" s="3" t="s">
        <v>296</v>
      </c>
      <c r="E677" s="3" t="s">
        <v>486</v>
      </c>
      <c r="F677" s="3">
        <v>1</v>
      </c>
      <c r="G677" s="3">
        <v>4</v>
      </c>
      <c r="J677"/>
      <c r="O677" s="32"/>
      <c r="T677"/>
      <c r="Y677"/>
    </row>
    <row r="678" spans="1:25" x14ac:dyDescent="0.45">
      <c r="A678" s="5">
        <v>42476</v>
      </c>
      <c r="B678" s="7">
        <f t="shared" si="15"/>
        <v>2016</v>
      </c>
      <c r="C678" s="3" t="s">
        <v>22</v>
      </c>
      <c r="D678" s="3" t="s">
        <v>34</v>
      </c>
      <c r="E678" s="3" t="s">
        <v>487</v>
      </c>
      <c r="F678" s="3">
        <v>2</v>
      </c>
      <c r="G678" s="3">
        <v>4</v>
      </c>
      <c r="J678"/>
      <c r="O678" s="32"/>
      <c r="T678"/>
      <c r="Y678"/>
    </row>
    <row r="679" spans="1:25" x14ac:dyDescent="0.45">
      <c r="A679" s="5">
        <v>42476</v>
      </c>
      <c r="B679" s="7">
        <f t="shared" si="15"/>
        <v>2016</v>
      </c>
      <c r="C679" s="3" t="s">
        <v>110</v>
      </c>
      <c r="D679" s="3" t="s">
        <v>488</v>
      </c>
      <c r="E679" s="3" t="s">
        <v>489</v>
      </c>
      <c r="F679" s="3">
        <v>0</v>
      </c>
      <c r="G679" s="3">
        <v>4</v>
      </c>
      <c r="J679"/>
      <c r="O679" s="32"/>
      <c r="T679"/>
      <c r="Y679"/>
    </row>
    <row r="680" spans="1:25" x14ac:dyDescent="0.45">
      <c r="A680" s="5">
        <v>42477</v>
      </c>
      <c r="B680" s="7">
        <f t="shared" si="15"/>
        <v>2016</v>
      </c>
      <c r="C680" s="3" t="s">
        <v>64</v>
      </c>
      <c r="D680" s="3" t="s">
        <v>65</v>
      </c>
      <c r="E680" s="3" t="s">
        <v>481</v>
      </c>
      <c r="F680" s="3">
        <v>3</v>
      </c>
      <c r="G680" s="3">
        <v>1</v>
      </c>
      <c r="J680"/>
      <c r="O680" s="32"/>
      <c r="T680"/>
      <c r="Y680"/>
    </row>
    <row r="681" spans="1:25" x14ac:dyDescent="0.45">
      <c r="A681" s="5">
        <v>42477</v>
      </c>
      <c r="B681" s="7">
        <f t="shared" si="15"/>
        <v>2016</v>
      </c>
      <c r="C681" s="3" t="s">
        <v>57</v>
      </c>
      <c r="D681" s="3" t="s">
        <v>482</v>
      </c>
      <c r="E681" s="3" t="s">
        <v>483</v>
      </c>
      <c r="F681" s="3">
        <v>1</v>
      </c>
      <c r="G681" s="3">
        <v>3</v>
      </c>
      <c r="J681"/>
      <c r="O681" s="32"/>
      <c r="T681"/>
      <c r="Y681"/>
    </row>
    <row r="682" spans="1:25" x14ac:dyDescent="0.45">
      <c r="A682" s="5">
        <v>42477</v>
      </c>
      <c r="B682" s="7">
        <f t="shared" si="15"/>
        <v>2016</v>
      </c>
      <c r="C682" s="3" t="s">
        <v>36</v>
      </c>
      <c r="D682" s="3" t="s">
        <v>484</v>
      </c>
      <c r="E682" s="3" t="s">
        <v>485</v>
      </c>
      <c r="F682" s="3">
        <v>1</v>
      </c>
      <c r="G682" s="3">
        <v>6</v>
      </c>
      <c r="J682"/>
      <c r="O682" s="32"/>
      <c r="T682"/>
      <c r="Y682"/>
    </row>
    <row r="683" spans="1:25" x14ac:dyDescent="0.45">
      <c r="A683" s="5">
        <v>42478</v>
      </c>
      <c r="B683" s="7">
        <f t="shared" si="15"/>
        <v>2016</v>
      </c>
      <c r="C683" s="3" t="s">
        <v>29</v>
      </c>
      <c r="D683" s="3" t="s">
        <v>479</v>
      </c>
      <c r="E683" s="3" t="s">
        <v>480</v>
      </c>
      <c r="F683" s="3">
        <v>1</v>
      </c>
      <c r="G683" s="3">
        <v>3</v>
      </c>
      <c r="J683"/>
      <c r="O683" s="32"/>
      <c r="T683"/>
      <c r="Y683"/>
    </row>
    <row r="684" spans="1:25" x14ac:dyDescent="0.45">
      <c r="A684" s="5">
        <v>42479</v>
      </c>
      <c r="B684" s="7">
        <f t="shared" si="15"/>
        <v>2016</v>
      </c>
      <c r="C684" s="3" t="s">
        <v>110</v>
      </c>
      <c r="D684" s="3" t="s">
        <v>475</v>
      </c>
      <c r="E684" s="3" t="s">
        <v>476</v>
      </c>
      <c r="F684" s="3">
        <v>1</v>
      </c>
      <c r="G684" s="3">
        <v>4</v>
      </c>
      <c r="J684"/>
      <c r="O684" s="32"/>
      <c r="T684"/>
      <c r="Y684"/>
    </row>
    <row r="685" spans="1:25" x14ac:dyDescent="0.45">
      <c r="A685" s="5">
        <v>42479</v>
      </c>
      <c r="B685" s="7">
        <f t="shared" si="15"/>
        <v>2016</v>
      </c>
      <c r="C685" s="3" t="s">
        <v>6</v>
      </c>
      <c r="D685" s="3" t="s">
        <v>7</v>
      </c>
      <c r="E685" s="3" t="s">
        <v>477</v>
      </c>
      <c r="F685" s="3">
        <v>1</v>
      </c>
      <c r="G685" s="3">
        <v>3</v>
      </c>
      <c r="J685"/>
      <c r="O685" s="32"/>
      <c r="T685"/>
      <c r="Y685"/>
    </row>
    <row r="686" spans="1:25" x14ac:dyDescent="0.45">
      <c r="A686" s="5">
        <v>42479</v>
      </c>
      <c r="B686" s="7">
        <f t="shared" si="15"/>
        <v>2016</v>
      </c>
      <c r="C686" s="3" t="s">
        <v>6</v>
      </c>
      <c r="D686" s="3" t="s">
        <v>7</v>
      </c>
      <c r="E686" s="3" t="s">
        <v>478</v>
      </c>
      <c r="F686" s="3">
        <v>1</v>
      </c>
      <c r="G686" s="3">
        <v>4</v>
      </c>
      <c r="J686"/>
      <c r="O686" s="32"/>
      <c r="T686"/>
      <c r="Y686"/>
    </row>
    <row r="687" spans="1:25" x14ac:dyDescent="0.45">
      <c r="A687" s="5">
        <v>42481</v>
      </c>
      <c r="B687" s="7">
        <f t="shared" si="15"/>
        <v>2016</v>
      </c>
      <c r="C687" s="3" t="s">
        <v>79</v>
      </c>
      <c r="D687" s="3" t="s">
        <v>142</v>
      </c>
      <c r="E687" s="3" t="s">
        <v>474</v>
      </c>
      <c r="F687" s="3">
        <v>0</v>
      </c>
      <c r="G687" s="3">
        <v>4</v>
      </c>
      <c r="J687"/>
      <c r="O687" s="32"/>
      <c r="T687"/>
      <c r="Y687"/>
    </row>
    <row r="688" spans="1:25" x14ac:dyDescent="0.45">
      <c r="A688" s="5">
        <v>42482</v>
      </c>
      <c r="B688" s="7">
        <f t="shared" si="15"/>
        <v>2016</v>
      </c>
      <c r="C688" s="3" t="s">
        <v>74</v>
      </c>
      <c r="D688" s="3" t="s">
        <v>470</v>
      </c>
      <c r="E688" s="3" t="s">
        <v>471</v>
      </c>
      <c r="F688" s="3">
        <v>8</v>
      </c>
      <c r="G688" s="3">
        <v>0</v>
      </c>
      <c r="J688"/>
      <c r="O688" s="32"/>
      <c r="T688"/>
      <c r="Y688"/>
    </row>
    <row r="689" spans="1:25" x14ac:dyDescent="0.45">
      <c r="A689" s="5">
        <v>42482</v>
      </c>
      <c r="B689" s="7">
        <f t="shared" si="15"/>
        <v>2016</v>
      </c>
      <c r="C689" s="3" t="s">
        <v>95</v>
      </c>
      <c r="D689" s="3" t="s">
        <v>472</v>
      </c>
      <c r="E689" s="3" t="s">
        <v>473</v>
      </c>
      <c r="F689" s="3">
        <v>6</v>
      </c>
      <c r="G689" s="3">
        <v>0</v>
      </c>
      <c r="J689"/>
      <c r="O689" s="32"/>
      <c r="T689"/>
      <c r="Y689"/>
    </row>
    <row r="690" spans="1:25" x14ac:dyDescent="0.45">
      <c r="A690" s="5">
        <v>42483</v>
      </c>
      <c r="B690" s="7">
        <f t="shared" si="15"/>
        <v>2016</v>
      </c>
      <c r="C690" s="3" t="s">
        <v>340</v>
      </c>
      <c r="D690" s="3" t="s">
        <v>341</v>
      </c>
      <c r="E690" s="3" t="s">
        <v>464</v>
      </c>
      <c r="F690" s="3">
        <v>1</v>
      </c>
      <c r="G690" s="3">
        <v>3</v>
      </c>
      <c r="J690"/>
      <c r="O690" s="32"/>
      <c r="T690"/>
      <c r="Y690"/>
    </row>
    <row r="691" spans="1:25" x14ac:dyDescent="0.45">
      <c r="A691" s="5">
        <v>42483</v>
      </c>
      <c r="B691" s="7">
        <f t="shared" si="15"/>
        <v>2016</v>
      </c>
      <c r="C691" s="3" t="s">
        <v>110</v>
      </c>
      <c r="D691" s="3" t="s">
        <v>465</v>
      </c>
      <c r="E691" s="3" t="s">
        <v>466</v>
      </c>
      <c r="F691" s="3">
        <v>3</v>
      </c>
      <c r="G691" s="3">
        <v>1</v>
      </c>
      <c r="J691"/>
      <c r="O691" s="32"/>
      <c r="T691"/>
      <c r="Y691"/>
    </row>
    <row r="692" spans="1:25" x14ac:dyDescent="0.45">
      <c r="A692" s="5">
        <v>42483</v>
      </c>
      <c r="B692" s="7">
        <f t="shared" si="15"/>
        <v>2016</v>
      </c>
      <c r="C692" s="3" t="s">
        <v>361</v>
      </c>
      <c r="D692" s="3" t="s">
        <v>467</v>
      </c>
      <c r="E692" s="3" t="s">
        <v>468</v>
      </c>
      <c r="F692" s="3">
        <v>1</v>
      </c>
      <c r="G692" s="3">
        <v>4</v>
      </c>
      <c r="J692"/>
      <c r="O692" s="32"/>
      <c r="T692"/>
      <c r="Y692"/>
    </row>
    <row r="693" spans="1:25" x14ac:dyDescent="0.45">
      <c r="A693" s="5">
        <v>42483</v>
      </c>
      <c r="B693" s="7">
        <f t="shared" si="15"/>
        <v>2016</v>
      </c>
      <c r="C693" s="3" t="s">
        <v>16</v>
      </c>
      <c r="D693" s="3" t="s">
        <v>77</v>
      </c>
      <c r="E693" s="3" t="s">
        <v>469</v>
      </c>
      <c r="F693" s="3">
        <v>0</v>
      </c>
      <c r="G693" s="3">
        <v>4</v>
      </c>
      <c r="J693"/>
      <c r="O693" s="32"/>
      <c r="T693"/>
      <c r="Y693"/>
    </row>
    <row r="694" spans="1:25" x14ac:dyDescent="0.45">
      <c r="A694" s="5">
        <v>42484</v>
      </c>
      <c r="B694" s="7">
        <f t="shared" si="15"/>
        <v>2016</v>
      </c>
      <c r="C694" s="3" t="s">
        <v>98</v>
      </c>
      <c r="D694" s="3" t="s">
        <v>460</v>
      </c>
      <c r="E694" s="3" t="s">
        <v>461</v>
      </c>
      <c r="F694" s="3">
        <v>0</v>
      </c>
      <c r="G694" s="3">
        <v>5</v>
      </c>
      <c r="J694"/>
      <c r="O694" s="32"/>
      <c r="T694"/>
      <c r="Y694"/>
    </row>
    <row r="695" spans="1:25" x14ac:dyDescent="0.45">
      <c r="A695" s="5">
        <v>42484</v>
      </c>
      <c r="B695" s="7">
        <f t="shared" si="15"/>
        <v>2016</v>
      </c>
      <c r="C695" s="3" t="s">
        <v>6</v>
      </c>
      <c r="D695" s="3" t="s">
        <v>108</v>
      </c>
      <c r="E695" s="3" t="s">
        <v>462</v>
      </c>
      <c r="F695" s="3">
        <v>2</v>
      </c>
      <c r="G695" s="3">
        <v>3</v>
      </c>
      <c r="J695"/>
      <c r="O695" s="32"/>
      <c r="T695"/>
      <c r="Y695"/>
    </row>
    <row r="696" spans="1:25" x14ac:dyDescent="0.45">
      <c r="A696" s="5">
        <v>42484</v>
      </c>
      <c r="B696" s="7">
        <f t="shared" si="15"/>
        <v>2016</v>
      </c>
      <c r="C696" s="3" t="s">
        <v>243</v>
      </c>
      <c r="D696" s="3" t="s">
        <v>408</v>
      </c>
      <c r="E696" s="3" t="s">
        <v>463</v>
      </c>
      <c r="F696" s="3">
        <v>0</v>
      </c>
      <c r="G696" s="3">
        <v>4</v>
      </c>
      <c r="J696"/>
      <c r="O696" s="32"/>
      <c r="T696"/>
      <c r="Y696"/>
    </row>
    <row r="697" spans="1:25" x14ac:dyDescent="0.45">
      <c r="A697" s="5">
        <v>42485</v>
      </c>
      <c r="B697" s="7">
        <f t="shared" si="15"/>
        <v>2016</v>
      </c>
      <c r="C697" s="3" t="s">
        <v>26</v>
      </c>
      <c r="D697" s="3" t="s">
        <v>423</v>
      </c>
      <c r="E697" s="3" t="s">
        <v>458</v>
      </c>
      <c r="F697" s="3">
        <v>0</v>
      </c>
      <c r="G697" s="3">
        <v>4</v>
      </c>
      <c r="J697"/>
      <c r="O697" s="32"/>
      <c r="T697"/>
      <c r="Y697"/>
    </row>
    <row r="698" spans="1:25" x14ac:dyDescent="0.45">
      <c r="A698" s="5">
        <v>42485</v>
      </c>
      <c r="B698" s="7">
        <f t="shared" si="15"/>
        <v>2016</v>
      </c>
      <c r="C698" s="3" t="s">
        <v>22</v>
      </c>
      <c r="D698" s="3" t="s">
        <v>151</v>
      </c>
      <c r="E698" s="3" t="s">
        <v>459</v>
      </c>
      <c r="F698" s="3">
        <v>0</v>
      </c>
      <c r="G698" s="3">
        <v>5</v>
      </c>
      <c r="J698"/>
      <c r="O698" s="32"/>
      <c r="T698"/>
      <c r="Y698"/>
    </row>
    <row r="699" spans="1:25" x14ac:dyDescent="0.45">
      <c r="A699" s="5">
        <v>42486</v>
      </c>
      <c r="B699" s="7">
        <f t="shared" si="15"/>
        <v>2016</v>
      </c>
      <c r="C699" s="3" t="s">
        <v>79</v>
      </c>
      <c r="D699" s="3" t="s">
        <v>456</v>
      </c>
      <c r="E699" s="3" t="s">
        <v>457</v>
      </c>
      <c r="F699" s="3">
        <v>1</v>
      </c>
      <c r="G699" s="3">
        <v>4</v>
      </c>
      <c r="J699"/>
      <c r="O699" s="32"/>
      <c r="T699"/>
      <c r="Y699"/>
    </row>
    <row r="700" spans="1:25" x14ac:dyDescent="0.45">
      <c r="A700" s="5">
        <v>42487</v>
      </c>
      <c r="B700" s="7">
        <f t="shared" si="15"/>
        <v>2016</v>
      </c>
      <c r="C700" s="3" t="s">
        <v>10</v>
      </c>
      <c r="D700" s="3" t="s">
        <v>294</v>
      </c>
      <c r="E700" s="3" t="s">
        <v>453</v>
      </c>
      <c r="F700" s="3">
        <v>2</v>
      </c>
      <c r="G700" s="3">
        <v>2</v>
      </c>
      <c r="J700"/>
      <c r="O700" s="32"/>
      <c r="T700"/>
      <c r="Y700"/>
    </row>
    <row r="701" spans="1:25" x14ac:dyDescent="0.45">
      <c r="A701" s="5">
        <v>42487</v>
      </c>
      <c r="B701" s="7">
        <f t="shared" si="15"/>
        <v>2016</v>
      </c>
      <c r="C701" s="3" t="s">
        <v>19</v>
      </c>
      <c r="D701" s="3" t="s">
        <v>454</v>
      </c>
      <c r="E701" s="3" t="s">
        <v>455</v>
      </c>
      <c r="F701" s="3">
        <v>3</v>
      </c>
      <c r="G701" s="3">
        <v>1</v>
      </c>
      <c r="J701"/>
      <c r="O701" s="32"/>
      <c r="T701"/>
      <c r="Y701"/>
    </row>
    <row r="702" spans="1:25" x14ac:dyDescent="0.45">
      <c r="A702" s="5">
        <v>42489</v>
      </c>
      <c r="B702" s="7">
        <f t="shared" si="15"/>
        <v>2016</v>
      </c>
      <c r="C702" s="3" t="s">
        <v>44</v>
      </c>
      <c r="D702" s="3" t="s">
        <v>450</v>
      </c>
      <c r="E702" s="3" t="s">
        <v>451</v>
      </c>
      <c r="F702" s="3">
        <v>0</v>
      </c>
      <c r="G702" s="3">
        <v>4</v>
      </c>
      <c r="J702"/>
      <c r="O702" s="32"/>
      <c r="T702"/>
      <c r="Y702"/>
    </row>
    <row r="703" spans="1:25" x14ac:dyDescent="0.45">
      <c r="A703" s="5">
        <v>42489</v>
      </c>
      <c r="B703" s="7">
        <f t="shared" si="15"/>
        <v>2016</v>
      </c>
      <c r="C703" s="3" t="s">
        <v>29</v>
      </c>
      <c r="D703" s="3" t="s">
        <v>60</v>
      </c>
      <c r="E703" s="3" t="s">
        <v>452</v>
      </c>
      <c r="F703" s="3">
        <v>0</v>
      </c>
      <c r="G703" s="3">
        <v>5</v>
      </c>
      <c r="J703"/>
      <c r="O703" s="32"/>
      <c r="T703"/>
      <c r="Y703"/>
    </row>
    <row r="704" spans="1:25" x14ac:dyDescent="0.45">
      <c r="A704" s="5">
        <v>42491</v>
      </c>
      <c r="B704" s="7">
        <f t="shared" si="15"/>
        <v>2016</v>
      </c>
      <c r="C704" s="3" t="s">
        <v>26</v>
      </c>
      <c r="D704" s="3" t="s">
        <v>448</v>
      </c>
      <c r="E704" s="3" t="s">
        <v>449</v>
      </c>
      <c r="F704" s="3">
        <v>0</v>
      </c>
      <c r="G704" s="3">
        <v>5</v>
      </c>
      <c r="J704"/>
      <c r="O704" s="32"/>
      <c r="T704"/>
      <c r="Y704"/>
    </row>
    <row r="705" spans="1:25" x14ac:dyDescent="0.45">
      <c r="A705" s="5">
        <v>42494</v>
      </c>
      <c r="B705" s="7">
        <f t="shared" si="15"/>
        <v>2016</v>
      </c>
      <c r="C705" s="3" t="s">
        <v>125</v>
      </c>
      <c r="D705" s="3" t="s">
        <v>126</v>
      </c>
      <c r="E705" s="3" t="s">
        <v>447</v>
      </c>
      <c r="F705" s="3">
        <v>1</v>
      </c>
      <c r="G705" s="3">
        <v>7</v>
      </c>
      <c r="J705"/>
      <c r="O705" s="32"/>
      <c r="T705"/>
      <c r="Y705"/>
    </row>
    <row r="706" spans="1:25" x14ac:dyDescent="0.45">
      <c r="A706" s="5">
        <v>42495</v>
      </c>
      <c r="B706" s="7">
        <f t="shared" si="15"/>
        <v>2016</v>
      </c>
      <c r="C706" s="3" t="s">
        <v>10</v>
      </c>
      <c r="D706" s="3" t="s">
        <v>72</v>
      </c>
      <c r="E706" s="3" t="s">
        <v>445</v>
      </c>
      <c r="F706" s="3">
        <v>2</v>
      </c>
      <c r="G706" s="3">
        <v>6</v>
      </c>
      <c r="J706"/>
      <c r="O706" s="32"/>
      <c r="T706"/>
      <c r="Y706"/>
    </row>
    <row r="707" spans="1:25" x14ac:dyDescent="0.45">
      <c r="A707" s="5">
        <v>42495</v>
      </c>
      <c r="B707" s="7">
        <f t="shared" ref="B707:B770" si="16">YEAR(A707)</f>
        <v>2016</v>
      </c>
      <c r="C707" s="3" t="s">
        <v>22</v>
      </c>
      <c r="D707" s="3" t="s">
        <v>151</v>
      </c>
      <c r="E707" s="3" t="s">
        <v>446</v>
      </c>
      <c r="F707" s="3">
        <v>1</v>
      </c>
      <c r="G707" s="3">
        <v>3</v>
      </c>
      <c r="J707"/>
      <c r="O707" s="32"/>
      <c r="T707"/>
      <c r="Y707"/>
    </row>
    <row r="708" spans="1:25" x14ac:dyDescent="0.45">
      <c r="A708" s="5">
        <v>42496</v>
      </c>
      <c r="B708" s="7">
        <f t="shared" si="16"/>
        <v>2016</v>
      </c>
      <c r="C708" s="3" t="s">
        <v>118</v>
      </c>
      <c r="D708" s="3" t="s">
        <v>296</v>
      </c>
      <c r="E708" s="3" t="s">
        <v>440</v>
      </c>
      <c r="F708" s="3">
        <v>1</v>
      </c>
      <c r="G708" s="3">
        <v>4</v>
      </c>
      <c r="J708"/>
      <c r="O708" s="32"/>
      <c r="T708"/>
      <c r="Y708"/>
    </row>
    <row r="709" spans="1:25" x14ac:dyDescent="0.45">
      <c r="A709" s="5">
        <v>42496</v>
      </c>
      <c r="B709" s="7">
        <f t="shared" si="16"/>
        <v>2016</v>
      </c>
      <c r="C709" s="3" t="s">
        <v>110</v>
      </c>
      <c r="D709" s="3" t="s">
        <v>441</v>
      </c>
      <c r="E709" s="3" t="s">
        <v>442</v>
      </c>
      <c r="F709" s="3">
        <v>1</v>
      </c>
      <c r="G709" s="3">
        <v>3</v>
      </c>
      <c r="J709"/>
      <c r="O709" s="32"/>
      <c r="T709"/>
      <c r="Y709"/>
    </row>
    <row r="710" spans="1:25" x14ac:dyDescent="0.45">
      <c r="A710" s="5">
        <v>42496</v>
      </c>
      <c r="B710" s="7">
        <f t="shared" si="16"/>
        <v>2016</v>
      </c>
      <c r="C710" s="3" t="s">
        <v>79</v>
      </c>
      <c r="D710" s="3" t="s">
        <v>443</v>
      </c>
      <c r="E710" s="3" t="s">
        <v>444</v>
      </c>
      <c r="F710" s="3">
        <v>3</v>
      </c>
      <c r="G710" s="3">
        <v>3</v>
      </c>
      <c r="J710"/>
      <c r="O710" s="32"/>
      <c r="T710"/>
      <c r="Y710"/>
    </row>
    <row r="711" spans="1:25" x14ac:dyDescent="0.45">
      <c r="A711" s="5">
        <v>42498</v>
      </c>
      <c r="B711" s="7">
        <f t="shared" si="16"/>
        <v>2016</v>
      </c>
      <c r="C711" s="3" t="s">
        <v>36</v>
      </c>
      <c r="D711" s="3" t="s">
        <v>263</v>
      </c>
      <c r="E711" s="3" t="s">
        <v>439</v>
      </c>
      <c r="F711" s="3">
        <v>1</v>
      </c>
      <c r="G711" s="3">
        <v>3</v>
      </c>
      <c r="J711"/>
      <c r="O711" s="32"/>
      <c r="T711"/>
      <c r="Y711"/>
    </row>
    <row r="712" spans="1:25" x14ac:dyDescent="0.45">
      <c r="A712" s="5">
        <v>42501</v>
      </c>
      <c r="B712" s="7">
        <f t="shared" si="16"/>
        <v>2016</v>
      </c>
      <c r="C712" s="3" t="s">
        <v>110</v>
      </c>
      <c r="D712" s="3" t="s">
        <v>436</v>
      </c>
      <c r="E712" s="3" t="s">
        <v>437</v>
      </c>
      <c r="F712" s="3">
        <v>1</v>
      </c>
      <c r="G712" s="3">
        <v>4</v>
      </c>
      <c r="J712"/>
      <c r="O712" s="32"/>
      <c r="T712"/>
      <c r="Y712"/>
    </row>
    <row r="713" spans="1:25" x14ac:dyDescent="0.45">
      <c r="A713" s="5">
        <v>42501</v>
      </c>
      <c r="B713" s="7">
        <f t="shared" si="16"/>
        <v>2016</v>
      </c>
      <c r="C713" s="3" t="s">
        <v>6</v>
      </c>
      <c r="D713" s="3" t="s">
        <v>7</v>
      </c>
      <c r="E713" s="3" t="s">
        <v>438</v>
      </c>
      <c r="F713" s="3">
        <v>0</v>
      </c>
      <c r="G713" s="3">
        <v>5</v>
      </c>
      <c r="J713"/>
      <c r="O713" s="32"/>
      <c r="T713"/>
      <c r="Y713"/>
    </row>
    <row r="714" spans="1:25" x14ac:dyDescent="0.45">
      <c r="A714" s="5">
        <v>42504</v>
      </c>
      <c r="B714" s="7">
        <f t="shared" si="16"/>
        <v>2016</v>
      </c>
      <c r="C714" s="3" t="s">
        <v>95</v>
      </c>
      <c r="D714" s="3" t="s">
        <v>187</v>
      </c>
      <c r="E714" s="3" t="s">
        <v>432</v>
      </c>
      <c r="F714" s="3">
        <v>0</v>
      </c>
      <c r="G714" s="3">
        <v>5</v>
      </c>
      <c r="J714"/>
      <c r="O714" s="32"/>
      <c r="T714"/>
      <c r="Y714"/>
    </row>
    <row r="715" spans="1:25" x14ac:dyDescent="0.45">
      <c r="A715" s="5">
        <v>42504</v>
      </c>
      <c r="B715" s="7">
        <f t="shared" si="16"/>
        <v>2016</v>
      </c>
      <c r="C715" s="3" t="s">
        <v>433</v>
      </c>
      <c r="D715" s="3" t="s">
        <v>434</v>
      </c>
      <c r="E715" s="3" t="s">
        <v>435</v>
      </c>
      <c r="F715" s="3">
        <v>1</v>
      </c>
      <c r="G715" s="3">
        <v>3</v>
      </c>
      <c r="J715"/>
      <c r="O715" s="32"/>
      <c r="T715"/>
      <c r="Y715"/>
    </row>
    <row r="716" spans="1:25" x14ac:dyDescent="0.45">
      <c r="A716" s="5">
        <v>42505</v>
      </c>
      <c r="B716" s="7">
        <f t="shared" si="16"/>
        <v>2016</v>
      </c>
      <c r="C716" s="3" t="s">
        <v>95</v>
      </c>
      <c r="D716" s="3" t="s">
        <v>429</v>
      </c>
      <c r="E716" s="3" t="s">
        <v>430</v>
      </c>
      <c r="F716" s="3">
        <v>5</v>
      </c>
      <c r="G716" s="3">
        <v>0</v>
      </c>
      <c r="J716"/>
      <c r="O716" s="32"/>
      <c r="T716"/>
      <c r="Y716"/>
    </row>
    <row r="717" spans="1:25" x14ac:dyDescent="0.45">
      <c r="A717" s="5">
        <v>42505</v>
      </c>
      <c r="B717" s="7">
        <f t="shared" si="16"/>
        <v>2016</v>
      </c>
      <c r="C717" s="3" t="s">
        <v>153</v>
      </c>
      <c r="D717" s="3" t="s">
        <v>260</v>
      </c>
      <c r="E717" s="3" t="s">
        <v>431</v>
      </c>
      <c r="F717" s="3">
        <v>0</v>
      </c>
      <c r="G717" s="3">
        <v>4</v>
      </c>
      <c r="J717"/>
      <c r="O717" s="32"/>
      <c r="T717"/>
      <c r="Y717"/>
    </row>
    <row r="718" spans="1:25" x14ac:dyDescent="0.45">
      <c r="A718" s="5">
        <v>42507</v>
      </c>
      <c r="B718" s="7">
        <f t="shared" si="16"/>
        <v>2016</v>
      </c>
      <c r="C718" s="3" t="s">
        <v>57</v>
      </c>
      <c r="D718" s="3" t="s">
        <v>427</v>
      </c>
      <c r="E718" s="3" t="s">
        <v>428</v>
      </c>
      <c r="F718" s="3">
        <v>3</v>
      </c>
      <c r="G718" s="3">
        <v>1</v>
      </c>
      <c r="J718"/>
      <c r="O718" s="32"/>
      <c r="T718"/>
      <c r="Y718"/>
    </row>
    <row r="719" spans="1:25" x14ac:dyDescent="0.45">
      <c r="A719" s="5">
        <v>42508</v>
      </c>
      <c r="B719" s="7">
        <f t="shared" si="16"/>
        <v>2016</v>
      </c>
      <c r="C719" s="3" t="s">
        <v>153</v>
      </c>
      <c r="D719" s="3" t="s">
        <v>154</v>
      </c>
      <c r="E719" s="3" t="s">
        <v>426</v>
      </c>
      <c r="F719" s="3">
        <v>0</v>
      </c>
      <c r="G719" s="3">
        <v>4</v>
      </c>
      <c r="J719"/>
      <c r="O719" s="32"/>
      <c r="T719"/>
      <c r="Y719"/>
    </row>
    <row r="720" spans="1:25" x14ac:dyDescent="0.45">
      <c r="A720" s="5">
        <v>42511</v>
      </c>
      <c r="B720" s="7">
        <f t="shared" si="16"/>
        <v>2016</v>
      </c>
      <c r="C720" s="3" t="s">
        <v>95</v>
      </c>
      <c r="D720" s="3" t="s">
        <v>93</v>
      </c>
      <c r="E720" s="3" t="s">
        <v>425</v>
      </c>
      <c r="F720" s="3">
        <v>1</v>
      </c>
      <c r="G720" s="3">
        <v>3</v>
      </c>
      <c r="J720"/>
      <c r="O720" s="32"/>
      <c r="T720"/>
      <c r="Y720"/>
    </row>
    <row r="721" spans="1:25" x14ac:dyDescent="0.45">
      <c r="A721" s="5">
        <v>42512</v>
      </c>
      <c r="B721" s="7">
        <f t="shared" si="16"/>
        <v>2016</v>
      </c>
      <c r="C721" s="3" t="s">
        <v>10</v>
      </c>
      <c r="D721" s="3" t="s">
        <v>11</v>
      </c>
      <c r="E721" s="3" t="s">
        <v>421</v>
      </c>
      <c r="F721" s="3">
        <v>0</v>
      </c>
      <c r="G721" s="3">
        <v>4</v>
      </c>
      <c r="J721"/>
      <c r="O721" s="32"/>
      <c r="T721"/>
      <c r="Y721"/>
    </row>
    <row r="722" spans="1:25" x14ac:dyDescent="0.45">
      <c r="A722" s="5">
        <v>42512</v>
      </c>
      <c r="B722" s="7">
        <f t="shared" si="16"/>
        <v>2016</v>
      </c>
      <c r="C722" s="3" t="s">
        <v>29</v>
      </c>
      <c r="D722" s="3" t="s">
        <v>390</v>
      </c>
      <c r="E722" s="3" t="s">
        <v>422</v>
      </c>
      <c r="F722" s="3">
        <v>1</v>
      </c>
      <c r="G722" s="3">
        <v>3</v>
      </c>
      <c r="J722"/>
      <c r="O722" s="32"/>
      <c r="T722"/>
      <c r="Y722"/>
    </row>
    <row r="723" spans="1:25" x14ac:dyDescent="0.45">
      <c r="A723" s="5">
        <v>42512</v>
      </c>
      <c r="B723" s="7">
        <f t="shared" si="16"/>
        <v>2016</v>
      </c>
      <c r="C723" s="3" t="s">
        <v>26</v>
      </c>
      <c r="D723" s="3" t="s">
        <v>423</v>
      </c>
      <c r="E723" s="3" t="s">
        <v>424</v>
      </c>
      <c r="F723" s="3">
        <v>0</v>
      </c>
      <c r="G723" s="3">
        <v>4</v>
      </c>
      <c r="J723"/>
      <c r="O723" s="32"/>
      <c r="T723"/>
      <c r="Y723"/>
    </row>
    <row r="724" spans="1:25" x14ac:dyDescent="0.45">
      <c r="A724" s="5">
        <v>42513</v>
      </c>
      <c r="B724" s="7">
        <f t="shared" si="16"/>
        <v>2016</v>
      </c>
      <c r="C724" s="3" t="s">
        <v>172</v>
      </c>
      <c r="D724" s="3" t="s">
        <v>419</v>
      </c>
      <c r="E724" s="3" t="s">
        <v>420</v>
      </c>
      <c r="F724" s="3">
        <v>0</v>
      </c>
      <c r="G724" s="3">
        <v>5</v>
      </c>
      <c r="J724"/>
      <c r="O724" s="32"/>
      <c r="T724"/>
      <c r="Y724"/>
    </row>
    <row r="725" spans="1:25" x14ac:dyDescent="0.45">
      <c r="A725" s="5">
        <v>42519</v>
      </c>
      <c r="B725" s="7">
        <f t="shared" si="16"/>
        <v>2016</v>
      </c>
      <c r="C725" s="3" t="s">
        <v>340</v>
      </c>
      <c r="D725" s="3" t="s">
        <v>341</v>
      </c>
      <c r="E725" s="3" t="s">
        <v>414</v>
      </c>
      <c r="F725" s="3">
        <v>0</v>
      </c>
      <c r="G725" s="3">
        <v>4</v>
      </c>
      <c r="J725"/>
      <c r="O725" s="32"/>
      <c r="T725"/>
      <c r="Y725"/>
    </row>
    <row r="726" spans="1:25" x14ac:dyDescent="0.45">
      <c r="A726" s="5">
        <v>42519</v>
      </c>
      <c r="B726" s="7">
        <f t="shared" si="16"/>
        <v>2016</v>
      </c>
      <c r="C726" s="3" t="s">
        <v>36</v>
      </c>
      <c r="D726" s="3" t="s">
        <v>47</v>
      </c>
      <c r="E726" s="3" t="s">
        <v>415</v>
      </c>
      <c r="F726" s="3">
        <v>2</v>
      </c>
      <c r="G726" s="3">
        <v>6</v>
      </c>
      <c r="J726"/>
      <c r="O726" s="32"/>
      <c r="T726"/>
      <c r="Y726"/>
    </row>
    <row r="727" spans="1:25" x14ac:dyDescent="0.45">
      <c r="A727" s="5">
        <v>42519</v>
      </c>
      <c r="B727" s="7">
        <f t="shared" si="16"/>
        <v>2016</v>
      </c>
      <c r="C727" s="3" t="s">
        <v>172</v>
      </c>
      <c r="D727" s="3" t="s">
        <v>416</v>
      </c>
      <c r="E727" s="3" t="s">
        <v>417</v>
      </c>
      <c r="F727" s="3">
        <v>0</v>
      </c>
      <c r="G727" s="3">
        <v>6</v>
      </c>
      <c r="J727"/>
      <c r="O727" s="32"/>
      <c r="T727"/>
      <c r="Y727"/>
    </row>
    <row r="728" spans="1:25" x14ac:dyDescent="0.45">
      <c r="A728" s="5">
        <v>42519</v>
      </c>
      <c r="B728" s="7">
        <f t="shared" si="16"/>
        <v>2016</v>
      </c>
      <c r="C728" s="3" t="s">
        <v>153</v>
      </c>
      <c r="D728" s="3" t="s">
        <v>154</v>
      </c>
      <c r="E728" s="3" t="s">
        <v>418</v>
      </c>
      <c r="F728" s="3">
        <v>0</v>
      </c>
      <c r="G728" s="3">
        <v>4</v>
      </c>
      <c r="J728"/>
      <c r="O728" s="32"/>
      <c r="T728"/>
      <c r="Y728"/>
    </row>
    <row r="729" spans="1:25" x14ac:dyDescent="0.45">
      <c r="A729" s="5">
        <v>42520</v>
      </c>
      <c r="B729" s="7">
        <f t="shared" si="16"/>
        <v>2016</v>
      </c>
      <c r="C729" s="3" t="s">
        <v>79</v>
      </c>
      <c r="D729" s="3" t="s">
        <v>142</v>
      </c>
      <c r="E729" s="3" t="s">
        <v>412</v>
      </c>
      <c r="F729" s="3">
        <v>0</v>
      </c>
      <c r="G729" s="3">
        <v>5</v>
      </c>
      <c r="J729"/>
      <c r="O729" s="32"/>
      <c r="T729"/>
      <c r="Y729"/>
    </row>
    <row r="730" spans="1:25" x14ac:dyDescent="0.45">
      <c r="A730" s="5">
        <v>42520</v>
      </c>
      <c r="B730" s="7">
        <f t="shared" si="16"/>
        <v>2016</v>
      </c>
      <c r="C730" s="3" t="s">
        <v>29</v>
      </c>
      <c r="D730" s="3" t="s">
        <v>42</v>
      </c>
      <c r="E730" s="3" t="s">
        <v>413</v>
      </c>
      <c r="F730" s="3">
        <v>0</v>
      </c>
      <c r="G730" s="3">
        <v>5</v>
      </c>
      <c r="J730"/>
      <c r="O730" s="32"/>
      <c r="T730"/>
      <c r="Y730"/>
    </row>
    <row r="731" spans="1:25" x14ac:dyDescent="0.45">
      <c r="A731" s="5">
        <v>42521</v>
      </c>
      <c r="B731" s="7">
        <f t="shared" si="16"/>
        <v>2016</v>
      </c>
      <c r="C731" s="3" t="s">
        <v>6</v>
      </c>
      <c r="D731" s="3" t="s">
        <v>7</v>
      </c>
      <c r="E731" s="3" t="s">
        <v>410</v>
      </c>
      <c r="F731" s="3">
        <v>0</v>
      </c>
      <c r="G731" s="3">
        <v>4</v>
      </c>
      <c r="J731"/>
      <c r="O731" s="32"/>
      <c r="T731"/>
      <c r="Y731"/>
    </row>
    <row r="732" spans="1:25" x14ac:dyDescent="0.45">
      <c r="A732" s="5">
        <v>42521</v>
      </c>
      <c r="B732" s="7">
        <f t="shared" si="16"/>
        <v>2016</v>
      </c>
      <c r="C732" s="3" t="s">
        <v>153</v>
      </c>
      <c r="D732" s="3" t="s">
        <v>163</v>
      </c>
      <c r="E732" s="3" t="s">
        <v>411</v>
      </c>
      <c r="F732" s="3">
        <v>0</v>
      </c>
      <c r="G732" s="3">
        <v>4</v>
      </c>
      <c r="J732"/>
      <c r="O732" s="32"/>
      <c r="T732"/>
      <c r="Y732"/>
    </row>
    <row r="733" spans="1:25" x14ac:dyDescent="0.45">
      <c r="A733" s="5">
        <v>42525</v>
      </c>
      <c r="B733" s="7">
        <f t="shared" si="16"/>
        <v>2016</v>
      </c>
      <c r="C733" s="3" t="s">
        <v>243</v>
      </c>
      <c r="D733" s="3" t="s">
        <v>408</v>
      </c>
      <c r="E733" s="3" t="s">
        <v>409</v>
      </c>
      <c r="F733" s="3">
        <v>3</v>
      </c>
      <c r="G733" s="3">
        <v>1</v>
      </c>
      <c r="J733"/>
      <c r="O733" s="32"/>
      <c r="T733"/>
      <c r="Y733"/>
    </row>
    <row r="734" spans="1:25" x14ac:dyDescent="0.45">
      <c r="A734" s="5">
        <v>42526</v>
      </c>
      <c r="B734" s="7">
        <f t="shared" si="16"/>
        <v>2016</v>
      </c>
      <c r="C734" s="3" t="s">
        <v>125</v>
      </c>
      <c r="D734" s="3" t="s">
        <v>126</v>
      </c>
      <c r="E734" s="3" t="s">
        <v>403</v>
      </c>
      <c r="F734" s="3">
        <v>0</v>
      </c>
      <c r="G734" s="3">
        <v>4</v>
      </c>
      <c r="J734"/>
      <c r="O734" s="32"/>
      <c r="T734"/>
      <c r="Y734"/>
    </row>
    <row r="735" spans="1:25" x14ac:dyDescent="0.45">
      <c r="A735" s="5">
        <v>42526</v>
      </c>
      <c r="B735" s="7">
        <f t="shared" si="16"/>
        <v>2016</v>
      </c>
      <c r="C735" s="3" t="s">
        <v>22</v>
      </c>
      <c r="D735" s="3" t="s">
        <v>404</v>
      </c>
      <c r="E735" s="3" t="s">
        <v>405</v>
      </c>
      <c r="F735" s="3">
        <v>3</v>
      </c>
      <c r="G735" s="3">
        <v>3</v>
      </c>
      <c r="J735"/>
      <c r="O735" s="32"/>
      <c r="T735"/>
      <c r="Y735"/>
    </row>
    <row r="736" spans="1:25" x14ac:dyDescent="0.45">
      <c r="A736" s="5">
        <v>42526</v>
      </c>
      <c r="B736" s="7">
        <f t="shared" si="16"/>
        <v>2016</v>
      </c>
      <c r="C736" s="3" t="s">
        <v>16</v>
      </c>
      <c r="D736" s="3" t="s">
        <v>122</v>
      </c>
      <c r="E736" s="3" t="s">
        <v>406</v>
      </c>
      <c r="F736" s="3">
        <v>0</v>
      </c>
      <c r="G736" s="3">
        <v>4</v>
      </c>
      <c r="J736"/>
      <c r="O736" s="32"/>
      <c r="T736"/>
      <c r="Y736"/>
    </row>
    <row r="737" spans="1:25" x14ac:dyDescent="0.45">
      <c r="A737" s="5">
        <v>42526</v>
      </c>
      <c r="B737" s="7">
        <f t="shared" si="16"/>
        <v>2016</v>
      </c>
      <c r="C737" s="3" t="s">
        <v>332</v>
      </c>
      <c r="D737" s="3" t="s">
        <v>333</v>
      </c>
      <c r="E737" s="3" t="s">
        <v>407</v>
      </c>
      <c r="F737" s="3">
        <v>2</v>
      </c>
      <c r="G737" s="3">
        <v>5</v>
      </c>
      <c r="J737"/>
      <c r="O737" s="32"/>
      <c r="T737"/>
      <c r="Y737"/>
    </row>
    <row r="738" spans="1:25" x14ac:dyDescent="0.45">
      <c r="A738" s="5">
        <v>42527</v>
      </c>
      <c r="B738" s="7">
        <f t="shared" si="16"/>
        <v>2016</v>
      </c>
      <c r="C738" s="3" t="s">
        <v>29</v>
      </c>
      <c r="D738" s="3" t="s">
        <v>401</v>
      </c>
      <c r="E738" s="3" t="s">
        <v>402</v>
      </c>
      <c r="F738" s="3">
        <v>0</v>
      </c>
      <c r="G738" s="3">
        <v>4</v>
      </c>
      <c r="J738"/>
      <c r="O738" s="32"/>
      <c r="T738"/>
      <c r="Y738"/>
    </row>
    <row r="739" spans="1:25" x14ac:dyDescent="0.45">
      <c r="A739" s="5">
        <v>42529</v>
      </c>
      <c r="B739" s="7">
        <f t="shared" si="16"/>
        <v>2016</v>
      </c>
      <c r="C739" s="3" t="s">
        <v>208</v>
      </c>
      <c r="D739" s="3" t="s">
        <v>209</v>
      </c>
      <c r="E739" s="3" t="s">
        <v>399</v>
      </c>
      <c r="F739" s="3">
        <v>1</v>
      </c>
      <c r="G739" s="3">
        <v>3</v>
      </c>
      <c r="J739"/>
      <c r="O739" s="32"/>
      <c r="T739"/>
      <c r="Y739"/>
    </row>
    <row r="740" spans="1:25" x14ac:dyDescent="0.45">
      <c r="A740" s="5">
        <v>42529</v>
      </c>
      <c r="B740" s="7">
        <f t="shared" si="16"/>
        <v>2016</v>
      </c>
      <c r="C740" s="3" t="s">
        <v>157</v>
      </c>
      <c r="D740" s="3" t="s">
        <v>52</v>
      </c>
      <c r="E740" s="3" t="s">
        <v>400</v>
      </c>
      <c r="F740" s="3">
        <v>0</v>
      </c>
      <c r="G740" s="3">
        <v>4</v>
      </c>
      <c r="J740"/>
      <c r="O740" s="32"/>
      <c r="T740"/>
      <c r="Y740"/>
    </row>
    <row r="741" spans="1:25" x14ac:dyDescent="0.45">
      <c r="A741" s="5">
        <v>42530</v>
      </c>
      <c r="B741" s="7">
        <f t="shared" si="16"/>
        <v>2016</v>
      </c>
      <c r="C741" s="3" t="s">
        <v>22</v>
      </c>
      <c r="D741" s="3" t="s">
        <v>397</v>
      </c>
      <c r="E741" s="3" t="s">
        <v>398</v>
      </c>
      <c r="F741" s="3">
        <v>0</v>
      </c>
      <c r="G741" s="3">
        <v>4</v>
      </c>
      <c r="J741"/>
      <c r="O741" s="32"/>
      <c r="T741"/>
      <c r="Y741"/>
    </row>
    <row r="742" spans="1:25" x14ac:dyDescent="0.45">
      <c r="A742" s="5">
        <v>42532</v>
      </c>
      <c r="B742" s="7">
        <f t="shared" si="16"/>
        <v>2016</v>
      </c>
      <c r="C742" s="3" t="s">
        <v>125</v>
      </c>
      <c r="D742" s="3" t="s">
        <v>388</v>
      </c>
      <c r="E742" s="3" t="s">
        <v>389</v>
      </c>
      <c r="F742" s="3">
        <v>0</v>
      </c>
      <c r="G742" s="3">
        <v>4</v>
      </c>
      <c r="J742"/>
      <c r="O742" s="32"/>
      <c r="T742"/>
      <c r="Y742"/>
    </row>
    <row r="743" spans="1:25" x14ac:dyDescent="0.45">
      <c r="A743" s="5">
        <v>42532</v>
      </c>
      <c r="B743" s="7">
        <f t="shared" si="16"/>
        <v>2016</v>
      </c>
      <c r="C743" s="3" t="s">
        <v>29</v>
      </c>
      <c r="D743" s="3" t="s">
        <v>390</v>
      </c>
      <c r="E743" s="3" t="s">
        <v>391</v>
      </c>
      <c r="F743" s="3">
        <v>1</v>
      </c>
      <c r="G743" s="3">
        <v>3</v>
      </c>
      <c r="J743"/>
      <c r="O743" s="32"/>
      <c r="T743"/>
      <c r="Y743"/>
    </row>
    <row r="744" spans="1:25" x14ac:dyDescent="0.45">
      <c r="A744" s="5">
        <v>42532</v>
      </c>
      <c r="B744" s="7">
        <f t="shared" si="16"/>
        <v>2016</v>
      </c>
      <c r="C744" s="3" t="s">
        <v>29</v>
      </c>
      <c r="D744" s="3" t="s">
        <v>392</v>
      </c>
      <c r="E744" s="3" t="s">
        <v>393</v>
      </c>
      <c r="F744" s="3">
        <v>3</v>
      </c>
      <c r="G744" s="3">
        <v>2</v>
      </c>
      <c r="J744"/>
      <c r="O744" s="32"/>
      <c r="T744"/>
      <c r="Y744"/>
    </row>
    <row r="745" spans="1:25" x14ac:dyDescent="0.45">
      <c r="A745" s="5">
        <v>42532</v>
      </c>
      <c r="B745" s="7">
        <f t="shared" si="16"/>
        <v>2016</v>
      </c>
      <c r="C745" s="3" t="s">
        <v>238</v>
      </c>
      <c r="D745" s="3" t="s">
        <v>394</v>
      </c>
      <c r="E745" s="3" t="s">
        <v>395</v>
      </c>
      <c r="F745" s="3">
        <v>5</v>
      </c>
      <c r="G745" s="3">
        <v>0</v>
      </c>
      <c r="J745"/>
      <c r="O745" s="32"/>
      <c r="T745"/>
      <c r="Y745"/>
    </row>
    <row r="746" spans="1:25" x14ac:dyDescent="0.45">
      <c r="A746" s="5">
        <v>42532</v>
      </c>
      <c r="B746" s="7">
        <f t="shared" si="16"/>
        <v>2016</v>
      </c>
      <c r="C746" s="3" t="s">
        <v>137</v>
      </c>
      <c r="D746" s="3" t="s">
        <v>355</v>
      </c>
      <c r="E746" s="3" t="s">
        <v>396</v>
      </c>
      <c r="F746" s="3">
        <v>1</v>
      </c>
      <c r="G746" s="3">
        <v>3</v>
      </c>
      <c r="J746"/>
      <c r="O746" s="32"/>
      <c r="T746"/>
      <c r="Y746"/>
    </row>
    <row r="747" spans="1:25" x14ac:dyDescent="0.45">
      <c r="A747" s="5">
        <v>42533</v>
      </c>
      <c r="B747" s="7">
        <f t="shared" si="16"/>
        <v>2016</v>
      </c>
      <c r="C747" s="3" t="s">
        <v>22</v>
      </c>
      <c r="D747" s="3" t="s">
        <v>34</v>
      </c>
      <c r="E747" s="3" t="s">
        <v>387</v>
      </c>
      <c r="F747" s="3">
        <v>50</v>
      </c>
      <c r="G747" s="3">
        <v>53</v>
      </c>
      <c r="J747"/>
      <c r="O747" s="32"/>
      <c r="T747"/>
      <c r="Y747"/>
    </row>
    <row r="748" spans="1:25" x14ac:dyDescent="0.45">
      <c r="A748" s="5">
        <v>42534</v>
      </c>
      <c r="B748" s="7">
        <f t="shared" si="16"/>
        <v>2016</v>
      </c>
      <c r="C748" s="3" t="s">
        <v>29</v>
      </c>
      <c r="D748" s="3" t="s">
        <v>131</v>
      </c>
      <c r="E748" s="3" t="s">
        <v>384</v>
      </c>
      <c r="F748" s="3">
        <v>0</v>
      </c>
      <c r="G748" s="3">
        <v>4</v>
      </c>
      <c r="J748"/>
      <c r="O748" s="32"/>
      <c r="T748"/>
      <c r="Y748"/>
    </row>
    <row r="749" spans="1:25" x14ac:dyDescent="0.45">
      <c r="A749" s="5">
        <v>42534</v>
      </c>
      <c r="B749" s="7">
        <f t="shared" si="16"/>
        <v>2016</v>
      </c>
      <c r="C749" s="3" t="s">
        <v>16</v>
      </c>
      <c r="D749" s="3" t="s">
        <v>122</v>
      </c>
      <c r="E749" s="3" t="s">
        <v>385</v>
      </c>
      <c r="F749" s="3">
        <v>0</v>
      </c>
      <c r="G749" s="3">
        <v>5</v>
      </c>
      <c r="J749"/>
      <c r="O749" s="32"/>
      <c r="T749"/>
      <c r="Y749"/>
    </row>
    <row r="750" spans="1:25" x14ac:dyDescent="0.45">
      <c r="A750" s="5">
        <v>42534</v>
      </c>
      <c r="B750" s="7">
        <f t="shared" si="16"/>
        <v>2016</v>
      </c>
      <c r="C750" s="3" t="s">
        <v>6</v>
      </c>
      <c r="D750" s="3" t="s">
        <v>7</v>
      </c>
      <c r="E750" s="3" t="s">
        <v>386</v>
      </c>
      <c r="F750" s="3">
        <v>0</v>
      </c>
      <c r="G750" s="3">
        <v>5</v>
      </c>
      <c r="J750"/>
      <c r="O750" s="32"/>
      <c r="T750"/>
      <c r="Y750"/>
    </row>
    <row r="751" spans="1:25" x14ac:dyDescent="0.45">
      <c r="A751" s="5">
        <v>42535</v>
      </c>
      <c r="B751" s="7">
        <f t="shared" si="16"/>
        <v>2016</v>
      </c>
      <c r="C751" s="3" t="s">
        <v>381</v>
      </c>
      <c r="D751" s="3" t="s">
        <v>185</v>
      </c>
      <c r="E751" s="3" t="s">
        <v>382</v>
      </c>
      <c r="F751" s="3">
        <v>0</v>
      </c>
      <c r="G751" s="3">
        <v>4</v>
      </c>
      <c r="J751"/>
      <c r="O751" s="32"/>
      <c r="T751"/>
      <c r="Y751"/>
    </row>
    <row r="752" spans="1:25" x14ac:dyDescent="0.45">
      <c r="A752" s="5">
        <v>42535</v>
      </c>
      <c r="B752" s="7">
        <f t="shared" si="16"/>
        <v>2016</v>
      </c>
      <c r="C752" s="3" t="s">
        <v>29</v>
      </c>
      <c r="D752" s="3" t="s">
        <v>60</v>
      </c>
      <c r="E752" s="3" t="s">
        <v>383</v>
      </c>
      <c r="F752" s="3">
        <v>1</v>
      </c>
      <c r="G752" s="3">
        <v>3</v>
      </c>
      <c r="J752"/>
      <c r="O752" s="32"/>
      <c r="T752"/>
      <c r="Y752"/>
    </row>
    <row r="753" spans="1:25" x14ac:dyDescent="0.45">
      <c r="A753" s="5">
        <v>42539</v>
      </c>
      <c r="B753" s="7">
        <f t="shared" si="16"/>
        <v>2016</v>
      </c>
      <c r="C753" s="3" t="s">
        <v>98</v>
      </c>
      <c r="D753" s="3" t="s">
        <v>376</v>
      </c>
      <c r="E753" s="3" t="s">
        <v>377</v>
      </c>
      <c r="F753" s="3">
        <v>1</v>
      </c>
      <c r="G753" s="3">
        <v>3</v>
      </c>
      <c r="J753"/>
      <c r="O753" s="32"/>
      <c r="T753"/>
      <c r="Y753"/>
    </row>
    <row r="754" spans="1:25" x14ac:dyDescent="0.45">
      <c r="A754" s="5">
        <v>42539</v>
      </c>
      <c r="B754" s="7">
        <f t="shared" si="16"/>
        <v>2016</v>
      </c>
      <c r="C754" s="3" t="s">
        <v>95</v>
      </c>
      <c r="D754" s="3" t="s">
        <v>378</v>
      </c>
      <c r="E754" s="3" t="s">
        <v>379</v>
      </c>
      <c r="F754" s="3">
        <v>2</v>
      </c>
      <c r="G754" s="3">
        <v>2</v>
      </c>
      <c r="J754"/>
      <c r="O754" s="32"/>
      <c r="T754"/>
      <c r="Y754"/>
    </row>
    <row r="755" spans="1:25" x14ac:dyDescent="0.45">
      <c r="A755" s="5">
        <v>42539</v>
      </c>
      <c r="B755" s="7">
        <f t="shared" si="16"/>
        <v>2016</v>
      </c>
      <c r="C755" s="3" t="s">
        <v>6</v>
      </c>
      <c r="D755" s="3" t="s">
        <v>7</v>
      </c>
      <c r="E755" s="3" t="s">
        <v>380</v>
      </c>
      <c r="F755" s="3">
        <v>0</v>
      </c>
      <c r="G755" s="3">
        <v>4</v>
      </c>
      <c r="J755"/>
      <c r="O755" s="32"/>
      <c r="T755"/>
      <c r="Y755"/>
    </row>
    <row r="756" spans="1:25" x14ac:dyDescent="0.45">
      <c r="A756" s="5">
        <v>42540</v>
      </c>
      <c r="B756" s="7">
        <f t="shared" si="16"/>
        <v>2016</v>
      </c>
      <c r="C756" s="3" t="s">
        <v>98</v>
      </c>
      <c r="D756" s="3" t="s">
        <v>99</v>
      </c>
      <c r="E756" s="3" t="s">
        <v>375</v>
      </c>
      <c r="F756" s="3">
        <v>0</v>
      </c>
      <c r="G756" s="3">
        <v>4</v>
      </c>
      <c r="J756"/>
      <c r="O756" s="32"/>
      <c r="T756"/>
      <c r="Y756"/>
    </row>
    <row r="757" spans="1:25" x14ac:dyDescent="0.45">
      <c r="A757" s="5">
        <v>42542</v>
      </c>
      <c r="B757" s="7">
        <f t="shared" si="16"/>
        <v>2016</v>
      </c>
      <c r="C757" s="3" t="s">
        <v>172</v>
      </c>
      <c r="D757" s="3" t="s">
        <v>372</v>
      </c>
      <c r="E757" s="3" t="s">
        <v>373</v>
      </c>
      <c r="F757" s="3">
        <v>0</v>
      </c>
      <c r="G757" s="3">
        <v>4</v>
      </c>
      <c r="J757"/>
      <c r="O757" s="32"/>
      <c r="T757"/>
      <c r="Y757"/>
    </row>
    <row r="758" spans="1:25" x14ac:dyDescent="0.45">
      <c r="A758" s="5">
        <v>42542</v>
      </c>
      <c r="B758" s="7">
        <f t="shared" si="16"/>
        <v>2016</v>
      </c>
      <c r="C758" s="3" t="s">
        <v>13</v>
      </c>
      <c r="D758" s="3" t="s">
        <v>14</v>
      </c>
      <c r="E758" s="3" t="s">
        <v>374</v>
      </c>
      <c r="F758" s="3">
        <v>2</v>
      </c>
      <c r="G758" s="3">
        <v>2</v>
      </c>
      <c r="J758"/>
      <c r="O758" s="32"/>
      <c r="T758"/>
      <c r="Y758"/>
    </row>
    <row r="759" spans="1:25" x14ac:dyDescent="0.45">
      <c r="A759" s="5">
        <v>42543</v>
      </c>
      <c r="B759" s="7">
        <f t="shared" si="16"/>
        <v>2016</v>
      </c>
      <c r="C759" s="3" t="s">
        <v>52</v>
      </c>
      <c r="D759" s="3" t="s">
        <v>367</v>
      </c>
      <c r="E759" s="3" t="s">
        <v>368</v>
      </c>
      <c r="F759" s="3">
        <v>3</v>
      </c>
      <c r="G759" s="3">
        <v>1</v>
      </c>
      <c r="J759"/>
      <c r="O759" s="32"/>
      <c r="T759"/>
      <c r="Y759"/>
    </row>
    <row r="760" spans="1:25" x14ac:dyDescent="0.45">
      <c r="A760" s="5">
        <v>42543</v>
      </c>
      <c r="B760" s="7">
        <f t="shared" si="16"/>
        <v>2016</v>
      </c>
      <c r="C760" s="3" t="s">
        <v>95</v>
      </c>
      <c r="D760" s="3" t="s">
        <v>369</v>
      </c>
      <c r="E760" s="3" t="s">
        <v>370</v>
      </c>
      <c r="F760" s="3">
        <v>1</v>
      </c>
      <c r="G760" s="3">
        <v>4</v>
      </c>
      <c r="J760"/>
      <c r="O760" s="32"/>
      <c r="T760"/>
      <c r="Y760"/>
    </row>
    <row r="761" spans="1:25" x14ac:dyDescent="0.45">
      <c r="A761" s="5">
        <v>42543</v>
      </c>
      <c r="B761" s="7">
        <f t="shared" si="16"/>
        <v>2016</v>
      </c>
      <c r="C761" s="3" t="s">
        <v>6</v>
      </c>
      <c r="D761" s="3" t="s">
        <v>7</v>
      </c>
      <c r="E761" s="3" t="s">
        <v>371</v>
      </c>
      <c r="F761" s="3">
        <v>0</v>
      </c>
      <c r="G761" s="3">
        <v>4</v>
      </c>
      <c r="J761"/>
      <c r="O761" s="32"/>
      <c r="T761"/>
      <c r="Y761"/>
    </row>
    <row r="762" spans="1:25" x14ac:dyDescent="0.45">
      <c r="A762" s="5">
        <v>42545</v>
      </c>
      <c r="B762" s="7">
        <f t="shared" si="16"/>
        <v>2016</v>
      </c>
      <c r="C762" s="3" t="s">
        <v>361</v>
      </c>
      <c r="D762" s="3" t="s">
        <v>45</v>
      </c>
      <c r="E762" s="3" t="s">
        <v>362</v>
      </c>
      <c r="F762" s="3">
        <v>0</v>
      </c>
      <c r="G762" s="3">
        <v>4</v>
      </c>
      <c r="J762"/>
      <c r="O762" s="32"/>
      <c r="T762"/>
      <c r="Y762"/>
    </row>
    <row r="763" spans="1:25" x14ac:dyDescent="0.45">
      <c r="A763" s="5">
        <v>42545</v>
      </c>
      <c r="B763" s="7">
        <f t="shared" si="16"/>
        <v>2016</v>
      </c>
      <c r="C763" s="3" t="s">
        <v>39</v>
      </c>
      <c r="D763" s="3" t="s">
        <v>363</v>
      </c>
      <c r="E763" s="3" t="s">
        <v>364</v>
      </c>
      <c r="F763" s="3">
        <v>0</v>
      </c>
      <c r="G763" s="3">
        <v>5</v>
      </c>
      <c r="J763"/>
      <c r="O763" s="32"/>
      <c r="T763"/>
      <c r="Y763"/>
    </row>
    <row r="764" spans="1:25" x14ac:dyDescent="0.45">
      <c r="A764" s="5">
        <v>42545</v>
      </c>
      <c r="B764" s="7">
        <f t="shared" si="16"/>
        <v>2016</v>
      </c>
      <c r="C764" s="3" t="s">
        <v>79</v>
      </c>
      <c r="D764" s="3" t="s">
        <v>365</v>
      </c>
      <c r="E764" s="3" t="s">
        <v>366</v>
      </c>
      <c r="F764" s="3">
        <v>3</v>
      </c>
      <c r="G764" s="3">
        <v>2</v>
      </c>
      <c r="J764"/>
      <c r="O764" s="32"/>
      <c r="T764"/>
      <c r="Y764"/>
    </row>
    <row r="765" spans="1:25" x14ac:dyDescent="0.45">
      <c r="A765" s="5">
        <v>42546</v>
      </c>
      <c r="B765" s="7">
        <f t="shared" si="16"/>
        <v>2016</v>
      </c>
      <c r="C765" s="3" t="s">
        <v>36</v>
      </c>
      <c r="D765" s="3" t="s">
        <v>357</v>
      </c>
      <c r="E765" s="3" t="s">
        <v>358</v>
      </c>
      <c r="F765" s="3">
        <v>2</v>
      </c>
      <c r="G765" s="3">
        <v>5</v>
      </c>
      <c r="J765"/>
      <c r="O765" s="32"/>
      <c r="T765"/>
      <c r="Y765"/>
    </row>
    <row r="766" spans="1:25" x14ac:dyDescent="0.45">
      <c r="A766" s="5">
        <v>42546</v>
      </c>
      <c r="B766" s="7">
        <f t="shared" si="16"/>
        <v>2016</v>
      </c>
      <c r="C766" s="3" t="s">
        <v>98</v>
      </c>
      <c r="D766" s="3" t="s">
        <v>221</v>
      </c>
      <c r="E766" s="3" t="s">
        <v>359</v>
      </c>
      <c r="F766" s="3">
        <v>0</v>
      </c>
      <c r="G766" s="3">
        <v>4</v>
      </c>
      <c r="J766"/>
      <c r="O766" s="32"/>
      <c r="T766"/>
      <c r="Y766"/>
    </row>
    <row r="767" spans="1:25" x14ac:dyDescent="0.45">
      <c r="A767" s="5">
        <v>42546</v>
      </c>
      <c r="B767" s="7">
        <f t="shared" si="16"/>
        <v>2016</v>
      </c>
      <c r="C767" s="3" t="s">
        <v>6</v>
      </c>
      <c r="D767" s="3" t="s">
        <v>7</v>
      </c>
      <c r="E767" s="3" t="s">
        <v>360</v>
      </c>
      <c r="F767" s="3">
        <v>0</v>
      </c>
      <c r="G767" s="3">
        <v>4</v>
      </c>
      <c r="J767"/>
      <c r="O767" s="32"/>
      <c r="T767"/>
      <c r="Y767"/>
    </row>
    <row r="768" spans="1:25" x14ac:dyDescent="0.45">
      <c r="A768" s="5">
        <v>42547</v>
      </c>
      <c r="B768" s="7">
        <f t="shared" si="16"/>
        <v>2016</v>
      </c>
      <c r="C768" s="3" t="s">
        <v>95</v>
      </c>
      <c r="D768" s="3" t="s">
        <v>187</v>
      </c>
      <c r="E768" s="3" t="s">
        <v>349</v>
      </c>
      <c r="F768" s="3">
        <v>1</v>
      </c>
      <c r="G768" s="3">
        <v>4</v>
      </c>
      <c r="J768"/>
      <c r="O768" s="32"/>
      <c r="T768"/>
      <c r="Y768"/>
    </row>
    <row r="769" spans="1:25" x14ac:dyDescent="0.45">
      <c r="A769" s="5">
        <v>42547</v>
      </c>
      <c r="B769" s="7">
        <f t="shared" si="16"/>
        <v>2016</v>
      </c>
      <c r="C769" s="3" t="s">
        <v>36</v>
      </c>
      <c r="D769" s="3" t="s">
        <v>47</v>
      </c>
      <c r="E769" s="3" t="s">
        <v>350</v>
      </c>
      <c r="F769" s="3">
        <v>1</v>
      </c>
      <c r="G769" s="3">
        <v>3</v>
      </c>
      <c r="J769"/>
      <c r="O769" s="32"/>
      <c r="T769"/>
      <c r="Y769"/>
    </row>
    <row r="770" spans="1:25" x14ac:dyDescent="0.45">
      <c r="A770" s="5">
        <v>42547</v>
      </c>
      <c r="B770" s="7">
        <f t="shared" si="16"/>
        <v>2016</v>
      </c>
      <c r="C770" s="3" t="s">
        <v>36</v>
      </c>
      <c r="D770" s="3" t="s">
        <v>351</v>
      </c>
      <c r="E770" s="3" t="s">
        <v>352</v>
      </c>
      <c r="F770" s="3">
        <v>0</v>
      </c>
      <c r="G770" s="3">
        <v>4</v>
      </c>
      <c r="J770"/>
      <c r="O770" s="32"/>
      <c r="T770"/>
      <c r="Y770"/>
    </row>
    <row r="771" spans="1:25" x14ac:dyDescent="0.45">
      <c r="A771" s="5">
        <v>42547</v>
      </c>
      <c r="B771" s="7">
        <f t="shared" ref="B771:B834" si="17">YEAR(A771)</f>
        <v>2016</v>
      </c>
      <c r="C771" s="3" t="s">
        <v>57</v>
      </c>
      <c r="D771" s="3" t="s">
        <v>353</v>
      </c>
      <c r="E771" s="3" t="s">
        <v>354</v>
      </c>
      <c r="F771" s="3">
        <v>0</v>
      </c>
      <c r="G771" s="3">
        <v>4</v>
      </c>
      <c r="J771"/>
      <c r="O771" s="32"/>
      <c r="T771"/>
      <c r="Y771"/>
    </row>
    <row r="772" spans="1:25" x14ac:dyDescent="0.45">
      <c r="A772" s="5">
        <v>42547</v>
      </c>
      <c r="B772" s="7">
        <f t="shared" si="17"/>
        <v>2016</v>
      </c>
      <c r="C772" s="3" t="s">
        <v>137</v>
      </c>
      <c r="D772" s="3" t="s">
        <v>355</v>
      </c>
      <c r="E772" s="3" t="s">
        <v>356</v>
      </c>
      <c r="F772" s="3">
        <v>0</v>
      </c>
      <c r="G772" s="3">
        <v>5</v>
      </c>
      <c r="J772"/>
      <c r="O772" s="32"/>
      <c r="T772"/>
      <c r="Y772"/>
    </row>
    <row r="773" spans="1:25" x14ac:dyDescent="0.45">
      <c r="A773" s="5">
        <v>42548</v>
      </c>
      <c r="B773" s="7">
        <f t="shared" si="17"/>
        <v>2016</v>
      </c>
      <c r="C773" s="3" t="s">
        <v>346</v>
      </c>
      <c r="D773" s="3" t="s">
        <v>347</v>
      </c>
      <c r="E773" s="3" t="s">
        <v>348</v>
      </c>
      <c r="F773" s="3">
        <v>3</v>
      </c>
      <c r="G773" s="3">
        <v>1</v>
      </c>
      <c r="J773"/>
      <c r="O773" s="32"/>
      <c r="T773"/>
      <c r="Y773"/>
    </row>
    <row r="774" spans="1:25" x14ac:dyDescent="0.45">
      <c r="A774" s="5">
        <v>42549</v>
      </c>
      <c r="B774" s="7">
        <f t="shared" si="17"/>
        <v>2016</v>
      </c>
      <c r="C774" s="3" t="s">
        <v>29</v>
      </c>
      <c r="D774" s="3" t="s">
        <v>343</v>
      </c>
      <c r="E774" s="3" t="s">
        <v>344</v>
      </c>
      <c r="F774" s="3">
        <v>1</v>
      </c>
      <c r="G774" s="3">
        <v>3</v>
      </c>
      <c r="J774"/>
      <c r="O774" s="32"/>
      <c r="T774"/>
      <c r="Y774"/>
    </row>
    <row r="775" spans="1:25" x14ac:dyDescent="0.45">
      <c r="A775" s="5">
        <v>42549</v>
      </c>
      <c r="B775" s="7">
        <f t="shared" si="17"/>
        <v>2016</v>
      </c>
      <c r="C775" s="3" t="s">
        <v>6</v>
      </c>
      <c r="D775" s="3" t="s">
        <v>7</v>
      </c>
      <c r="E775" s="3" t="s">
        <v>345</v>
      </c>
      <c r="F775" s="3">
        <v>0</v>
      </c>
      <c r="G775" s="3">
        <v>4</v>
      </c>
      <c r="J775"/>
      <c r="O775" s="32"/>
      <c r="T775"/>
      <c r="Y775"/>
    </row>
    <row r="776" spans="1:25" x14ac:dyDescent="0.45">
      <c r="A776" s="5">
        <v>42550</v>
      </c>
      <c r="B776" s="7">
        <f t="shared" si="17"/>
        <v>2016</v>
      </c>
      <c r="C776" s="3" t="s">
        <v>340</v>
      </c>
      <c r="D776" s="3" t="s">
        <v>341</v>
      </c>
      <c r="E776" s="3" t="s">
        <v>342</v>
      </c>
      <c r="F776" s="3">
        <v>5</v>
      </c>
      <c r="G776" s="3">
        <v>0</v>
      </c>
      <c r="J776"/>
      <c r="O776" s="32"/>
      <c r="T776"/>
      <c r="Y776"/>
    </row>
    <row r="777" spans="1:25" x14ac:dyDescent="0.45">
      <c r="A777" s="5">
        <v>42551</v>
      </c>
      <c r="B777" s="7">
        <f t="shared" si="17"/>
        <v>2016</v>
      </c>
      <c r="C777" s="3" t="s">
        <v>6</v>
      </c>
      <c r="D777" s="3" t="s">
        <v>7</v>
      </c>
      <c r="E777" s="3" t="s">
        <v>339</v>
      </c>
      <c r="F777" s="3">
        <v>1</v>
      </c>
      <c r="G777" s="3">
        <v>4</v>
      </c>
      <c r="J777"/>
      <c r="O777" s="32"/>
      <c r="T777"/>
      <c r="Y777"/>
    </row>
    <row r="778" spans="1:25" x14ac:dyDescent="0.45">
      <c r="A778" s="5">
        <v>42554</v>
      </c>
      <c r="B778" s="7">
        <f t="shared" si="17"/>
        <v>2016</v>
      </c>
      <c r="C778" s="3" t="s">
        <v>10</v>
      </c>
      <c r="D778" s="3" t="s">
        <v>335</v>
      </c>
      <c r="E778" s="3" t="s">
        <v>336</v>
      </c>
      <c r="F778" s="3">
        <v>2</v>
      </c>
      <c r="G778" s="3">
        <v>3</v>
      </c>
      <c r="J778"/>
      <c r="O778" s="32"/>
      <c r="T778"/>
      <c r="Y778"/>
    </row>
    <row r="779" spans="1:25" x14ac:dyDescent="0.45">
      <c r="A779" s="5">
        <v>42554</v>
      </c>
      <c r="B779" s="7">
        <f t="shared" si="17"/>
        <v>2016</v>
      </c>
      <c r="C779" s="3" t="s">
        <v>26</v>
      </c>
      <c r="D779" s="3" t="s">
        <v>337</v>
      </c>
      <c r="E779" s="3" t="s">
        <v>338</v>
      </c>
      <c r="F779" s="3">
        <v>0</v>
      </c>
      <c r="G779" s="3">
        <v>4</v>
      </c>
      <c r="J779"/>
      <c r="O779" s="32"/>
      <c r="T779"/>
      <c r="Y779"/>
    </row>
    <row r="780" spans="1:25" x14ac:dyDescent="0.45">
      <c r="A780" s="5">
        <v>42555</v>
      </c>
      <c r="B780" s="7">
        <f t="shared" si="17"/>
        <v>2016</v>
      </c>
      <c r="C780" s="3" t="s">
        <v>64</v>
      </c>
      <c r="D780" s="3" t="s">
        <v>149</v>
      </c>
      <c r="E780" s="3" t="s">
        <v>327</v>
      </c>
      <c r="F780" s="3">
        <v>0</v>
      </c>
      <c r="G780" s="3">
        <v>4</v>
      </c>
      <c r="J780"/>
      <c r="O780" s="32"/>
      <c r="T780"/>
      <c r="Y780"/>
    </row>
    <row r="781" spans="1:25" x14ac:dyDescent="0.45">
      <c r="A781" s="5">
        <v>42555</v>
      </c>
      <c r="B781" s="7">
        <f t="shared" si="17"/>
        <v>2016</v>
      </c>
      <c r="C781" s="3" t="s">
        <v>6</v>
      </c>
      <c r="D781" s="3" t="s">
        <v>108</v>
      </c>
      <c r="E781" s="3" t="s">
        <v>328</v>
      </c>
      <c r="F781" s="3">
        <v>0</v>
      </c>
      <c r="G781" s="3">
        <v>4</v>
      </c>
      <c r="J781"/>
      <c r="O781" s="32"/>
      <c r="T781"/>
      <c r="Y781"/>
    </row>
    <row r="782" spans="1:25" x14ac:dyDescent="0.45">
      <c r="A782" s="5">
        <v>42555</v>
      </c>
      <c r="B782" s="7">
        <f t="shared" si="17"/>
        <v>2016</v>
      </c>
      <c r="C782" s="3" t="s">
        <v>16</v>
      </c>
      <c r="D782" s="3" t="s">
        <v>122</v>
      </c>
      <c r="E782" s="3" t="s">
        <v>329</v>
      </c>
      <c r="F782" s="3">
        <v>0</v>
      </c>
      <c r="G782" s="3">
        <v>7</v>
      </c>
      <c r="J782"/>
      <c r="O782" s="32"/>
      <c r="T782"/>
      <c r="Y782"/>
    </row>
    <row r="783" spans="1:25" x14ac:dyDescent="0.45">
      <c r="A783" s="5">
        <v>42555</v>
      </c>
      <c r="B783" s="7">
        <f t="shared" si="17"/>
        <v>2016</v>
      </c>
      <c r="C783" s="3" t="s">
        <v>74</v>
      </c>
      <c r="D783" s="3" t="s">
        <v>299</v>
      </c>
      <c r="E783" s="3" t="s">
        <v>330</v>
      </c>
      <c r="F783" s="3">
        <v>0</v>
      </c>
      <c r="G783" s="3">
        <v>4</v>
      </c>
      <c r="J783"/>
      <c r="O783" s="32"/>
      <c r="T783"/>
      <c r="Y783"/>
    </row>
    <row r="784" spans="1:25" x14ac:dyDescent="0.45">
      <c r="A784" s="5">
        <v>42555</v>
      </c>
      <c r="B784" s="7">
        <f t="shared" si="17"/>
        <v>2016</v>
      </c>
      <c r="C784" s="3" t="s">
        <v>36</v>
      </c>
      <c r="D784" s="3" t="s">
        <v>47</v>
      </c>
      <c r="E784" s="3" t="s">
        <v>331</v>
      </c>
      <c r="F784" s="3">
        <v>3</v>
      </c>
      <c r="G784" s="3">
        <v>2</v>
      </c>
      <c r="J784"/>
      <c r="O784" s="32"/>
      <c r="T784"/>
      <c r="Y784"/>
    </row>
    <row r="785" spans="1:25" x14ac:dyDescent="0.45">
      <c r="A785" s="5">
        <v>42555</v>
      </c>
      <c r="B785" s="7">
        <f t="shared" si="17"/>
        <v>2016</v>
      </c>
      <c r="C785" s="3" t="s">
        <v>332</v>
      </c>
      <c r="D785" s="3" t="s">
        <v>333</v>
      </c>
      <c r="E785" s="3" t="s">
        <v>334</v>
      </c>
      <c r="F785" s="3">
        <v>2</v>
      </c>
      <c r="G785" s="3">
        <v>6</v>
      </c>
      <c r="J785"/>
      <c r="O785" s="32"/>
      <c r="T785"/>
      <c r="Y785"/>
    </row>
    <row r="786" spans="1:25" x14ac:dyDescent="0.45">
      <c r="A786" s="5">
        <v>42556</v>
      </c>
      <c r="B786" s="7">
        <f t="shared" si="17"/>
        <v>2016</v>
      </c>
      <c r="C786" s="3" t="s">
        <v>29</v>
      </c>
      <c r="D786" s="3" t="s">
        <v>87</v>
      </c>
      <c r="E786" s="3" t="s">
        <v>326</v>
      </c>
      <c r="F786" s="3">
        <v>0</v>
      </c>
      <c r="G786" s="3">
        <v>4</v>
      </c>
      <c r="J786"/>
      <c r="O786" s="32"/>
      <c r="T786"/>
      <c r="Y786"/>
    </row>
    <row r="787" spans="1:25" x14ac:dyDescent="0.45">
      <c r="A787" s="5">
        <v>42558</v>
      </c>
      <c r="B787" s="7">
        <f t="shared" si="17"/>
        <v>2016</v>
      </c>
      <c r="C787" s="3" t="s">
        <v>26</v>
      </c>
      <c r="D787" s="3" t="s">
        <v>322</v>
      </c>
      <c r="E787" s="3" t="s">
        <v>323</v>
      </c>
      <c r="F787" s="3">
        <v>1</v>
      </c>
      <c r="G787" s="3">
        <v>4</v>
      </c>
      <c r="J787"/>
      <c r="O787" s="32"/>
      <c r="T787"/>
      <c r="Y787"/>
    </row>
    <row r="788" spans="1:25" x14ac:dyDescent="0.45">
      <c r="A788" s="5">
        <v>42558</v>
      </c>
      <c r="B788" s="7">
        <f t="shared" si="17"/>
        <v>2016</v>
      </c>
      <c r="C788" s="3" t="s">
        <v>10</v>
      </c>
      <c r="D788" s="3" t="s">
        <v>294</v>
      </c>
      <c r="E788" s="3" t="s">
        <v>324</v>
      </c>
      <c r="F788" s="3">
        <v>0</v>
      </c>
      <c r="G788" s="3">
        <v>4</v>
      </c>
      <c r="J788"/>
      <c r="O788" s="32"/>
      <c r="T788"/>
      <c r="Y788"/>
    </row>
    <row r="789" spans="1:25" x14ac:dyDescent="0.45">
      <c r="A789" s="5">
        <v>42558</v>
      </c>
      <c r="B789" s="7">
        <f t="shared" si="17"/>
        <v>2016</v>
      </c>
      <c r="C789" s="3" t="s">
        <v>36</v>
      </c>
      <c r="D789" s="3" t="s">
        <v>232</v>
      </c>
      <c r="E789" s="3" t="s">
        <v>325</v>
      </c>
      <c r="F789" s="3">
        <v>5</v>
      </c>
      <c r="G789" s="3">
        <v>9</v>
      </c>
      <c r="J789"/>
      <c r="O789" s="32"/>
      <c r="T789"/>
      <c r="Y789"/>
    </row>
    <row r="790" spans="1:25" x14ac:dyDescent="0.45">
      <c r="A790" s="5">
        <v>42562</v>
      </c>
      <c r="B790" s="7">
        <f t="shared" si="17"/>
        <v>2016</v>
      </c>
      <c r="C790" s="3" t="s">
        <v>79</v>
      </c>
      <c r="D790" s="3" t="s">
        <v>142</v>
      </c>
      <c r="E790" s="3" t="s">
        <v>317</v>
      </c>
      <c r="F790" s="3">
        <v>0</v>
      </c>
      <c r="G790" s="3">
        <v>5</v>
      </c>
      <c r="J790"/>
      <c r="O790" s="32"/>
      <c r="T790"/>
      <c r="Y790"/>
    </row>
    <row r="791" spans="1:25" x14ac:dyDescent="0.45">
      <c r="A791" s="5">
        <v>42562</v>
      </c>
      <c r="B791" s="7">
        <f t="shared" si="17"/>
        <v>2016</v>
      </c>
      <c r="C791" s="3" t="s">
        <v>118</v>
      </c>
      <c r="D791" s="3" t="s">
        <v>93</v>
      </c>
      <c r="E791" s="3" t="s">
        <v>318</v>
      </c>
      <c r="F791" s="3">
        <v>0</v>
      </c>
      <c r="G791" s="3">
        <v>4</v>
      </c>
      <c r="J791"/>
      <c r="O791" s="32"/>
      <c r="T791"/>
      <c r="Y791"/>
    </row>
    <row r="792" spans="1:25" x14ac:dyDescent="0.45">
      <c r="A792" s="5">
        <v>42562</v>
      </c>
      <c r="B792" s="7">
        <f t="shared" si="17"/>
        <v>2016</v>
      </c>
      <c r="C792" s="3" t="s">
        <v>118</v>
      </c>
      <c r="D792" s="3" t="s">
        <v>319</v>
      </c>
      <c r="E792" s="3" t="s">
        <v>320</v>
      </c>
      <c r="F792" s="3">
        <v>3</v>
      </c>
      <c r="G792" s="3">
        <v>2</v>
      </c>
      <c r="J792"/>
      <c r="O792" s="32"/>
      <c r="T792"/>
      <c r="Y792"/>
    </row>
    <row r="793" spans="1:25" x14ac:dyDescent="0.45">
      <c r="A793" s="5">
        <v>42562</v>
      </c>
      <c r="B793" s="7">
        <f t="shared" si="17"/>
        <v>2016</v>
      </c>
      <c r="C793" s="3" t="s">
        <v>157</v>
      </c>
      <c r="D793" s="3" t="s">
        <v>52</v>
      </c>
      <c r="E793" s="3" t="s">
        <v>321</v>
      </c>
      <c r="F793" s="3">
        <v>0</v>
      </c>
      <c r="G793" s="3">
        <v>4</v>
      </c>
      <c r="J793"/>
      <c r="O793" s="32"/>
      <c r="T793"/>
      <c r="Y793"/>
    </row>
    <row r="794" spans="1:25" x14ac:dyDescent="0.45">
      <c r="A794" s="5">
        <v>42564</v>
      </c>
      <c r="B794" s="7">
        <f t="shared" si="17"/>
        <v>2016</v>
      </c>
      <c r="C794" s="3" t="s">
        <v>95</v>
      </c>
      <c r="D794" s="3" t="s">
        <v>314</v>
      </c>
      <c r="E794" s="3" t="s">
        <v>315</v>
      </c>
      <c r="F794" s="3">
        <v>0</v>
      </c>
      <c r="G794" s="3">
        <v>5</v>
      </c>
      <c r="J794"/>
      <c r="O794" s="32"/>
      <c r="T794"/>
      <c r="Y794"/>
    </row>
    <row r="795" spans="1:25" x14ac:dyDescent="0.45">
      <c r="A795" s="5">
        <v>42564</v>
      </c>
      <c r="B795" s="7">
        <f t="shared" si="17"/>
        <v>2016</v>
      </c>
      <c r="C795" s="3" t="s">
        <v>44</v>
      </c>
      <c r="D795" s="3" t="s">
        <v>196</v>
      </c>
      <c r="E795" s="3" t="s">
        <v>316</v>
      </c>
      <c r="F795" s="3">
        <v>2</v>
      </c>
      <c r="G795" s="3">
        <v>2</v>
      </c>
      <c r="J795"/>
      <c r="O795" s="32"/>
      <c r="T795"/>
      <c r="Y795"/>
    </row>
    <row r="796" spans="1:25" x14ac:dyDescent="0.45">
      <c r="A796" s="5">
        <v>42565</v>
      </c>
      <c r="B796" s="7">
        <f t="shared" si="17"/>
        <v>2016</v>
      </c>
      <c r="C796" s="3" t="s">
        <v>36</v>
      </c>
      <c r="D796" s="3" t="s">
        <v>309</v>
      </c>
      <c r="E796" s="3" t="s">
        <v>310</v>
      </c>
      <c r="F796" s="3">
        <v>3</v>
      </c>
      <c r="G796" s="3">
        <v>1</v>
      </c>
      <c r="J796"/>
      <c r="O796" s="32"/>
      <c r="T796"/>
      <c r="Y796"/>
    </row>
    <row r="797" spans="1:25" x14ac:dyDescent="0.45">
      <c r="A797" s="5">
        <v>42565</v>
      </c>
      <c r="B797" s="7">
        <f t="shared" si="17"/>
        <v>2016</v>
      </c>
      <c r="C797" s="3" t="s">
        <v>29</v>
      </c>
      <c r="D797" s="3" t="s">
        <v>60</v>
      </c>
      <c r="E797" s="3" t="s">
        <v>311</v>
      </c>
      <c r="F797" s="3">
        <v>0</v>
      </c>
      <c r="G797" s="3">
        <v>4</v>
      </c>
      <c r="J797"/>
      <c r="O797" s="32"/>
      <c r="T797"/>
      <c r="Y797"/>
    </row>
    <row r="798" spans="1:25" x14ac:dyDescent="0.45">
      <c r="A798" s="5">
        <v>42565</v>
      </c>
      <c r="B798" s="7">
        <f t="shared" si="17"/>
        <v>2016</v>
      </c>
      <c r="C798" s="3" t="s">
        <v>74</v>
      </c>
      <c r="D798" s="3" t="s">
        <v>312</v>
      </c>
      <c r="E798" s="3" t="s">
        <v>313</v>
      </c>
      <c r="F798" s="3">
        <v>1</v>
      </c>
      <c r="G798" s="3">
        <v>3</v>
      </c>
      <c r="J798"/>
      <c r="O798" s="32"/>
      <c r="T798"/>
      <c r="Y798"/>
    </row>
    <row r="799" spans="1:25" x14ac:dyDescent="0.45">
      <c r="A799" s="5">
        <v>42566</v>
      </c>
      <c r="B799" s="7">
        <f t="shared" si="17"/>
        <v>2016</v>
      </c>
      <c r="C799" s="3" t="s">
        <v>52</v>
      </c>
      <c r="D799" s="3" t="s">
        <v>307</v>
      </c>
      <c r="E799" s="3" t="s">
        <v>308</v>
      </c>
      <c r="F799" s="3">
        <v>3</v>
      </c>
      <c r="G799" s="3">
        <v>1</v>
      </c>
      <c r="J799"/>
      <c r="O799" s="32"/>
      <c r="T799"/>
      <c r="Y799"/>
    </row>
    <row r="800" spans="1:25" x14ac:dyDescent="0.45">
      <c r="A800" s="5">
        <v>42567</v>
      </c>
      <c r="B800" s="7">
        <f t="shared" si="17"/>
        <v>2016</v>
      </c>
      <c r="C800" s="3" t="s">
        <v>36</v>
      </c>
      <c r="D800" s="3" t="s">
        <v>232</v>
      </c>
      <c r="E800" s="3" t="s">
        <v>298</v>
      </c>
      <c r="F800" s="3">
        <v>0</v>
      </c>
      <c r="G800" s="3">
        <v>5</v>
      </c>
      <c r="J800"/>
      <c r="O800" s="32"/>
      <c r="T800"/>
      <c r="Y800"/>
    </row>
    <row r="801" spans="1:25" x14ac:dyDescent="0.45">
      <c r="A801" s="5">
        <v>42567</v>
      </c>
      <c r="B801" s="7">
        <f t="shared" si="17"/>
        <v>2016</v>
      </c>
      <c r="C801" s="3" t="s">
        <v>74</v>
      </c>
      <c r="D801" s="3" t="s">
        <v>299</v>
      </c>
      <c r="E801" s="3" t="s">
        <v>300</v>
      </c>
      <c r="F801" s="3">
        <v>0</v>
      </c>
      <c r="G801" s="3">
        <v>5</v>
      </c>
      <c r="J801"/>
      <c r="O801" s="32"/>
      <c r="T801"/>
      <c r="Y801"/>
    </row>
    <row r="802" spans="1:25" x14ac:dyDescent="0.45">
      <c r="A802" s="5">
        <v>42567</v>
      </c>
      <c r="B802" s="7">
        <f t="shared" si="17"/>
        <v>2016</v>
      </c>
      <c r="C802" s="3" t="s">
        <v>29</v>
      </c>
      <c r="D802" s="3" t="s">
        <v>301</v>
      </c>
      <c r="E802" s="3" t="s">
        <v>302</v>
      </c>
      <c r="F802" s="3">
        <v>0</v>
      </c>
      <c r="G802" s="3">
        <v>4</v>
      </c>
      <c r="J802"/>
      <c r="O802" s="32"/>
      <c r="T802"/>
      <c r="Y802"/>
    </row>
    <row r="803" spans="1:25" x14ac:dyDescent="0.45">
      <c r="A803" s="5">
        <v>42567</v>
      </c>
      <c r="B803" s="7">
        <f t="shared" si="17"/>
        <v>2016</v>
      </c>
      <c r="C803" s="3" t="s">
        <v>29</v>
      </c>
      <c r="D803" s="3" t="s">
        <v>303</v>
      </c>
      <c r="E803" s="3" t="s">
        <v>304</v>
      </c>
      <c r="F803" s="3">
        <v>1</v>
      </c>
      <c r="G803" s="3">
        <v>14</v>
      </c>
      <c r="J803"/>
      <c r="O803" s="32"/>
      <c r="T803"/>
      <c r="Y803"/>
    </row>
    <row r="804" spans="1:25" x14ac:dyDescent="0.45">
      <c r="A804" s="5">
        <v>42567</v>
      </c>
      <c r="B804" s="7">
        <f t="shared" si="17"/>
        <v>2016</v>
      </c>
      <c r="C804" s="3" t="s">
        <v>26</v>
      </c>
      <c r="D804" s="3" t="s">
        <v>305</v>
      </c>
      <c r="E804" s="3" t="s">
        <v>306</v>
      </c>
      <c r="F804" s="3">
        <v>0</v>
      </c>
      <c r="G804" s="3">
        <v>6</v>
      </c>
      <c r="J804"/>
      <c r="O804" s="32"/>
      <c r="T804"/>
      <c r="Y804"/>
    </row>
    <row r="805" spans="1:25" x14ac:dyDescent="0.45">
      <c r="A805" s="5">
        <v>42568</v>
      </c>
      <c r="B805" s="7">
        <f t="shared" si="17"/>
        <v>2016</v>
      </c>
      <c r="C805" s="3" t="s">
        <v>36</v>
      </c>
      <c r="D805" s="3" t="s">
        <v>47</v>
      </c>
      <c r="E805" s="3" t="s">
        <v>293</v>
      </c>
      <c r="F805" s="3">
        <v>1</v>
      </c>
      <c r="G805" s="3">
        <v>3</v>
      </c>
      <c r="J805"/>
      <c r="O805" s="32"/>
      <c r="T805"/>
      <c r="Y805"/>
    </row>
    <row r="806" spans="1:25" x14ac:dyDescent="0.45">
      <c r="A806" s="5">
        <v>42568</v>
      </c>
      <c r="B806" s="7">
        <f t="shared" si="17"/>
        <v>2016</v>
      </c>
      <c r="C806" s="3" t="s">
        <v>10</v>
      </c>
      <c r="D806" s="3" t="s">
        <v>294</v>
      </c>
      <c r="E806" s="3" t="s">
        <v>295</v>
      </c>
      <c r="F806" s="3">
        <v>4</v>
      </c>
      <c r="G806" s="3">
        <v>3</v>
      </c>
      <c r="J806"/>
      <c r="O806" s="32"/>
      <c r="T806"/>
      <c r="Y806"/>
    </row>
    <row r="807" spans="1:25" x14ac:dyDescent="0.45">
      <c r="A807" s="5">
        <v>42568</v>
      </c>
      <c r="B807" s="7">
        <f t="shared" si="17"/>
        <v>2016</v>
      </c>
      <c r="C807" s="3" t="s">
        <v>118</v>
      </c>
      <c r="D807" s="3" t="s">
        <v>296</v>
      </c>
      <c r="E807" s="3" t="s">
        <v>297</v>
      </c>
      <c r="F807" s="3">
        <v>0</v>
      </c>
      <c r="G807" s="3">
        <v>4</v>
      </c>
      <c r="J807"/>
      <c r="O807" s="32"/>
      <c r="T807"/>
      <c r="Y807"/>
    </row>
    <row r="808" spans="1:25" x14ac:dyDescent="0.45">
      <c r="A808" s="5">
        <v>42570</v>
      </c>
      <c r="B808" s="7">
        <f t="shared" si="17"/>
        <v>2016</v>
      </c>
      <c r="C808" s="3" t="s">
        <v>68</v>
      </c>
      <c r="D808" s="3" t="s">
        <v>291</v>
      </c>
      <c r="E808" s="3" t="s">
        <v>292</v>
      </c>
      <c r="F808" s="3">
        <v>0</v>
      </c>
      <c r="G808" s="3">
        <v>4</v>
      </c>
      <c r="J808"/>
      <c r="O808" s="32"/>
      <c r="T808"/>
      <c r="Y808"/>
    </row>
    <row r="809" spans="1:25" x14ac:dyDescent="0.45">
      <c r="A809" s="5">
        <v>42571</v>
      </c>
      <c r="B809" s="7">
        <f t="shared" si="17"/>
        <v>2016</v>
      </c>
      <c r="C809" s="3" t="s">
        <v>29</v>
      </c>
      <c r="D809" s="3" t="s">
        <v>131</v>
      </c>
      <c r="E809" s="3" t="s">
        <v>290</v>
      </c>
      <c r="F809" s="3">
        <v>0</v>
      </c>
      <c r="G809" s="3">
        <v>4</v>
      </c>
      <c r="J809"/>
      <c r="O809" s="32"/>
      <c r="T809"/>
      <c r="Y809"/>
    </row>
    <row r="810" spans="1:25" x14ac:dyDescent="0.45">
      <c r="A810" s="5">
        <v>42572</v>
      </c>
      <c r="B810" s="7">
        <f t="shared" si="17"/>
        <v>2016</v>
      </c>
      <c r="C810" s="3" t="s">
        <v>6</v>
      </c>
      <c r="D810" s="3" t="s">
        <v>7</v>
      </c>
      <c r="E810" s="3" t="s">
        <v>289</v>
      </c>
      <c r="F810" s="3">
        <v>0</v>
      </c>
      <c r="G810" s="3">
        <v>5</v>
      </c>
      <c r="J810"/>
      <c r="O810" s="32"/>
      <c r="T810"/>
      <c r="Y810"/>
    </row>
    <row r="811" spans="1:25" x14ac:dyDescent="0.45">
      <c r="A811" s="5">
        <v>42573</v>
      </c>
      <c r="B811" s="7">
        <f t="shared" si="17"/>
        <v>2016</v>
      </c>
      <c r="C811" s="3" t="s">
        <v>6</v>
      </c>
      <c r="D811" s="3" t="s">
        <v>287</v>
      </c>
      <c r="E811" s="3" t="s">
        <v>288</v>
      </c>
      <c r="F811" s="3">
        <v>0</v>
      </c>
      <c r="G811" s="3">
        <v>5</v>
      </c>
      <c r="J811"/>
      <c r="O811" s="32"/>
      <c r="T811"/>
      <c r="Y811"/>
    </row>
    <row r="812" spans="1:25" x14ac:dyDescent="0.45">
      <c r="A812" s="5">
        <v>42574</v>
      </c>
      <c r="B812" s="7">
        <f t="shared" si="17"/>
        <v>2016</v>
      </c>
      <c r="C812" s="3" t="s">
        <v>57</v>
      </c>
      <c r="D812" s="3" t="s">
        <v>280</v>
      </c>
      <c r="E812" s="3" t="s">
        <v>281</v>
      </c>
      <c r="F812" s="3">
        <v>0</v>
      </c>
      <c r="G812" s="3">
        <v>4</v>
      </c>
      <c r="J812"/>
      <c r="O812" s="32"/>
      <c r="T812"/>
      <c r="Y812"/>
    </row>
    <row r="813" spans="1:25" x14ac:dyDescent="0.45">
      <c r="A813" s="5">
        <v>42574</v>
      </c>
      <c r="B813" s="7">
        <f t="shared" si="17"/>
        <v>2016</v>
      </c>
      <c r="C813" s="3" t="s">
        <v>74</v>
      </c>
      <c r="D813" s="3" t="s">
        <v>282</v>
      </c>
      <c r="E813" s="3" t="s">
        <v>283</v>
      </c>
      <c r="F813" s="3">
        <v>2</v>
      </c>
      <c r="G813" s="3">
        <v>2</v>
      </c>
      <c r="J813"/>
      <c r="O813" s="32"/>
      <c r="T813"/>
      <c r="Y813"/>
    </row>
    <row r="814" spans="1:25" x14ac:dyDescent="0.45">
      <c r="A814" s="5">
        <v>42574</v>
      </c>
      <c r="B814" s="7">
        <f t="shared" si="17"/>
        <v>2016</v>
      </c>
      <c r="C814" s="3" t="s">
        <v>16</v>
      </c>
      <c r="D814" s="3" t="s">
        <v>122</v>
      </c>
      <c r="E814" s="3" t="s">
        <v>284</v>
      </c>
      <c r="F814" s="3">
        <v>0</v>
      </c>
      <c r="G814" s="3">
        <v>4</v>
      </c>
      <c r="J814"/>
      <c r="O814" s="32"/>
      <c r="T814"/>
      <c r="Y814"/>
    </row>
    <row r="815" spans="1:25" x14ac:dyDescent="0.45">
      <c r="A815" s="5">
        <v>42574</v>
      </c>
      <c r="B815" s="7">
        <f t="shared" si="17"/>
        <v>2016</v>
      </c>
      <c r="C815" s="3" t="s">
        <v>36</v>
      </c>
      <c r="D815" s="3" t="s">
        <v>285</v>
      </c>
      <c r="E815" s="3" t="s">
        <v>286</v>
      </c>
      <c r="F815" s="3">
        <v>4</v>
      </c>
      <c r="G815" s="3">
        <v>1</v>
      </c>
      <c r="J815"/>
      <c r="O815" s="32"/>
      <c r="T815"/>
      <c r="Y815"/>
    </row>
    <row r="816" spans="1:25" x14ac:dyDescent="0.45">
      <c r="A816" s="5">
        <v>42575</v>
      </c>
      <c r="B816" s="7">
        <f t="shared" si="17"/>
        <v>2016</v>
      </c>
      <c r="C816" s="3" t="s">
        <v>74</v>
      </c>
      <c r="D816" s="3" t="s">
        <v>278</v>
      </c>
      <c r="E816" s="3" t="s">
        <v>279</v>
      </c>
      <c r="F816" s="3">
        <v>1</v>
      </c>
      <c r="G816" s="3">
        <v>7</v>
      </c>
      <c r="J816"/>
      <c r="O816" s="32"/>
      <c r="T816"/>
      <c r="Y816"/>
    </row>
    <row r="817" spans="1:25" x14ac:dyDescent="0.45">
      <c r="A817" s="5">
        <v>42576</v>
      </c>
      <c r="B817" s="7">
        <f t="shared" si="17"/>
        <v>2016</v>
      </c>
      <c r="C817" s="3" t="s">
        <v>22</v>
      </c>
      <c r="D817" s="3" t="s">
        <v>276</v>
      </c>
      <c r="E817" s="3" t="s">
        <v>277</v>
      </c>
      <c r="F817" s="3">
        <v>2</v>
      </c>
      <c r="G817" s="3">
        <v>19</v>
      </c>
      <c r="J817"/>
      <c r="O817" s="32"/>
      <c r="T817"/>
      <c r="Y817"/>
    </row>
    <row r="818" spans="1:25" x14ac:dyDescent="0.45">
      <c r="A818" s="5">
        <v>42579</v>
      </c>
      <c r="B818" s="7">
        <f t="shared" si="17"/>
        <v>2016</v>
      </c>
      <c r="C818" s="3" t="s">
        <v>16</v>
      </c>
      <c r="D818" s="3" t="s">
        <v>272</v>
      </c>
      <c r="E818" s="3" t="s">
        <v>273</v>
      </c>
      <c r="F818" s="3">
        <v>0</v>
      </c>
      <c r="G818" s="3">
        <v>5</v>
      </c>
      <c r="J818"/>
      <c r="O818" s="32"/>
      <c r="T818"/>
      <c r="Y818"/>
    </row>
    <row r="819" spans="1:25" x14ac:dyDescent="0.45">
      <c r="A819" s="5">
        <v>42579</v>
      </c>
      <c r="B819" s="7">
        <f t="shared" si="17"/>
        <v>2016</v>
      </c>
      <c r="C819" s="3" t="s">
        <v>79</v>
      </c>
      <c r="D819" s="3" t="s">
        <v>142</v>
      </c>
      <c r="E819" s="3" t="s">
        <v>274</v>
      </c>
      <c r="F819" s="3">
        <v>0</v>
      </c>
      <c r="G819" s="3">
        <v>4</v>
      </c>
      <c r="J819"/>
      <c r="O819" s="32"/>
      <c r="T819"/>
      <c r="Y819"/>
    </row>
    <row r="820" spans="1:25" x14ac:dyDescent="0.45">
      <c r="A820" s="5">
        <v>42579</v>
      </c>
      <c r="B820" s="7">
        <f t="shared" si="17"/>
        <v>2016</v>
      </c>
      <c r="C820" s="3" t="s">
        <v>6</v>
      </c>
      <c r="D820" s="3" t="s">
        <v>7</v>
      </c>
      <c r="E820" s="3" t="s">
        <v>275</v>
      </c>
      <c r="F820" s="3">
        <v>2</v>
      </c>
      <c r="G820" s="3">
        <v>2</v>
      </c>
      <c r="J820"/>
      <c r="O820" s="32"/>
      <c r="T820"/>
      <c r="Y820"/>
    </row>
    <row r="821" spans="1:25" x14ac:dyDescent="0.45">
      <c r="A821" s="5">
        <v>42580</v>
      </c>
      <c r="B821" s="7">
        <f t="shared" si="17"/>
        <v>2016</v>
      </c>
      <c r="C821" s="3" t="s">
        <v>95</v>
      </c>
      <c r="D821" s="3" t="s">
        <v>270</v>
      </c>
      <c r="E821" s="3" t="s">
        <v>271</v>
      </c>
      <c r="F821" s="3">
        <v>0</v>
      </c>
      <c r="G821" s="3">
        <v>7</v>
      </c>
      <c r="J821"/>
      <c r="O821" s="32"/>
      <c r="T821"/>
      <c r="Y821"/>
    </row>
    <row r="822" spans="1:25" x14ac:dyDescent="0.45">
      <c r="A822" s="5">
        <v>42581</v>
      </c>
      <c r="B822" s="7">
        <f t="shared" si="17"/>
        <v>2016</v>
      </c>
      <c r="C822" s="3" t="s">
        <v>44</v>
      </c>
      <c r="D822" s="3" t="s">
        <v>196</v>
      </c>
      <c r="E822" s="3" t="s">
        <v>265</v>
      </c>
      <c r="F822" s="3">
        <v>0</v>
      </c>
      <c r="G822" s="3">
        <v>5</v>
      </c>
      <c r="J822"/>
      <c r="O822" s="32"/>
      <c r="T822"/>
      <c r="Y822"/>
    </row>
    <row r="823" spans="1:25" x14ac:dyDescent="0.45">
      <c r="A823" s="5">
        <v>42581</v>
      </c>
      <c r="B823" s="7">
        <f t="shared" si="17"/>
        <v>2016</v>
      </c>
      <c r="C823" s="3" t="s">
        <v>95</v>
      </c>
      <c r="D823" s="3" t="s">
        <v>266</v>
      </c>
      <c r="E823" s="3" t="s">
        <v>267</v>
      </c>
      <c r="F823" s="3">
        <v>0</v>
      </c>
      <c r="G823" s="3">
        <v>5</v>
      </c>
      <c r="J823"/>
      <c r="O823" s="32"/>
      <c r="T823"/>
      <c r="Y823"/>
    </row>
    <row r="824" spans="1:25" x14ac:dyDescent="0.45">
      <c r="A824" s="5">
        <v>42581</v>
      </c>
      <c r="B824" s="7">
        <f t="shared" si="17"/>
        <v>2016</v>
      </c>
      <c r="C824" s="3" t="s">
        <v>52</v>
      </c>
      <c r="D824" s="3" t="s">
        <v>268</v>
      </c>
      <c r="E824" s="3" t="s">
        <v>269</v>
      </c>
      <c r="F824" s="3">
        <v>3</v>
      </c>
      <c r="G824" s="3">
        <v>1</v>
      </c>
      <c r="J824"/>
      <c r="O824" s="32"/>
      <c r="T824"/>
      <c r="Y824"/>
    </row>
    <row r="825" spans="1:25" x14ac:dyDescent="0.45">
      <c r="A825" s="5">
        <v>42582</v>
      </c>
      <c r="B825" s="7">
        <f t="shared" si="17"/>
        <v>2016</v>
      </c>
      <c r="C825" s="3" t="s">
        <v>22</v>
      </c>
      <c r="D825" s="3" t="s">
        <v>151</v>
      </c>
      <c r="E825" s="3" t="s">
        <v>262</v>
      </c>
      <c r="F825" s="3">
        <v>3</v>
      </c>
      <c r="G825" s="3">
        <v>1</v>
      </c>
      <c r="J825"/>
      <c r="O825" s="32"/>
      <c r="T825"/>
      <c r="Y825"/>
    </row>
    <row r="826" spans="1:25" x14ac:dyDescent="0.45">
      <c r="A826" s="5">
        <v>42582</v>
      </c>
      <c r="B826" s="7">
        <f t="shared" si="17"/>
        <v>2016</v>
      </c>
      <c r="C826" s="3" t="s">
        <v>36</v>
      </c>
      <c r="D826" s="3" t="s">
        <v>263</v>
      </c>
      <c r="E826" s="3" t="s">
        <v>264</v>
      </c>
      <c r="F826" s="3">
        <v>1</v>
      </c>
      <c r="G826" s="3">
        <v>4</v>
      </c>
      <c r="J826"/>
      <c r="O826" s="32"/>
      <c r="T826"/>
      <c r="Y826"/>
    </row>
    <row r="827" spans="1:25" x14ac:dyDescent="0.45">
      <c r="A827" s="5">
        <v>42583</v>
      </c>
      <c r="B827" s="7">
        <f t="shared" si="17"/>
        <v>2016</v>
      </c>
      <c r="C827" s="3" t="s">
        <v>153</v>
      </c>
      <c r="D827" s="3" t="s">
        <v>260</v>
      </c>
      <c r="E827" s="3" t="s">
        <v>261</v>
      </c>
      <c r="F827" s="3">
        <v>0</v>
      </c>
      <c r="G827" s="3">
        <v>4</v>
      </c>
      <c r="J827"/>
      <c r="O827" s="32"/>
      <c r="T827"/>
      <c r="Y827"/>
    </row>
    <row r="828" spans="1:25" x14ac:dyDescent="0.45">
      <c r="A828" s="5">
        <v>42584</v>
      </c>
      <c r="B828" s="7">
        <f t="shared" si="17"/>
        <v>2016</v>
      </c>
      <c r="C828" s="3" t="s">
        <v>22</v>
      </c>
      <c r="D828" s="3" t="s">
        <v>258</v>
      </c>
      <c r="E828" s="3" t="s">
        <v>259</v>
      </c>
      <c r="F828" s="3">
        <v>0</v>
      </c>
      <c r="G828" s="3">
        <v>4</v>
      </c>
      <c r="J828"/>
      <c r="O828" s="32"/>
      <c r="T828"/>
      <c r="Y828"/>
    </row>
    <row r="829" spans="1:25" x14ac:dyDescent="0.45">
      <c r="A829" s="5">
        <v>42585</v>
      </c>
      <c r="B829" s="7">
        <f t="shared" si="17"/>
        <v>2016</v>
      </c>
      <c r="C829" s="3" t="s">
        <v>95</v>
      </c>
      <c r="D829" s="3" t="s">
        <v>256</v>
      </c>
      <c r="E829" s="3" t="s">
        <v>257</v>
      </c>
      <c r="F829" s="3">
        <v>1</v>
      </c>
      <c r="G829" s="3">
        <v>3</v>
      </c>
      <c r="J829"/>
      <c r="O829" s="32"/>
      <c r="T829"/>
      <c r="Y829"/>
    </row>
    <row r="830" spans="1:25" x14ac:dyDescent="0.45">
      <c r="A830" s="5">
        <v>42586</v>
      </c>
      <c r="B830" s="7">
        <f t="shared" si="17"/>
        <v>2016</v>
      </c>
      <c r="C830" s="3" t="s">
        <v>26</v>
      </c>
      <c r="D830" s="3" t="s">
        <v>50</v>
      </c>
      <c r="E830" s="3" t="s">
        <v>255</v>
      </c>
      <c r="F830" s="3">
        <v>0</v>
      </c>
      <c r="G830" s="3">
        <v>4</v>
      </c>
      <c r="J830"/>
      <c r="O830" s="32"/>
      <c r="T830"/>
      <c r="Y830"/>
    </row>
    <row r="831" spans="1:25" x14ac:dyDescent="0.45">
      <c r="A831" s="5">
        <v>42587</v>
      </c>
      <c r="B831" s="7">
        <f t="shared" si="17"/>
        <v>2016</v>
      </c>
      <c r="C831" s="3" t="s">
        <v>118</v>
      </c>
      <c r="D831" s="3" t="s">
        <v>251</v>
      </c>
      <c r="E831" s="3" t="s">
        <v>252</v>
      </c>
      <c r="F831" s="3">
        <v>1</v>
      </c>
      <c r="G831" s="3">
        <v>3</v>
      </c>
      <c r="J831"/>
      <c r="O831" s="32"/>
      <c r="T831"/>
      <c r="Y831"/>
    </row>
    <row r="832" spans="1:25" x14ac:dyDescent="0.45">
      <c r="A832" s="5">
        <v>42587</v>
      </c>
      <c r="B832" s="7">
        <f t="shared" si="17"/>
        <v>2016</v>
      </c>
      <c r="C832" s="3" t="s">
        <v>29</v>
      </c>
      <c r="D832" s="3" t="s">
        <v>253</v>
      </c>
      <c r="E832" s="3" t="s">
        <v>254</v>
      </c>
      <c r="F832" s="3">
        <v>2</v>
      </c>
      <c r="G832" s="3">
        <v>2</v>
      </c>
      <c r="J832"/>
      <c r="O832" s="32"/>
      <c r="T832"/>
      <c r="Y832"/>
    </row>
    <row r="833" spans="1:25" x14ac:dyDescent="0.45">
      <c r="A833" s="5">
        <v>42588</v>
      </c>
      <c r="B833" s="7">
        <f t="shared" si="17"/>
        <v>2016</v>
      </c>
      <c r="C833" s="3" t="s">
        <v>64</v>
      </c>
      <c r="D833" s="3" t="s">
        <v>249</v>
      </c>
      <c r="E833" s="3" t="s">
        <v>250</v>
      </c>
      <c r="F833" s="3">
        <v>5</v>
      </c>
      <c r="G833" s="3">
        <v>0</v>
      </c>
      <c r="J833"/>
      <c r="O833" s="32"/>
      <c r="T833"/>
      <c r="Y833"/>
    </row>
    <row r="834" spans="1:25" x14ac:dyDescent="0.45">
      <c r="A834" s="5">
        <v>42589</v>
      </c>
      <c r="B834" s="7">
        <f t="shared" si="17"/>
        <v>2016</v>
      </c>
      <c r="C834" s="3" t="s">
        <v>29</v>
      </c>
      <c r="D834" s="3" t="s">
        <v>87</v>
      </c>
      <c r="E834" s="3" t="s">
        <v>242</v>
      </c>
      <c r="F834" s="3">
        <v>1</v>
      </c>
      <c r="G834" s="3">
        <v>3</v>
      </c>
      <c r="J834"/>
      <c r="O834" s="32"/>
      <c r="T834"/>
      <c r="Y834"/>
    </row>
    <row r="835" spans="1:25" x14ac:dyDescent="0.45">
      <c r="A835" s="5">
        <v>42589</v>
      </c>
      <c r="B835" s="7">
        <f t="shared" ref="B835:B898" si="18">YEAR(A835)</f>
        <v>2016</v>
      </c>
      <c r="C835" s="3" t="s">
        <v>243</v>
      </c>
      <c r="D835" s="3" t="s">
        <v>244</v>
      </c>
      <c r="E835" s="3" t="s">
        <v>245</v>
      </c>
      <c r="F835" s="3">
        <v>2</v>
      </c>
      <c r="G835" s="3">
        <v>2</v>
      </c>
      <c r="J835"/>
      <c r="O835" s="32"/>
      <c r="T835"/>
      <c r="Y835"/>
    </row>
    <row r="836" spans="1:25" x14ac:dyDescent="0.45">
      <c r="A836" s="5">
        <v>42589</v>
      </c>
      <c r="B836" s="7">
        <f t="shared" si="18"/>
        <v>2016</v>
      </c>
      <c r="C836" s="3" t="s">
        <v>19</v>
      </c>
      <c r="D836" s="3" t="s">
        <v>246</v>
      </c>
      <c r="E836" s="3" t="s">
        <v>247</v>
      </c>
      <c r="F836" s="3">
        <v>1</v>
      </c>
      <c r="G836" s="3">
        <v>3</v>
      </c>
      <c r="J836"/>
      <c r="O836" s="32"/>
      <c r="T836"/>
      <c r="Y836"/>
    </row>
    <row r="837" spans="1:25" x14ac:dyDescent="0.45">
      <c r="A837" s="5">
        <v>42589</v>
      </c>
      <c r="B837" s="7">
        <f t="shared" si="18"/>
        <v>2016</v>
      </c>
      <c r="C837" s="3" t="s">
        <v>6</v>
      </c>
      <c r="D837" s="3" t="s">
        <v>7</v>
      </c>
      <c r="E837" s="3" t="s">
        <v>248</v>
      </c>
      <c r="F837" s="3">
        <v>0</v>
      </c>
      <c r="G837" s="3">
        <v>4</v>
      </c>
      <c r="J837"/>
      <c r="O837" s="32"/>
      <c r="T837"/>
      <c r="Y837"/>
    </row>
    <row r="838" spans="1:25" x14ac:dyDescent="0.45">
      <c r="A838" s="5">
        <v>42590</v>
      </c>
      <c r="B838" s="7">
        <f t="shared" si="18"/>
        <v>2016</v>
      </c>
      <c r="C838" s="3" t="s">
        <v>238</v>
      </c>
      <c r="D838" s="3" t="s">
        <v>239</v>
      </c>
      <c r="E838" s="3" t="s">
        <v>240</v>
      </c>
      <c r="F838" s="3">
        <v>2</v>
      </c>
      <c r="G838" s="3">
        <v>2</v>
      </c>
      <c r="J838"/>
      <c r="O838" s="32"/>
      <c r="T838"/>
      <c r="Y838"/>
    </row>
    <row r="839" spans="1:25" x14ac:dyDescent="0.45">
      <c r="A839" s="5">
        <v>42590</v>
      </c>
      <c r="B839" s="7">
        <f t="shared" si="18"/>
        <v>2016</v>
      </c>
      <c r="C839" s="3" t="s">
        <v>22</v>
      </c>
      <c r="D839" s="3" t="s">
        <v>32</v>
      </c>
      <c r="E839" s="3" t="s">
        <v>241</v>
      </c>
      <c r="F839" s="3">
        <v>0</v>
      </c>
      <c r="G839" s="3">
        <v>7</v>
      </c>
      <c r="J839"/>
      <c r="O839" s="32"/>
      <c r="T839"/>
      <c r="Y839"/>
    </row>
    <row r="840" spans="1:25" x14ac:dyDescent="0.45">
      <c r="A840" s="5">
        <v>42592</v>
      </c>
      <c r="B840" s="7">
        <f t="shared" si="18"/>
        <v>2016</v>
      </c>
      <c r="C840" s="3" t="s">
        <v>6</v>
      </c>
      <c r="D840" s="3" t="s">
        <v>235</v>
      </c>
      <c r="E840" s="3" t="s">
        <v>236</v>
      </c>
      <c r="F840" s="3">
        <v>0</v>
      </c>
      <c r="G840" s="3">
        <v>4</v>
      </c>
      <c r="J840"/>
      <c r="O840" s="32"/>
      <c r="T840"/>
      <c r="Y840"/>
    </row>
    <row r="841" spans="1:25" x14ac:dyDescent="0.45">
      <c r="A841" s="5">
        <v>42592</v>
      </c>
      <c r="B841" s="7">
        <f t="shared" si="18"/>
        <v>2016</v>
      </c>
      <c r="C841" s="3" t="s">
        <v>29</v>
      </c>
      <c r="D841" s="3" t="s">
        <v>42</v>
      </c>
      <c r="E841" s="3" t="s">
        <v>237</v>
      </c>
      <c r="F841" s="3">
        <v>1</v>
      </c>
      <c r="G841" s="3">
        <v>3</v>
      </c>
      <c r="J841"/>
      <c r="O841" s="32"/>
      <c r="T841"/>
      <c r="Y841"/>
    </row>
    <row r="842" spans="1:25" x14ac:dyDescent="0.45">
      <c r="A842" s="5">
        <v>42593</v>
      </c>
      <c r="B842" s="7">
        <f t="shared" si="18"/>
        <v>2016</v>
      </c>
      <c r="C842" s="3" t="s">
        <v>64</v>
      </c>
      <c r="D842" s="3" t="s">
        <v>65</v>
      </c>
      <c r="E842" s="3" t="s">
        <v>234</v>
      </c>
      <c r="F842" s="3">
        <v>0</v>
      </c>
      <c r="G842" s="3">
        <v>4</v>
      </c>
      <c r="J842"/>
      <c r="O842" s="32"/>
      <c r="T842"/>
      <c r="Y842"/>
    </row>
    <row r="843" spans="1:25" x14ac:dyDescent="0.45">
      <c r="A843" s="5">
        <v>42594</v>
      </c>
      <c r="B843" s="7">
        <f t="shared" si="18"/>
        <v>2016</v>
      </c>
      <c r="C843" s="3" t="s">
        <v>22</v>
      </c>
      <c r="D843" s="3" t="s">
        <v>32</v>
      </c>
      <c r="E843" s="3" t="s">
        <v>231</v>
      </c>
      <c r="F843" s="3">
        <v>1</v>
      </c>
      <c r="G843" s="3">
        <v>3</v>
      </c>
      <c r="J843"/>
      <c r="O843" s="32"/>
      <c r="T843"/>
      <c r="Y843"/>
    </row>
    <row r="844" spans="1:25" x14ac:dyDescent="0.45">
      <c r="A844" s="5">
        <v>42594</v>
      </c>
      <c r="B844" s="7">
        <f t="shared" si="18"/>
        <v>2016</v>
      </c>
      <c r="C844" s="3" t="s">
        <v>36</v>
      </c>
      <c r="D844" s="3" t="s">
        <v>232</v>
      </c>
      <c r="E844" s="3" t="s">
        <v>233</v>
      </c>
      <c r="F844" s="3">
        <v>1</v>
      </c>
      <c r="G844" s="3">
        <v>3</v>
      </c>
      <c r="J844"/>
      <c r="O844" s="32"/>
      <c r="T844"/>
      <c r="Y844"/>
    </row>
    <row r="845" spans="1:25" x14ac:dyDescent="0.45">
      <c r="A845" s="5">
        <v>42595</v>
      </c>
      <c r="B845" s="7">
        <f t="shared" si="18"/>
        <v>2016</v>
      </c>
      <c r="C845" s="3" t="s">
        <v>223</v>
      </c>
      <c r="D845" s="3" t="s">
        <v>224</v>
      </c>
      <c r="E845" s="3" t="s">
        <v>225</v>
      </c>
      <c r="F845" s="3">
        <v>2</v>
      </c>
      <c r="G845" s="3">
        <v>2</v>
      </c>
      <c r="J845"/>
      <c r="O845" s="32"/>
      <c r="T845"/>
      <c r="Y845"/>
    </row>
    <row r="846" spans="1:25" x14ac:dyDescent="0.45">
      <c r="A846" s="5">
        <v>42595</v>
      </c>
      <c r="B846" s="7">
        <f t="shared" si="18"/>
        <v>2016</v>
      </c>
      <c r="C846" s="3" t="s">
        <v>29</v>
      </c>
      <c r="D846" s="3" t="s">
        <v>87</v>
      </c>
      <c r="E846" s="3" t="s">
        <v>226</v>
      </c>
      <c r="F846" s="3">
        <v>0</v>
      </c>
      <c r="G846" s="3">
        <v>4</v>
      </c>
      <c r="J846"/>
      <c r="O846" s="32"/>
      <c r="T846"/>
      <c r="Y846"/>
    </row>
    <row r="847" spans="1:25" x14ac:dyDescent="0.45">
      <c r="A847" s="5">
        <v>42595</v>
      </c>
      <c r="B847" s="7">
        <f t="shared" si="18"/>
        <v>2016</v>
      </c>
      <c r="C847" s="3" t="s">
        <v>16</v>
      </c>
      <c r="D847" s="3" t="s">
        <v>227</v>
      </c>
      <c r="E847" s="3" t="s">
        <v>228</v>
      </c>
      <c r="F847" s="3">
        <v>0</v>
      </c>
      <c r="G847" s="3">
        <v>4</v>
      </c>
      <c r="J847"/>
      <c r="O847" s="32"/>
      <c r="T847"/>
      <c r="Y847"/>
    </row>
    <row r="848" spans="1:25" x14ac:dyDescent="0.45">
      <c r="A848" s="5">
        <v>42595</v>
      </c>
      <c r="B848" s="7">
        <f t="shared" si="18"/>
        <v>2016</v>
      </c>
      <c r="C848" s="3" t="s">
        <v>44</v>
      </c>
      <c r="D848" s="3" t="s">
        <v>229</v>
      </c>
      <c r="E848" s="3" t="s">
        <v>230</v>
      </c>
      <c r="F848" s="3">
        <v>0</v>
      </c>
      <c r="G848" s="3">
        <v>4</v>
      </c>
      <c r="J848"/>
      <c r="O848" s="32"/>
      <c r="T848"/>
      <c r="Y848"/>
    </row>
    <row r="849" spans="1:25" x14ac:dyDescent="0.45">
      <c r="A849" s="5">
        <v>42596</v>
      </c>
      <c r="B849" s="7">
        <f t="shared" si="18"/>
        <v>2016</v>
      </c>
      <c r="C849" s="3" t="s">
        <v>125</v>
      </c>
      <c r="D849" s="3" t="s">
        <v>126</v>
      </c>
      <c r="E849" s="3" t="s">
        <v>220</v>
      </c>
      <c r="F849" s="3">
        <v>0</v>
      </c>
      <c r="G849" s="3">
        <v>5</v>
      </c>
      <c r="J849"/>
      <c r="O849" s="32"/>
      <c r="T849"/>
      <c r="Y849"/>
    </row>
    <row r="850" spans="1:25" x14ac:dyDescent="0.45">
      <c r="A850" s="5">
        <v>42596</v>
      </c>
      <c r="B850" s="7">
        <f t="shared" si="18"/>
        <v>2016</v>
      </c>
      <c r="C850" s="3" t="s">
        <v>98</v>
      </c>
      <c r="D850" s="3" t="s">
        <v>221</v>
      </c>
      <c r="E850" s="3" t="s">
        <v>222</v>
      </c>
      <c r="F850" s="3">
        <v>0</v>
      </c>
      <c r="G850" s="3">
        <v>4</v>
      </c>
      <c r="J850"/>
      <c r="O850" s="32"/>
      <c r="T850"/>
      <c r="Y850"/>
    </row>
    <row r="851" spans="1:25" x14ac:dyDescent="0.45">
      <c r="A851" s="5">
        <v>42599</v>
      </c>
      <c r="B851" s="7">
        <f t="shared" si="18"/>
        <v>2016</v>
      </c>
      <c r="C851" s="3" t="s">
        <v>29</v>
      </c>
      <c r="D851" s="3" t="s">
        <v>60</v>
      </c>
      <c r="E851" s="3" t="s">
        <v>219</v>
      </c>
      <c r="F851" s="3">
        <v>0</v>
      </c>
      <c r="G851" s="3">
        <v>4</v>
      </c>
      <c r="J851"/>
      <c r="O851" s="32"/>
      <c r="T851"/>
      <c r="Y851"/>
    </row>
    <row r="852" spans="1:25" x14ac:dyDescent="0.45">
      <c r="A852" s="5">
        <v>42600</v>
      </c>
      <c r="B852" s="7">
        <f t="shared" si="18"/>
        <v>2016</v>
      </c>
      <c r="C852" s="3" t="s">
        <v>39</v>
      </c>
      <c r="D852" s="3" t="s">
        <v>217</v>
      </c>
      <c r="E852" s="3" t="s">
        <v>218</v>
      </c>
      <c r="F852" s="3">
        <v>0</v>
      </c>
      <c r="G852" s="3">
        <v>4</v>
      </c>
      <c r="J852"/>
      <c r="O852" s="32"/>
      <c r="T852"/>
      <c r="Y852"/>
    </row>
    <row r="853" spans="1:25" x14ac:dyDescent="0.45">
      <c r="A853" s="5">
        <v>42602</v>
      </c>
      <c r="B853" s="7">
        <f t="shared" si="18"/>
        <v>2016</v>
      </c>
      <c r="C853" s="3" t="s">
        <v>52</v>
      </c>
      <c r="D853" s="3" t="s">
        <v>211</v>
      </c>
      <c r="E853" s="3" t="s">
        <v>212</v>
      </c>
      <c r="F853" s="3">
        <v>0</v>
      </c>
      <c r="G853" s="3">
        <v>5</v>
      </c>
      <c r="J853"/>
      <c r="O853" s="32"/>
      <c r="T853"/>
      <c r="Y853"/>
    </row>
    <row r="854" spans="1:25" x14ac:dyDescent="0.45">
      <c r="A854" s="5">
        <v>42602</v>
      </c>
      <c r="B854" s="7">
        <f t="shared" si="18"/>
        <v>2016</v>
      </c>
      <c r="C854" s="3" t="s">
        <v>39</v>
      </c>
      <c r="D854" s="3" t="s">
        <v>213</v>
      </c>
      <c r="E854" s="3" t="s">
        <v>214</v>
      </c>
      <c r="F854" s="3">
        <v>0</v>
      </c>
      <c r="G854" s="3">
        <v>4</v>
      </c>
      <c r="J854"/>
      <c r="O854" s="32"/>
      <c r="T854"/>
      <c r="Y854"/>
    </row>
    <row r="855" spans="1:25" x14ac:dyDescent="0.45">
      <c r="A855" s="5">
        <v>42602</v>
      </c>
      <c r="B855" s="7">
        <f t="shared" si="18"/>
        <v>2016</v>
      </c>
      <c r="C855" s="3" t="s">
        <v>110</v>
      </c>
      <c r="D855" s="3" t="s">
        <v>215</v>
      </c>
      <c r="E855" s="3" t="s">
        <v>216</v>
      </c>
      <c r="F855" s="3">
        <v>5</v>
      </c>
      <c r="G855" s="3">
        <v>0</v>
      </c>
      <c r="J855"/>
      <c r="O855" s="32"/>
      <c r="T855"/>
      <c r="Y855"/>
    </row>
    <row r="856" spans="1:25" x14ac:dyDescent="0.45">
      <c r="A856" s="5">
        <v>42603</v>
      </c>
      <c r="B856" s="7">
        <f t="shared" si="18"/>
        <v>2016</v>
      </c>
      <c r="C856" s="3" t="s">
        <v>39</v>
      </c>
      <c r="D856" s="3" t="s">
        <v>40</v>
      </c>
      <c r="E856" s="3" t="s">
        <v>207</v>
      </c>
      <c r="F856" s="3">
        <v>0</v>
      </c>
      <c r="G856" s="3">
        <v>13</v>
      </c>
      <c r="J856"/>
      <c r="O856" s="32"/>
      <c r="T856"/>
      <c r="Y856"/>
    </row>
    <row r="857" spans="1:25" x14ac:dyDescent="0.45">
      <c r="A857" s="5">
        <v>42603</v>
      </c>
      <c r="B857" s="7">
        <f t="shared" si="18"/>
        <v>2016</v>
      </c>
      <c r="C857" s="3" t="s">
        <v>208</v>
      </c>
      <c r="D857" s="3" t="s">
        <v>209</v>
      </c>
      <c r="E857" s="3" t="s">
        <v>210</v>
      </c>
      <c r="F857" s="3">
        <v>0</v>
      </c>
      <c r="G857" s="3">
        <v>4</v>
      </c>
      <c r="J857"/>
      <c r="O857" s="32"/>
      <c r="T857"/>
      <c r="Y857"/>
    </row>
    <row r="858" spans="1:25" x14ac:dyDescent="0.45">
      <c r="A858" s="5">
        <v>42607</v>
      </c>
      <c r="B858" s="7">
        <f t="shared" si="18"/>
        <v>2016</v>
      </c>
      <c r="C858" s="3" t="s">
        <v>172</v>
      </c>
      <c r="D858" s="3" t="s">
        <v>205</v>
      </c>
      <c r="E858" s="3" t="s">
        <v>206</v>
      </c>
      <c r="F858" s="3">
        <v>0</v>
      </c>
      <c r="G858" s="3">
        <v>5</v>
      </c>
      <c r="J858"/>
      <c r="O858" s="32"/>
      <c r="T858"/>
      <c r="Y858"/>
    </row>
    <row r="859" spans="1:25" x14ac:dyDescent="0.45">
      <c r="A859" s="5">
        <v>42609</v>
      </c>
      <c r="B859" s="7">
        <f t="shared" si="18"/>
        <v>2016</v>
      </c>
      <c r="C859" s="3" t="s">
        <v>22</v>
      </c>
      <c r="D859" s="3" t="s">
        <v>151</v>
      </c>
      <c r="E859" s="3" t="s">
        <v>202</v>
      </c>
      <c r="F859" s="3">
        <v>2</v>
      </c>
      <c r="G859" s="3">
        <v>4</v>
      </c>
      <c r="J859"/>
      <c r="O859" s="32"/>
      <c r="T859"/>
      <c r="Y859"/>
    </row>
    <row r="860" spans="1:25" x14ac:dyDescent="0.45">
      <c r="A860" s="5">
        <v>42609</v>
      </c>
      <c r="B860" s="7">
        <f t="shared" si="18"/>
        <v>2016</v>
      </c>
      <c r="C860" s="3" t="s">
        <v>110</v>
      </c>
      <c r="D860" s="3" t="s">
        <v>203</v>
      </c>
      <c r="E860" s="3" t="s">
        <v>204</v>
      </c>
      <c r="F860" s="3">
        <v>1</v>
      </c>
      <c r="G860" s="3">
        <v>6</v>
      </c>
      <c r="J860"/>
      <c r="O860" s="32"/>
      <c r="T860"/>
      <c r="Y860"/>
    </row>
    <row r="861" spans="1:25" x14ac:dyDescent="0.45">
      <c r="A861" s="5">
        <v>42610</v>
      </c>
      <c r="B861" s="7">
        <f t="shared" si="18"/>
        <v>2016</v>
      </c>
      <c r="C861" s="3" t="s">
        <v>36</v>
      </c>
      <c r="D861" s="3" t="s">
        <v>194</v>
      </c>
      <c r="E861" s="3" t="s">
        <v>195</v>
      </c>
      <c r="F861" s="3">
        <v>0</v>
      </c>
      <c r="G861" s="3">
        <v>6</v>
      </c>
      <c r="J861"/>
      <c r="O861" s="32"/>
      <c r="T861"/>
      <c r="Y861"/>
    </row>
    <row r="862" spans="1:25" x14ac:dyDescent="0.45">
      <c r="A862" s="5">
        <v>42610</v>
      </c>
      <c r="B862" s="7">
        <f t="shared" si="18"/>
        <v>2016</v>
      </c>
      <c r="C862" s="3" t="s">
        <v>44</v>
      </c>
      <c r="D862" s="3" t="s">
        <v>196</v>
      </c>
      <c r="E862" s="3" t="s">
        <v>197</v>
      </c>
      <c r="F862" s="3">
        <v>2</v>
      </c>
      <c r="G862" s="3">
        <v>2</v>
      </c>
      <c r="J862"/>
      <c r="O862" s="32"/>
      <c r="T862"/>
      <c r="Y862"/>
    </row>
    <row r="863" spans="1:25" x14ac:dyDescent="0.45">
      <c r="A863" s="5">
        <v>42610</v>
      </c>
      <c r="B863" s="7">
        <f t="shared" si="18"/>
        <v>2016</v>
      </c>
      <c r="C863" s="3" t="s">
        <v>16</v>
      </c>
      <c r="D863" s="3" t="s">
        <v>198</v>
      </c>
      <c r="E863" s="3" t="s">
        <v>199</v>
      </c>
      <c r="F863" s="3">
        <v>0</v>
      </c>
      <c r="G863" s="3">
        <v>4</v>
      </c>
      <c r="J863"/>
      <c r="O863" s="32"/>
      <c r="T863"/>
      <c r="Y863"/>
    </row>
    <row r="864" spans="1:25" x14ac:dyDescent="0.45">
      <c r="A864" s="5">
        <v>42610</v>
      </c>
      <c r="B864" s="7">
        <f t="shared" si="18"/>
        <v>2016</v>
      </c>
      <c r="C864" s="3" t="s">
        <v>110</v>
      </c>
      <c r="D864" s="3" t="s">
        <v>200</v>
      </c>
      <c r="E864" s="3" t="s">
        <v>201</v>
      </c>
      <c r="F864" s="3">
        <v>0</v>
      </c>
      <c r="G864" s="3">
        <v>5</v>
      </c>
      <c r="J864"/>
      <c r="O864" s="32"/>
      <c r="T864"/>
      <c r="Y864"/>
    </row>
    <row r="865" spans="1:25" x14ac:dyDescent="0.45">
      <c r="A865" s="5">
        <v>42611</v>
      </c>
      <c r="B865" s="7">
        <f t="shared" si="18"/>
        <v>2016</v>
      </c>
      <c r="C865" s="3" t="s">
        <v>172</v>
      </c>
      <c r="D865" s="3" t="s">
        <v>190</v>
      </c>
      <c r="E865" s="3" t="s">
        <v>191</v>
      </c>
      <c r="F865" s="3">
        <v>1</v>
      </c>
      <c r="G865" s="3">
        <v>5</v>
      </c>
      <c r="J865"/>
      <c r="O865" s="32"/>
      <c r="T865"/>
      <c r="Y865"/>
    </row>
    <row r="866" spans="1:25" x14ac:dyDescent="0.45">
      <c r="A866" s="5">
        <v>42611</v>
      </c>
      <c r="B866" s="7">
        <f t="shared" si="18"/>
        <v>2016</v>
      </c>
      <c r="C866" s="3" t="s">
        <v>29</v>
      </c>
      <c r="D866" s="3" t="s">
        <v>192</v>
      </c>
      <c r="E866" s="3" t="s">
        <v>193</v>
      </c>
      <c r="F866" s="3">
        <v>5</v>
      </c>
      <c r="G866" s="3">
        <v>0</v>
      </c>
      <c r="J866"/>
      <c r="O866" s="32"/>
      <c r="T866"/>
      <c r="Y866"/>
    </row>
    <row r="867" spans="1:25" x14ac:dyDescent="0.45">
      <c r="A867" s="5">
        <v>42612</v>
      </c>
      <c r="B867" s="7">
        <f t="shared" si="18"/>
        <v>2016</v>
      </c>
      <c r="C867" s="3" t="s">
        <v>95</v>
      </c>
      <c r="D867" s="3" t="s">
        <v>187</v>
      </c>
      <c r="E867" s="3" t="s">
        <v>188</v>
      </c>
      <c r="F867" s="3">
        <v>0</v>
      </c>
      <c r="G867" s="3">
        <v>4</v>
      </c>
      <c r="J867"/>
      <c r="O867" s="32"/>
      <c r="T867"/>
      <c r="Y867"/>
    </row>
    <row r="868" spans="1:25" x14ac:dyDescent="0.45">
      <c r="A868" s="5">
        <v>42612</v>
      </c>
      <c r="B868" s="7">
        <f t="shared" si="18"/>
        <v>2016</v>
      </c>
      <c r="C868" s="3" t="s">
        <v>6</v>
      </c>
      <c r="D868" s="3" t="s">
        <v>108</v>
      </c>
      <c r="E868" s="3" t="s">
        <v>189</v>
      </c>
      <c r="F868" s="3">
        <v>0</v>
      </c>
      <c r="G868" s="3">
        <v>4</v>
      </c>
      <c r="J868"/>
      <c r="O868" s="32"/>
      <c r="T868"/>
      <c r="Y868"/>
    </row>
    <row r="869" spans="1:25" x14ac:dyDescent="0.45">
      <c r="A869" s="5">
        <v>42616</v>
      </c>
      <c r="B869" s="7">
        <f t="shared" si="18"/>
        <v>2016</v>
      </c>
      <c r="C869" s="3" t="s">
        <v>6</v>
      </c>
      <c r="D869" s="3" t="s">
        <v>7</v>
      </c>
      <c r="E869" s="3" t="s">
        <v>184</v>
      </c>
      <c r="F869" s="3">
        <v>0</v>
      </c>
      <c r="G869" s="3">
        <v>4</v>
      </c>
      <c r="J869"/>
      <c r="O869" s="32"/>
      <c r="T869"/>
      <c r="Y869"/>
    </row>
    <row r="870" spans="1:25" x14ac:dyDescent="0.45">
      <c r="A870" s="5">
        <v>42616</v>
      </c>
      <c r="B870" s="7">
        <f t="shared" si="18"/>
        <v>2016</v>
      </c>
      <c r="C870" s="3" t="s">
        <v>137</v>
      </c>
      <c r="D870" s="3" t="s">
        <v>185</v>
      </c>
      <c r="E870" s="3" t="s">
        <v>186</v>
      </c>
      <c r="F870" s="3">
        <v>1</v>
      </c>
      <c r="G870" s="3">
        <v>3</v>
      </c>
      <c r="J870"/>
      <c r="O870" s="32"/>
      <c r="T870"/>
      <c r="Y870"/>
    </row>
    <row r="871" spans="1:25" x14ac:dyDescent="0.45">
      <c r="A871" s="5">
        <v>42617</v>
      </c>
      <c r="B871" s="7">
        <f t="shared" si="18"/>
        <v>2016</v>
      </c>
      <c r="C871" s="3" t="s">
        <v>98</v>
      </c>
      <c r="D871" s="3" t="s">
        <v>99</v>
      </c>
      <c r="E871" s="3" t="s">
        <v>183</v>
      </c>
      <c r="F871" s="3">
        <v>1</v>
      </c>
      <c r="G871" s="3">
        <v>10</v>
      </c>
      <c r="J871"/>
      <c r="O871" s="32"/>
      <c r="T871"/>
      <c r="Y871"/>
    </row>
    <row r="872" spans="1:25" x14ac:dyDescent="0.45">
      <c r="A872" s="5">
        <v>42618</v>
      </c>
      <c r="B872" s="7">
        <f t="shared" si="18"/>
        <v>2016</v>
      </c>
      <c r="C872" s="3" t="s">
        <v>64</v>
      </c>
      <c r="D872" s="3" t="s">
        <v>180</v>
      </c>
      <c r="E872" s="3" t="s">
        <v>181</v>
      </c>
      <c r="F872" s="3">
        <v>0</v>
      </c>
      <c r="G872" s="3">
        <v>4</v>
      </c>
      <c r="J872"/>
      <c r="O872" s="32"/>
      <c r="T872"/>
      <c r="Y872"/>
    </row>
    <row r="873" spans="1:25" x14ac:dyDescent="0.45">
      <c r="A873" s="5">
        <v>42618</v>
      </c>
      <c r="B873" s="7">
        <f t="shared" si="18"/>
        <v>2016</v>
      </c>
      <c r="C873" s="3" t="s">
        <v>6</v>
      </c>
      <c r="D873" s="3" t="s">
        <v>7</v>
      </c>
      <c r="E873" s="3" t="s">
        <v>182</v>
      </c>
      <c r="F873" s="3">
        <v>2</v>
      </c>
      <c r="G873" s="3">
        <v>3</v>
      </c>
      <c r="J873"/>
      <c r="O873" s="32"/>
      <c r="T873"/>
      <c r="Y873"/>
    </row>
    <row r="874" spans="1:25" x14ac:dyDescent="0.45">
      <c r="A874" s="5">
        <v>42621</v>
      </c>
      <c r="B874" s="7">
        <f t="shared" si="18"/>
        <v>2016</v>
      </c>
      <c r="C874" s="3" t="s">
        <v>68</v>
      </c>
      <c r="D874" s="3" t="s">
        <v>176</v>
      </c>
      <c r="E874" s="3" t="s">
        <v>177</v>
      </c>
      <c r="F874" s="3">
        <v>1</v>
      </c>
      <c r="G874" s="3">
        <v>4</v>
      </c>
      <c r="J874"/>
      <c r="O874" s="32"/>
      <c r="T874"/>
      <c r="Y874"/>
    </row>
    <row r="875" spans="1:25" x14ac:dyDescent="0.45">
      <c r="A875" s="5">
        <v>42621</v>
      </c>
      <c r="B875" s="7">
        <f t="shared" si="18"/>
        <v>2016</v>
      </c>
      <c r="C875" s="3" t="s">
        <v>36</v>
      </c>
      <c r="D875" s="3" t="s">
        <v>178</v>
      </c>
      <c r="E875" s="3" t="s">
        <v>179</v>
      </c>
      <c r="F875" s="3">
        <v>4</v>
      </c>
      <c r="G875" s="3">
        <v>0</v>
      </c>
      <c r="J875"/>
      <c r="O875" s="32"/>
      <c r="T875"/>
      <c r="Y875"/>
    </row>
    <row r="876" spans="1:25" x14ac:dyDescent="0.45">
      <c r="A876" s="5">
        <v>42623</v>
      </c>
      <c r="B876" s="7">
        <f t="shared" si="18"/>
        <v>2016</v>
      </c>
      <c r="C876" s="3" t="s">
        <v>22</v>
      </c>
      <c r="D876" s="3" t="s">
        <v>151</v>
      </c>
      <c r="E876" s="3" t="s">
        <v>175</v>
      </c>
      <c r="F876" s="3">
        <v>1</v>
      </c>
      <c r="G876" s="3">
        <v>3</v>
      </c>
      <c r="J876"/>
      <c r="O876" s="32"/>
      <c r="T876"/>
      <c r="Y876"/>
    </row>
    <row r="877" spans="1:25" x14ac:dyDescent="0.45">
      <c r="A877" s="5">
        <v>42624</v>
      </c>
      <c r="B877" s="7">
        <f t="shared" si="18"/>
        <v>2016</v>
      </c>
      <c r="C877" s="3" t="s">
        <v>10</v>
      </c>
      <c r="D877" s="3" t="s">
        <v>11</v>
      </c>
      <c r="E877" s="3" t="s">
        <v>165</v>
      </c>
      <c r="F877" s="3">
        <v>1</v>
      </c>
      <c r="G877" s="3">
        <v>5</v>
      </c>
      <c r="J877"/>
      <c r="O877" s="32"/>
      <c r="T877"/>
      <c r="Y877"/>
    </row>
    <row r="878" spans="1:25" x14ac:dyDescent="0.45">
      <c r="A878" s="5">
        <v>42624</v>
      </c>
      <c r="B878" s="7">
        <f t="shared" si="18"/>
        <v>2016</v>
      </c>
      <c r="C878" s="3" t="s">
        <v>44</v>
      </c>
      <c r="D878" s="3" t="s">
        <v>45</v>
      </c>
      <c r="E878" s="3" t="s">
        <v>166</v>
      </c>
      <c r="F878" s="3">
        <v>0</v>
      </c>
      <c r="G878" s="3">
        <v>6</v>
      </c>
      <c r="J878"/>
      <c r="O878" s="32"/>
      <c r="T878"/>
      <c r="Y878"/>
    </row>
    <row r="879" spans="1:25" x14ac:dyDescent="0.45">
      <c r="A879" s="5">
        <v>42624</v>
      </c>
      <c r="B879" s="7">
        <f t="shared" si="18"/>
        <v>2016</v>
      </c>
      <c r="C879" s="3" t="s">
        <v>153</v>
      </c>
      <c r="D879" s="3" t="s">
        <v>163</v>
      </c>
      <c r="E879" s="3" t="s">
        <v>167</v>
      </c>
      <c r="F879" s="3">
        <v>3</v>
      </c>
      <c r="G879" s="3">
        <v>1</v>
      </c>
      <c r="J879"/>
      <c r="O879" s="32"/>
      <c r="T879"/>
      <c r="Y879"/>
    </row>
    <row r="880" spans="1:25" x14ac:dyDescent="0.45">
      <c r="A880" s="5">
        <v>42624</v>
      </c>
      <c r="B880" s="7">
        <f t="shared" si="18"/>
        <v>2016</v>
      </c>
      <c r="C880" s="3" t="s">
        <v>118</v>
      </c>
      <c r="D880" s="3" t="s">
        <v>168</v>
      </c>
      <c r="E880" s="3" t="s">
        <v>169</v>
      </c>
      <c r="F880" s="3">
        <v>0</v>
      </c>
      <c r="G880" s="3">
        <v>5</v>
      </c>
      <c r="J880"/>
      <c r="O880" s="32"/>
      <c r="T880"/>
      <c r="Y880"/>
    </row>
    <row r="881" spans="1:25" x14ac:dyDescent="0.45">
      <c r="A881" s="5">
        <v>42624</v>
      </c>
      <c r="B881" s="7">
        <f t="shared" si="18"/>
        <v>2016</v>
      </c>
      <c r="C881" s="3" t="s">
        <v>137</v>
      </c>
      <c r="D881" s="3" t="s">
        <v>170</v>
      </c>
      <c r="E881" s="3" t="s">
        <v>171</v>
      </c>
      <c r="F881" s="3">
        <v>0</v>
      </c>
      <c r="G881" s="3">
        <v>5</v>
      </c>
      <c r="J881"/>
      <c r="O881" s="32"/>
      <c r="T881"/>
      <c r="Y881"/>
    </row>
    <row r="882" spans="1:25" x14ac:dyDescent="0.45">
      <c r="A882" s="5">
        <v>42624</v>
      </c>
      <c r="B882" s="7">
        <f t="shared" si="18"/>
        <v>2016</v>
      </c>
      <c r="C882" s="3" t="s">
        <v>172</v>
      </c>
      <c r="D882" s="3" t="s">
        <v>173</v>
      </c>
      <c r="E882" s="3" t="s">
        <v>174</v>
      </c>
      <c r="F882" s="3">
        <v>1</v>
      </c>
      <c r="G882" s="3">
        <v>3</v>
      </c>
      <c r="J882"/>
      <c r="O882" s="32"/>
      <c r="T882"/>
      <c r="Y882"/>
    </row>
    <row r="883" spans="1:25" x14ac:dyDescent="0.45">
      <c r="A883" s="5">
        <v>42626</v>
      </c>
      <c r="B883" s="7">
        <f t="shared" si="18"/>
        <v>2016</v>
      </c>
      <c r="C883" s="3" t="s">
        <v>153</v>
      </c>
      <c r="D883" s="3" t="s">
        <v>163</v>
      </c>
      <c r="E883" s="3" t="s">
        <v>164</v>
      </c>
      <c r="F883" s="3">
        <v>3</v>
      </c>
      <c r="G883" s="3">
        <v>2</v>
      </c>
      <c r="J883"/>
      <c r="O883" s="32"/>
      <c r="T883"/>
      <c r="Y883"/>
    </row>
    <row r="884" spans="1:25" x14ac:dyDescent="0.45">
      <c r="A884" s="5">
        <v>42627</v>
      </c>
      <c r="B884" s="7">
        <f t="shared" si="18"/>
        <v>2016</v>
      </c>
      <c r="C884" s="3" t="s">
        <v>36</v>
      </c>
      <c r="D884" s="3" t="s">
        <v>47</v>
      </c>
      <c r="E884" s="3" t="s">
        <v>162</v>
      </c>
      <c r="F884" s="3">
        <v>1</v>
      </c>
      <c r="G884" s="3">
        <v>3</v>
      </c>
      <c r="J884"/>
      <c r="O884" s="32"/>
      <c r="T884"/>
      <c r="Y884"/>
    </row>
    <row r="885" spans="1:25" x14ac:dyDescent="0.45">
      <c r="A885" s="5">
        <v>42629</v>
      </c>
      <c r="B885" s="7">
        <f t="shared" si="18"/>
        <v>2016</v>
      </c>
      <c r="C885" s="3" t="s">
        <v>29</v>
      </c>
      <c r="D885" s="3" t="s">
        <v>159</v>
      </c>
      <c r="E885" s="3" t="s">
        <v>160</v>
      </c>
      <c r="F885" s="3">
        <v>2</v>
      </c>
      <c r="G885" s="3">
        <v>2</v>
      </c>
      <c r="J885"/>
      <c r="O885" s="32"/>
      <c r="T885"/>
      <c r="Y885"/>
    </row>
    <row r="886" spans="1:25" x14ac:dyDescent="0.45">
      <c r="A886" s="5">
        <v>42629</v>
      </c>
      <c r="B886" s="7">
        <f t="shared" si="18"/>
        <v>2016</v>
      </c>
      <c r="C886" s="3" t="s">
        <v>64</v>
      </c>
      <c r="D886" s="3" t="s">
        <v>65</v>
      </c>
      <c r="E886" s="3" t="s">
        <v>161</v>
      </c>
      <c r="F886" s="3">
        <v>2</v>
      </c>
      <c r="G886" s="3">
        <v>5</v>
      </c>
      <c r="J886"/>
      <c r="O886" s="32"/>
      <c r="T886"/>
      <c r="Y886"/>
    </row>
    <row r="887" spans="1:25" x14ac:dyDescent="0.45">
      <c r="A887" s="5">
        <v>42630</v>
      </c>
      <c r="B887" s="7">
        <f t="shared" si="18"/>
        <v>2016</v>
      </c>
      <c r="C887" s="3" t="s">
        <v>22</v>
      </c>
      <c r="D887" s="3" t="s">
        <v>151</v>
      </c>
      <c r="E887" s="3" t="s">
        <v>152</v>
      </c>
      <c r="F887" s="3">
        <v>0</v>
      </c>
      <c r="G887" s="3">
        <v>6</v>
      </c>
      <c r="J887"/>
      <c r="O887" s="32"/>
      <c r="T887"/>
      <c r="Y887"/>
    </row>
    <row r="888" spans="1:25" x14ac:dyDescent="0.45">
      <c r="A888" s="5">
        <v>42630</v>
      </c>
      <c r="B888" s="7">
        <f t="shared" si="18"/>
        <v>2016</v>
      </c>
      <c r="C888" s="3" t="s">
        <v>153</v>
      </c>
      <c r="D888" s="3" t="s">
        <v>154</v>
      </c>
      <c r="E888" s="3" t="s">
        <v>155</v>
      </c>
      <c r="F888" s="3">
        <v>2</v>
      </c>
      <c r="G888" s="3">
        <v>2</v>
      </c>
      <c r="J888"/>
      <c r="O888" s="32"/>
      <c r="T888"/>
      <c r="Y888"/>
    </row>
    <row r="889" spans="1:25" x14ac:dyDescent="0.45">
      <c r="A889" s="5">
        <v>42630</v>
      </c>
      <c r="B889" s="7">
        <f t="shared" si="18"/>
        <v>2016</v>
      </c>
      <c r="C889" s="3" t="s">
        <v>22</v>
      </c>
      <c r="D889" s="3" t="s">
        <v>34</v>
      </c>
      <c r="E889" s="3" t="s">
        <v>156</v>
      </c>
      <c r="F889" s="3">
        <v>1</v>
      </c>
      <c r="G889" s="3">
        <v>6</v>
      </c>
      <c r="J889"/>
      <c r="O889" s="32"/>
      <c r="T889"/>
      <c r="Y889"/>
    </row>
    <row r="890" spans="1:25" x14ac:dyDescent="0.45">
      <c r="A890" s="5">
        <v>42630</v>
      </c>
      <c r="B890" s="7">
        <f t="shared" si="18"/>
        <v>2016</v>
      </c>
      <c r="C890" s="3" t="s">
        <v>157</v>
      </c>
      <c r="D890" s="3" t="s">
        <v>52</v>
      </c>
      <c r="E890" s="3" t="s">
        <v>158</v>
      </c>
      <c r="F890" s="3">
        <v>2</v>
      </c>
      <c r="G890" s="3">
        <v>7</v>
      </c>
      <c r="J890"/>
      <c r="O890" s="32"/>
      <c r="T890"/>
      <c r="Y890"/>
    </row>
    <row r="891" spans="1:25" x14ac:dyDescent="0.45">
      <c r="A891" s="5">
        <v>42631</v>
      </c>
      <c r="B891" s="7">
        <f t="shared" si="18"/>
        <v>2016</v>
      </c>
      <c r="C891" s="3" t="s">
        <v>64</v>
      </c>
      <c r="D891" s="3" t="s">
        <v>65</v>
      </c>
      <c r="E891" s="3" t="s">
        <v>146</v>
      </c>
      <c r="F891" s="3">
        <v>0</v>
      </c>
      <c r="G891" s="3">
        <v>4</v>
      </c>
      <c r="J891"/>
      <c r="O891" s="32"/>
      <c r="T891"/>
      <c r="Y891"/>
    </row>
    <row r="892" spans="1:25" x14ac:dyDescent="0.45">
      <c r="A892" s="5">
        <v>42631</v>
      </c>
      <c r="B892" s="7">
        <f t="shared" si="18"/>
        <v>2016</v>
      </c>
      <c r="C892" s="3" t="s">
        <v>98</v>
      </c>
      <c r="D892" s="3" t="s">
        <v>147</v>
      </c>
      <c r="E892" s="3" t="s">
        <v>148</v>
      </c>
      <c r="F892" s="3">
        <v>1</v>
      </c>
      <c r="G892" s="3">
        <v>3</v>
      </c>
      <c r="J892"/>
      <c r="O892" s="32"/>
      <c r="T892"/>
      <c r="Y892"/>
    </row>
    <row r="893" spans="1:25" x14ac:dyDescent="0.45">
      <c r="A893" s="5">
        <v>42631</v>
      </c>
      <c r="B893" s="7">
        <f t="shared" si="18"/>
        <v>2016</v>
      </c>
      <c r="C893" s="3" t="s">
        <v>64</v>
      </c>
      <c r="D893" s="3" t="s">
        <v>149</v>
      </c>
      <c r="E893" s="3" t="s">
        <v>150</v>
      </c>
      <c r="F893" s="3">
        <v>0</v>
      </c>
      <c r="G893" s="3">
        <v>4</v>
      </c>
      <c r="J893"/>
      <c r="O893" s="32"/>
      <c r="T893"/>
      <c r="Y893"/>
    </row>
    <row r="894" spans="1:25" x14ac:dyDescent="0.45">
      <c r="A894" s="5">
        <v>42636</v>
      </c>
      <c r="B894" s="7">
        <f t="shared" si="18"/>
        <v>2016</v>
      </c>
      <c r="C894" s="3" t="s">
        <v>52</v>
      </c>
      <c r="D894" s="3" t="s">
        <v>144</v>
      </c>
      <c r="E894" s="3" t="s">
        <v>145</v>
      </c>
      <c r="F894" s="3">
        <v>5</v>
      </c>
      <c r="G894" s="3">
        <v>0</v>
      </c>
      <c r="J894"/>
      <c r="O894" s="32"/>
      <c r="T894"/>
      <c r="Y894"/>
    </row>
    <row r="895" spans="1:25" x14ac:dyDescent="0.45">
      <c r="A895" s="5">
        <v>42637</v>
      </c>
      <c r="B895" s="7">
        <f t="shared" si="18"/>
        <v>2016</v>
      </c>
      <c r="C895" s="3" t="s">
        <v>79</v>
      </c>
      <c r="D895" s="3" t="s">
        <v>142</v>
      </c>
      <c r="E895" s="3" t="s">
        <v>143</v>
      </c>
      <c r="F895" s="3">
        <v>0</v>
      </c>
      <c r="G895" s="3">
        <v>8</v>
      </c>
      <c r="J895"/>
      <c r="O895" s="32"/>
      <c r="T895"/>
      <c r="Y895"/>
    </row>
    <row r="896" spans="1:25" x14ac:dyDescent="0.45">
      <c r="A896" s="5">
        <v>42638</v>
      </c>
      <c r="B896" s="7">
        <f t="shared" si="18"/>
        <v>2016</v>
      </c>
      <c r="C896" s="3" t="s">
        <v>6</v>
      </c>
      <c r="D896" s="3" t="s">
        <v>140</v>
      </c>
      <c r="E896" s="3" t="s">
        <v>141</v>
      </c>
      <c r="F896" s="3">
        <v>1</v>
      </c>
      <c r="G896" s="3">
        <v>3</v>
      </c>
      <c r="J896"/>
      <c r="O896" s="32"/>
      <c r="T896"/>
      <c r="Y896"/>
    </row>
    <row r="897" spans="1:25" x14ac:dyDescent="0.45">
      <c r="A897" s="5">
        <v>42639</v>
      </c>
      <c r="B897" s="7">
        <f t="shared" si="18"/>
        <v>2016</v>
      </c>
      <c r="C897" s="3" t="s">
        <v>36</v>
      </c>
      <c r="D897" s="3" t="s">
        <v>134</v>
      </c>
      <c r="E897" s="3" t="s">
        <v>135</v>
      </c>
      <c r="F897" s="3">
        <v>0</v>
      </c>
      <c r="G897" s="3">
        <v>4</v>
      </c>
      <c r="J897"/>
      <c r="O897" s="32"/>
      <c r="T897"/>
      <c r="Y897"/>
    </row>
    <row r="898" spans="1:25" x14ac:dyDescent="0.45">
      <c r="A898" s="5">
        <v>42639</v>
      </c>
      <c r="B898" s="7">
        <f t="shared" si="18"/>
        <v>2016</v>
      </c>
      <c r="C898" s="3" t="s">
        <v>36</v>
      </c>
      <c r="D898" s="3" t="s">
        <v>47</v>
      </c>
      <c r="E898" s="3" t="s">
        <v>136</v>
      </c>
      <c r="F898" s="3">
        <v>1</v>
      </c>
      <c r="G898" s="3">
        <v>6</v>
      </c>
      <c r="J898"/>
      <c r="O898" s="32"/>
      <c r="T898"/>
      <c r="Y898"/>
    </row>
    <row r="899" spans="1:25" x14ac:dyDescent="0.45">
      <c r="A899" s="5">
        <v>42639</v>
      </c>
      <c r="B899" s="7">
        <f t="shared" ref="B899:B962" si="19">YEAR(A899)</f>
        <v>2016</v>
      </c>
      <c r="C899" s="3" t="s">
        <v>137</v>
      </c>
      <c r="D899" s="3" t="s">
        <v>138</v>
      </c>
      <c r="E899" s="3" t="s">
        <v>139</v>
      </c>
      <c r="F899" s="3">
        <v>0</v>
      </c>
      <c r="G899" s="3">
        <v>4</v>
      </c>
      <c r="J899"/>
      <c r="O899" s="32"/>
      <c r="T899"/>
      <c r="Y899"/>
    </row>
    <row r="900" spans="1:25" x14ac:dyDescent="0.45">
      <c r="A900" s="5">
        <v>42642</v>
      </c>
      <c r="B900" s="7">
        <f t="shared" si="19"/>
        <v>2016</v>
      </c>
      <c r="C900" s="3" t="s">
        <v>29</v>
      </c>
      <c r="D900" s="3" t="s">
        <v>106</v>
      </c>
      <c r="E900" s="3" t="s">
        <v>133</v>
      </c>
      <c r="F900" s="3">
        <v>1</v>
      </c>
      <c r="G900" s="3">
        <v>3</v>
      </c>
      <c r="J900"/>
      <c r="O900" s="32"/>
      <c r="T900"/>
      <c r="Y900"/>
    </row>
    <row r="901" spans="1:25" x14ac:dyDescent="0.45">
      <c r="A901" s="5">
        <v>42644</v>
      </c>
      <c r="B901" s="7">
        <f t="shared" si="19"/>
        <v>2016</v>
      </c>
      <c r="C901" s="3" t="s">
        <v>6</v>
      </c>
      <c r="D901" s="3" t="s">
        <v>129</v>
      </c>
      <c r="E901" s="3" t="s">
        <v>130</v>
      </c>
      <c r="F901" s="3">
        <v>4</v>
      </c>
      <c r="G901" s="3">
        <v>0</v>
      </c>
      <c r="J901"/>
      <c r="O901" s="32"/>
      <c r="T901"/>
      <c r="Y901"/>
    </row>
    <row r="902" spans="1:25" x14ac:dyDescent="0.45">
      <c r="A902" s="5">
        <v>42644</v>
      </c>
      <c r="B902" s="7">
        <f t="shared" si="19"/>
        <v>2016</v>
      </c>
      <c r="C902" s="3" t="s">
        <v>29</v>
      </c>
      <c r="D902" s="3" t="s">
        <v>131</v>
      </c>
      <c r="E902" s="3" t="s">
        <v>132</v>
      </c>
      <c r="F902" s="3">
        <v>0</v>
      </c>
      <c r="G902" s="3">
        <v>4</v>
      </c>
      <c r="J902"/>
      <c r="O902" s="32"/>
      <c r="T902"/>
      <c r="Y902"/>
    </row>
    <row r="903" spans="1:25" x14ac:dyDescent="0.45">
      <c r="A903" s="5">
        <v>42645</v>
      </c>
      <c r="B903" s="7">
        <f t="shared" si="19"/>
        <v>2016</v>
      </c>
      <c r="C903" s="3" t="s">
        <v>36</v>
      </c>
      <c r="D903" s="3" t="s">
        <v>37</v>
      </c>
      <c r="E903" s="3" t="s">
        <v>128</v>
      </c>
      <c r="F903" s="3">
        <v>1</v>
      </c>
      <c r="G903" s="3">
        <v>4</v>
      </c>
      <c r="J903"/>
      <c r="O903" s="32"/>
      <c r="T903"/>
      <c r="Y903"/>
    </row>
    <row r="904" spans="1:25" x14ac:dyDescent="0.45">
      <c r="A904" s="5">
        <v>42646</v>
      </c>
      <c r="B904" s="7">
        <f t="shared" si="19"/>
        <v>2016</v>
      </c>
      <c r="C904" s="3" t="s">
        <v>125</v>
      </c>
      <c r="D904" s="3" t="s">
        <v>126</v>
      </c>
      <c r="E904" s="3" t="s">
        <v>127</v>
      </c>
      <c r="F904" s="3">
        <v>0</v>
      </c>
      <c r="G904" s="3">
        <v>4</v>
      </c>
      <c r="J904"/>
      <c r="O904" s="32"/>
      <c r="T904"/>
      <c r="Y904"/>
    </row>
    <row r="905" spans="1:25" x14ac:dyDescent="0.45">
      <c r="A905" s="5">
        <v>42647</v>
      </c>
      <c r="B905" s="7">
        <f t="shared" si="19"/>
        <v>2016</v>
      </c>
      <c r="C905" s="3" t="s">
        <v>10</v>
      </c>
      <c r="D905" s="3" t="s">
        <v>11</v>
      </c>
      <c r="E905" s="3" t="s">
        <v>124</v>
      </c>
      <c r="F905" s="3">
        <v>3</v>
      </c>
      <c r="G905" s="3">
        <v>2</v>
      </c>
      <c r="J905"/>
      <c r="O905" s="32"/>
      <c r="T905"/>
      <c r="Y905"/>
    </row>
    <row r="906" spans="1:25" x14ac:dyDescent="0.45">
      <c r="A906" s="5">
        <v>42651</v>
      </c>
      <c r="B906" s="7">
        <f t="shared" si="19"/>
        <v>2016</v>
      </c>
      <c r="C906" s="3" t="s">
        <v>16</v>
      </c>
      <c r="D906" s="3" t="s">
        <v>122</v>
      </c>
      <c r="E906" s="3" t="s">
        <v>123</v>
      </c>
      <c r="F906" s="3">
        <v>0</v>
      </c>
      <c r="G906" s="3">
        <v>4</v>
      </c>
      <c r="J906"/>
      <c r="O906" s="32"/>
      <c r="T906"/>
      <c r="Y906"/>
    </row>
    <row r="907" spans="1:25" x14ac:dyDescent="0.45">
      <c r="A907" s="5">
        <v>42652</v>
      </c>
      <c r="B907" s="7">
        <f t="shared" si="19"/>
        <v>2016</v>
      </c>
      <c r="C907" s="3" t="s">
        <v>118</v>
      </c>
      <c r="D907" s="3" t="s">
        <v>119</v>
      </c>
      <c r="E907" s="3" t="s">
        <v>120</v>
      </c>
      <c r="F907" s="3">
        <v>1</v>
      </c>
      <c r="G907" s="3">
        <v>8</v>
      </c>
      <c r="J907"/>
      <c r="O907" s="32"/>
      <c r="T907"/>
      <c r="Y907"/>
    </row>
    <row r="908" spans="1:25" x14ac:dyDescent="0.45">
      <c r="A908" s="5">
        <v>42652</v>
      </c>
      <c r="B908" s="7">
        <f t="shared" si="19"/>
        <v>2016</v>
      </c>
      <c r="C908" s="3" t="s">
        <v>29</v>
      </c>
      <c r="D908" s="3" t="s">
        <v>42</v>
      </c>
      <c r="E908" s="3" t="s">
        <v>121</v>
      </c>
      <c r="F908" s="3">
        <v>1</v>
      </c>
      <c r="G908" s="3">
        <v>3</v>
      </c>
      <c r="J908"/>
      <c r="O908" s="32"/>
      <c r="T908"/>
      <c r="Y908"/>
    </row>
    <row r="909" spans="1:25" x14ac:dyDescent="0.45">
      <c r="A909" s="5">
        <v>42656</v>
      </c>
      <c r="B909" s="7">
        <f t="shared" si="19"/>
        <v>2016</v>
      </c>
      <c r="C909" s="3" t="s">
        <v>6</v>
      </c>
      <c r="D909" s="3" t="s">
        <v>7</v>
      </c>
      <c r="E909" s="3" t="s">
        <v>117</v>
      </c>
      <c r="F909" s="3">
        <v>0</v>
      </c>
      <c r="G909" s="3">
        <v>4</v>
      </c>
      <c r="J909"/>
      <c r="O909" s="32"/>
      <c r="T909"/>
      <c r="Y909"/>
    </row>
    <row r="910" spans="1:25" x14ac:dyDescent="0.45">
      <c r="A910" s="5">
        <v>42657</v>
      </c>
      <c r="B910" s="7">
        <f t="shared" si="19"/>
        <v>2016</v>
      </c>
      <c r="C910" s="3" t="s">
        <v>6</v>
      </c>
      <c r="D910" s="3" t="s">
        <v>7</v>
      </c>
      <c r="E910" s="3" t="s">
        <v>116</v>
      </c>
      <c r="F910" s="3">
        <v>1</v>
      </c>
      <c r="G910" s="3">
        <v>6</v>
      </c>
      <c r="J910"/>
      <c r="O910" s="32"/>
      <c r="T910"/>
      <c r="Y910"/>
    </row>
    <row r="911" spans="1:25" x14ac:dyDescent="0.45">
      <c r="A911" s="5">
        <v>42658</v>
      </c>
      <c r="B911" s="7">
        <f t="shared" si="19"/>
        <v>2016</v>
      </c>
      <c r="C911" s="3" t="s">
        <v>110</v>
      </c>
      <c r="D911" s="3" t="s">
        <v>111</v>
      </c>
      <c r="E911" s="3" t="s">
        <v>112</v>
      </c>
      <c r="F911" s="3">
        <v>0</v>
      </c>
      <c r="G911" s="3">
        <v>5</v>
      </c>
      <c r="J911"/>
      <c r="O911" s="32"/>
      <c r="T911"/>
      <c r="Y911"/>
    </row>
    <row r="912" spans="1:25" x14ac:dyDescent="0.45">
      <c r="A912" s="5">
        <v>42658</v>
      </c>
      <c r="B912" s="7">
        <f t="shared" si="19"/>
        <v>2016</v>
      </c>
      <c r="C912" s="3" t="s">
        <v>29</v>
      </c>
      <c r="D912" s="3" t="s">
        <v>87</v>
      </c>
      <c r="E912" s="3" t="s">
        <v>113</v>
      </c>
      <c r="F912" s="3">
        <v>4</v>
      </c>
      <c r="G912" s="3">
        <v>11</v>
      </c>
      <c r="J912"/>
      <c r="O912" s="32"/>
      <c r="T912"/>
      <c r="Y912"/>
    </row>
    <row r="913" spans="1:25" x14ac:dyDescent="0.45">
      <c r="A913" s="5">
        <v>42658</v>
      </c>
      <c r="B913" s="7">
        <f t="shared" si="19"/>
        <v>2016</v>
      </c>
      <c r="C913" s="3" t="s">
        <v>6</v>
      </c>
      <c r="D913" s="3" t="s">
        <v>114</v>
      </c>
      <c r="E913" s="3" t="s">
        <v>115</v>
      </c>
      <c r="F913" s="3">
        <v>1</v>
      </c>
      <c r="G913" s="3">
        <v>5</v>
      </c>
      <c r="J913"/>
      <c r="O913" s="32"/>
      <c r="T913"/>
      <c r="Y913"/>
    </row>
    <row r="914" spans="1:25" x14ac:dyDescent="0.45">
      <c r="A914" s="5">
        <v>42660</v>
      </c>
      <c r="B914" s="7">
        <f t="shared" si="19"/>
        <v>2016</v>
      </c>
      <c r="C914" s="3" t="s">
        <v>6</v>
      </c>
      <c r="D914" s="3" t="s">
        <v>108</v>
      </c>
      <c r="E914" s="3" t="s">
        <v>109</v>
      </c>
      <c r="F914" s="3">
        <v>1</v>
      </c>
      <c r="G914" s="3">
        <v>4</v>
      </c>
      <c r="J914"/>
      <c r="O914" s="32"/>
      <c r="T914"/>
      <c r="Y914"/>
    </row>
    <row r="915" spans="1:25" x14ac:dyDescent="0.45">
      <c r="A915" s="5">
        <v>42661</v>
      </c>
      <c r="B915" s="7">
        <f t="shared" si="19"/>
        <v>2016</v>
      </c>
      <c r="C915" s="3" t="s">
        <v>29</v>
      </c>
      <c r="D915" s="3" t="s">
        <v>106</v>
      </c>
      <c r="E915" s="3" t="s">
        <v>107</v>
      </c>
      <c r="F915" s="3">
        <v>0</v>
      </c>
      <c r="G915" s="3">
        <v>4</v>
      </c>
      <c r="J915"/>
      <c r="O915" s="32"/>
      <c r="T915"/>
      <c r="Y915"/>
    </row>
    <row r="916" spans="1:25" x14ac:dyDescent="0.45">
      <c r="A916" s="5">
        <v>42665</v>
      </c>
      <c r="B916" s="7">
        <f t="shared" si="19"/>
        <v>2016</v>
      </c>
      <c r="C916" s="3" t="s">
        <v>29</v>
      </c>
      <c r="D916" s="3" t="s">
        <v>60</v>
      </c>
      <c r="E916" s="3" t="s">
        <v>105</v>
      </c>
      <c r="F916" s="3">
        <v>0</v>
      </c>
      <c r="G916" s="3">
        <v>7</v>
      </c>
      <c r="J916"/>
      <c r="O916" s="32"/>
      <c r="T916"/>
      <c r="Y916"/>
    </row>
    <row r="917" spans="1:25" x14ac:dyDescent="0.45">
      <c r="A917" s="5">
        <v>42666</v>
      </c>
      <c r="B917" s="7">
        <f t="shared" si="19"/>
        <v>2016</v>
      </c>
      <c r="C917" s="3" t="s">
        <v>102</v>
      </c>
      <c r="D917" s="3" t="s">
        <v>103</v>
      </c>
      <c r="E917" s="3" t="s">
        <v>104</v>
      </c>
      <c r="F917" s="3">
        <v>1</v>
      </c>
      <c r="G917" s="3">
        <v>5</v>
      </c>
      <c r="J917"/>
      <c r="O917" s="32"/>
      <c r="T917"/>
      <c r="Y917"/>
    </row>
    <row r="918" spans="1:25" x14ac:dyDescent="0.45">
      <c r="A918" s="5">
        <v>42668</v>
      </c>
      <c r="B918" s="7">
        <f t="shared" si="19"/>
        <v>2016</v>
      </c>
      <c r="C918" s="3" t="s">
        <v>98</v>
      </c>
      <c r="D918" s="3" t="s">
        <v>99</v>
      </c>
      <c r="E918" s="3" t="s">
        <v>100</v>
      </c>
      <c r="F918" s="3">
        <v>2</v>
      </c>
      <c r="G918" s="3">
        <v>3</v>
      </c>
      <c r="J918"/>
      <c r="O918" s="32"/>
      <c r="T918"/>
      <c r="Y918"/>
    </row>
    <row r="919" spans="1:25" x14ac:dyDescent="0.45">
      <c r="A919" s="5">
        <v>42668</v>
      </c>
      <c r="B919" s="7">
        <f t="shared" si="19"/>
        <v>2016</v>
      </c>
      <c r="C919" s="3" t="s">
        <v>74</v>
      </c>
      <c r="D919" s="3" t="s">
        <v>85</v>
      </c>
      <c r="E919" s="3" t="s">
        <v>101</v>
      </c>
      <c r="F919" s="3">
        <v>1</v>
      </c>
      <c r="G919" s="3">
        <v>3</v>
      </c>
      <c r="J919"/>
      <c r="O919" s="32"/>
      <c r="T919"/>
      <c r="Y919"/>
    </row>
    <row r="920" spans="1:25" x14ac:dyDescent="0.45">
      <c r="A920" s="5">
        <v>42670</v>
      </c>
      <c r="B920" s="7">
        <f t="shared" si="19"/>
        <v>2016</v>
      </c>
      <c r="C920" s="3" t="s">
        <v>95</v>
      </c>
      <c r="D920" s="3" t="s">
        <v>96</v>
      </c>
      <c r="E920" s="3" t="s">
        <v>97</v>
      </c>
      <c r="F920" s="3">
        <v>4</v>
      </c>
      <c r="G920" s="3">
        <v>0</v>
      </c>
      <c r="J920"/>
      <c r="O920" s="32"/>
      <c r="T920"/>
      <c r="Y920"/>
    </row>
    <row r="921" spans="1:25" x14ac:dyDescent="0.45">
      <c r="A921" s="5">
        <v>42671</v>
      </c>
      <c r="B921" s="7">
        <f t="shared" si="19"/>
        <v>2016</v>
      </c>
      <c r="C921" s="3" t="s">
        <v>22</v>
      </c>
      <c r="D921" s="3" t="s">
        <v>91</v>
      </c>
      <c r="E921" s="3" t="s">
        <v>92</v>
      </c>
      <c r="F921" s="3">
        <v>0</v>
      </c>
      <c r="G921" s="3">
        <v>4</v>
      </c>
      <c r="J921"/>
      <c r="O921" s="32"/>
      <c r="T921"/>
      <c r="Y921"/>
    </row>
    <row r="922" spans="1:25" x14ac:dyDescent="0.45">
      <c r="A922" s="5">
        <v>42671</v>
      </c>
      <c r="B922" s="7">
        <f t="shared" si="19"/>
        <v>2016</v>
      </c>
      <c r="C922" s="3" t="s">
        <v>19</v>
      </c>
      <c r="D922" s="3" t="s">
        <v>93</v>
      </c>
      <c r="E922" s="3" t="s">
        <v>94</v>
      </c>
      <c r="F922" s="3">
        <v>0</v>
      </c>
      <c r="G922" s="3">
        <v>6</v>
      </c>
      <c r="J922"/>
      <c r="O922" s="32"/>
      <c r="T922"/>
      <c r="Y922"/>
    </row>
    <row r="923" spans="1:25" x14ac:dyDescent="0.45">
      <c r="A923" s="5">
        <v>42672</v>
      </c>
      <c r="B923" s="7">
        <f t="shared" si="19"/>
        <v>2016</v>
      </c>
      <c r="C923" s="3" t="s">
        <v>74</v>
      </c>
      <c r="D923" s="3" t="s">
        <v>85</v>
      </c>
      <c r="E923" s="3" t="s">
        <v>86</v>
      </c>
      <c r="F923" s="3">
        <v>1</v>
      </c>
      <c r="G923" s="3">
        <v>3</v>
      </c>
      <c r="J923"/>
      <c r="O923" s="32"/>
      <c r="T923"/>
      <c r="Y923"/>
    </row>
    <row r="924" spans="1:25" x14ac:dyDescent="0.45">
      <c r="A924" s="5">
        <v>42672</v>
      </c>
      <c r="B924" s="7">
        <f t="shared" si="19"/>
        <v>2016</v>
      </c>
      <c r="C924" s="3" t="s">
        <v>29</v>
      </c>
      <c r="D924" s="3" t="s">
        <v>87</v>
      </c>
      <c r="E924" s="3" t="s">
        <v>88</v>
      </c>
      <c r="F924" s="3">
        <v>0</v>
      </c>
      <c r="G924" s="3">
        <v>5</v>
      </c>
      <c r="J924"/>
      <c r="O924" s="32"/>
      <c r="T924"/>
      <c r="Y924"/>
    </row>
    <row r="925" spans="1:25" x14ac:dyDescent="0.45">
      <c r="A925" s="5">
        <v>42672</v>
      </c>
      <c r="B925" s="7">
        <f t="shared" si="19"/>
        <v>2016</v>
      </c>
      <c r="C925" s="3" t="s">
        <v>29</v>
      </c>
      <c r="D925" s="3" t="s">
        <v>89</v>
      </c>
      <c r="E925" s="3" t="s">
        <v>90</v>
      </c>
      <c r="F925" s="3">
        <v>0</v>
      </c>
      <c r="G925" s="3">
        <v>4</v>
      </c>
      <c r="J925"/>
      <c r="O925" s="32"/>
      <c r="T925"/>
      <c r="Y925"/>
    </row>
    <row r="926" spans="1:25" x14ac:dyDescent="0.45">
      <c r="A926" s="5">
        <v>42673</v>
      </c>
      <c r="B926" s="7">
        <f t="shared" si="19"/>
        <v>2016</v>
      </c>
      <c r="C926" s="3" t="s">
        <v>74</v>
      </c>
      <c r="D926" s="3" t="s">
        <v>75</v>
      </c>
      <c r="E926" s="3" t="s">
        <v>76</v>
      </c>
      <c r="F926" s="3">
        <v>0</v>
      </c>
      <c r="G926" s="3">
        <v>4</v>
      </c>
      <c r="J926"/>
      <c r="O926" s="32"/>
      <c r="T926"/>
      <c r="Y926"/>
    </row>
    <row r="927" spans="1:25" x14ac:dyDescent="0.45">
      <c r="A927" s="5">
        <v>42673</v>
      </c>
      <c r="B927" s="7">
        <f t="shared" si="19"/>
        <v>2016</v>
      </c>
      <c r="C927" s="3" t="s">
        <v>16</v>
      </c>
      <c r="D927" s="3" t="s">
        <v>77</v>
      </c>
      <c r="E927" s="3" t="s">
        <v>78</v>
      </c>
      <c r="F927" s="3">
        <v>0</v>
      </c>
      <c r="G927" s="3">
        <v>4</v>
      </c>
      <c r="J927"/>
      <c r="O927" s="32"/>
      <c r="T927"/>
      <c r="Y927"/>
    </row>
    <row r="928" spans="1:25" x14ac:dyDescent="0.45">
      <c r="A928" s="5">
        <v>42673</v>
      </c>
      <c r="B928" s="7">
        <f t="shared" si="19"/>
        <v>2016</v>
      </c>
      <c r="C928" s="3" t="s">
        <v>79</v>
      </c>
      <c r="D928" s="3" t="s">
        <v>80</v>
      </c>
      <c r="E928" s="3" t="s">
        <v>81</v>
      </c>
      <c r="F928" s="3">
        <v>2</v>
      </c>
      <c r="G928" s="3">
        <v>4</v>
      </c>
      <c r="J928"/>
      <c r="O928" s="32"/>
      <c r="T928"/>
      <c r="Y928"/>
    </row>
    <row r="929" spans="1:25" x14ac:dyDescent="0.45">
      <c r="A929" s="5">
        <v>42673</v>
      </c>
      <c r="B929" s="7">
        <f t="shared" si="19"/>
        <v>2016</v>
      </c>
      <c r="C929" s="3" t="s">
        <v>36</v>
      </c>
      <c r="D929" s="3" t="s">
        <v>37</v>
      </c>
      <c r="E929" s="3" t="s">
        <v>82</v>
      </c>
      <c r="F929" s="3">
        <v>0</v>
      </c>
      <c r="G929" s="3">
        <v>5</v>
      </c>
      <c r="J929"/>
      <c r="O929" s="32"/>
      <c r="T929"/>
      <c r="Y929"/>
    </row>
    <row r="930" spans="1:25" x14ac:dyDescent="0.45">
      <c r="A930" s="5">
        <v>42673</v>
      </c>
      <c r="B930" s="7">
        <f t="shared" si="19"/>
        <v>2016</v>
      </c>
      <c r="C930" s="3" t="s">
        <v>16</v>
      </c>
      <c r="D930" s="3" t="s">
        <v>83</v>
      </c>
      <c r="E930" s="3" t="s">
        <v>84</v>
      </c>
      <c r="F930" s="3">
        <v>2</v>
      </c>
      <c r="G930" s="3">
        <v>5</v>
      </c>
      <c r="J930"/>
      <c r="O930" s="32"/>
      <c r="T930"/>
      <c r="Y930"/>
    </row>
    <row r="931" spans="1:25" x14ac:dyDescent="0.45">
      <c r="A931" s="5">
        <v>42674</v>
      </c>
      <c r="B931" s="7">
        <f t="shared" si="19"/>
        <v>2016</v>
      </c>
      <c r="C931" s="3" t="s">
        <v>10</v>
      </c>
      <c r="D931" s="3" t="s">
        <v>72</v>
      </c>
      <c r="E931" s="3" t="s">
        <v>73</v>
      </c>
      <c r="F931" s="3">
        <v>0</v>
      </c>
      <c r="G931" s="3">
        <v>4</v>
      </c>
      <c r="J931"/>
      <c r="O931" s="32"/>
      <c r="T931"/>
      <c r="Y931"/>
    </row>
    <row r="932" spans="1:25" x14ac:dyDescent="0.45">
      <c r="A932" s="5">
        <v>42675</v>
      </c>
      <c r="B932" s="7">
        <f t="shared" si="19"/>
        <v>2016</v>
      </c>
      <c r="C932" s="3" t="s">
        <v>26</v>
      </c>
      <c r="D932" s="3" t="s">
        <v>50</v>
      </c>
      <c r="E932" s="3" t="s">
        <v>71</v>
      </c>
      <c r="F932" s="3">
        <v>1</v>
      </c>
      <c r="G932" s="3">
        <v>5</v>
      </c>
      <c r="J932"/>
      <c r="O932" s="32"/>
      <c r="T932"/>
      <c r="Y932"/>
    </row>
    <row r="933" spans="1:25" x14ac:dyDescent="0.45">
      <c r="A933" s="5">
        <v>42676</v>
      </c>
      <c r="B933" s="7">
        <f t="shared" si="19"/>
        <v>2016</v>
      </c>
      <c r="C933" s="3" t="s">
        <v>68</v>
      </c>
      <c r="D933" s="3" t="s">
        <v>69</v>
      </c>
      <c r="E933" s="3" t="s">
        <v>70</v>
      </c>
      <c r="F933" s="3">
        <v>1</v>
      </c>
      <c r="G933" s="3">
        <v>4</v>
      </c>
      <c r="J933"/>
      <c r="O933" s="32"/>
      <c r="T933"/>
      <c r="Y933"/>
    </row>
    <row r="934" spans="1:25" x14ac:dyDescent="0.45">
      <c r="A934" s="5">
        <v>42677</v>
      </c>
      <c r="B934" s="7">
        <f t="shared" si="19"/>
        <v>2016</v>
      </c>
      <c r="C934" s="3" t="s">
        <v>6</v>
      </c>
      <c r="D934" s="3" t="s">
        <v>7</v>
      </c>
      <c r="E934" s="3" t="s">
        <v>67</v>
      </c>
      <c r="F934" s="3">
        <v>2</v>
      </c>
      <c r="G934" s="3">
        <v>2</v>
      </c>
      <c r="J934"/>
      <c r="O934" s="32"/>
      <c r="T934"/>
      <c r="Y934"/>
    </row>
    <row r="935" spans="1:25" x14ac:dyDescent="0.45">
      <c r="A935" s="5">
        <v>42678</v>
      </c>
      <c r="B935" s="7">
        <f t="shared" si="19"/>
        <v>2016</v>
      </c>
      <c r="C935" s="3" t="s">
        <v>64</v>
      </c>
      <c r="D935" s="3" t="s">
        <v>65</v>
      </c>
      <c r="E935" s="3" t="s">
        <v>66</v>
      </c>
      <c r="F935" s="3">
        <v>0</v>
      </c>
      <c r="G935" s="3">
        <v>4</v>
      </c>
      <c r="J935"/>
      <c r="O935" s="32"/>
      <c r="T935"/>
      <c r="Y935"/>
    </row>
    <row r="936" spans="1:25" x14ac:dyDescent="0.45">
      <c r="A936" s="5">
        <v>42679</v>
      </c>
      <c r="B936" s="7">
        <f t="shared" si="19"/>
        <v>2016</v>
      </c>
      <c r="C936" s="3" t="s">
        <v>22</v>
      </c>
      <c r="D936" s="3" t="s">
        <v>55</v>
      </c>
      <c r="E936" s="3" t="s">
        <v>56</v>
      </c>
      <c r="F936" s="3">
        <v>1</v>
      </c>
      <c r="G936" s="3">
        <v>3</v>
      </c>
      <c r="J936"/>
      <c r="O936" s="32"/>
      <c r="T936"/>
      <c r="Y936"/>
    </row>
    <row r="937" spans="1:25" x14ac:dyDescent="0.45">
      <c r="A937" s="5">
        <v>42679</v>
      </c>
      <c r="B937" s="7">
        <f t="shared" si="19"/>
        <v>2016</v>
      </c>
      <c r="C937" s="3" t="s">
        <v>57</v>
      </c>
      <c r="D937" s="3" t="s">
        <v>58</v>
      </c>
      <c r="E937" s="3" t="s">
        <v>59</v>
      </c>
      <c r="F937" s="3">
        <v>0</v>
      </c>
      <c r="G937" s="3">
        <v>5</v>
      </c>
      <c r="J937"/>
      <c r="O937" s="32"/>
      <c r="T937"/>
      <c r="Y937"/>
    </row>
    <row r="938" spans="1:25" x14ac:dyDescent="0.45">
      <c r="A938" s="5">
        <v>42679</v>
      </c>
      <c r="B938" s="7">
        <f t="shared" si="19"/>
        <v>2016</v>
      </c>
      <c r="C938" s="3" t="s">
        <v>29</v>
      </c>
      <c r="D938" s="3" t="s">
        <v>60</v>
      </c>
      <c r="E938" s="3" t="s">
        <v>61</v>
      </c>
      <c r="F938" s="3">
        <v>0</v>
      </c>
      <c r="G938" s="3">
        <v>8</v>
      </c>
      <c r="J938"/>
      <c r="O938" s="32"/>
      <c r="T938"/>
      <c r="Y938"/>
    </row>
    <row r="939" spans="1:25" x14ac:dyDescent="0.45">
      <c r="A939" s="5">
        <v>42679</v>
      </c>
      <c r="B939" s="7">
        <f t="shared" si="19"/>
        <v>2016</v>
      </c>
      <c r="C939" s="3" t="s">
        <v>6</v>
      </c>
      <c r="D939" s="3" t="s">
        <v>7</v>
      </c>
      <c r="E939" s="3" t="s">
        <v>62</v>
      </c>
      <c r="F939" s="3">
        <v>0</v>
      </c>
      <c r="G939" s="3">
        <v>5</v>
      </c>
      <c r="J939"/>
      <c r="O939" s="32"/>
      <c r="T939"/>
      <c r="Y939"/>
    </row>
    <row r="940" spans="1:25" x14ac:dyDescent="0.45">
      <c r="A940" s="5">
        <v>42679</v>
      </c>
      <c r="B940" s="7">
        <f t="shared" si="19"/>
        <v>2016</v>
      </c>
      <c r="C940" s="3" t="s">
        <v>36</v>
      </c>
      <c r="D940" s="3" t="s">
        <v>37</v>
      </c>
      <c r="E940" s="3" t="s">
        <v>63</v>
      </c>
      <c r="F940" s="3">
        <v>0</v>
      </c>
      <c r="G940" s="3">
        <v>4</v>
      </c>
      <c r="J940"/>
      <c r="O940" s="32"/>
      <c r="T940"/>
      <c r="Y940"/>
    </row>
    <row r="941" spans="1:25" x14ac:dyDescent="0.45">
      <c r="A941" s="5">
        <v>42683</v>
      </c>
      <c r="B941" s="7">
        <f t="shared" si="19"/>
        <v>2016</v>
      </c>
      <c r="C941" s="3" t="s">
        <v>6</v>
      </c>
      <c r="D941" s="3" t="s">
        <v>7</v>
      </c>
      <c r="E941" s="3" t="s">
        <v>49</v>
      </c>
      <c r="F941" s="3">
        <v>1</v>
      </c>
      <c r="G941" s="3">
        <v>3</v>
      </c>
      <c r="J941"/>
      <c r="O941" s="32"/>
      <c r="T941"/>
      <c r="Y941"/>
    </row>
    <row r="942" spans="1:25" x14ac:dyDescent="0.45">
      <c r="A942" s="5">
        <v>42683</v>
      </c>
      <c r="B942" s="7">
        <f t="shared" si="19"/>
        <v>2016</v>
      </c>
      <c r="C942" s="3" t="s">
        <v>26</v>
      </c>
      <c r="D942" s="3" t="s">
        <v>50</v>
      </c>
      <c r="E942" s="3" t="s">
        <v>51</v>
      </c>
      <c r="F942" s="3">
        <v>0</v>
      </c>
      <c r="G942" s="3">
        <v>4</v>
      </c>
      <c r="J942"/>
      <c r="O942" s="32"/>
      <c r="T942"/>
      <c r="Y942"/>
    </row>
    <row r="943" spans="1:25" x14ac:dyDescent="0.45">
      <c r="A943" s="5">
        <v>42683</v>
      </c>
      <c r="B943" s="7">
        <f t="shared" si="19"/>
        <v>2016</v>
      </c>
      <c r="C943" s="3" t="s">
        <v>52</v>
      </c>
      <c r="D943" s="3" t="s">
        <v>53</v>
      </c>
      <c r="E943" s="3" t="s">
        <v>54</v>
      </c>
      <c r="F943" s="3">
        <v>0</v>
      </c>
      <c r="G943" s="3">
        <v>5</v>
      </c>
      <c r="J943"/>
      <c r="O943" s="32"/>
      <c r="T943"/>
      <c r="Y943"/>
    </row>
    <row r="944" spans="1:25" x14ac:dyDescent="0.45">
      <c r="A944" s="5">
        <v>42684</v>
      </c>
      <c r="B944" s="7">
        <f t="shared" si="19"/>
        <v>2016</v>
      </c>
      <c r="C944" s="3" t="s">
        <v>36</v>
      </c>
      <c r="D944" s="3" t="s">
        <v>47</v>
      </c>
      <c r="E944" s="3" t="s">
        <v>9</v>
      </c>
      <c r="F944" s="3">
        <v>1</v>
      </c>
      <c r="G944" s="3">
        <v>3</v>
      </c>
      <c r="J944"/>
      <c r="O944" s="32"/>
      <c r="T944"/>
      <c r="Y944"/>
    </row>
    <row r="945" spans="1:25" x14ac:dyDescent="0.45">
      <c r="A945" s="5">
        <v>42685</v>
      </c>
      <c r="B945" s="7">
        <f t="shared" si="19"/>
        <v>2016</v>
      </c>
      <c r="C945" s="3" t="s">
        <v>36</v>
      </c>
      <c r="D945" s="3" t="s">
        <v>47</v>
      </c>
      <c r="E945" s="3" t="s">
        <v>48</v>
      </c>
      <c r="F945" s="3">
        <v>0</v>
      </c>
      <c r="G945" s="3">
        <v>4</v>
      </c>
      <c r="J945"/>
      <c r="O945" s="32"/>
      <c r="T945"/>
      <c r="Y945"/>
    </row>
    <row r="946" spans="1:25" x14ac:dyDescent="0.45">
      <c r="A946" s="5">
        <v>42686</v>
      </c>
      <c r="B946" s="7">
        <f t="shared" si="19"/>
        <v>2016</v>
      </c>
      <c r="C946" s="3" t="s">
        <v>39</v>
      </c>
      <c r="D946" s="3" t="s">
        <v>40</v>
      </c>
      <c r="E946" s="3" t="s">
        <v>41</v>
      </c>
      <c r="F946" s="3">
        <v>0</v>
      </c>
      <c r="G946" s="3">
        <v>5</v>
      </c>
      <c r="J946"/>
      <c r="O946" s="32"/>
      <c r="T946"/>
      <c r="Y946"/>
    </row>
    <row r="947" spans="1:25" x14ac:dyDescent="0.45">
      <c r="A947" s="5">
        <v>42686</v>
      </c>
      <c r="B947" s="7">
        <f t="shared" si="19"/>
        <v>2016</v>
      </c>
      <c r="C947" s="3" t="s">
        <v>29</v>
      </c>
      <c r="D947" s="3" t="s">
        <v>42</v>
      </c>
      <c r="E947" s="3" t="s">
        <v>43</v>
      </c>
      <c r="F947" s="3">
        <v>1</v>
      </c>
      <c r="G947" s="3">
        <v>5</v>
      </c>
      <c r="J947"/>
      <c r="O947" s="32"/>
      <c r="T947"/>
      <c r="Y947"/>
    </row>
    <row r="948" spans="1:25" x14ac:dyDescent="0.45">
      <c r="A948" s="5">
        <v>42686</v>
      </c>
      <c r="B948" s="7">
        <f t="shared" si="19"/>
        <v>2016</v>
      </c>
      <c r="C948" s="3" t="s">
        <v>44</v>
      </c>
      <c r="D948" s="3" t="s">
        <v>45</v>
      </c>
      <c r="E948" s="3" t="s">
        <v>46</v>
      </c>
      <c r="F948" s="3">
        <v>1</v>
      </c>
      <c r="G948" s="3">
        <v>3</v>
      </c>
      <c r="J948"/>
      <c r="O948" s="32"/>
      <c r="T948"/>
      <c r="Y948"/>
    </row>
    <row r="949" spans="1:25" x14ac:dyDescent="0.45">
      <c r="A949" s="5">
        <v>42687</v>
      </c>
      <c r="B949" s="7">
        <f t="shared" si="19"/>
        <v>2016</v>
      </c>
      <c r="C949" s="3" t="s">
        <v>29</v>
      </c>
      <c r="D949" s="3" t="s">
        <v>30</v>
      </c>
      <c r="E949" s="3" t="s">
        <v>31</v>
      </c>
      <c r="F949" s="3">
        <v>3</v>
      </c>
      <c r="G949" s="3">
        <v>2</v>
      </c>
      <c r="J949"/>
      <c r="O949" s="32"/>
      <c r="T949"/>
      <c r="Y949"/>
    </row>
    <row r="950" spans="1:25" x14ac:dyDescent="0.45">
      <c r="A950" s="5">
        <v>42687</v>
      </c>
      <c r="B950" s="7">
        <f t="shared" si="19"/>
        <v>2016</v>
      </c>
      <c r="C950" s="3" t="s">
        <v>22</v>
      </c>
      <c r="D950" s="3" t="s">
        <v>32</v>
      </c>
      <c r="E950" s="3" t="s">
        <v>33</v>
      </c>
      <c r="F950" s="3">
        <v>3</v>
      </c>
      <c r="G950" s="3">
        <v>2</v>
      </c>
      <c r="J950"/>
      <c r="O950" s="32"/>
      <c r="T950"/>
      <c r="Y950"/>
    </row>
    <row r="951" spans="1:25" x14ac:dyDescent="0.45">
      <c r="A951" s="5">
        <v>42687</v>
      </c>
      <c r="B951" s="7">
        <f t="shared" si="19"/>
        <v>2016</v>
      </c>
      <c r="C951" s="3" t="s">
        <v>22</v>
      </c>
      <c r="D951" s="3" t="s">
        <v>34</v>
      </c>
      <c r="E951" s="3" t="s">
        <v>35</v>
      </c>
      <c r="F951" s="3">
        <v>0</v>
      </c>
      <c r="G951" s="3">
        <v>4</v>
      </c>
      <c r="J951"/>
      <c r="O951" s="32"/>
      <c r="T951"/>
      <c r="Y951"/>
    </row>
    <row r="952" spans="1:25" x14ac:dyDescent="0.45">
      <c r="A952" s="5">
        <v>42687</v>
      </c>
      <c r="B952" s="7">
        <f t="shared" si="19"/>
        <v>2016</v>
      </c>
      <c r="C952" s="3" t="s">
        <v>36</v>
      </c>
      <c r="D952" s="3" t="s">
        <v>37</v>
      </c>
      <c r="E952" s="3" t="s">
        <v>38</v>
      </c>
      <c r="F952" s="3">
        <v>0</v>
      </c>
      <c r="G952" s="3">
        <v>4</v>
      </c>
      <c r="J952"/>
      <c r="O952" s="32"/>
      <c r="T952"/>
      <c r="Y952"/>
    </row>
    <row r="953" spans="1:25" x14ac:dyDescent="0.45">
      <c r="A953" s="5">
        <v>42691</v>
      </c>
      <c r="B953" s="7">
        <f t="shared" si="19"/>
        <v>2016</v>
      </c>
      <c r="C953" s="3" t="s">
        <v>26</v>
      </c>
      <c r="D953" s="3" t="s">
        <v>27</v>
      </c>
      <c r="E953" s="3" t="s">
        <v>28</v>
      </c>
      <c r="F953" s="3">
        <v>1</v>
      </c>
      <c r="G953" s="3">
        <v>7</v>
      </c>
      <c r="J953"/>
      <c r="O953" s="32"/>
      <c r="T953"/>
      <c r="Y953"/>
    </row>
    <row r="954" spans="1:25" x14ac:dyDescent="0.45">
      <c r="A954" s="5">
        <v>42692</v>
      </c>
      <c r="B954" s="7">
        <f t="shared" si="19"/>
        <v>2016</v>
      </c>
      <c r="C954" s="3" t="s">
        <v>6</v>
      </c>
      <c r="D954" s="3" t="s">
        <v>7</v>
      </c>
      <c r="E954" s="3" t="s">
        <v>25</v>
      </c>
      <c r="F954" s="3">
        <v>0</v>
      </c>
      <c r="G954" s="3">
        <v>4</v>
      </c>
      <c r="J954"/>
      <c r="O954" s="32"/>
      <c r="T954"/>
      <c r="Y954"/>
    </row>
    <row r="955" spans="1:25" x14ac:dyDescent="0.45">
      <c r="A955" s="5">
        <v>42696</v>
      </c>
      <c r="B955" s="7">
        <f t="shared" si="19"/>
        <v>2016</v>
      </c>
      <c r="C955" s="3" t="s">
        <v>22</v>
      </c>
      <c r="D955" s="3" t="s">
        <v>23</v>
      </c>
      <c r="E955" s="3" t="s">
        <v>24</v>
      </c>
      <c r="F955" s="3">
        <v>1</v>
      </c>
      <c r="G955" s="3">
        <v>4</v>
      </c>
      <c r="J955"/>
      <c r="O955" s="32"/>
      <c r="T955"/>
      <c r="Y955"/>
    </row>
    <row r="956" spans="1:25" x14ac:dyDescent="0.45">
      <c r="A956" s="5">
        <v>42697</v>
      </c>
      <c r="B956" s="7">
        <f t="shared" si="19"/>
        <v>2016</v>
      </c>
      <c r="C956" s="3" t="s">
        <v>19</v>
      </c>
      <c r="D956" s="3" t="s">
        <v>20</v>
      </c>
      <c r="E956" s="3" t="s">
        <v>21</v>
      </c>
      <c r="F956" s="3">
        <v>0</v>
      </c>
      <c r="G956" s="3">
        <v>4</v>
      </c>
      <c r="J956"/>
      <c r="O956" s="32"/>
      <c r="T956"/>
      <c r="Y956"/>
    </row>
    <row r="957" spans="1:25" x14ac:dyDescent="0.45">
      <c r="A957" s="5">
        <v>42698</v>
      </c>
      <c r="B957" s="7">
        <f t="shared" si="19"/>
        <v>2016</v>
      </c>
      <c r="C957" s="3" t="s">
        <v>13</v>
      </c>
      <c r="D957" s="3" t="s">
        <v>14</v>
      </c>
      <c r="E957" s="3" t="s">
        <v>15</v>
      </c>
      <c r="F957" s="3">
        <v>2</v>
      </c>
      <c r="G957" s="3">
        <v>5</v>
      </c>
      <c r="J957"/>
      <c r="O957" s="32"/>
      <c r="T957"/>
      <c r="Y957"/>
    </row>
    <row r="958" spans="1:25" x14ac:dyDescent="0.45">
      <c r="A958" s="5">
        <v>42698</v>
      </c>
      <c r="B958" s="7">
        <f t="shared" si="19"/>
        <v>2016</v>
      </c>
      <c r="C958" s="3" t="s">
        <v>16</v>
      </c>
      <c r="D958" s="3" t="s">
        <v>17</v>
      </c>
      <c r="E958" s="3" t="s">
        <v>18</v>
      </c>
      <c r="F958" s="3">
        <v>1</v>
      </c>
      <c r="G958" s="3">
        <v>3</v>
      </c>
      <c r="J958"/>
      <c r="O958" s="32"/>
      <c r="T958"/>
      <c r="Y958"/>
    </row>
    <row r="959" spans="1:25" x14ac:dyDescent="0.45">
      <c r="A959" s="5">
        <v>42699</v>
      </c>
      <c r="B959" s="7">
        <f t="shared" si="19"/>
        <v>2016</v>
      </c>
      <c r="C959" s="3" t="s">
        <v>10</v>
      </c>
      <c r="D959" s="3" t="s">
        <v>11</v>
      </c>
      <c r="E959" s="3" t="s">
        <v>12</v>
      </c>
      <c r="F959" s="3">
        <v>0</v>
      </c>
      <c r="G959" s="3">
        <v>4</v>
      </c>
      <c r="J959"/>
      <c r="O959" s="32"/>
      <c r="T959"/>
      <c r="Y959"/>
    </row>
    <row r="960" spans="1:25" x14ac:dyDescent="0.45">
      <c r="A960" s="5">
        <v>42700</v>
      </c>
      <c r="B960" s="7">
        <f t="shared" si="19"/>
        <v>2016</v>
      </c>
      <c r="C960" s="3" t="s">
        <v>6</v>
      </c>
      <c r="D960" s="3" t="s">
        <v>7</v>
      </c>
      <c r="E960" s="3" t="s">
        <v>8</v>
      </c>
      <c r="F960" s="3">
        <v>1</v>
      </c>
      <c r="G960" s="3">
        <v>5</v>
      </c>
      <c r="J960"/>
      <c r="O960" s="32"/>
      <c r="T960"/>
      <c r="Y960"/>
    </row>
    <row r="961" spans="1:25" x14ac:dyDescent="0.45">
      <c r="A961" s="6">
        <v>42701</v>
      </c>
      <c r="B961" s="7">
        <f t="shared" si="19"/>
        <v>2016</v>
      </c>
      <c r="C961" t="s">
        <v>10</v>
      </c>
      <c r="D961" t="s">
        <v>11</v>
      </c>
      <c r="E961" t="s">
        <v>1416</v>
      </c>
      <c r="F961">
        <v>1</v>
      </c>
      <c r="G961">
        <v>9</v>
      </c>
      <c r="J961"/>
      <c r="O961" s="32"/>
      <c r="T961"/>
      <c r="Y961"/>
    </row>
    <row r="962" spans="1:25" x14ac:dyDescent="0.45">
      <c r="A962" s="6">
        <v>42701</v>
      </c>
      <c r="B962" s="7">
        <f t="shared" si="19"/>
        <v>2016</v>
      </c>
      <c r="C962" t="s">
        <v>44</v>
      </c>
      <c r="D962" t="s">
        <v>45</v>
      </c>
      <c r="E962" t="s">
        <v>1417</v>
      </c>
      <c r="F962">
        <v>0</v>
      </c>
      <c r="G962">
        <v>7</v>
      </c>
      <c r="J962"/>
      <c r="O962" s="32"/>
      <c r="T962"/>
      <c r="Y962"/>
    </row>
    <row r="963" spans="1:25" x14ac:dyDescent="0.45">
      <c r="A963" s="6">
        <v>42702</v>
      </c>
      <c r="B963" s="7">
        <f t="shared" ref="B963:B993" si="20">YEAR(A963)</f>
        <v>2016</v>
      </c>
      <c r="C963" t="s">
        <v>36</v>
      </c>
      <c r="D963" t="s">
        <v>1411</v>
      </c>
      <c r="E963" t="s">
        <v>1412</v>
      </c>
      <c r="F963">
        <v>1</v>
      </c>
      <c r="G963">
        <v>3</v>
      </c>
      <c r="J963"/>
      <c r="O963" s="32"/>
      <c r="T963"/>
      <c r="Y963"/>
    </row>
    <row r="964" spans="1:25" x14ac:dyDescent="0.45">
      <c r="A964" s="6">
        <v>42702</v>
      </c>
      <c r="B964" s="7">
        <f t="shared" si="20"/>
        <v>2016</v>
      </c>
      <c r="C964" t="s">
        <v>29</v>
      </c>
      <c r="D964" t="s">
        <v>185</v>
      </c>
      <c r="E964" t="s">
        <v>1413</v>
      </c>
      <c r="F964">
        <v>0</v>
      </c>
      <c r="G964">
        <v>4</v>
      </c>
      <c r="J964"/>
      <c r="O964" s="32"/>
      <c r="T964"/>
      <c r="Y964"/>
    </row>
    <row r="965" spans="1:25" x14ac:dyDescent="0.45">
      <c r="A965" s="6">
        <v>42702</v>
      </c>
      <c r="B965" s="7">
        <f t="shared" si="20"/>
        <v>2016</v>
      </c>
      <c r="C965" t="s">
        <v>29</v>
      </c>
      <c r="D965" t="s">
        <v>1414</v>
      </c>
      <c r="E965" t="s">
        <v>1415</v>
      </c>
      <c r="F965">
        <v>0</v>
      </c>
      <c r="G965">
        <v>4</v>
      </c>
      <c r="J965"/>
      <c r="O965" s="32"/>
      <c r="T965"/>
      <c r="Y965"/>
    </row>
    <row r="966" spans="1:25" x14ac:dyDescent="0.45">
      <c r="A966" s="6">
        <v>42704</v>
      </c>
      <c r="B966" s="7">
        <f t="shared" si="20"/>
        <v>2016</v>
      </c>
      <c r="C966" t="s">
        <v>79</v>
      </c>
      <c r="D966" t="s">
        <v>142</v>
      </c>
      <c r="E966" t="s">
        <v>1410</v>
      </c>
      <c r="F966">
        <v>2</v>
      </c>
      <c r="G966">
        <v>4</v>
      </c>
      <c r="J966"/>
      <c r="O966" s="32"/>
      <c r="T966"/>
      <c r="Y966"/>
    </row>
    <row r="967" spans="1:25" x14ac:dyDescent="0.45">
      <c r="A967" s="6">
        <v>42705</v>
      </c>
      <c r="B967" s="7">
        <f t="shared" si="20"/>
        <v>2016</v>
      </c>
      <c r="C967" t="s">
        <v>29</v>
      </c>
      <c r="D967" t="s">
        <v>1409</v>
      </c>
      <c r="E967" t="s">
        <v>9</v>
      </c>
      <c r="F967">
        <v>1</v>
      </c>
      <c r="G967">
        <v>3</v>
      </c>
      <c r="J967"/>
      <c r="O967" s="32"/>
      <c r="T967"/>
      <c r="Y967"/>
    </row>
    <row r="968" spans="1:25" x14ac:dyDescent="0.45">
      <c r="A968" s="6">
        <v>42706</v>
      </c>
      <c r="B968" s="7">
        <f t="shared" si="20"/>
        <v>2016</v>
      </c>
      <c r="C968" t="s">
        <v>172</v>
      </c>
      <c r="D968" t="s">
        <v>1407</v>
      </c>
      <c r="E968" t="s">
        <v>1408</v>
      </c>
      <c r="F968">
        <v>0</v>
      </c>
      <c r="G968">
        <v>6</v>
      </c>
      <c r="J968"/>
      <c r="O968" s="32"/>
      <c r="T968"/>
      <c r="Y968"/>
    </row>
    <row r="969" spans="1:25" x14ac:dyDescent="0.45">
      <c r="A969" s="6">
        <v>42707</v>
      </c>
      <c r="B969" s="7">
        <f t="shared" si="20"/>
        <v>2016</v>
      </c>
      <c r="C969" t="s">
        <v>29</v>
      </c>
      <c r="D969" t="s">
        <v>87</v>
      </c>
      <c r="E969" t="s">
        <v>1451</v>
      </c>
      <c r="F969">
        <v>0</v>
      </c>
      <c r="G969">
        <v>6</v>
      </c>
      <c r="J969"/>
      <c r="O969" s="32"/>
      <c r="T969"/>
      <c r="Y969"/>
    </row>
    <row r="970" spans="1:25" x14ac:dyDescent="0.45">
      <c r="A970" s="6">
        <v>42709</v>
      </c>
      <c r="B970" s="7">
        <f t="shared" si="20"/>
        <v>2016</v>
      </c>
      <c r="C970" t="s">
        <v>238</v>
      </c>
      <c r="D970" t="s">
        <v>239</v>
      </c>
      <c r="E970" t="s">
        <v>1450</v>
      </c>
      <c r="F970">
        <v>4</v>
      </c>
      <c r="G970">
        <v>1</v>
      </c>
      <c r="J970"/>
      <c r="O970" s="32"/>
      <c r="T970"/>
      <c r="Y970"/>
    </row>
    <row r="971" spans="1:25" x14ac:dyDescent="0.45">
      <c r="A971" s="6">
        <v>42713</v>
      </c>
      <c r="B971" s="7">
        <f t="shared" si="20"/>
        <v>2016</v>
      </c>
      <c r="C971" t="s">
        <v>36</v>
      </c>
      <c r="D971" t="s">
        <v>1447</v>
      </c>
      <c r="E971" t="s">
        <v>1448</v>
      </c>
      <c r="F971">
        <v>4</v>
      </c>
      <c r="G971">
        <v>0</v>
      </c>
      <c r="J971"/>
      <c r="O971" s="32"/>
      <c r="T971"/>
      <c r="Y971"/>
    </row>
    <row r="972" spans="1:25" x14ac:dyDescent="0.45">
      <c r="A972" s="6">
        <v>42713</v>
      </c>
      <c r="B972" s="7">
        <f t="shared" si="20"/>
        <v>2016</v>
      </c>
      <c r="C972" t="s">
        <v>29</v>
      </c>
      <c r="D972" t="s">
        <v>131</v>
      </c>
      <c r="E972" t="s">
        <v>1449</v>
      </c>
      <c r="F972">
        <v>0</v>
      </c>
      <c r="G972">
        <v>4</v>
      </c>
      <c r="J972"/>
      <c r="O972" s="32"/>
      <c r="T972"/>
      <c r="Y972"/>
    </row>
    <row r="973" spans="1:25" x14ac:dyDescent="0.45">
      <c r="A973" s="6">
        <v>42715</v>
      </c>
      <c r="B973" s="7">
        <f t="shared" si="20"/>
        <v>2016</v>
      </c>
      <c r="C973" t="s">
        <v>16</v>
      </c>
      <c r="D973" t="s">
        <v>122</v>
      </c>
      <c r="E973" t="s">
        <v>1443</v>
      </c>
      <c r="F973">
        <v>0</v>
      </c>
      <c r="G973">
        <v>4</v>
      </c>
      <c r="J973"/>
      <c r="O973" s="32"/>
      <c r="T973"/>
      <c r="Y973"/>
    </row>
    <row r="974" spans="1:25" x14ac:dyDescent="0.45">
      <c r="A974" s="6">
        <v>42715</v>
      </c>
      <c r="B974" s="7">
        <f t="shared" si="20"/>
        <v>2016</v>
      </c>
      <c r="C974" t="s">
        <v>22</v>
      </c>
      <c r="D974" t="s">
        <v>747</v>
      </c>
      <c r="E974" t="s">
        <v>1444</v>
      </c>
      <c r="F974">
        <v>1</v>
      </c>
      <c r="G974">
        <v>4</v>
      </c>
      <c r="J974"/>
      <c r="O974" s="32"/>
      <c r="T974"/>
      <c r="Y974"/>
    </row>
    <row r="975" spans="1:25" x14ac:dyDescent="0.45">
      <c r="A975" s="6">
        <v>42715</v>
      </c>
      <c r="B975" s="7">
        <f t="shared" si="20"/>
        <v>2016</v>
      </c>
      <c r="C975" t="s">
        <v>79</v>
      </c>
      <c r="D975" t="s">
        <v>142</v>
      </c>
      <c r="E975" t="s">
        <v>1445</v>
      </c>
      <c r="F975">
        <v>0</v>
      </c>
      <c r="G975">
        <v>5</v>
      </c>
      <c r="J975"/>
      <c r="O975" s="32"/>
      <c r="T975"/>
      <c r="Y975"/>
    </row>
    <row r="976" spans="1:25" x14ac:dyDescent="0.45">
      <c r="A976" s="6">
        <v>42715</v>
      </c>
      <c r="B976" s="7">
        <f t="shared" si="20"/>
        <v>2016</v>
      </c>
      <c r="C976" t="s">
        <v>137</v>
      </c>
      <c r="D976" t="s">
        <v>802</v>
      </c>
      <c r="E976" t="s">
        <v>1446</v>
      </c>
      <c r="F976">
        <v>0</v>
      </c>
      <c r="G976">
        <v>4</v>
      </c>
      <c r="J976"/>
      <c r="O976" s="32"/>
      <c r="T976"/>
      <c r="Y976"/>
    </row>
    <row r="977" spans="1:25" x14ac:dyDescent="0.45">
      <c r="A977" s="6">
        <v>42716</v>
      </c>
      <c r="B977" s="7">
        <f t="shared" si="20"/>
        <v>2016</v>
      </c>
      <c r="C977" t="s">
        <v>29</v>
      </c>
      <c r="D977" t="s">
        <v>42</v>
      </c>
      <c r="E977" t="s">
        <v>1442</v>
      </c>
      <c r="F977">
        <v>1</v>
      </c>
      <c r="G977">
        <v>3</v>
      </c>
      <c r="J977"/>
      <c r="O977" s="32"/>
      <c r="T977"/>
      <c r="Y977"/>
    </row>
    <row r="978" spans="1:25" x14ac:dyDescent="0.45">
      <c r="A978" s="6">
        <v>42720</v>
      </c>
      <c r="B978" s="7">
        <f t="shared" si="20"/>
        <v>2016</v>
      </c>
      <c r="C978" t="s">
        <v>6</v>
      </c>
      <c r="D978" t="s">
        <v>7</v>
      </c>
      <c r="E978" t="s">
        <v>1440</v>
      </c>
      <c r="F978">
        <v>2</v>
      </c>
      <c r="G978">
        <v>2</v>
      </c>
      <c r="J978"/>
      <c r="O978" s="32"/>
      <c r="T978"/>
      <c r="Y978"/>
    </row>
    <row r="979" spans="1:25" x14ac:dyDescent="0.45">
      <c r="A979" s="6">
        <v>42720</v>
      </c>
      <c r="B979" s="7">
        <f t="shared" si="20"/>
        <v>2016</v>
      </c>
      <c r="C979" t="s">
        <v>6</v>
      </c>
      <c r="D979" t="s">
        <v>7</v>
      </c>
      <c r="E979" t="s">
        <v>1441</v>
      </c>
      <c r="F979">
        <v>0</v>
      </c>
      <c r="G979">
        <v>4</v>
      </c>
      <c r="J979"/>
      <c r="O979" s="32"/>
      <c r="T979"/>
      <c r="Y979"/>
    </row>
    <row r="980" spans="1:25" x14ac:dyDescent="0.45">
      <c r="A980" s="6">
        <v>42721</v>
      </c>
      <c r="B980" s="7">
        <f t="shared" si="20"/>
        <v>2016</v>
      </c>
      <c r="C980" t="s">
        <v>137</v>
      </c>
      <c r="D980" t="s">
        <v>355</v>
      </c>
      <c r="E980" t="s">
        <v>1437</v>
      </c>
      <c r="F980">
        <v>0</v>
      </c>
      <c r="G980">
        <v>4</v>
      </c>
      <c r="J980"/>
      <c r="O980" s="32"/>
      <c r="T980"/>
      <c r="Y980"/>
    </row>
    <row r="981" spans="1:25" x14ac:dyDescent="0.45">
      <c r="A981" s="6">
        <v>42721</v>
      </c>
      <c r="B981" s="7">
        <f t="shared" si="20"/>
        <v>2016</v>
      </c>
      <c r="C981" t="s">
        <v>6</v>
      </c>
      <c r="D981" t="s">
        <v>1438</v>
      </c>
      <c r="E981" t="s">
        <v>1439</v>
      </c>
      <c r="F981">
        <v>5</v>
      </c>
      <c r="G981">
        <v>0</v>
      </c>
      <c r="J981"/>
      <c r="O981" s="32"/>
      <c r="T981"/>
      <c r="Y981"/>
    </row>
    <row r="982" spans="1:25" x14ac:dyDescent="0.45">
      <c r="A982" s="6">
        <v>42727</v>
      </c>
      <c r="B982" s="7">
        <f t="shared" si="20"/>
        <v>2016</v>
      </c>
      <c r="C982" t="s">
        <v>110</v>
      </c>
      <c r="D982" t="s">
        <v>436</v>
      </c>
      <c r="E982" t="s">
        <v>1435</v>
      </c>
      <c r="F982">
        <v>1</v>
      </c>
      <c r="G982">
        <v>3</v>
      </c>
      <c r="J982"/>
      <c r="O982" s="32"/>
      <c r="T982"/>
      <c r="Y982"/>
    </row>
    <row r="983" spans="1:25" x14ac:dyDescent="0.45">
      <c r="A983" s="6">
        <v>42727</v>
      </c>
      <c r="B983" s="7">
        <f t="shared" si="20"/>
        <v>2016</v>
      </c>
      <c r="C983" t="s">
        <v>6</v>
      </c>
      <c r="D983" t="s">
        <v>7</v>
      </c>
      <c r="E983" t="s">
        <v>1436</v>
      </c>
      <c r="F983">
        <v>0</v>
      </c>
      <c r="G983">
        <v>4</v>
      </c>
      <c r="J983"/>
      <c r="O983" s="32"/>
      <c r="T983"/>
      <c r="Y983"/>
    </row>
    <row r="984" spans="1:25" x14ac:dyDescent="0.45">
      <c r="A984" s="6">
        <v>42728</v>
      </c>
      <c r="B984" s="7">
        <f t="shared" si="20"/>
        <v>2016</v>
      </c>
      <c r="C984" t="s">
        <v>137</v>
      </c>
      <c r="D984" t="s">
        <v>1431</v>
      </c>
      <c r="E984" t="s">
        <v>1432</v>
      </c>
      <c r="F984">
        <v>0</v>
      </c>
      <c r="G984">
        <v>7</v>
      </c>
      <c r="J984"/>
      <c r="O984" s="32"/>
      <c r="T984"/>
      <c r="Y984"/>
    </row>
    <row r="985" spans="1:25" x14ac:dyDescent="0.45">
      <c r="A985" s="6">
        <v>42728</v>
      </c>
      <c r="B985" s="7">
        <f t="shared" si="20"/>
        <v>2016</v>
      </c>
      <c r="C985" t="s">
        <v>137</v>
      </c>
      <c r="D985" t="s">
        <v>1433</v>
      </c>
      <c r="E985" t="s">
        <v>1434</v>
      </c>
      <c r="F985">
        <v>4</v>
      </c>
      <c r="G985">
        <v>0</v>
      </c>
      <c r="J985"/>
      <c r="O985" s="32"/>
      <c r="T985"/>
      <c r="Y985"/>
    </row>
    <row r="986" spans="1:25" x14ac:dyDescent="0.45">
      <c r="A986" s="6">
        <v>42729</v>
      </c>
      <c r="B986" s="7">
        <f t="shared" si="20"/>
        <v>2016</v>
      </c>
      <c r="C986" t="s">
        <v>110</v>
      </c>
      <c r="D986" t="s">
        <v>1426</v>
      </c>
      <c r="E986" t="s">
        <v>1427</v>
      </c>
      <c r="F986">
        <v>0</v>
      </c>
      <c r="G986">
        <v>4</v>
      </c>
      <c r="J986"/>
      <c r="O986" s="32"/>
      <c r="T986"/>
      <c r="Y986"/>
    </row>
    <row r="987" spans="1:25" x14ac:dyDescent="0.45">
      <c r="A987" s="6">
        <v>42729</v>
      </c>
      <c r="B987" s="7">
        <f t="shared" si="20"/>
        <v>2016</v>
      </c>
      <c r="C987" t="s">
        <v>6</v>
      </c>
      <c r="D987" t="s">
        <v>7</v>
      </c>
      <c r="E987" t="s">
        <v>1428</v>
      </c>
      <c r="F987">
        <v>3</v>
      </c>
      <c r="G987">
        <v>4</v>
      </c>
      <c r="J987"/>
      <c r="O987" s="32"/>
      <c r="T987"/>
      <c r="Y987"/>
    </row>
    <row r="988" spans="1:25" x14ac:dyDescent="0.45">
      <c r="A988" s="6">
        <v>42729</v>
      </c>
      <c r="B988" s="7">
        <f t="shared" si="20"/>
        <v>2016</v>
      </c>
      <c r="C988" t="s">
        <v>16</v>
      </c>
      <c r="D988" t="s">
        <v>1429</v>
      </c>
      <c r="E988" t="s">
        <v>1430</v>
      </c>
      <c r="F988">
        <v>1</v>
      </c>
      <c r="G988">
        <v>5</v>
      </c>
      <c r="J988"/>
      <c r="O988" s="32"/>
      <c r="T988"/>
      <c r="Y988"/>
    </row>
    <row r="989" spans="1:25" x14ac:dyDescent="0.45">
      <c r="A989" s="6">
        <v>42732</v>
      </c>
      <c r="B989" s="7">
        <f t="shared" si="20"/>
        <v>2016</v>
      </c>
      <c r="C989" t="s">
        <v>95</v>
      </c>
      <c r="D989" t="s">
        <v>527</v>
      </c>
      <c r="E989" t="s">
        <v>1425</v>
      </c>
      <c r="F989">
        <v>1</v>
      </c>
      <c r="G989">
        <v>4</v>
      </c>
      <c r="J989"/>
      <c r="O989" s="32"/>
      <c r="T989"/>
      <c r="Y989"/>
    </row>
    <row r="990" spans="1:25" x14ac:dyDescent="0.45">
      <c r="A990" s="6">
        <v>42734</v>
      </c>
      <c r="B990" s="7">
        <f t="shared" si="20"/>
        <v>2016</v>
      </c>
      <c r="C990" t="s">
        <v>74</v>
      </c>
      <c r="D990" t="s">
        <v>1421</v>
      </c>
      <c r="E990" t="s">
        <v>1422</v>
      </c>
      <c r="F990">
        <v>0</v>
      </c>
      <c r="G990">
        <v>5</v>
      </c>
      <c r="J990"/>
      <c r="O990" s="32"/>
      <c r="T990"/>
      <c r="Y990"/>
    </row>
    <row r="991" spans="1:25" x14ac:dyDescent="0.45">
      <c r="A991" s="6">
        <v>42734</v>
      </c>
      <c r="B991" s="7">
        <f t="shared" si="20"/>
        <v>2016</v>
      </c>
      <c r="C991" t="s">
        <v>39</v>
      </c>
      <c r="D991" t="s">
        <v>1423</v>
      </c>
      <c r="E991" t="s">
        <v>1424</v>
      </c>
      <c r="F991">
        <v>2</v>
      </c>
      <c r="G991">
        <v>2</v>
      </c>
      <c r="J991"/>
      <c r="O991" s="32"/>
      <c r="T991"/>
      <c r="Y991"/>
    </row>
    <row r="992" spans="1:25" x14ac:dyDescent="0.45">
      <c r="A992" s="6">
        <v>42735</v>
      </c>
      <c r="B992" s="7">
        <f t="shared" si="20"/>
        <v>2016</v>
      </c>
      <c r="C992" t="s">
        <v>95</v>
      </c>
      <c r="D992" t="s">
        <v>1418</v>
      </c>
      <c r="E992" t="s">
        <v>1419</v>
      </c>
      <c r="F992">
        <v>2</v>
      </c>
      <c r="G992">
        <v>2</v>
      </c>
      <c r="J992"/>
      <c r="O992" s="32"/>
      <c r="T992"/>
      <c r="Y992"/>
    </row>
    <row r="993" spans="1:25" x14ac:dyDescent="0.45">
      <c r="A993" s="6">
        <v>42735</v>
      </c>
      <c r="B993" s="7">
        <f t="shared" si="20"/>
        <v>2016</v>
      </c>
      <c r="C993" t="s">
        <v>36</v>
      </c>
      <c r="D993" t="s">
        <v>47</v>
      </c>
      <c r="E993" t="s">
        <v>1420</v>
      </c>
      <c r="F993">
        <v>1</v>
      </c>
      <c r="G993">
        <v>3</v>
      </c>
      <c r="J993"/>
      <c r="O993" s="32"/>
      <c r="T993"/>
      <c r="Y993"/>
    </row>
    <row r="994" spans="1:25" x14ac:dyDescent="0.45">
      <c r="J994"/>
      <c r="O994" s="32"/>
      <c r="T994"/>
      <c r="Y994"/>
    </row>
    <row r="995" spans="1:25" x14ac:dyDescent="0.45">
      <c r="A995" s="6"/>
      <c r="B995" s="6"/>
      <c r="C995"/>
      <c r="D995"/>
      <c r="E995"/>
      <c r="F995"/>
      <c r="G995"/>
      <c r="J995"/>
      <c r="O995" s="32"/>
      <c r="T995"/>
      <c r="Y995"/>
    </row>
    <row r="996" spans="1:25" x14ac:dyDescent="0.45">
      <c r="A996" s="6"/>
      <c r="B996" s="6"/>
      <c r="C996"/>
      <c r="D996"/>
      <c r="E996"/>
      <c r="F996"/>
      <c r="G996"/>
      <c r="J996"/>
      <c r="O996" s="32"/>
      <c r="T996"/>
      <c r="Y996"/>
    </row>
    <row r="997" spans="1:25" x14ac:dyDescent="0.45">
      <c r="A997" s="6"/>
      <c r="B997" s="6"/>
      <c r="C997"/>
      <c r="D997"/>
      <c r="E997"/>
      <c r="F997"/>
      <c r="G997"/>
      <c r="J997"/>
      <c r="O997" s="32"/>
      <c r="T997"/>
      <c r="Y997"/>
    </row>
    <row r="998" spans="1:25" x14ac:dyDescent="0.45">
      <c r="A998" s="6"/>
      <c r="B998" s="6"/>
      <c r="C998"/>
      <c r="D998"/>
      <c r="E998"/>
      <c r="F998"/>
      <c r="G998"/>
      <c r="J998"/>
      <c r="O998" s="32"/>
      <c r="T998"/>
      <c r="Y998"/>
    </row>
    <row r="999" spans="1:25" x14ac:dyDescent="0.45">
      <c r="A999" s="6"/>
      <c r="B999" s="6"/>
      <c r="C999"/>
      <c r="D999"/>
      <c r="E999"/>
      <c r="F999"/>
      <c r="G999"/>
      <c r="J999"/>
      <c r="O999" s="32"/>
      <c r="T999"/>
      <c r="Y999"/>
    </row>
    <row r="1000" spans="1:25" x14ac:dyDescent="0.45">
      <c r="A1000" s="6"/>
      <c r="B1000" s="6"/>
      <c r="C1000"/>
      <c r="D1000"/>
      <c r="E1000"/>
      <c r="F1000"/>
      <c r="G1000"/>
      <c r="J1000"/>
      <c r="O1000" s="32"/>
      <c r="T1000"/>
      <c r="Y1000"/>
    </row>
    <row r="1001" spans="1:25" x14ac:dyDescent="0.45">
      <c r="A1001" s="6"/>
      <c r="B1001" s="6"/>
      <c r="C1001"/>
      <c r="D1001"/>
      <c r="E1001"/>
      <c r="F1001"/>
      <c r="G1001"/>
      <c r="J1001"/>
      <c r="O1001" s="32"/>
      <c r="T1001"/>
      <c r="Y1001"/>
    </row>
    <row r="1002" spans="1:25" x14ac:dyDescent="0.45">
      <c r="A1002" s="6"/>
      <c r="B1002" s="6"/>
      <c r="C1002"/>
      <c r="D1002"/>
      <c r="E1002"/>
      <c r="F1002"/>
      <c r="G1002"/>
      <c r="J1002"/>
      <c r="O1002" s="32"/>
      <c r="T1002"/>
      <c r="Y1002"/>
    </row>
    <row r="1003" spans="1:25" x14ac:dyDescent="0.45">
      <c r="A1003" s="6"/>
      <c r="B1003" s="6"/>
      <c r="C1003"/>
      <c r="D1003"/>
      <c r="E1003"/>
      <c r="F1003"/>
      <c r="G1003"/>
      <c r="J1003"/>
      <c r="O1003" s="32"/>
      <c r="T1003"/>
      <c r="Y1003"/>
    </row>
    <row r="1004" spans="1:25" x14ac:dyDescent="0.45">
      <c r="A1004" s="6"/>
      <c r="B1004" s="6"/>
      <c r="C1004"/>
      <c r="D1004"/>
      <c r="E1004"/>
      <c r="F1004"/>
      <c r="G1004"/>
      <c r="J1004"/>
      <c r="O1004" s="32"/>
      <c r="T1004"/>
      <c r="Y1004"/>
    </row>
    <row r="1005" spans="1:25" x14ac:dyDescent="0.45">
      <c r="A1005" s="6"/>
      <c r="B1005" s="6"/>
      <c r="C1005"/>
      <c r="D1005"/>
      <c r="E1005"/>
      <c r="F1005"/>
      <c r="G1005"/>
      <c r="J1005"/>
      <c r="O1005" s="32"/>
      <c r="T1005"/>
      <c r="Y1005"/>
    </row>
    <row r="1006" spans="1:25" x14ac:dyDescent="0.45">
      <c r="A1006" s="6"/>
      <c r="B1006" s="6"/>
      <c r="C1006"/>
      <c r="D1006"/>
      <c r="E1006"/>
      <c r="F1006"/>
      <c r="G1006"/>
      <c r="J1006"/>
      <c r="O1006" s="32"/>
      <c r="T1006"/>
      <c r="Y1006"/>
    </row>
    <row r="1007" spans="1:25" x14ac:dyDescent="0.45">
      <c r="A1007" s="6"/>
      <c r="B1007" s="6"/>
      <c r="C1007"/>
      <c r="D1007"/>
      <c r="E1007"/>
      <c r="F1007"/>
      <c r="G1007"/>
      <c r="J1007"/>
      <c r="O1007" s="32"/>
      <c r="T1007"/>
      <c r="Y1007"/>
    </row>
    <row r="1008" spans="1:25" x14ac:dyDescent="0.45">
      <c r="A1008" s="6"/>
      <c r="B1008" s="6"/>
      <c r="C1008"/>
      <c r="D1008"/>
      <c r="E1008"/>
      <c r="F1008"/>
      <c r="G1008"/>
      <c r="J1008"/>
      <c r="O1008" s="32"/>
      <c r="T1008"/>
      <c r="Y1008"/>
    </row>
    <row r="1009" spans="1:25" x14ac:dyDescent="0.45">
      <c r="A1009" s="6"/>
      <c r="B1009" s="6"/>
      <c r="C1009"/>
      <c r="D1009"/>
      <c r="E1009"/>
      <c r="F1009"/>
      <c r="G1009"/>
      <c r="J1009"/>
      <c r="O1009" s="32"/>
      <c r="T1009"/>
      <c r="Y1009"/>
    </row>
    <row r="1010" spans="1:25" x14ac:dyDescent="0.45">
      <c r="A1010" s="6"/>
      <c r="B1010" s="6"/>
      <c r="C1010"/>
      <c r="D1010"/>
      <c r="E1010"/>
      <c r="F1010"/>
      <c r="G1010"/>
      <c r="J1010"/>
      <c r="O1010" s="32"/>
      <c r="T1010"/>
      <c r="Y1010"/>
    </row>
    <row r="1011" spans="1:25" x14ac:dyDescent="0.45">
      <c r="A1011" s="6"/>
      <c r="B1011" s="6"/>
      <c r="C1011"/>
      <c r="D1011"/>
      <c r="E1011"/>
      <c r="F1011"/>
      <c r="G1011"/>
      <c r="J1011"/>
      <c r="O1011" s="32"/>
      <c r="T1011"/>
      <c r="Y1011"/>
    </row>
    <row r="1012" spans="1:25" x14ac:dyDescent="0.45">
      <c r="A1012" s="6"/>
      <c r="B1012" s="6"/>
      <c r="C1012"/>
      <c r="D1012"/>
      <c r="E1012"/>
      <c r="F1012"/>
      <c r="G1012"/>
      <c r="J1012"/>
      <c r="O1012" s="32"/>
      <c r="T1012"/>
      <c r="Y1012"/>
    </row>
    <row r="1013" spans="1:25" x14ac:dyDescent="0.45">
      <c r="A1013" s="6"/>
      <c r="B1013" s="6"/>
      <c r="C1013"/>
      <c r="D1013"/>
      <c r="E1013"/>
      <c r="F1013"/>
      <c r="G1013"/>
      <c r="J1013"/>
      <c r="O1013" s="32"/>
      <c r="T1013"/>
      <c r="Y1013"/>
    </row>
    <row r="1014" spans="1:25" x14ac:dyDescent="0.45">
      <c r="A1014" s="6"/>
      <c r="B1014" s="6"/>
      <c r="C1014"/>
      <c r="D1014"/>
      <c r="E1014"/>
      <c r="F1014"/>
      <c r="G1014"/>
      <c r="J1014"/>
      <c r="O1014" s="32"/>
      <c r="T1014"/>
      <c r="Y1014"/>
    </row>
    <row r="1015" spans="1:25" x14ac:dyDescent="0.45">
      <c r="A1015" s="6"/>
      <c r="B1015" s="6"/>
      <c r="C1015"/>
      <c r="D1015"/>
      <c r="E1015"/>
      <c r="F1015"/>
      <c r="G1015"/>
      <c r="J1015"/>
      <c r="O1015" s="32"/>
      <c r="T1015"/>
      <c r="Y1015"/>
    </row>
    <row r="1016" spans="1:25" x14ac:dyDescent="0.45">
      <c r="A1016" s="6"/>
      <c r="B1016" s="6"/>
      <c r="C1016"/>
      <c r="D1016"/>
      <c r="E1016"/>
      <c r="F1016"/>
      <c r="G1016"/>
      <c r="J1016"/>
      <c r="O1016" s="32"/>
      <c r="T1016"/>
      <c r="Y1016"/>
    </row>
    <row r="1017" spans="1:25" x14ac:dyDescent="0.45">
      <c r="A1017" s="6"/>
      <c r="B1017" s="6"/>
      <c r="C1017"/>
      <c r="D1017"/>
      <c r="E1017"/>
      <c r="F1017"/>
      <c r="G1017"/>
      <c r="J1017"/>
      <c r="O1017" s="32"/>
      <c r="T1017"/>
      <c r="Y1017"/>
    </row>
    <row r="1018" spans="1:25" x14ac:dyDescent="0.45">
      <c r="A1018" s="6"/>
      <c r="B1018" s="6"/>
      <c r="C1018"/>
      <c r="D1018"/>
      <c r="E1018"/>
      <c r="F1018"/>
      <c r="G1018"/>
      <c r="J1018"/>
      <c r="O1018" s="32"/>
      <c r="T1018"/>
      <c r="Y1018"/>
    </row>
    <row r="1019" spans="1:25" x14ac:dyDescent="0.45">
      <c r="A1019" s="6"/>
      <c r="B1019" s="6"/>
      <c r="C1019"/>
      <c r="D1019"/>
      <c r="E1019"/>
      <c r="F1019"/>
      <c r="G1019"/>
      <c r="J1019"/>
      <c r="O1019" s="32"/>
      <c r="T1019"/>
      <c r="Y1019"/>
    </row>
    <row r="1020" spans="1:25" x14ac:dyDescent="0.45">
      <c r="A1020" s="6"/>
      <c r="B1020" s="6"/>
      <c r="C1020"/>
      <c r="D1020"/>
      <c r="E1020"/>
      <c r="F1020"/>
      <c r="G1020"/>
      <c r="J1020"/>
      <c r="O1020" s="32"/>
      <c r="T1020"/>
      <c r="Y1020"/>
    </row>
    <row r="1021" spans="1:25" x14ac:dyDescent="0.45">
      <c r="A1021" s="6"/>
      <c r="B1021" s="6"/>
      <c r="C1021"/>
      <c r="D1021"/>
      <c r="E1021"/>
      <c r="F1021"/>
      <c r="G1021"/>
      <c r="J1021"/>
      <c r="O1021" s="32"/>
      <c r="T1021"/>
      <c r="Y1021"/>
    </row>
    <row r="1022" spans="1:25" x14ac:dyDescent="0.45">
      <c r="A1022" s="6"/>
      <c r="B1022" s="6"/>
      <c r="C1022"/>
      <c r="D1022"/>
      <c r="E1022"/>
      <c r="F1022"/>
      <c r="G1022"/>
      <c r="J1022"/>
      <c r="O1022" s="32"/>
      <c r="T1022"/>
      <c r="Y1022"/>
    </row>
    <row r="1023" spans="1:25" x14ac:dyDescent="0.45">
      <c r="A1023" s="6"/>
      <c r="B1023" s="6"/>
      <c r="C1023"/>
      <c r="D1023"/>
      <c r="E1023"/>
      <c r="F1023"/>
      <c r="G1023"/>
      <c r="J1023"/>
      <c r="O1023" s="32"/>
      <c r="T1023"/>
      <c r="Y1023"/>
    </row>
    <row r="1024" spans="1:25" x14ac:dyDescent="0.45">
      <c r="A1024" s="6"/>
      <c r="B1024" s="6"/>
      <c r="C1024"/>
      <c r="D1024"/>
      <c r="E1024"/>
      <c r="F1024"/>
      <c r="G1024"/>
      <c r="J1024"/>
      <c r="O1024" s="32"/>
      <c r="T1024"/>
      <c r="Y1024"/>
    </row>
    <row r="1025" spans="1:25" x14ac:dyDescent="0.45">
      <c r="A1025" s="6"/>
      <c r="B1025" s="6"/>
      <c r="C1025"/>
      <c r="D1025"/>
      <c r="E1025"/>
      <c r="F1025"/>
      <c r="G1025"/>
      <c r="J1025"/>
      <c r="O1025" s="32"/>
      <c r="T1025"/>
      <c r="Y1025"/>
    </row>
    <row r="1026" spans="1:25" x14ac:dyDescent="0.45">
      <c r="A1026" s="6"/>
      <c r="B1026" s="6"/>
      <c r="C1026"/>
      <c r="D1026"/>
      <c r="E1026"/>
      <c r="F1026"/>
      <c r="G1026"/>
      <c r="J1026"/>
      <c r="O1026" s="32"/>
      <c r="T1026"/>
      <c r="Y1026"/>
    </row>
    <row r="1027" spans="1:25" x14ac:dyDescent="0.45">
      <c r="A1027" s="6"/>
      <c r="B1027" s="6"/>
      <c r="C1027"/>
      <c r="D1027"/>
      <c r="E1027"/>
      <c r="F1027"/>
      <c r="G1027"/>
      <c r="J1027"/>
      <c r="O1027" s="32"/>
      <c r="T1027"/>
      <c r="Y1027"/>
    </row>
  </sheetData>
  <sortState ref="Y2:AA1027">
    <sortCondition ref="Y2:Y10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158D-DD22-44DD-86C5-BB83F996A94C}">
  <dimension ref="B9"/>
  <sheetViews>
    <sheetView workbookViewId="0"/>
  </sheetViews>
  <sheetFormatPr defaultRowHeight="14.25" x14ac:dyDescent="0.45"/>
  <sheetData>
    <row r="9" spans="2:2" x14ac:dyDescent="0.45">
      <c r="B9" s="12">
        <f>1</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5592-D07B-486A-82A0-009656670F7B}">
  <dimension ref="A1:T20"/>
  <sheetViews>
    <sheetView workbookViewId="0"/>
  </sheetViews>
  <sheetFormatPr defaultColWidth="30.59765625" defaultRowHeight="14.25" x14ac:dyDescent="0.45"/>
  <cols>
    <col min="1" max="1" width="30.59765625" style="14"/>
    <col min="2" max="16384" width="30.59765625" style="13"/>
  </cols>
  <sheetData>
    <row r="1" spans="1:20" x14ac:dyDescent="0.45">
      <c r="A1" s="14" t="s">
        <v>1465</v>
      </c>
      <c r="B1" s="13" t="s">
        <v>1505</v>
      </c>
      <c r="C1" s="13" t="s">
        <v>1456</v>
      </c>
      <c r="D1" s="13">
        <v>7</v>
      </c>
      <c r="E1" s="13" t="s">
        <v>1457</v>
      </c>
      <c r="F1" s="13">
        <v>5</v>
      </c>
      <c r="G1" s="13" t="s">
        <v>1458</v>
      </c>
      <c r="H1" s="13">
        <v>1</v>
      </c>
      <c r="I1" s="13" t="s">
        <v>1459</v>
      </c>
      <c r="J1" s="13">
        <v>1</v>
      </c>
      <c r="K1" s="13" t="s">
        <v>1460</v>
      </c>
      <c r="L1" s="13">
        <v>0</v>
      </c>
      <c r="M1" s="13" t="s">
        <v>1461</v>
      </c>
      <c r="N1" s="13">
        <v>0</v>
      </c>
      <c r="O1" s="13" t="s">
        <v>1462</v>
      </c>
      <c r="P1" s="13">
        <v>1</v>
      </c>
      <c r="Q1" s="13" t="s">
        <v>1463</v>
      </c>
      <c r="R1" s="13">
        <v>0</v>
      </c>
      <c r="S1" s="13" t="s">
        <v>1464</v>
      </c>
      <c r="T1" s="13">
        <v>0</v>
      </c>
    </row>
    <row r="2" spans="1:20" x14ac:dyDescent="0.45">
      <c r="A2" s="14" t="s">
        <v>1466</v>
      </c>
      <c r="B2" s="13" t="s">
        <v>1501</v>
      </c>
    </row>
    <row r="3" spans="1:20" x14ac:dyDescent="0.45">
      <c r="A3" s="14" t="s">
        <v>1468</v>
      </c>
      <c r="B3" s="13" t="b">
        <f>IF(B10&gt;256,"TripUpST110AndEarlier",TRUE)</f>
        <v>1</v>
      </c>
    </row>
    <row r="4" spans="1:20" x14ac:dyDescent="0.45">
      <c r="A4" s="14" t="s">
        <v>1469</v>
      </c>
      <c r="B4" s="13" t="s">
        <v>1470</v>
      </c>
    </row>
    <row r="5" spans="1:20" x14ac:dyDescent="0.45">
      <c r="A5" s="14" t="s">
        <v>1471</v>
      </c>
      <c r="B5" s="13" t="b">
        <v>1</v>
      </c>
    </row>
    <row r="6" spans="1:20" x14ac:dyDescent="0.45">
      <c r="A6" s="14" t="s">
        <v>1472</v>
      </c>
      <c r="B6" s="13" t="b">
        <v>0</v>
      </c>
    </row>
    <row r="7" spans="1:20" x14ac:dyDescent="0.45">
      <c r="A7" s="14" t="s">
        <v>1473</v>
      </c>
      <c r="B7" s="13" t="e">
        <f>'mass_shootings_Jan2014-Dec2016'!$U:$W</f>
        <v>#VALUE!</v>
      </c>
    </row>
    <row r="8" spans="1:20" x14ac:dyDescent="0.45">
      <c r="A8" s="14" t="s">
        <v>1474</v>
      </c>
      <c r="B8" s="13">
        <v>2</v>
      </c>
    </row>
    <row r="9" spans="1:20" x14ac:dyDescent="0.45">
      <c r="A9" s="14" t="s">
        <v>1475</v>
      </c>
      <c r="B9" s="27">
        <f>1</f>
        <v>1</v>
      </c>
    </row>
    <row r="10" spans="1:20" x14ac:dyDescent="0.45">
      <c r="A10" s="14" t="s">
        <v>1476</v>
      </c>
      <c r="B10" s="13">
        <v>3</v>
      </c>
    </row>
    <row r="12" spans="1:20" x14ac:dyDescent="0.45">
      <c r="A12" s="14" t="s">
        <v>1477</v>
      </c>
      <c r="B12" s="13" t="s">
        <v>1506</v>
      </c>
      <c r="C12" s="13" t="s">
        <v>1478</v>
      </c>
      <c r="D12" s="13" t="s">
        <v>1507</v>
      </c>
      <c r="E12" s="13" t="b">
        <v>1</v>
      </c>
      <c r="F12" s="13">
        <v>0</v>
      </c>
      <c r="G12" s="13">
        <v>4</v>
      </c>
      <c r="H12" s="13">
        <v>0</v>
      </c>
    </row>
    <row r="13" spans="1:20" x14ac:dyDescent="0.45">
      <c r="A13" s="14" t="s">
        <v>1480</v>
      </c>
      <c r="B13" s="13">
        <f>'mass_shootings_Jan2014-Dec2016'!$U:$U</f>
        <v>26</v>
      </c>
    </row>
    <row r="14" spans="1:20" x14ac:dyDescent="0.45">
      <c r="A14" s="14" t="s">
        <v>1481</v>
      </c>
    </row>
    <row r="15" spans="1:20" x14ac:dyDescent="0.45">
      <c r="A15" s="14" t="s">
        <v>1482</v>
      </c>
      <c r="B15" s="13" t="s">
        <v>1508</v>
      </c>
      <c r="C15" s="13" t="s">
        <v>1483</v>
      </c>
      <c r="D15" s="13" t="s">
        <v>1509</v>
      </c>
      <c r="E15" s="13" t="b">
        <v>1</v>
      </c>
      <c r="F15" s="13">
        <v>0</v>
      </c>
      <c r="G15" s="13">
        <v>4</v>
      </c>
      <c r="H15" s="13">
        <v>0</v>
      </c>
    </row>
    <row r="16" spans="1:20" x14ac:dyDescent="0.45">
      <c r="A16" s="14" t="s">
        <v>1485</v>
      </c>
      <c r="B16" s="13">
        <f>'mass_shootings_Jan2014-Dec2016'!$V:$V</f>
        <v>10</v>
      </c>
    </row>
    <row r="17" spans="1:8" x14ac:dyDescent="0.45">
      <c r="A17" s="14" t="s">
        <v>1486</v>
      </c>
    </row>
    <row r="18" spans="1:8" x14ac:dyDescent="0.45">
      <c r="A18" s="14" t="s">
        <v>1487</v>
      </c>
      <c r="B18" s="13" t="s">
        <v>1510</v>
      </c>
      <c r="C18" s="13" t="s">
        <v>1488</v>
      </c>
      <c r="D18" s="13" t="s">
        <v>1511</v>
      </c>
      <c r="E18" s="13" t="b">
        <v>1</v>
      </c>
      <c r="F18" s="13">
        <v>0</v>
      </c>
      <c r="G18" s="13">
        <v>4</v>
      </c>
      <c r="H18" s="13">
        <v>0</v>
      </c>
    </row>
    <row r="19" spans="1:8" x14ac:dyDescent="0.45">
      <c r="A19" s="14" t="s">
        <v>1490</v>
      </c>
      <c r="B19" s="13">
        <f>'mass_shootings_Jan2014-Dec2016'!$W:$W</f>
        <v>15</v>
      </c>
    </row>
    <row r="20" spans="1:8" x14ac:dyDescent="0.45">
      <c r="A20" s="14" t="s">
        <v>1491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665B-66D2-49AF-9E5A-533854317FBE}">
  <dimension ref="A1:T23"/>
  <sheetViews>
    <sheetView workbookViewId="0"/>
  </sheetViews>
  <sheetFormatPr defaultColWidth="30.59765625" defaultRowHeight="14.25" x14ac:dyDescent="0.45"/>
  <cols>
    <col min="1" max="1" width="30.59765625" style="14"/>
    <col min="2" max="16384" width="30.59765625" style="13"/>
  </cols>
  <sheetData>
    <row r="1" spans="1:20" x14ac:dyDescent="0.45">
      <c r="A1" s="14" t="s">
        <v>1465</v>
      </c>
      <c r="B1" s="13" t="s">
        <v>1531</v>
      </c>
      <c r="C1" s="13" t="s">
        <v>1456</v>
      </c>
      <c r="D1" s="13">
        <v>7</v>
      </c>
      <c r="E1" s="13" t="s">
        <v>1457</v>
      </c>
      <c r="F1" s="13">
        <v>5</v>
      </c>
      <c r="G1" s="13" t="s">
        <v>1458</v>
      </c>
      <c r="H1" s="13">
        <v>1</v>
      </c>
      <c r="I1" s="13" t="s">
        <v>1459</v>
      </c>
      <c r="J1" s="13">
        <v>1</v>
      </c>
      <c r="K1" s="13" t="s">
        <v>1460</v>
      </c>
      <c r="L1" s="13">
        <v>0</v>
      </c>
      <c r="M1" s="13" t="s">
        <v>1461</v>
      </c>
      <c r="N1" s="13">
        <v>0</v>
      </c>
      <c r="O1" s="13" t="s">
        <v>1462</v>
      </c>
      <c r="P1" s="13">
        <v>1</v>
      </c>
      <c r="Q1" s="13" t="s">
        <v>1463</v>
      </c>
      <c r="R1" s="13">
        <v>0</v>
      </c>
      <c r="S1" s="13" t="s">
        <v>1464</v>
      </c>
      <c r="T1" s="13">
        <v>0</v>
      </c>
    </row>
    <row r="2" spans="1:20" x14ac:dyDescent="0.45">
      <c r="A2" s="14" t="s">
        <v>1466</v>
      </c>
      <c r="B2" s="13" t="s">
        <v>1532</v>
      </c>
    </row>
    <row r="3" spans="1:20" x14ac:dyDescent="0.45">
      <c r="A3" s="14" t="s">
        <v>1468</v>
      </c>
      <c r="B3" s="13" t="b">
        <f>IF(B10&gt;256,"TripUpST110AndEarlier",TRUE)</f>
        <v>1</v>
      </c>
    </row>
    <row r="4" spans="1:20" x14ac:dyDescent="0.45">
      <c r="A4" s="14" t="s">
        <v>1469</v>
      </c>
      <c r="B4" s="13" t="s">
        <v>1470</v>
      </c>
    </row>
    <row r="5" spans="1:20" x14ac:dyDescent="0.45">
      <c r="A5" s="14" t="s">
        <v>1471</v>
      </c>
      <c r="B5" s="13" t="b">
        <v>1</v>
      </c>
    </row>
    <row r="6" spans="1:20" x14ac:dyDescent="0.45">
      <c r="A6" s="14" t="s">
        <v>1472</v>
      </c>
      <c r="B6" s="13" t="b">
        <v>0</v>
      </c>
    </row>
    <row r="7" spans="1:20" x14ac:dyDescent="0.45">
      <c r="A7" s="14" t="s">
        <v>1473</v>
      </c>
      <c r="B7" s="13" t="e">
        <f>'mass_shootings_Jan2014-Dec2016'!$O:$R</f>
        <v>#VALUE!</v>
      </c>
    </row>
    <row r="8" spans="1:20" x14ac:dyDescent="0.45">
      <c r="A8" s="14" t="s">
        <v>1474</v>
      </c>
      <c r="B8" s="13">
        <v>2</v>
      </c>
    </row>
    <row r="9" spans="1:20" x14ac:dyDescent="0.45">
      <c r="A9" s="14" t="s">
        <v>1475</v>
      </c>
      <c r="B9" s="27">
        <f>1</f>
        <v>1</v>
      </c>
    </row>
    <row r="10" spans="1:20" x14ac:dyDescent="0.45">
      <c r="A10" s="14" t="s">
        <v>1476</v>
      </c>
      <c r="B10" s="13">
        <v>4</v>
      </c>
    </row>
    <row r="12" spans="1:20" x14ac:dyDescent="0.45">
      <c r="A12" s="14" t="s">
        <v>1477</v>
      </c>
      <c r="B12" s="13" t="s">
        <v>1533</v>
      </c>
      <c r="C12" s="13" t="s">
        <v>1478</v>
      </c>
      <c r="D12" s="13" t="s">
        <v>1534</v>
      </c>
      <c r="E12" s="13" t="b">
        <v>1</v>
      </c>
      <c r="F12" s="13">
        <v>0</v>
      </c>
      <c r="G12" s="13">
        <v>4</v>
      </c>
      <c r="H12" s="13">
        <v>1</v>
      </c>
    </row>
    <row r="13" spans="1:20" x14ac:dyDescent="0.45">
      <c r="A13" s="14" t="s">
        <v>1480</v>
      </c>
      <c r="B13" s="13" t="str">
        <f>'mass_shootings_Jan2014-Dec2016'!$O:$O</f>
        <v>Florida</v>
      </c>
    </row>
    <row r="14" spans="1:20" x14ac:dyDescent="0.45">
      <c r="A14" s="14" t="s">
        <v>1481</v>
      </c>
    </row>
    <row r="15" spans="1:20" x14ac:dyDescent="0.45">
      <c r="A15" s="14" t="s">
        <v>1482</v>
      </c>
      <c r="B15" s="13" t="s">
        <v>1535</v>
      </c>
      <c r="C15" s="13" t="s">
        <v>1483</v>
      </c>
      <c r="D15" s="13" t="s">
        <v>1502</v>
      </c>
      <c r="E15" s="13" t="b">
        <v>1</v>
      </c>
      <c r="F15" s="13">
        <v>0</v>
      </c>
      <c r="G15" s="13">
        <v>4</v>
      </c>
      <c r="H15" s="13">
        <v>0</v>
      </c>
    </row>
    <row r="16" spans="1:20" x14ac:dyDescent="0.45">
      <c r="A16" s="14" t="s">
        <v>1485</v>
      </c>
      <c r="B16" s="13">
        <f>'mass_shootings_Jan2014-Dec2016'!$P:$P</f>
        <v>31</v>
      </c>
    </row>
    <row r="17" spans="1:8" x14ac:dyDescent="0.45">
      <c r="A17" s="14" t="s">
        <v>1486</v>
      </c>
    </row>
    <row r="18" spans="1:8" x14ac:dyDescent="0.45">
      <c r="A18" s="14" t="s">
        <v>1487</v>
      </c>
      <c r="B18" s="13" t="s">
        <v>1536</v>
      </c>
      <c r="C18" s="13" t="s">
        <v>1488</v>
      </c>
      <c r="D18" s="13" t="s">
        <v>1503</v>
      </c>
      <c r="E18" s="13" t="b">
        <v>1</v>
      </c>
      <c r="F18" s="13">
        <v>0</v>
      </c>
      <c r="G18" s="13">
        <v>4</v>
      </c>
      <c r="H18" s="13">
        <v>0</v>
      </c>
    </row>
    <row r="19" spans="1:8" x14ac:dyDescent="0.45">
      <c r="A19" s="14" t="s">
        <v>1490</v>
      </c>
      <c r="B19" s="13">
        <f>'mass_shootings_Jan2014-Dec2016'!$Q:$Q</f>
        <v>66</v>
      </c>
    </row>
    <row r="20" spans="1:8" x14ac:dyDescent="0.45">
      <c r="A20" s="14" t="s">
        <v>1491</v>
      </c>
    </row>
    <row r="21" spans="1:8" x14ac:dyDescent="0.45">
      <c r="A21" s="14" t="s">
        <v>1492</v>
      </c>
      <c r="B21" s="13" t="s">
        <v>1537</v>
      </c>
      <c r="C21" s="13" t="s">
        <v>1493</v>
      </c>
      <c r="D21" s="13" t="s">
        <v>1504</v>
      </c>
      <c r="E21" s="13" t="b">
        <v>1</v>
      </c>
      <c r="F21" s="13">
        <v>0</v>
      </c>
      <c r="G21" s="13">
        <v>4</v>
      </c>
      <c r="H21" s="13">
        <v>0</v>
      </c>
    </row>
    <row r="22" spans="1:8" x14ac:dyDescent="0.45">
      <c r="A22" s="14" t="s">
        <v>1495</v>
      </c>
      <c r="B22" s="13">
        <f>'mass_shootings_Jan2014-Dec2016'!$R:$R</f>
        <v>57</v>
      </c>
    </row>
    <row r="23" spans="1:8" x14ac:dyDescent="0.45">
      <c r="A23" s="14" t="s">
        <v>1496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1C2BF-68A7-47E3-B719-4190782D619F}">
  <dimension ref="A1:T23"/>
  <sheetViews>
    <sheetView workbookViewId="0"/>
  </sheetViews>
  <sheetFormatPr defaultColWidth="30.59765625" defaultRowHeight="14.25" x14ac:dyDescent="0.45"/>
  <cols>
    <col min="1" max="1" width="30.59765625" style="14"/>
    <col min="2" max="16384" width="30.59765625" style="13"/>
  </cols>
  <sheetData>
    <row r="1" spans="1:20" x14ac:dyDescent="0.45">
      <c r="A1" s="14" t="s">
        <v>1465</v>
      </c>
      <c r="B1" s="13" t="s">
        <v>1538</v>
      </c>
      <c r="C1" s="13" t="s">
        <v>1456</v>
      </c>
      <c r="D1" s="13">
        <v>7</v>
      </c>
      <c r="E1" s="13" t="s">
        <v>1457</v>
      </c>
      <c r="F1" s="13">
        <v>5</v>
      </c>
      <c r="G1" s="13" t="s">
        <v>1458</v>
      </c>
      <c r="H1" s="13">
        <v>1</v>
      </c>
      <c r="I1" s="13" t="s">
        <v>1459</v>
      </c>
      <c r="J1" s="13">
        <v>1</v>
      </c>
      <c r="K1" s="13" t="s">
        <v>1460</v>
      </c>
      <c r="L1" s="13">
        <v>0</v>
      </c>
      <c r="M1" s="13" t="s">
        <v>1461</v>
      </c>
      <c r="N1" s="13">
        <v>0</v>
      </c>
      <c r="O1" s="13" t="s">
        <v>1462</v>
      </c>
      <c r="P1" s="13">
        <v>1</v>
      </c>
      <c r="Q1" s="13" t="s">
        <v>1463</v>
      </c>
      <c r="R1" s="13">
        <v>0</v>
      </c>
      <c r="S1" s="13" t="s">
        <v>1464</v>
      </c>
      <c r="T1" s="13">
        <v>0</v>
      </c>
    </row>
    <row r="2" spans="1:20" x14ac:dyDescent="0.45">
      <c r="A2" s="14" t="s">
        <v>1466</v>
      </c>
      <c r="B2" s="13" t="s">
        <v>1467</v>
      </c>
    </row>
    <row r="3" spans="1:20" x14ac:dyDescent="0.45">
      <c r="A3" s="14" t="s">
        <v>1468</v>
      </c>
      <c r="B3" s="13" t="b">
        <f>IF(B10&gt;256,"TripUpST110AndEarlier",TRUE)</f>
        <v>1</v>
      </c>
    </row>
    <row r="4" spans="1:20" x14ac:dyDescent="0.45">
      <c r="A4" s="14" t="s">
        <v>1469</v>
      </c>
      <c r="B4" s="13" t="s">
        <v>1470</v>
      </c>
    </row>
    <row r="5" spans="1:20" x14ac:dyDescent="0.45">
      <c r="A5" s="14" t="s">
        <v>1471</v>
      </c>
      <c r="B5" s="13" t="b">
        <v>1</v>
      </c>
    </row>
    <row r="6" spans="1:20" x14ac:dyDescent="0.45">
      <c r="A6" s="14" t="s">
        <v>1472</v>
      </c>
      <c r="B6" s="13" t="b">
        <v>0</v>
      </c>
    </row>
    <row r="7" spans="1:20" x14ac:dyDescent="0.45">
      <c r="A7" s="14" t="s">
        <v>1473</v>
      </c>
      <c r="B7" s="13" t="e">
        <f>'mass_shootings_Jan2014-Dec2016'!$J$1:$M$47</f>
        <v>#VALUE!</v>
      </c>
    </row>
    <row r="8" spans="1:20" x14ac:dyDescent="0.45">
      <c r="A8" s="14" t="s">
        <v>1474</v>
      </c>
      <c r="B8" s="13">
        <v>2</v>
      </c>
    </row>
    <row r="9" spans="1:20" x14ac:dyDescent="0.45">
      <c r="A9" s="14" t="s">
        <v>1475</v>
      </c>
      <c r="B9" s="27">
        <f>1</f>
        <v>1</v>
      </c>
    </row>
    <row r="10" spans="1:20" x14ac:dyDescent="0.45">
      <c r="A10" s="14" t="s">
        <v>1476</v>
      </c>
      <c r="B10" s="13">
        <v>4</v>
      </c>
    </row>
    <row r="12" spans="1:20" x14ac:dyDescent="0.45">
      <c r="A12" s="14" t="s">
        <v>1477</v>
      </c>
      <c r="B12" s="13" t="s">
        <v>1497</v>
      </c>
      <c r="C12" s="13" t="s">
        <v>1478</v>
      </c>
      <c r="D12" s="13" t="s">
        <v>1479</v>
      </c>
      <c r="E12" s="13" t="b">
        <v>1</v>
      </c>
      <c r="F12" s="13">
        <v>0</v>
      </c>
      <c r="G12" s="13">
        <v>4</v>
      </c>
      <c r="H12" s="13">
        <v>1</v>
      </c>
    </row>
    <row r="13" spans="1:20" x14ac:dyDescent="0.45">
      <c r="A13" s="14" t="s">
        <v>1480</v>
      </c>
      <c r="B13" s="13" t="str">
        <f>'mass_shootings_Jan2014-Dec2016'!$J$1:$J$47</f>
        <v>Florida</v>
      </c>
    </row>
    <row r="14" spans="1:20" x14ac:dyDescent="0.45">
      <c r="A14" s="14" t="s">
        <v>1481</v>
      </c>
    </row>
    <row r="15" spans="1:20" x14ac:dyDescent="0.45">
      <c r="A15" s="14" t="s">
        <v>1482</v>
      </c>
      <c r="B15" s="13" t="s">
        <v>1498</v>
      </c>
      <c r="C15" s="13" t="s">
        <v>1483</v>
      </c>
      <c r="D15" s="13" t="s">
        <v>1484</v>
      </c>
      <c r="E15" s="13" t="b">
        <v>1</v>
      </c>
      <c r="F15" s="13">
        <v>0</v>
      </c>
      <c r="G15" s="13">
        <v>4</v>
      </c>
      <c r="H15" s="13">
        <v>0</v>
      </c>
    </row>
    <row r="16" spans="1:20" x14ac:dyDescent="0.45">
      <c r="A16" s="14" t="s">
        <v>1485</v>
      </c>
      <c r="B16" s="13">
        <f>'mass_shootings_Jan2014-Dec2016'!$K$1:$K$47</f>
        <v>8</v>
      </c>
    </row>
    <row r="17" spans="1:8" x14ac:dyDescent="0.45">
      <c r="A17" s="14" t="s">
        <v>1486</v>
      </c>
    </row>
    <row r="18" spans="1:8" x14ac:dyDescent="0.45">
      <c r="A18" s="14" t="s">
        <v>1487</v>
      </c>
      <c r="B18" s="13" t="s">
        <v>1499</v>
      </c>
      <c r="C18" s="13" t="s">
        <v>1488</v>
      </c>
      <c r="D18" s="13" t="s">
        <v>1489</v>
      </c>
      <c r="E18" s="13" t="b">
        <v>1</v>
      </c>
      <c r="F18" s="13">
        <v>0</v>
      </c>
      <c r="G18" s="13">
        <v>4</v>
      </c>
      <c r="H18" s="13">
        <v>0</v>
      </c>
    </row>
    <row r="19" spans="1:8" x14ac:dyDescent="0.45">
      <c r="A19" s="14" t="s">
        <v>1490</v>
      </c>
      <c r="B19" s="13">
        <f>'mass_shootings_Jan2014-Dec2016'!$L$1:$L$47</f>
        <v>15</v>
      </c>
    </row>
    <row r="20" spans="1:8" x14ac:dyDescent="0.45">
      <c r="A20" s="14" t="s">
        <v>1491</v>
      </c>
    </row>
    <row r="21" spans="1:8" x14ac:dyDescent="0.45">
      <c r="A21" s="14" t="s">
        <v>1492</v>
      </c>
      <c r="B21" s="13" t="s">
        <v>1500</v>
      </c>
      <c r="C21" s="13" t="s">
        <v>1493</v>
      </c>
      <c r="D21" s="13" t="s">
        <v>1494</v>
      </c>
      <c r="E21" s="13" t="b">
        <v>1</v>
      </c>
      <c r="F21" s="13">
        <v>0</v>
      </c>
      <c r="G21" s="13">
        <v>4</v>
      </c>
      <c r="H21" s="13">
        <v>0</v>
      </c>
    </row>
    <row r="22" spans="1:8" x14ac:dyDescent="0.45">
      <c r="A22" s="14" t="s">
        <v>1495</v>
      </c>
      <c r="B22" s="13">
        <f>'mass_shootings_Jan2014-Dec2016'!$M$1:$M$47</f>
        <v>17</v>
      </c>
    </row>
    <row r="23" spans="1:8" x14ac:dyDescent="0.45">
      <c r="A23" s="14"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6DBE-51BA-4B6B-BBD8-F3B83049F980}">
  <dimension ref="A1:B15"/>
  <sheetViews>
    <sheetView showGridLines="0" tabSelected="1" workbookViewId="0">
      <selection activeCell="B15" activeCellId="1" sqref="B14 B15"/>
    </sheetView>
  </sheetViews>
  <sheetFormatPr defaultColWidth="12.59765625" defaultRowHeight="14.25" x14ac:dyDescent="0.45"/>
  <cols>
    <col min="1" max="1" width="19.265625" bestFit="1" customWidth="1"/>
    <col min="2" max="2" width="12.59765625" customWidth="1"/>
  </cols>
  <sheetData>
    <row r="1" spans="1:2" s="33" customFormat="1" ht="18" x14ac:dyDescent="0.55000000000000004">
      <c r="A1" s="39" t="s">
        <v>1512</v>
      </c>
      <c r="B1" s="37"/>
    </row>
    <row r="2" spans="1:2" s="33" customFormat="1" ht="10.5" x14ac:dyDescent="0.35">
      <c r="A2" s="35" t="s">
        <v>1513</v>
      </c>
      <c r="B2" s="37" t="s">
        <v>1514</v>
      </c>
    </row>
    <row r="3" spans="1:2" s="33" customFormat="1" ht="10.5" x14ac:dyDescent="0.35">
      <c r="A3" s="35" t="s">
        <v>1515</v>
      </c>
      <c r="B3" s="37" t="s">
        <v>1516</v>
      </c>
    </row>
    <row r="4" spans="1:2" s="33" customFormat="1" ht="10.5" x14ac:dyDescent="0.35">
      <c r="A4" s="35" t="s">
        <v>1517</v>
      </c>
      <c r="B4" s="37" t="s">
        <v>1518</v>
      </c>
    </row>
    <row r="5" spans="1:2" s="34" customFormat="1" ht="10.5" x14ac:dyDescent="0.35">
      <c r="A5" s="36" t="s">
        <v>1519</v>
      </c>
      <c r="B5" s="38" t="s">
        <v>1520</v>
      </c>
    </row>
    <row r="7" spans="1:2" ht="15" customHeight="1" x14ac:dyDescent="0.45">
      <c r="A7" s="44"/>
      <c r="B7" s="41"/>
    </row>
    <row r="8" spans="1:2" ht="15" customHeight="1" thickBot="1" x14ac:dyDescent="0.5">
      <c r="A8" s="45" t="s">
        <v>1521</v>
      </c>
      <c r="B8" s="42" t="s">
        <v>1522</v>
      </c>
    </row>
    <row r="9" spans="1:2" ht="15" customHeight="1" thickTop="1" x14ac:dyDescent="0.45">
      <c r="A9" s="43" t="s">
        <v>1523</v>
      </c>
      <c r="B9" s="40">
        <f>_xll.StatPairCount(ST_2016,ST_2014)</f>
        <v>46</v>
      </c>
    </row>
    <row r="10" spans="1:2" ht="15" customHeight="1" x14ac:dyDescent="0.45">
      <c r="A10" s="43" t="s">
        <v>1524</v>
      </c>
      <c r="B10" s="40">
        <f>_xll.StatPairMean(ST_2016,ST_2014)</f>
        <v>2.3695652173913042</v>
      </c>
    </row>
    <row r="11" spans="1:2" ht="15" customHeight="1" x14ac:dyDescent="0.45">
      <c r="A11" s="46" t="s">
        <v>1525</v>
      </c>
      <c r="B11" s="47">
        <f>_xll.StatPairStdDev(ST_2016,ST_2014)</f>
        <v>4.762626239340241</v>
      </c>
    </row>
    <row r="12" spans="1:2" ht="15" customHeight="1" x14ac:dyDescent="0.45">
      <c r="A12" s="43" t="s">
        <v>1526</v>
      </c>
      <c r="B12" s="48">
        <v>0.97</v>
      </c>
    </row>
    <row r="13" spans="1:2" ht="15" customHeight="1" x14ac:dyDescent="0.45">
      <c r="A13" s="43" t="s">
        <v>1527</v>
      </c>
      <c r="B13" s="40">
        <f>B9 - 1</f>
        <v>45</v>
      </c>
    </row>
    <row r="14" spans="1:2" ht="15" customHeight="1" x14ac:dyDescent="0.45">
      <c r="A14" s="43" t="s">
        <v>1528</v>
      </c>
      <c r="B14" s="49">
        <f>B10 - _xll.StatStudent(B13,"q to x", (1 - B12)/2) * (B11/SQRT(B9))</f>
        <v>0.79585097456368414</v>
      </c>
    </row>
    <row r="15" spans="1:2" ht="15" customHeight="1" x14ac:dyDescent="0.45">
      <c r="A15" s="43" t="s">
        <v>1529</v>
      </c>
      <c r="B15" s="49">
        <f>B10 + _xll.StatStudent(B13,"q to x", (1 - B12)/2) * (B11/SQRT(B9))</f>
        <v>3.9432794602189243</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1357-7B1D-4E68-BFF2-194FE031592C}">
  <dimension ref="A1:B15"/>
  <sheetViews>
    <sheetView showGridLines="0" workbookViewId="0">
      <selection activeCell="B15" activeCellId="1" sqref="B14 B15"/>
    </sheetView>
  </sheetViews>
  <sheetFormatPr defaultColWidth="12.59765625" defaultRowHeight="14.25" x14ac:dyDescent="0.45"/>
  <cols>
    <col min="1" max="1" width="19.265625" bestFit="1" customWidth="1"/>
    <col min="2" max="2" width="12.59765625" customWidth="1"/>
  </cols>
  <sheetData>
    <row r="1" spans="1:2" s="33" customFormat="1" ht="18" x14ac:dyDescent="0.55000000000000004">
      <c r="A1" s="39" t="s">
        <v>1512</v>
      </c>
      <c r="B1" s="37"/>
    </row>
    <row r="2" spans="1:2" s="33" customFormat="1" ht="10.5" x14ac:dyDescent="0.35">
      <c r="A2" s="35" t="s">
        <v>1513</v>
      </c>
      <c r="B2" s="37" t="s">
        <v>1514</v>
      </c>
    </row>
    <row r="3" spans="1:2" s="33" customFormat="1" ht="10.5" x14ac:dyDescent="0.35">
      <c r="A3" s="35" t="s">
        <v>1515</v>
      </c>
      <c r="B3" s="37" t="s">
        <v>1516</v>
      </c>
    </row>
    <row r="4" spans="1:2" s="33" customFormat="1" ht="10.5" x14ac:dyDescent="0.35">
      <c r="A4" s="35" t="s">
        <v>1517</v>
      </c>
      <c r="B4" s="37" t="s">
        <v>1518</v>
      </c>
    </row>
    <row r="5" spans="1:2" s="34" customFormat="1" ht="10.5" x14ac:dyDescent="0.35">
      <c r="A5" s="36" t="s">
        <v>1519</v>
      </c>
      <c r="B5" s="38" t="s">
        <v>1520</v>
      </c>
    </row>
    <row r="7" spans="1:2" ht="15" customHeight="1" x14ac:dyDescent="0.45">
      <c r="A7" s="44"/>
      <c r="B7" s="41"/>
    </row>
    <row r="8" spans="1:2" ht="15" customHeight="1" thickBot="1" x14ac:dyDescent="0.5">
      <c r="A8" s="45" t="s">
        <v>1521</v>
      </c>
      <c r="B8" s="42" t="s">
        <v>1522</v>
      </c>
    </row>
    <row r="9" spans="1:2" ht="15" customHeight="1" thickTop="1" x14ac:dyDescent="0.45">
      <c r="A9" s="43" t="s">
        <v>1523</v>
      </c>
      <c r="B9" s="40">
        <f>_xll.StatPairCount(ST_2016_18,ST_2014_16)</f>
        <v>46</v>
      </c>
    </row>
    <row r="10" spans="1:2" ht="15" customHeight="1" x14ac:dyDescent="0.45">
      <c r="A10" s="43" t="s">
        <v>1524</v>
      </c>
      <c r="B10" s="40">
        <f>_xll.StatPairMean(ST_2016_18,ST_2014_16)</f>
        <v>9.5652173913043477</v>
      </c>
    </row>
    <row r="11" spans="1:2" ht="15" customHeight="1" x14ac:dyDescent="0.45">
      <c r="A11" s="46" t="s">
        <v>1525</v>
      </c>
      <c r="B11" s="47">
        <f>_xll.StatPairStdDev(ST_2016_18,ST_2014_16)</f>
        <v>23.211732831971034</v>
      </c>
    </row>
    <row r="12" spans="1:2" ht="15" customHeight="1" x14ac:dyDescent="0.45">
      <c r="A12" s="43" t="s">
        <v>1526</v>
      </c>
      <c r="B12" s="48">
        <v>0.97</v>
      </c>
    </row>
    <row r="13" spans="1:2" ht="15" customHeight="1" x14ac:dyDescent="0.45">
      <c r="A13" s="43" t="s">
        <v>1527</v>
      </c>
      <c r="B13" s="40">
        <f>B9 - 1</f>
        <v>45</v>
      </c>
    </row>
    <row r="14" spans="1:2" ht="15" customHeight="1" x14ac:dyDescent="0.45">
      <c r="A14" s="43" t="s">
        <v>1528</v>
      </c>
      <c r="B14" s="49">
        <f>B10 - _xll.StatStudent(B13,"q to x", (1 - B12)/2) * (B11/SQRT(B9))</f>
        <v>1.8953661952040726</v>
      </c>
    </row>
    <row r="15" spans="1:2" ht="15" customHeight="1" x14ac:dyDescent="0.45">
      <c r="A15" s="43" t="s">
        <v>1529</v>
      </c>
      <c r="B15" s="49">
        <f>B10 + _xll.StatStudent(B13,"q to x", (1 - B12)/2) * (B11/SQRT(B9))</f>
        <v>17.235068587404623</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0430-8AB8-4328-AFE1-F1C9C387ACDE}">
  <dimension ref="A1:B15"/>
  <sheetViews>
    <sheetView showGridLines="0" workbookViewId="0">
      <selection activeCell="B15" activeCellId="1" sqref="B14 B15"/>
    </sheetView>
  </sheetViews>
  <sheetFormatPr defaultColWidth="12.59765625" defaultRowHeight="14.25" x14ac:dyDescent="0.45"/>
  <cols>
    <col min="1" max="1" width="19.265625" bestFit="1" customWidth="1"/>
    <col min="2" max="2" width="12.59765625" customWidth="1"/>
  </cols>
  <sheetData>
    <row r="1" spans="1:2" s="33" customFormat="1" ht="18" x14ac:dyDescent="0.55000000000000004">
      <c r="A1" s="39" t="s">
        <v>1512</v>
      </c>
      <c r="B1" s="37"/>
    </row>
    <row r="2" spans="1:2" s="33" customFormat="1" ht="10.5" x14ac:dyDescent="0.35">
      <c r="A2" s="35" t="s">
        <v>1513</v>
      </c>
      <c r="B2" s="37" t="s">
        <v>1514</v>
      </c>
    </row>
    <row r="3" spans="1:2" s="33" customFormat="1" ht="10.5" x14ac:dyDescent="0.35">
      <c r="A3" s="35" t="s">
        <v>1515</v>
      </c>
      <c r="B3" s="37" t="s">
        <v>1516</v>
      </c>
    </row>
    <row r="4" spans="1:2" s="33" customFormat="1" ht="10.5" x14ac:dyDescent="0.35">
      <c r="A4" s="35" t="s">
        <v>1517</v>
      </c>
      <c r="B4" s="37" t="s">
        <v>1518</v>
      </c>
    </row>
    <row r="5" spans="1:2" s="34" customFormat="1" ht="10.5" x14ac:dyDescent="0.35">
      <c r="A5" s="36" t="s">
        <v>1519</v>
      </c>
      <c r="B5" s="38" t="s">
        <v>1520</v>
      </c>
    </row>
    <row r="7" spans="1:2" ht="15" customHeight="1" x14ac:dyDescent="0.45">
      <c r="A7" s="44"/>
      <c r="B7" s="41"/>
    </row>
    <row r="8" spans="1:2" ht="15" customHeight="1" thickBot="1" x14ac:dyDescent="0.5">
      <c r="A8" s="45" t="s">
        <v>1521</v>
      </c>
      <c r="B8" s="42" t="s">
        <v>1522</v>
      </c>
    </row>
    <row r="9" spans="1:2" ht="15" customHeight="1" thickTop="1" x14ac:dyDescent="0.45">
      <c r="A9" s="43" t="s">
        <v>1523</v>
      </c>
      <c r="B9" s="40">
        <f>_xll.StatPairCount(ST_2016_23,ST_2014_21)</f>
        <v>46</v>
      </c>
    </row>
    <row r="10" spans="1:2" ht="15" customHeight="1" x14ac:dyDescent="0.45">
      <c r="A10" s="43" t="s">
        <v>1524</v>
      </c>
      <c r="B10" s="40">
        <f>_xll.StatPairMean(ST_2016_23,ST_2014_21)</f>
        <v>4.1521739130434785</v>
      </c>
    </row>
    <row r="11" spans="1:2" ht="15" customHeight="1" x14ac:dyDescent="0.45">
      <c r="A11" s="46" t="s">
        <v>1525</v>
      </c>
      <c r="B11" s="47">
        <f>_xll.StatPairStdDev(ST_2016_23,ST_2014_21)</f>
        <v>9.7410184074113388</v>
      </c>
    </row>
    <row r="12" spans="1:2" ht="15" customHeight="1" x14ac:dyDescent="0.45">
      <c r="A12" s="43" t="s">
        <v>1526</v>
      </c>
      <c r="B12" s="48">
        <v>0.97</v>
      </c>
    </row>
    <row r="13" spans="1:2" ht="15" customHeight="1" x14ac:dyDescent="0.45">
      <c r="A13" s="43" t="s">
        <v>1527</v>
      </c>
      <c r="B13" s="40">
        <f>B9 - 1</f>
        <v>45</v>
      </c>
    </row>
    <row r="14" spans="1:2" ht="15" customHeight="1" x14ac:dyDescent="0.45">
      <c r="A14" s="43" t="s">
        <v>1528</v>
      </c>
      <c r="B14" s="49">
        <f>B10 - _xll.StatStudent(B13,"q to x", (1 - B12)/2) * (B11/SQRT(B9))</f>
        <v>0.93344990720739895</v>
      </c>
    </row>
    <row r="15" spans="1:2" ht="15" customHeight="1" x14ac:dyDescent="0.45">
      <c r="A15" s="43" t="s">
        <v>1529</v>
      </c>
      <c r="B15" s="49">
        <f>B10 + _xll.StatStudent(B13,"q to x", (1 - B12)/2) * (B11/SQRT(B9))</f>
        <v>7.3708979188795585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mass_shootings_Jan2014-Dec2016</vt:lpstr>
      <vt:lpstr>_PalUtilTempWorksheet</vt:lpstr>
      <vt:lpstr>_STDS_DG24C7425D</vt:lpstr>
      <vt:lpstr>_STDS_DG2AC7B316</vt:lpstr>
      <vt:lpstr>_STDS_DG340308C6</vt:lpstr>
      <vt:lpstr>Confidence Interval</vt:lpstr>
      <vt:lpstr>Confidence Interval (2)</vt:lpstr>
      <vt:lpstr>Confidence Interval (3)</vt:lpstr>
      <vt:lpstr>ST_2014</vt:lpstr>
      <vt:lpstr>ST_2014_16</vt:lpstr>
      <vt:lpstr>ST_2014_21</vt:lpstr>
      <vt:lpstr>ST_2015</vt:lpstr>
      <vt:lpstr>ST_2015_17</vt:lpstr>
      <vt:lpstr>ST_2015_22</vt:lpstr>
      <vt:lpstr>ST_2016</vt:lpstr>
      <vt:lpstr>ST_2016_18</vt:lpstr>
      <vt:lpstr>ST_2016_23</vt:lpstr>
      <vt:lpstr>ST_State</vt:lpstr>
      <vt:lpstr>ST_State_15</vt:lpstr>
      <vt:lpstr>'Confidence Interval'!StatToolsHeader</vt:lpstr>
      <vt:lpstr>'Confidence Interval (2)'!StatToolsHeader</vt:lpstr>
      <vt:lpstr>'Confidence Interval (3)'!StatToolsHeader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Chernobai</dc:creator>
  <cp:lastModifiedBy>Pan Chen</cp:lastModifiedBy>
  <dcterms:created xsi:type="dcterms:W3CDTF">2017-11-07T16:35:28Z</dcterms:created>
  <dcterms:modified xsi:type="dcterms:W3CDTF">2017-11-11T22:12:48Z</dcterms:modified>
</cp:coreProperties>
</file>