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d.ad.syr.edu\02\a01ef0\Documents\Desktop\MBC638-F17\LECTURE NOTES\Lecture 13 - Hypothesis testing\"/>
    </mc:Choice>
  </mc:AlternateContent>
  <bookViews>
    <workbookView xWindow="120" yWindow="15" windowWidth="18975" windowHeight="11640"/>
  </bookViews>
  <sheets>
    <sheet name="Data" sheetId="1" r:id="rId1"/>
    <sheet name="Description" sheetId="2" r:id="rId2"/>
    <sheet name="_PalUtilTempWorksheet" sheetId="3" state="hidden" r:id="rId3"/>
    <sheet name="_STDS_DGDDDC507" sheetId="4" state="hidden" r:id="rId4"/>
  </sheets>
  <definedNames>
    <definedName name="ST_Husband">Data!$B$2:$B$36</definedName>
    <definedName name="ST_Pair">Data!$A$2:$A$36</definedName>
    <definedName name="ST_Wife">Data!$C$2:$C$36</definedName>
    <definedName name="STWBD_StatToolsHypothesisTest_AnalysisType" hidden="1">" 2"</definedName>
    <definedName name="STWBD_StatToolsHypothesisTest_DefaultDataFormat" hidden="1">" 0"</definedName>
    <definedName name="STWBD_StatToolsHypothesisTest_HasDefaultInfo" hidden="1">"TRUE"</definedName>
    <definedName name="STWBD_StatToolsHypothesisTest_InputType" hidden="1">" 0"</definedName>
    <definedName name="STWBD_StatToolsHypothesisTest_KnownPopulationStdDev" hidden="1">"FALSE"</definedName>
    <definedName name="STWBD_StatToolsHypothesisTest_MeanAlternativeType" hidden="1">" 0"</definedName>
    <definedName name="STWBD_StatToolsHypothesisTest_MeanNullValue" hidden="1">" 0"</definedName>
    <definedName name="STWBD_StatToolsHypothesisTest_MeanValueList" hidden="1">0</definedName>
    <definedName name="STWBD_StatToolsHypothesisTest_PerformFTest" hidden="1">"FALSE"</definedName>
    <definedName name="STWBD_StatToolsHypothesisTest_PerformMeanTest" hidden="1">"TRUE"</definedName>
    <definedName name="STWBD_StatToolsHypothesisTest_PerformStdDevTest" hidden="1">"FALSE"</definedName>
    <definedName name="STWBD_StatToolsHypothesisTest_SampleSizeValueList" hidden="1">0</definedName>
    <definedName name="STWBD_StatToolsHypothesisTest_SelectedVariableNameList" hidden="1">1</definedName>
    <definedName name="STWBD_StatToolsHypothesisTest_SelectedVariableNameList_1" hidden="1">"-1"</definedName>
    <definedName name="STWBD_StatToolsHypothesisTest_StdDevAlternativeType" hidden="1">" 0"</definedName>
    <definedName name="STWBD_StatToolsHypothesisTest_StdDevNullValue" hidden="1">" 1"</definedName>
    <definedName name="STWBD_StatToolsHypothesisTest_StdDevValueList" hidden="1">0</definedName>
    <definedName name="STWBD_StatToolsHypothesisTest_VariableList" hidden="1">2</definedName>
    <definedName name="STWBD_StatToolsHypothesisTest_VariableList_1" hidden="1">"U_x0001_VG1CCB1004AA7B0E7_x0001_"</definedName>
    <definedName name="STWBD_StatToolsHypothesisTest_VariableList_2" hidden="1">"U_x0001_VG135D901736AFE2B6_x0001_"</definedName>
    <definedName name="STWBD_StatToolsHypothesisTest_VariableNameList" hidden="1">0</definedName>
    <definedName name="STWBD_StatToolsHypothesisTest_VariableSet" hidden="1">"Variable Set #1"</definedName>
    <definedName name="STWBD_StatToolsHypothesisTest_VarSelectorDefaultDataSet" hidden="1">"DGDDDC507"</definedName>
  </definedNames>
  <calcPr calcId="162913"/>
</workbook>
</file>

<file path=xl/calcChain.xml><?xml version="1.0" encoding="utf-8"?>
<calcChain xmlns="http://schemas.openxmlformats.org/spreadsheetml/2006/main">
  <c r="J7" i="1" l="1"/>
  <c r="B9" i="4"/>
  <c r="B19" i="4"/>
  <c r="B16" i="4"/>
  <c r="B13" i="4"/>
  <c r="B7" i="4"/>
  <c r="B3" i="4"/>
  <c r="B9" i="3"/>
  <c r="J5" i="1"/>
  <c r="J4" i="1"/>
  <c r="J3" i="1"/>
  <c r="J9" i="1" l="1"/>
  <c r="J8" i="1"/>
  <c r="J10" i="1" s="1"/>
  <c r="J11" i="1"/>
  <c r="J14" i="1" l="1"/>
  <c r="J13" i="1"/>
  <c r="J12" i="1"/>
</calcChain>
</file>

<file path=xl/comments1.xml><?xml version="1.0" encoding="utf-8"?>
<comments xmlns="http://schemas.openxmlformats.org/spreadsheetml/2006/main">
  <authors>
    <author>Anna Chernobay</author>
  </authors>
  <commentList>
    <comment ref="I2" authorId="0" shapeId="0">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sharedStrings.xml><?xml version="1.0" encoding="utf-8"?>
<sst xmlns="http://schemas.openxmlformats.org/spreadsheetml/2006/main" count="74" uniqueCount="74">
  <si>
    <t>Pair</t>
  </si>
  <si>
    <t>Husband</t>
  </si>
  <si>
    <t>Wife</t>
  </si>
  <si>
    <t>Data description:</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</si>
  <si>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</si>
  <si>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</si>
  <si>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</si>
  <si>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</si>
  <si>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</si>
  <si>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</si>
  <si>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</si>
  <si>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</si>
  <si>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</si>
  <si>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</si>
  <si>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car dealership</t>
  </si>
  <si>
    <t>GUID</t>
  </si>
  <si>
    <t>DGDDDC507</t>
  </si>
  <si>
    <t>Format Range</t>
  </si>
  <si>
    <t>Variable Layout</t>
  </si>
  <si>
    <t>Columns</t>
  </si>
  <si>
    <t>Variable Names In Cells</t>
  </si>
  <si>
    <t>Variable Names In 2nd Cells</t>
  </si>
  <si>
    <t>Data Set Ranges</t>
  </si>
  <si>
    <t>Data Sheet Format</t>
  </si>
  <si>
    <t>Formula Eval Cell</t>
  </si>
  <si>
    <t>Num Stored Vars</t>
  </si>
  <si>
    <t>1 : Info</t>
  </si>
  <si>
    <t>VG173B809B3107D921</t>
  </si>
  <si>
    <t>var1</t>
  </si>
  <si>
    <t>ST_Pair</t>
  </si>
  <si>
    <t>1 : Ranges</t>
  </si>
  <si>
    <t>1 : MultiRefs</t>
  </si>
  <si>
    <t>2 : Info</t>
  </si>
  <si>
    <t>VG1CCB1004AA7B0E7</t>
  </si>
  <si>
    <t>var2</t>
  </si>
  <si>
    <t>ST_Husband</t>
  </si>
  <si>
    <t>2 : Ranges</t>
  </si>
  <si>
    <t>2 : MultiRefs</t>
  </si>
  <si>
    <t>3 : Info</t>
  </si>
  <si>
    <t>VG135D901736AFE2B6</t>
  </si>
  <si>
    <t>var3</t>
  </si>
  <si>
    <t>ST_Wife</t>
  </si>
  <si>
    <t>3 : Ranges</t>
  </si>
  <si>
    <t>3 : MultiRefs</t>
  </si>
  <si>
    <r>
      <t xml:space="preserve">Ha: mu(h) </t>
    </r>
    <r>
      <rPr>
        <sz val="14"/>
        <color theme="1"/>
        <rFont val="Calibri"/>
        <family val="2"/>
      </rPr>
      <t>≠mu(w)</t>
    </r>
  </si>
  <si>
    <t>Ho: mu(h) = mu(w)</t>
  </si>
  <si>
    <t>Hypothesis Test (Paired-Sample)</t>
  </si>
  <si>
    <t>Husband - Wife</t>
  </si>
  <si>
    <t>Sample Size</t>
  </si>
  <si>
    <t>Sample Mean</t>
  </si>
  <si>
    <t>Sample Std Dev</t>
  </si>
  <si>
    <t>Hypothesized Mean</t>
  </si>
  <si>
    <t>Alternative Hypothesis</t>
  </si>
  <si>
    <t>Standard Error of Mean</t>
  </si>
  <si>
    <t>Degrees of Freedom</t>
  </si>
  <si>
    <t>t-Test Statistic</t>
  </si>
  <si>
    <t>p-Value</t>
  </si>
  <si>
    <t>Null Hypoth. at 10% Significance</t>
  </si>
  <si>
    <t>Null Hypoth. at 5% Significance</t>
  </si>
  <si>
    <t>Null Hypoth. at 1% Significance</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</si>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</sst>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lt;0.0001]&quot;&lt; 0.0001&quot;;0.0000"/>
  </numFmts>
  <fonts count="9" x14ac:knownFonts="1">
    <font>
      <sz val="11"/>
      <color theme="1"/>
      <name val="Calibri"/>
      <family val="2"/>
      <scheme val="minor"/>
    </font>
    <font>
      <b/>
      <sz val="11"/>
      <color theme="1"/>
      <name val="Calibri"/>
      <family val="2"/>
      <scheme val="minor"/>
    </font>
    <font>
      <sz val="14"/>
      <color theme="1"/>
      <name val="Calibri"/>
      <family val="2"/>
      <scheme val="minor"/>
    </font>
    <font>
      <sz val="14"/>
      <color theme="1"/>
      <name val="Calibri"/>
      <family val="2"/>
    </font>
    <font>
      <b/>
      <sz val="8"/>
      <color theme="1"/>
      <name val="Calibri"/>
      <family val="2"/>
      <scheme val="minor"/>
    </font>
    <font>
      <b/>
      <i/>
      <sz val="8"/>
      <color theme="1"/>
      <name val="Calibri"/>
      <family val="2"/>
      <scheme val="minor"/>
    </font>
    <font>
      <sz val="9"/>
      <color indexed="81"/>
      <name val="Tahoma"/>
      <family val="2"/>
    </font>
    <font>
      <b/>
      <u/>
      <sz val="9"/>
      <color indexed="81"/>
      <name val="Tahoma"/>
      <family val="2"/>
    </font>
    <font>
      <i/>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00CCFF"/>
        <bgColor indexed="64"/>
      </patternFill>
    </fill>
    <fill>
      <patternFill patternType="solid">
        <fgColor rgb="FFFFFF00"/>
        <bgColor indexed="64"/>
      </patternFill>
    </fill>
    <fill>
      <patternFill patternType="solid">
        <fgColor rgb="FF92D050"/>
        <bgColor indexed="64"/>
      </patternFill>
    </fill>
  </fills>
  <borders count="24">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double">
        <color rgb="FF000000"/>
      </bottom>
      <diagonal/>
    </border>
    <border>
      <left/>
      <right/>
      <top/>
      <bottom style="hair">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0" xfId="0" applyAlignment="1">
      <alignment horizontal="center"/>
    </xf>
    <xf numFmtId="0" fontId="0" fillId="0" borderId="0" xfId="0" applyNumberFormat="1"/>
    <xf numFmtId="0" fontId="0" fillId="0" borderId="0" xfId="0" applyAlignment="1">
      <alignment horizontal="left"/>
    </xf>
    <xf numFmtId="0" fontId="1" fillId="0" borderId="0" xfId="0" applyFont="1" applyAlignment="1">
      <alignment horizontal="left"/>
    </xf>
    <xf numFmtId="0" fontId="0" fillId="0" borderId="0" xfId="0" applyBorder="1"/>
    <xf numFmtId="0" fontId="0" fillId="3" borderId="1" xfId="0" applyFill="1" applyBorder="1" applyAlignment="1">
      <alignment horizontal="center"/>
    </xf>
    <xf numFmtId="0" fontId="0" fillId="3" borderId="2" xfId="0" applyFill="1" applyBorder="1" applyAlignment="1">
      <alignment horizontal="right"/>
    </xf>
    <xf numFmtId="0" fontId="0" fillId="3" borderId="3" xfId="0" applyFill="1" applyBorder="1" applyAlignment="1">
      <alignment horizontal="right"/>
    </xf>
    <xf numFmtId="0" fontId="0" fillId="2" borderId="4" xfId="0" applyFill="1" applyBorder="1" applyAlignment="1">
      <alignment horizontal="center"/>
    </xf>
    <xf numFmtId="0" fontId="0" fillId="2" borderId="5" xfId="0" applyFill="1" applyBorder="1"/>
    <xf numFmtId="0" fontId="0" fillId="2" borderId="6" xfId="0" applyFill="1" applyBorder="1"/>
    <xf numFmtId="0" fontId="0" fillId="2" borderId="7" xfId="0" applyFill="1" applyBorder="1" applyAlignment="1">
      <alignment horizontal="center"/>
    </xf>
    <xf numFmtId="0" fontId="0" fillId="2" borderId="8" xfId="0" applyFill="1" applyBorder="1"/>
    <xf numFmtId="0" fontId="0" fillId="2" borderId="9" xfId="0" applyFill="1" applyBorder="1"/>
    <xf numFmtId="0" fontId="0" fillId="2" borderId="10" xfId="0" applyFill="1" applyBorder="1" applyAlignment="1">
      <alignment horizontal="center"/>
    </xf>
    <xf numFmtId="0" fontId="0" fillId="2" borderId="11" xfId="0" applyFill="1" applyBorder="1"/>
    <xf numFmtId="0" fontId="0" fillId="2" borderId="12" xfId="0" applyFill="1" applyBorder="1"/>
    <xf numFmtId="0" fontId="0" fillId="0" borderId="0" xfId="0" applyNumberFormat="1" applyAlignment="1">
      <alignment horizontal="left"/>
    </xf>
    <xf numFmtId="49" fontId="4" fillId="0" borderId="0" xfId="0" applyNumberFormat="1" applyFont="1" applyAlignment="1">
      <alignment horizontal="center"/>
    </xf>
    <xf numFmtId="49" fontId="4" fillId="0" borderId="13" xfId="0" applyNumberFormat="1" applyFont="1" applyFill="1" applyBorder="1" applyAlignment="1">
      <alignment horizontal="center"/>
    </xf>
    <xf numFmtId="49" fontId="4" fillId="0" borderId="0" xfId="0" applyNumberFormat="1" applyFont="1" applyAlignment="1">
      <alignment horizontal="left"/>
    </xf>
    <xf numFmtId="49" fontId="5" fillId="0" borderId="0" xfId="0" applyNumberFormat="1" applyFont="1" applyAlignment="1">
      <alignment horizontal="left"/>
    </xf>
    <xf numFmtId="49" fontId="4" fillId="0" borderId="14" xfId="0" applyNumberFormat="1" applyFont="1" applyFill="1" applyBorder="1" applyAlignment="1">
      <alignment horizontal="left"/>
    </xf>
    <xf numFmtId="0" fontId="0" fillId="0" borderId="14" xfId="0" applyFill="1" applyBorder="1" applyAlignment="1">
      <alignment horizontal="center"/>
    </xf>
    <xf numFmtId="0" fontId="0" fillId="0" borderId="0" xfId="0" applyNumberFormat="1" applyAlignment="1">
      <alignment horizontal="center"/>
    </xf>
    <xf numFmtId="49" fontId="5" fillId="4" borderId="13" xfId="0" applyNumberFormat="1" applyFont="1" applyFill="1" applyBorder="1" applyAlignment="1">
      <alignment horizontal="left"/>
    </xf>
    <xf numFmtId="165" fontId="0" fillId="4" borderId="0" xfId="0" applyNumberFormat="1" applyFill="1" applyAlignment="1">
      <alignment horizontal="center"/>
    </xf>
    <xf numFmtId="0" fontId="0" fillId="0" borderId="0" xfId="0" applyFill="1" applyBorder="1" applyAlignment="1"/>
    <xf numFmtId="0" fontId="0" fillId="0" borderId="16" xfId="0" applyFill="1" applyBorder="1" applyAlignment="1"/>
    <xf numFmtId="0" fontId="8" fillId="0" borderId="17" xfId="0" applyFont="1" applyFill="1" applyBorder="1" applyAlignment="1">
      <alignment horizontal="center"/>
    </xf>
    <xf numFmtId="0" fontId="0" fillId="5" borderId="0" xfId="0" applyFill="1" applyBorder="1" applyAlignment="1"/>
    <xf numFmtId="164" fontId="0" fillId="5" borderId="0" xfId="0" applyNumberFormat="1" applyFill="1" applyAlignment="1">
      <alignment horizontal="center"/>
    </xf>
    <xf numFmtId="0" fontId="0" fillId="4" borderId="0" xfId="0" applyFill="1" applyBorder="1" applyAlignment="1"/>
    <xf numFmtId="0" fontId="0" fillId="0" borderId="18" xfId="0" applyBorder="1"/>
    <xf numFmtId="0" fontId="0" fillId="0" borderId="15" xfId="0" applyBorder="1"/>
    <xf numFmtId="0" fontId="0" fillId="0" borderId="19" xfId="0" applyBorder="1"/>
    <xf numFmtId="0" fontId="0" fillId="0" borderId="20" xfId="0" applyBorder="1"/>
    <xf numFmtId="0" fontId="0" fillId="0" borderId="21" xfId="0" applyBorder="1"/>
    <xf numFmtId="0" fontId="2" fillId="0" borderId="0" xfId="0" applyFont="1" applyBorder="1"/>
    <xf numFmtId="0" fontId="2" fillId="0" borderId="21" xfId="0" applyFont="1" applyBorder="1"/>
    <xf numFmtId="0" fontId="0" fillId="0" borderId="22" xfId="0" applyBorder="1"/>
    <xf numFmtId="0" fontId="0" fillId="0" borderId="16" xfId="0" applyBorder="1"/>
    <xf numFmtId="0" fontId="0" fillId="0" borderId="23"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176561</xdr:colOff>
      <xdr:row>17</xdr:row>
      <xdr:rowOff>153329</xdr:rowOff>
    </xdr:from>
    <xdr:to>
      <xdr:col>9</xdr:col>
      <xdr:colOff>450695</xdr:colOff>
      <xdr:row>20</xdr:row>
      <xdr:rowOff>18585</xdr:rowOff>
    </xdr:to>
    <xdr:sp macro="" textlink="">
      <xdr:nvSpPr>
        <xdr:cNvPr id="3" name="TextBox 2"/>
        <xdr:cNvSpPr txBox="1"/>
      </xdr:nvSpPr>
      <xdr:spPr>
        <a:xfrm>
          <a:off x="4906537" y="3401122"/>
          <a:ext cx="1788841" cy="436756"/>
        </a:xfrm>
        <a:prstGeom prst="rect">
          <a:avLst/>
        </a:prstGeom>
        <a:solidFill>
          <a:srgbClr val="00B0F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STATTOOLS</a:t>
          </a:r>
        </a:p>
      </xdr:txBody>
    </xdr:sp>
    <xdr:clientData/>
  </xdr:twoCellAnchor>
  <xdr:twoCellAnchor>
    <xdr:from>
      <xdr:col>11</xdr:col>
      <xdr:colOff>129169</xdr:colOff>
      <xdr:row>17</xdr:row>
      <xdr:rowOff>184924</xdr:rowOff>
    </xdr:from>
    <xdr:to>
      <xdr:col>13</xdr:col>
      <xdr:colOff>328961</xdr:colOff>
      <xdr:row>20</xdr:row>
      <xdr:rowOff>50180</xdr:rowOff>
    </xdr:to>
    <xdr:sp macro="" textlink="">
      <xdr:nvSpPr>
        <xdr:cNvPr id="4" name="TextBox 3"/>
        <xdr:cNvSpPr txBox="1"/>
      </xdr:nvSpPr>
      <xdr:spPr>
        <a:xfrm>
          <a:off x="7828157" y="3432717"/>
          <a:ext cx="1788841" cy="436756"/>
        </a:xfrm>
        <a:prstGeom prst="rect">
          <a:avLst/>
        </a:prstGeom>
        <a:solidFill>
          <a:srgbClr val="00B0F0"/>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DATA ANALYSIS TOOLPAK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2</xdr:row>
      <xdr:rowOff>85725</xdr:rowOff>
    </xdr:from>
    <xdr:to>
      <xdr:col>10</xdr:col>
      <xdr:colOff>390525</xdr:colOff>
      <xdr:row>11</xdr:row>
      <xdr:rowOff>95250</xdr:rowOff>
    </xdr:to>
    <xdr:sp macro="" textlink="">
      <xdr:nvSpPr>
        <xdr:cNvPr id="2" name="TextBox 1"/>
        <xdr:cNvSpPr txBox="1"/>
      </xdr:nvSpPr>
      <xdr:spPr>
        <a:xfrm>
          <a:off x="95250" y="466725"/>
          <a:ext cx="6391275" cy="1724025"/>
        </a:xfrm>
        <a:prstGeom prst="rect">
          <a:avLst/>
        </a:prstGeom>
        <a:solidFill>
          <a:schemeClr val="bg1">
            <a:lumMod val="75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Stevens Honda-Buick automobile dealership  often sells to husband-wife pairs. </a:t>
          </a:r>
        </a:p>
        <a:p>
          <a:endParaRPr lang="en-US" sz="1100"/>
        </a:p>
        <a:p>
          <a:r>
            <a:rPr lang="en-US" sz="1100"/>
            <a:t>The</a:t>
          </a:r>
          <a:r>
            <a:rPr lang="en-US" sz="1100" baseline="0"/>
            <a:t> manager would like to check whether the sales presentation is viewed any more or less favorably by the husbands than the wives. If it is, then some new training mihgt be recommended for its salespeople.</a:t>
          </a:r>
        </a:p>
        <a:p>
          <a:endParaRPr lang="en-US" sz="1100" baseline="0"/>
        </a:p>
        <a:p>
          <a:r>
            <a:rPr lang="en-US" sz="1100" baseline="0"/>
            <a:t>To check for differences, a random sample of husbands and wives are asked (separately) to rate the sales presentation on a scale of 1 to 10, 10 being the most favorable rating.</a:t>
          </a:r>
        </a:p>
        <a:p>
          <a:endParaRPr lang="en-US" sz="1100" baseline="0"/>
        </a:p>
        <a:p>
          <a:r>
            <a:rPr lang="en-US" sz="1100" baseline="0"/>
            <a:t>What can the manager conclude from these data?</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abSelected="1" zoomScale="175" zoomScaleNormal="175" workbookViewId="0">
      <selection activeCell="F10" sqref="F10"/>
    </sheetView>
  </sheetViews>
  <sheetFormatPr defaultRowHeight="15" x14ac:dyDescent="0.25"/>
  <cols>
    <col min="1" max="1" width="9.140625" style="1"/>
    <col min="7" max="7" width="12.7109375" customWidth="1"/>
    <col min="8" max="8" width="16.140625" customWidth="1"/>
    <col min="9" max="9" width="22.7109375" bestFit="1" customWidth="1"/>
    <col min="10" max="10" width="12.7109375" customWidth="1"/>
    <col min="13" max="13" width="14.7109375" customWidth="1"/>
  </cols>
  <sheetData>
    <row r="1" spans="1:14" ht="15" customHeight="1" thickTop="1" x14ac:dyDescent="0.25">
      <c r="A1" s="6" t="s">
        <v>0</v>
      </c>
      <c r="B1" s="7" t="s">
        <v>1</v>
      </c>
      <c r="C1" s="8" t="s">
        <v>2</v>
      </c>
      <c r="I1" s="22"/>
      <c r="J1" s="19"/>
    </row>
    <row r="2" spans="1:14" ht="15" customHeight="1" thickBot="1" x14ac:dyDescent="0.3">
      <c r="A2" s="9">
        <v>1</v>
      </c>
      <c r="B2" s="10">
        <v>6</v>
      </c>
      <c r="C2" s="11">
        <v>3</v>
      </c>
      <c r="I2" s="26" t="s">
        <v>46</v>
      </c>
      <c r="J2" s="20" t="s">
        <v>47</v>
      </c>
    </row>
    <row r="3" spans="1:14" ht="15" customHeight="1" thickTop="1" x14ac:dyDescent="0.25">
      <c r="A3" s="12">
        <v>2</v>
      </c>
      <c r="B3" s="13">
        <v>7</v>
      </c>
      <c r="C3" s="14">
        <v>8</v>
      </c>
      <c r="E3" s="34"/>
      <c r="F3" s="35"/>
      <c r="G3" s="36"/>
      <c r="I3" s="21" t="s">
        <v>48</v>
      </c>
      <c r="J3" s="1">
        <f>_xll.StatPairCount(ST_Husband,ST_Wife)</f>
        <v>35</v>
      </c>
    </row>
    <row r="4" spans="1:14" ht="15" customHeight="1" x14ac:dyDescent="0.25">
      <c r="A4" s="12">
        <v>3</v>
      </c>
      <c r="B4" s="13">
        <v>8</v>
      </c>
      <c r="C4" s="14">
        <v>5</v>
      </c>
      <c r="E4" s="37"/>
      <c r="F4" s="5" t="s">
        <v>45</v>
      </c>
      <c r="G4" s="38"/>
      <c r="I4" s="21" t="s">
        <v>49</v>
      </c>
      <c r="J4" s="1">
        <f>_xll.StatPairMean(ST_Husband,ST_Wife)</f>
        <v>1.6285714285714286</v>
      </c>
      <c r="L4" t="s">
        <v>60</v>
      </c>
    </row>
    <row r="5" spans="1:14" ht="15" customHeight="1" thickBot="1" x14ac:dyDescent="0.35">
      <c r="A5" s="12">
        <v>4</v>
      </c>
      <c r="B5" s="13">
        <v>6</v>
      </c>
      <c r="C5" s="14">
        <v>4</v>
      </c>
      <c r="E5" s="37"/>
      <c r="F5" s="39" t="s">
        <v>44</v>
      </c>
      <c r="G5" s="40"/>
      <c r="I5" s="23" t="s">
        <v>50</v>
      </c>
      <c r="J5" s="24">
        <f>_xll.StatPairStdDev(ST_Husband,ST_Wife)</f>
        <v>1.6642559596287057</v>
      </c>
    </row>
    <row r="6" spans="1:14" ht="15" customHeight="1" thickBot="1" x14ac:dyDescent="0.3">
      <c r="A6" s="12">
        <v>5</v>
      </c>
      <c r="B6" s="13">
        <v>8</v>
      </c>
      <c r="C6" s="14">
        <v>5</v>
      </c>
      <c r="E6" s="41"/>
      <c r="F6" s="42"/>
      <c r="G6" s="43"/>
      <c r="I6" s="21" t="s">
        <v>51</v>
      </c>
      <c r="J6" s="1">
        <v>0</v>
      </c>
      <c r="L6" s="30"/>
      <c r="M6" s="30" t="s">
        <v>61</v>
      </c>
      <c r="N6" s="30" t="s">
        <v>62</v>
      </c>
    </row>
    <row r="7" spans="1:14" ht="15" customHeight="1" x14ac:dyDescent="0.25">
      <c r="A7" s="12">
        <v>6</v>
      </c>
      <c r="B7" s="13">
        <v>7</v>
      </c>
      <c r="C7" s="14">
        <v>6</v>
      </c>
      <c r="I7" s="21" t="s">
        <v>52</v>
      </c>
      <c r="J7" s="1" t="str">
        <f>"&lt;&gt; " &amp; $J$6</f>
        <v>&lt;&gt; 0</v>
      </c>
      <c r="L7" s="28" t="s">
        <v>63</v>
      </c>
      <c r="M7" s="28">
        <v>6.9142857142857146</v>
      </c>
      <c r="N7" s="28">
        <v>5.2857142857142856</v>
      </c>
    </row>
    <row r="8" spans="1:14" ht="15" customHeight="1" x14ac:dyDescent="0.25">
      <c r="A8" s="12">
        <v>7</v>
      </c>
      <c r="B8" s="13">
        <v>8</v>
      </c>
      <c r="C8" s="14">
        <v>5</v>
      </c>
      <c r="I8" s="21" t="s">
        <v>53</v>
      </c>
      <c r="J8" s="25">
        <f>J5/SQRT(J3)</f>
        <v>0.28131060104749817</v>
      </c>
      <c r="L8" s="28" t="s">
        <v>64</v>
      </c>
      <c r="M8" s="28">
        <v>1.4924369747899191</v>
      </c>
      <c r="N8" s="28">
        <v>3.2100840336134446</v>
      </c>
    </row>
    <row r="9" spans="1:14" ht="15" customHeight="1" x14ac:dyDescent="0.25">
      <c r="A9" s="12">
        <v>8</v>
      </c>
      <c r="B9" s="13">
        <v>6</v>
      </c>
      <c r="C9" s="14">
        <v>7</v>
      </c>
      <c r="I9" s="21" t="s">
        <v>54</v>
      </c>
      <c r="J9" s="1">
        <f>J3 - 1</f>
        <v>34</v>
      </c>
      <c r="L9" s="28" t="s">
        <v>65</v>
      </c>
      <c r="M9" s="28">
        <v>35</v>
      </c>
      <c r="N9" s="28">
        <v>35</v>
      </c>
    </row>
    <row r="10" spans="1:14" ht="15" customHeight="1" x14ac:dyDescent="0.25">
      <c r="A10" s="12">
        <v>9</v>
      </c>
      <c r="B10" s="13">
        <v>7</v>
      </c>
      <c r="C10" s="14">
        <v>8</v>
      </c>
      <c r="I10" s="21" t="s">
        <v>55</v>
      </c>
      <c r="J10" s="32">
        <f>IF(J8&gt;0,(J4-J6)/J8,0)</f>
        <v>5.7892287830861049</v>
      </c>
      <c r="L10" s="28" t="s">
        <v>66</v>
      </c>
      <c r="M10" s="28">
        <v>0.44151420227638677</v>
      </c>
      <c r="N10" s="28"/>
    </row>
    <row r="11" spans="1:14" ht="15" customHeight="1" x14ac:dyDescent="0.25">
      <c r="A11" s="12">
        <v>10</v>
      </c>
      <c r="B11" s="13">
        <v>7</v>
      </c>
      <c r="C11" s="14">
        <v>5</v>
      </c>
      <c r="I11" s="21" t="s">
        <v>56</v>
      </c>
      <c r="J11" s="27">
        <f>2*_xll.StatStudent(J9,"x to q",ABS(J10))</f>
        <v>1.6176696233400251E-6</v>
      </c>
      <c r="L11" s="28" t="s">
        <v>67</v>
      </c>
      <c r="M11" s="28">
        <v>0</v>
      </c>
      <c r="N11" s="28"/>
    </row>
    <row r="12" spans="1:14" ht="15" customHeight="1" x14ac:dyDescent="0.25">
      <c r="A12" s="12">
        <v>11</v>
      </c>
      <c r="B12" s="13">
        <v>6</v>
      </c>
      <c r="C12" s="14">
        <v>3</v>
      </c>
      <c r="I12" s="21" t="s">
        <v>57</v>
      </c>
      <c r="J12" s="1" t="str">
        <f>IF($J$11&lt;=0.1, "Reject", "Don't Reject")</f>
        <v>Reject</v>
      </c>
      <c r="L12" s="28" t="s">
        <v>68</v>
      </c>
      <c r="M12" s="28">
        <v>34</v>
      </c>
      <c r="N12" s="28"/>
    </row>
    <row r="13" spans="1:14" ht="15" customHeight="1" x14ac:dyDescent="0.25">
      <c r="A13" s="12">
        <v>12</v>
      </c>
      <c r="B13" s="13">
        <v>5</v>
      </c>
      <c r="C13" s="14">
        <v>4</v>
      </c>
      <c r="I13" s="21" t="s">
        <v>58</v>
      </c>
      <c r="J13" s="1" t="str">
        <f>IF($J$11&lt;=0.05, "Reject", "Don't Reject")</f>
        <v>Reject</v>
      </c>
      <c r="L13" s="28" t="s">
        <v>69</v>
      </c>
      <c r="M13" s="31">
        <v>5.7892287830861049</v>
      </c>
      <c r="N13" s="28"/>
    </row>
    <row r="14" spans="1:14" ht="15" customHeight="1" x14ac:dyDescent="0.25">
      <c r="A14" s="12">
        <v>13</v>
      </c>
      <c r="B14" s="13">
        <v>8</v>
      </c>
      <c r="C14" s="14">
        <v>5</v>
      </c>
      <c r="I14" s="21" t="s">
        <v>59</v>
      </c>
      <c r="J14" s="1" t="str">
        <f>IF($J$11&lt;=0.01, "Reject", "Don't Reject")</f>
        <v>Reject</v>
      </c>
      <c r="L14" s="28" t="s">
        <v>70</v>
      </c>
      <c r="M14" s="33">
        <v>8.088348116700135E-7</v>
      </c>
      <c r="N14" s="28"/>
    </row>
    <row r="15" spans="1:14" x14ac:dyDescent="0.25">
      <c r="A15" s="12">
        <v>14</v>
      </c>
      <c r="B15" s="13">
        <v>7</v>
      </c>
      <c r="C15" s="14">
        <v>8</v>
      </c>
      <c r="L15" s="28" t="s">
        <v>71</v>
      </c>
      <c r="M15" s="28">
        <v>1.6909242551868542</v>
      </c>
      <c r="N15" s="28"/>
    </row>
    <row r="16" spans="1:14" x14ac:dyDescent="0.25">
      <c r="A16" s="12">
        <v>15</v>
      </c>
      <c r="B16" s="13">
        <v>7</v>
      </c>
      <c r="C16" s="14">
        <v>5</v>
      </c>
      <c r="L16" s="28" t="s">
        <v>72</v>
      </c>
      <c r="M16" s="28">
        <v>1.617669623340027E-6</v>
      </c>
      <c r="N16" s="28"/>
    </row>
    <row r="17" spans="1:14" ht="15.75" thickBot="1" x14ac:dyDescent="0.3">
      <c r="A17" s="12">
        <v>16</v>
      </c>
      <c r="B17" s="13">
        <v>7</v>
      </c>
      <c r="C17" s="14">
        <v>6</v>
      </c>
      <c r="L17" s="29" t="s">
        <v>73</v>
      </c>
      <c r="M17" s="29">
        <v>2.0322445093177191</v>
      </c>
      <c r="N17" s="29"/>
    </row>
    <row r="18" spans="1:14" x14ac:dyDescent="0.25">
      <c r="A18" s="12">
        <v>17</v>
      </c>
      <c r="B18" s="13">
        <v>6</v>
      </c>
      <c r="C18" s="14">
        <v>5</v>
      </c>
    </row>
    <row r="19" spans="1:14" x14ac:dyDescent="0.25">
      <c r="A19" s="12">
        <v>18</v>
      </c>
      <c r="B19" s="13">
        <v>5</v>
      </c>
      <c r="C19" s="14">
        <v>4</v>
      </c>
    </row>
    <row r="20" spans="1:14" x14ac:dyDescent="0.25">
      <c r="A20" s="12">
        <v>19</v>
      </c>
      <c r="B20" s="13">
        <v>6</v>
      </c>
      <c r="C20" s="14">
        <v>5</v>
      </c>
    </row>
    <row r="21" spans="1:14" x14ac:dyDescent="0.25">
      <c r="A21" s="12">
        <v>20</v>
      </c>
      <c r="B21" s="13">
        <v>9</v>
      </c>
      <c r="C21" s="14">
        <v>10</v>
      </c>
    </row>
    <row r="22" spans="1:14" x14ac:dyDescent="0.25">
      <c r="A22" s="12">
        <v>21</v>
      </c>
      <c r="B22" s="13">
        <v>7</v>
      </c>
      <c r="C22" s="14">
        <v>9</v>
      </c>
    </row>
    <row r="23" spans="1:14" x14ac:dyDescent="0.25">
      <c r="A23" s="12">
        <v>22</v>
      </c>
      <c r="B23" s="13">
        <v>9</v>
      </c>
      <c r="C23" s="14">
        <v>6</v>
      </c>
    </row>
    <row r="24" spans="1:14" x14ac:dyDescent="0.25">
      <c r="A24" s="12">
        <v>23</v>
      </c>
      <c r="B24" s="13">
        <v>6</v>
      </c>
      <c r="C24" s="14">
        <v>5</v>
      </c>
    </row>
    <row r="25" spans="1:14" x14ac:dyDescent="0.25">
      <c r="A25" s="12">
        <v>24</v>
      </c>
      <c r="B25" s="13">
        <v>6</v>
      </c>
      <c r="C25" s="14">
        <v>4</v>
      </c>
    </row>
    <row r="26" spans="1:14" x14ac:dyDescent="0.25">
      <c r="A26" s="12">
        <v>25</v>
      </c>
      <c r="B26" s="13">
        <v>6</v>
      </c>
      <c r="C26" s="14">
        <v>5</v>
      </c>
    </row>
    <row r="27" spans="1:14" x14ac:dyDescent="0.25">
      <c r="A27" s="12">
        <v>26</v>
      </c>
      <c r="B27" s="13">
        <v>8</v>
      </c>
      <c r="C27" s="14">
        <v>5</v>
      </c>
    </row>
    <row r="28" spans="1:14" x14ac:dyDescent="0.25">
      <c r="A28" s="12">
        <v>27</v>
      </c>
      <c r="B28" s="13">
        <v>9</v>
      </c>
      <c r="C28" s="14">
        <v>7</v>
      </c>
    </row>
    <row r="29" spans="1:14" x14ac:dyDescent="0.25">
      <c r="A29" s="12">
        <v>28</v>
      </c>
      <c r="B29" s="13">
        <v>7</v>
      </c>
      <c r="C29" s="14">
        <v>5</v>
      </c>
    </row>
    <row r="30" spans="1:14" x14ac:dyDescent="0.25">
      <c r="A30" s="12">
        <v>29</v>
      </c>
      <c r="B30" s="13">
        <v>5</v>
      </c>
      <c r="C30" s="14">
        <v>5</v>
      </c>
    </row>
    <row r="31" spans="1:14" x14ac:dyDescent="0.25">
      <c r="A31" s="12">
        <v>30</v>
      </c>
      <c r="B31" s="13">
        <v>7</v>
      </c>
      <c r="C31" s="14">
        <v>3</v>
      </c>
    </row>
    <row r="32" spans="1:14" x14ac:dyDescent="0.25">
      <c r="A32" s="12">
        <v>31</v>
      </c>
      <c r="B32" s="13">
        <v>7</v>
      </c>
      <c r="C32" s="14">
        <v>5</v>
      </c>
    </row>
    <row r="33" spans="1:3" x14ac:dyDescent="0.25">
      <c r="A33" s="12">
        <v>32</v>
      </c>
      <c r="B33" s="13">
        <v>5</v>
      </c>
      <c r="C33" s="14">
        <v>1</v>
      </c>
    </row>
    <row r="34" spans="1:3" x14ac:dyDescent="0.25">
      <c r="A34" s="12">
        <v>33</v>
      </c>
      <c r="B34" s="13">
        <v>7</v>
      </c>
      <c r="C34" s="14">
        <v>5</v>
      </c>
    </row>
    <row r="35" spans="1:3" x14ac:dyDescent="0.25">
      <c r="A35" s="12">
        <v>34</v>
      </c>
      <c r="B35" s="13">
        <v>7</v>
      </c>
      <c r="C35" s="14">
        <v>4</v>
      </c>
    </row>
    <row r="36" spans="1:3" ht="15.75" thickBot="1" x14ac:dyDescent="0.3">
      <c r="A36" s="15">
        <v>35</v>
      </c>
      <c r="B36" s="16">
        <v>10</v>
      </c>
      <c r="C36" s="17">
        <v>5</v>
      </c>
    </row>
    <row r="37" spans="1:3" ht="15.75" thickTop="1" x14ac:dyDescent="0.25"/>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9" sqref="M19"/>
    </sheetView>
  </sheetViews>
  <sheetFormatPr defaultRowHeight="15" x14ac:dyDescent="0.25"/>
  <sheetData>
    <row r="1" spans="1:1" x14ac:dyDescent="0.25">
      <c r="A1" t="s">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
  <sheetViews>
    <sheetView workbookViewId="0"/>
  </sheetViews>
  <sheetFormatPr defaultRowHeight="15" x14ac:dyDescent="0.25"/>
  <sheetData>
    <row r="9" spans="2:2" x14ac:dyDescent="0.25">
      <c r="B9" s="2">
        <f>1</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heetViews>
  <sheetFormatPr defaultColWidth="30.7109375" defaultRowHeight="15" x14ac:dyDescent="0.25"/>
  <cols>
    <col min="1" max="1" width="30.7109375" style="4"/>
    <col min="2" max="16384" width="30.7109375" style="3"/>
  </cols>
  <sheetData>
    <row r="1" spans="1:20" x14ac:dyDescent="0.25">
      <c r="A1" s="4" t="s">
        <v>13</v>
      </c>
      <c r="B1" s="3" t="s">
        <v>14</v>
      </c>
      <c r="C1" s="3" t="s">
        <v>4</v>
      </c>
      <c r="D1" s="3">
        <v>7</v>
      </c>
      <c r="E1" s="3" t="s">
        <v>5</v>
      </c>
      <c r="F1" s="3">
        <v>5</v>
      </c>
      <c r="G1" s="3" t="s">
        <v>6</v>
      </c>
      <c r="H1" s="3">
        <v>0</v>
      </c>
      <c r="I1" s="3" t="s">
        <v>7</v>
      </c>
      <c r="J1" s="3">
        <v>1</v>
      </c>
      <c r="K1" s="3" t="s">
        <v>8</v>
      </c>
      <c r="L1" s="3">
        <v>0</v>
      </c>
      <c r="M1" s="3" t="s">
        <v>9</v>
      </c>
      <c r="N1" s="3">
        <v>0</v>
      </c>
      <c r="O1" s="3" t="s">
        <v>10</v>
      </c>
      <c r="P1" s="3">
        <v>1</v>
      </c>
      <c r="Q1" s="3" t="s">
        <v>11</v>
      </c>
      <c r="R1" s="3">
        <v>0</v>
      </c>
      <c r="S1" s="3" t="s">
        <v>12</v>
      </c>
      <c r="T1" s="3">
        <v>0</v>
      </c>
    </row>
    <row r="2" spans="1:20" x14ac:dyDescent="0.25">
      <c r="A2" s="4" t="s">
        <v>15</v>
      </c>
      <c r="B2" s="3" t="s">
        <v>16</v>
      </c>
    </row>
    <row r="3" spans="1:20" x14ac:dyDescent="0.25">
      <c r="A3" s="4" t="s">
        <v>17</v>
      </c>
      <c r="B3" s="3" t="b">
        <f>IF(B10&gt;256,"TripUpST110AndEarlier",TRUE)</f>
        <v>1</v>
      </c>
    </row>
    <row r="4" spans="1:20" x14ac:dyDescent="0.25">
      <c r="A4" s="4" t="s">
        <v>18</v>
      </c>
      <c r="B4" s="3" t="s">
        <v>19</v>
      </c>
    </row>
    <row r="5" spans="1:20" x14ac:dyDescent="0.25">
      <c r="A5" s="4" t="s">
        <v>20</v>
      </c>
      <c r="B5" s="3" t="b">
        <v>1</v>
      </c>
    </row>
    <row r="6" spans="1:20" x14ac:dyDescent="0.25">
      <c r="A6" s="4" t="s">
        <v>21</v>
      </c>
      <c r="B6" s="3" t="b">
        <v>0</v>
      </c>
    </row>
    <row r="7" spans="1:20" x14ac:dyDescent="0.25">
      <c r="A7" s="4" t="s">
        <v>22</v>
      </c>
      <c r="B7" s="3">
        <f>Data!$A$1:$C$36</f>
        <v>7</v>
      </c>
    </row>
    <row r="8" spans="1:20" x14ac:dyDescent="0.25">
      <c r="A8" s="4" t="s">
        <v>23</v>
      </c>
      <c r="B8" s="3">
        <v>2</v>
      </c>
    </row>
    <row r="9" spans="1:20" x14ac:dyDescent="0.25">
      <c r="A9" s="4" t="s">
        <v>24</v>
      </c>
      <c r="B9" s="18">
        <f>1</f>
        <v>1</v>
      </c>
    </row>
    <row r="10" spans="1:20" x14ac:dyDescent="0.25">
      <c r="A10" s="4" t="s">
        <v>25</v>
      </c>
      <c r="B10" s="3">
        <v>3</v>
      </c>
    </row>
    <row r="12" spans="1:20" x14ac:dyDescent="0.25">
      <c r="A12" s="4" t="s">
        <v>26</v>
      </c>
      <c r="B12" s="3" t="s">
        <v>27</v>
      </c>
      <c r="C12" s="3" t="s">
        <v>28</v>
      </c>
      <c r="D12" s="3" t="s">
        <v>29</v>
      </c>
      <c r="E12" s="3" t="b">
        <v>1</v>
      </c>
      <c r="F12" s="3">
        <v>0</v>
      </c>
      <c r="G12" s="3">
        <v>4</v>
      </c>
      <c r="H12" s="3">
        <v>0</v>
      </c>
    </row>
    <row r="13" spans="1:20" x14ac:dyDescent="0.25">
      <c r="A13" s="4" t="s">
        <v>30</v>
      </c>
      <c r="B13" s="3">
        <f>Data!$A$1:$A$36</f>
        <v>12</v>
      </c>
    </row>
    <row r="14" spans="1:20" x14ac:dyDescent="0.25">
      <c r="A14" s="4" t="s">
        <v>31</v>
      </c>
    </row>
    <row r="15" spans="1:20" x14ac:dyDescent="0.25">
      <c r="A15" s="4" t="s">
        <v>32</v>
      </c>
      <c r="B15" s="3" t="s">
        <v>33</v>
      </c>
      <c r="C15" s="3" t="s">
        <v>34</v>
      </c>
      <c r="D15" s="3" t="s">
        <v>35</v>
      </c>
      <c r="E15" s="3" t="b">
        <v>1</v>
      </c>
      <c r="F15" s="3">
        <v>0</v>
      </c>
      <c r="G15" s="3">
        <v>4</v>
      </c>
      <c r="H15" s="3">
        <v>0</v>
      </c>
    </row>
    <row r="16" spans="1:20" x14ac:dyDescent="0.25">
      <c r="A16" s="4" t="s">
        <v>36</v>
      </c>
      <c r="B16" s="3">
        <f>Data!$B$1:$B$36</f>
        <v>7</v>
      </c>
    </row>
    <row r="17" spans="1:8" x14ac:dyDescent="0.25">
      <c r="A17" s="4" t="s">
        <v>37</v>
      </c>
    </row>
    <row r="18" spans="1:8" x14ac:dyDescent="0.25">
      <c r="A18" s="4" t="s">
        <v>38</v>
      </c>
      <c r="B18" s="3" t="s">
        <v>39</v>
      </c>
      <c r="C18" s="3" t="s">
        <v>40</v>
      </c>
      <c r="D18" s="3" t="s">
        <v>41</v>
      </c>
      <c r="E18" s="3" t="b">
        <v>1</v>
      </c>
      <c r="F18" s="3">
        <v>0</v>
      </c>
      <c r="G18" s="3">
        <v>4</v>
      </c>
      <c r="H18" s="3">
        <v>0</v>
      </c>
    </row>
    <row r="19" spans="1:8" x14ac:dyDescent="0.25">
      <c r="A19" s="4" t="s">
        <v>42</v>
      </c>
      <c r="B19" s="3">
        <f>Data!$C$1:$C$36</f>
        <v>4</v>
      </c>
    </row>
    <row r="20" spans="1:8" x14ac:dyDescent="0.25">
      <c r="A20" s="4"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vt:lpstr>
      <vt:lpstr>Description</vt:lpstr>
      <vt:lpstr>_PalUtilTempWorksheet</vt:lpstr>
      <vt:lpstr>_STDS_DGDDDC507</vt:lpstr>
      <vt:lpstr>ST_Husband</vt:lpstr>
      <vt:lpstr>ST_Pair</vt:lpstr>
      <vt:lpstr>ST_Wife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Anna Chernobay</cp:lastModifiedBy>
  <dcterms:created xsi:type="dcterms:W3CDTF">2007-05-15T16:32:07Z</dcterms:created>
  <dcterms:modified xsi:type="dcterms:W3CDTF">2017-11-15T17:01:27Z</dcterms:modified>
</cp:coreProperties>
</file>