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n chen\OneDrive\MBC638\Week 13 - Logistic Regression\"/>
    </mc:Choice>
  </mc:AlternateContent>
  <xr:revisionPtr revIDLastSave="13" documentId="A184FBEEC6E5DE3C1011F942F4FEA753708E2600" xr6:coauthVersionLast="24" xr6:coauthVersionMax="24" xr10:uidLastSave="{5077EE55-0CB3-42D6-A1E3-1D9C6547A1EE}"/>
  <bookViews>
    <workbookView xWindow="0" yWindow="0" windowWidth="19200" windowHeight="7785" activeTab="1" xr2:uid="{00000000-000D-0000-FFFF-FFFF00000000}"/>
  </bookViews>
  <sheets>
    <sheet name="Source" sheetId="3" r:id="rId1"/>
    <sheet name="Data" sheetId="2" r:id="rId2"/>
    <sheet name="_PalUtilTempWorksheet" sheetId="4" state="hidden" r:id="rId3"/>
    <sheet name="_STDS_DG13D2F43D" sheetId="6" state="hidden" r:id="rId4"/>
    <sheet name="Regression" sheetId="7" r:id="rId5"/>
  </sheets>
  <definedNames>
    <definedName name="PalisadeReportWorksheetCreatedBy" localSheetId="4" hidden="1">"StatTools"</definedName>
    <definedName name="ST_Advertising">Data!$C$2:$C$21</definedName>
    <definedName name="ST_Advertising1">Data!$D$2:$D$21</definedName>
    <definedName name="ST_Quarter">Data!$B$2:$B$21</definedName>
    <definedName name="ST_Sales">Data!$E$2:$E$21</definedName>
    <definedName name="ST_Trend">Data!$F$2:$F$21</definedName>
    <definedName name="ST_Year">Data!$A$2:$A$21</definedName>
    <definedName name="StatToolsHeader" localSheetId="4">Regression!$1:$6</definedName>
    <definedName name="STWBD_StatToolsRegression_blockList" hidden="1">"-1"</definedName>
    <definedName name="STWBD_StatToolsRegression_CheckMulticollinearity" hidden="1">"FALSE"</definedName>
    <definedName name="STWBD_StatToolsRegression_ConfidenceLevel" hidden="1">" .95"</definedName>
    <definedName name="STWBD_StatToolsRegression_DisplayCorrelationMatrix" hidden="1">"FALSE"</definedName>
    <definedName name="STWBD_StatToolsRegression_DisplayRegressionEquation" hidden="1">"FALSE"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HistogramOfResiduals" hidden="1">"FALSE"</definedName>
    <definedName name="STWBD_StatToolsRegression_GraphResidualVsFittedValue" hidden="1">"FALSE"</definedName>
    <definedName name="STWBD_StatToolsRegression_GraphResidualVsOrderIndex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dentifyOutliersInDataSet" hidden="1">"FALSE"</definedName>
    <definedName name="STWBD_StatToolsRegression_IdentifyOutliersInGraphs" hidden="1">"FALSE"</definedName>
    <definedName name="STWBD_StatToolsRegression_IncludeDerivedVariables" hidden="1">"FALSE"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2"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"U_x0001_VG1E8496AE2EF3424C_x0001_"</definedName>
    <definedName name="STWBD_StatToolsRegression_VariableListIndependent" hidden="1">2</definedName>
    <definedName name="STWBD_StatToolsRegression_VariableListIndependent_1" hidden="1">"U_x0001_VG217F96983777AD52_x0001_"</definedName>
    <definedName name="STWBD_StatToolsRegression_VariableListIndependent_2" hidden="1">"U_x0001_VG174FC62B2C7D4743_x0001_"</definedName>
    <definedName name="STWBD_StatToolsRegression_VarSelectorDefaultDataSet" hidden="1">"DG13D2F43D"</definedName>
  </definedNames>
  <calcPr calcId="171027"/>
</workbook>
</file>

<file path=xl/calcChain.xml><?xml version="1.0" encoding="utf-8"?>
<calcChain xmlns="http://schemas.openxmlformats.org/spreadsheetml/2006/main">
  <c r="E26" i="2" l="1"/>
  <c r="E28" i="2" l="1"/>
  <c r="B9" i="6"/>
  <c r="B28" i="6"/>
  <c r="B25" i="6"/>
  <c r="B22" i="6"/>
  <c r="B19" i="6"/>
  <c r="B16" i="6"/>
  <c r="B13" i="6"/>
  <c r="B7" i="6"/>
  <c r="B3" i="6"/>
  <c r="B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 chen</author>
  </authors>
  <commentList>
    <comment ref="K8" authorId="0" shapeId="0" xr:uid="{FB33DA54-17E4-4E6F-B147-923A0646C1C5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O8" authorId="0" shapeId="0" xr:uid="{04B2ADF7-2E72-4F66-8C48-5E8BE89846D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P8" authorId="0" shapeId="0" xr:uid="{5ACF04C4-5FA5-457B-A451-651490879DF7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 chen</author>
  </authors>
  <commentList>
    <comment ref="B8" authorId="0" shapeId="0" xr:uid="{0AB32BA5-F1DA-4D11-BF67-096FC4281314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8" authorId="0" shapeId="0" xr:uid="{ADD486DE-FB01-4627-9FA6-34EEBF318A48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8" authorId="0" shapeId="0" xr:uid="{E5CAC5E1-6922-4960-BDC0-B6747BB3FC5D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sharedStrings.xml><?xml version="1.0" encoding="utf-8"?>
<sst xmlns="http://schemas.openxmlformats.org/spreadsheetml/2006/main" count="162" uniqueCount="104">
  <si>
    <t>Quarter</t>
  </si>
  <si>
    <t>Advertising</t>
  </si>
  <si>
    <t>Sales</t>
  </si>
  <si>
    <t>Year</t>
  </si>
  <si>
    <t>Q1</t>
  </si>
  <si>
    <t>Q2</t>
  </si>
  <si>
    <t>Q3</t>
  </si>
  <si>
    <t>Q4</t>
  </si>
  <si>
    <t>Advertising-1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</si>
  <si>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</si>
  <si>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</si>
  <si>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</si>
  <si>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</si>
  <si>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</si>
  <si>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</si>
  <si>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</si>
  <si>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</si>
  <si>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</si>
  <si>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</si>
  <si>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</si>
  <si>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</si>
  <si>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DG13D2F43D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</si>
  <si>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</si>
  <si>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</si>
  <si>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</si>
  <si>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</si>
  <si>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</si>
  <si>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</si>
  <si>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</si>
  <si>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</si>
  <si>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</si>
  <si>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</si>
  <si>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var1</t>
  </si>
  <si>
    <t>ST_Year</t>
  </si>
  <si>
    <t>1 : Ranges</t>
  </si>
  <si>
    <t>1 : MultiRefs</t>
  </si>
  <si>
    <t>2 : Info</t>
  </si>
  <si>
    <t>var2</t>
  </si>
  <si>
    <t>ST_Quarter</t>
  </si>
  <si>
    <t>2 : Ranges</t>
  </si>
  <si>
    <t>2 : MultiRefs</t>
  </si>
  <si>
    <t>3 : Info</t>
  </si>
  <si>
    <t>var3</t>
  </si>
  <si>
    <t>ST_Advertising</t>
  </si>
  <si>
    <t>3 : Ranges</t>
  </si>
  <si>
    <t>3 : MultiRefs</t>
  </si>
  <si>
    <t>4 : Info</t>
  </si>
  <si>
    <t>var4</t>
  </si>
  <si>
    <t>ST_Advertising1</t>
  </si>
  <si>
    <t>4 : Ranges</t>
  </si>
  <si>
    <t>4 : MultiRefs</t>
  </si>
  <si>
    <t>5 : Info</t>
  </si>
  <si>
    <t>var5</t>
  </si>
  <si>
    <t>ST_Sales</t>
  </si>
  <si>
    <t>5 : Ranges</t>
  </si>
  <si>
    <t>5 : MultiRefs</t>
  </si>
  <si>
    <t>Trend</t>
  </si>
  <si>
    <t>VG22BD6F8C30A84EF</t>
  </si>
  <si>
    <t>VG48779C7236CFE62</t>
  </si>
  <si>
    <t>VG2191B90138F43390</t>
  </si>
  <si>
    <t>VG217F96983777AD52</t>
  </si>
  <si>
    <t>VG1E8496AE2EF3424C</t>
  </si>
  <si>
    <t>6 : Info</t>
  </si>
  <si>
    <t>VG174FC62B2C7D4743</t>
  </si>
  <si>
    <t>var6</t>
  </si>
  <si>
    <t>ST_Trend</t>
  </si>
  <si>
    <t>6 : Ranges</t>
  </si>
  <si>
    <t>6 : MultiRefs</t>
  </si>
  <si>
    <t>StatTools Report</t>
  </si>
  <si>
    <t>Analysis:</t>
  </si>
  <si>
    <t>Regression</t>
  </si>
  <si>
    <t>Performed By:</t>
  </si>
  <si>
    <t>pan chen</t>
  </si>
  <si>
    <t>Date:</t>
  </si>
  <si>
    <t>Sunday, December 10, 2017</t>
  </si>
  <si>
    <t>Updating:</t>
  </si>
  <si>
    <t>Static</t>
  </si>
  <si>
    <t>Variable:</t>
  </si>
  <si>
    <t>Summary</t>
  </si>
  <si>
    <t>Multiple Regression for Sales</t>
  </si>
  <si>
    <t>Multiple_x000D_
R</t>
  </si>
  <si>
    <t>R-Square</t>
  </si>
  <si>
    <t>Adjusted_x000D_
R-square</t>
  </si>
  <si>
    <t>Std. Err. of_x000D_
Estimate</t>
  </si>
  <si>
    <t>Rows_x000D_
Ignored</t>
  </si>
  <si>
    <t>Outliers</t>
  </si>
  <si>
    <t>ANOVA Table</t>
  </si>
  <si>
    <t>Degrees of_x000D_
Freedom</t>
  </si>
  <si>
    <t>Sum of_x000D_
Squares</t>
  </si>
  <si>
    <t>Mean of_x000D_
Squares</t>
  </si>
  <si>
    <t>F</t>
  </si>
  <si>
    <t>p-Value</t>
  </si>
  <si>
    <t>Explained</t>
  </si>
  <si>
    <t>Unexplained</t>
  </si>
  <si>
    <t>Regression Table</t>
  </si>
  <si>
    <t>Coefficient</t>
  </si>
  <si>
    <t>Standard_x000D_
Error</t>
  </si>
  <si>
    <t>t-Value</t>
  </si>
  <si>
    <t>Confidence Interval 95%</t>
  </si>
  <si>
    <t>Lower</t>
  </si>
  <si>
    <t>Upper</t>
  </si>
  <si>
    <t>Constant</t>
  </si>
  <si>
    <t>q3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</si>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</sst>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[&lt;0.0001]&quot;&lt; 0.0001&quot;;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0C0C0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4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1" applyFont="1"/>
    <xf numFmtId="164" fontId="2" fillId="0" borderId="0" xfId="1" applyNumberFormat="1" applyFont="1"/>
    <xf numFmtId="0" fontId="2" fillId="0" borderId="0" xfId="1" applyFont="1" applyAlignment="1">
      <alignment horizontal="center"/>
    </xf>
    <xf numFmtId="0" fontId="2" fillId="0" borderId="0" xfId="2"/>
    <xf numFmtId="44" fontId="2" fillId="0" borderId="0" xfId="3" applyFont="1"/>
    <xf numFmtId="0" fontId="4" fillId="0" borderId="0" xfId="1" applyFont="1" applyAlignment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4" fillId="3" borderId="1" xfId="1" applyFont="1" applyFill="1" applyBorder="1" applyAlignment="1">
      <alignment horizontal="right"/>
    </xf>
    <xf numFmtId="0" fontId="4" fillId="3" borderId="2" xfId="1" applyFont="1" applyFill="1" applyBorder="1" applyAlignment="1">
      <alignment horizontal="center"/>
    </xf>
    <xf numFmtId="0" fontId="4" fillId="3" borderId="2" xfId="1" applyFont="1" applyFill="1" applyBorder="1" applyAlignment="1">
      <alignment horizontal="right"/>
    </xf>
    <xf numFmtId="0" fontId="4" fillId="3" borderId="3" xfId="1" applyFont="1" applyFill="1" applyBorder="1" applyAlignment="1">
      <alignment horizontal="right"/>
    </xf>
    <xf numFmtId="0" fontId="2" fillId="2" borderId="4" xfId="1" applyFont="1" applyFill="1" applyBorder="1"/>
    <xf numFmtId="0" fontId="2" fillId="2" borderId="5" xfId="1" applyFont="1" applyFill="1" applyBorder="1" applyAlignment="1">
      <alignment horizontal="center"/>
    </xf>
    <xf numFmtId="164" fontId="2" fillId="2" borderId="5" xfId="1" applyNumberFormat="1" applyFont="1" applyFill="1" applyBorder="1"/>
    <xf numFmtId="0" fontId="2" fillId="2" borderId="5" xfId="1" applyFont="1" applyFill="1" applyBorder="1"/>
    <xf numFmtId="0" fontId="2" fillId="2" borderId="7" xfId="1" applyFont="1" applyFill="1" applyBorder="1"/>
    <xf numFmtId="0" fontId="2" fillId="2" borderId="8" xfId="1" applyFont="1" applyFill="1" applyBorder="1" applyAlignment="1">
      <alignment horizontal="center"/>
    </xf>
    <xf numFmtId="164" fontId="2" fillId="2" borderId="8" xfId="1" applyNumberFormat="1" applyFont="1" applyFill="1" applyBorder="1"/>
    <xf numFmtId="0" fontId="2" fillId="2" borderId="10" xfId="1" applyFont="1" applyFill="1" applyBorder="1"/>
    <xf numFmtId="0" fontId="2" fillId="2" borderId="11" xfId="1" applyFont="1" applyFill="1" applyBorder="1" applyAlignment="1">
      <alignment horizontal="center"/>
    </xf>
    <xf numFmtId="164" fontId="2" fillId="2" borderId="11" xfId="1" applyNumberFormat="1" applyFont="1" applyFill="1" applyBorder="1"/>
    <xf numFmtId="0" fontId="0" fillId="0" borderId="0" xfId="0" applyNumberFormat="1" applyAlignment="1">
      <alignment horizontal="left"/>
    </xf>
    <xf numFmtId="0" fontId="2" fillId="2" borderId="6" xfId="1" applyFont="1" applyFill="1" applyBorder="1"/>
    <xf numFmtId="0" fontId="2" fillId="2" borderId="9" xfId="1" applyFont="1" applyFill="1" applyBorder="1"/>
    <xf numFmtId="0" fontId="2" fillId="2" borderId="12" xfId="1" applyFont="1" applyFill="1" applyBorder="1"/>
    <xf numFmtId="0" fontId="6" fillId="4" borderId="0" xfId="0" applyFont="1" applyFill="1"/>
    <xf numFmtId="0" fontId="6" fillId="4" borderId="13" xfId="0" applyFont="1" applyFill="1" applyBorder="1"/>
    <xf numFmtId="0" fontId="7" fillId="4" borderId="0" xfId="0" applyFont="1" applyFill="1" applyAlignment="1">
      <alignment horizontal="right"/>
    </xf>
    <xf numFmtId="0" fontId="7" fillId="4" borderId="13" xfId="0" applyFont="1" applyFill="1" applyBorder="1" applyAlignment="1">
      <alignment horizontal="right"/>
    </xf>
    <xf numFmtId="0" fontId="6" fillId="4" borderId="0" xfId="0" applyFont="1" applyFill="1" applyAlignment="1">
      <alignment horizontal="left"/>
    </xf>
    <xf numFmtId="0" fontId="6" fillId="4" borderId="13" xfId="0" applyFont="1" applyFill="1" applyBorder="1" applyAlignment="1">
      <alignment horizontal="left"/>
    </xf>
    <xf numFmtId="0" fontId="8" fillId="4" borderId="0" xfId="0" applyFont="1" applyFill="1" applyAlignment="1">
      <alignment horizontal="left"/>
    </xf>
    <xf numFmtId="0" fontId="0" fillId="0" borderId="0" xfId="0" applyAlignment="1">
      <alignment horizontal="center"/>
    </xf>
    <xf numFmtId="49" fontId="7" fillId="0" borderId="14" xfId="0" applyNumberFormat="1" applyFont="1" applyFill="1" applyBorder="1" applyAlignment="1">
      <alignment horizontal="center"/>
    </xf>
    <xf numFmtId="49" fontId="7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9" fillId="0" borderId="14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2" fillId="0" borderId="0" xfId="3" applyNumberFormat="1" applyFont="1"/>
    <xf numFmtId="49" fontId="7" fillId="0" borderId="0" xfId="0" applyNumberFormat="1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/>
    </xf>
  </cellXfs>
  <cellStyles count="4">
    <cellStyle name="Currency" xfId="3" builtinId="4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9525</xdr:colOff>
      <xdr:row>1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0"/>
          <a:ext cx="1838325" cy="371475"/>
        </a:xfrm>
        <a:prstGeom prst="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628651</xdr:colOff>
      <xdr:row>2</xdr:row>
      <xdr:rowOff>52386</xdr:rowOff>
    </xdr:from>
    <xdr:to>
      <xdr:col>8</xdr:col>
      <xdr:colOff>623888</xdr:colOff>
      <xdr:row>25</xdr:row>
      <xdr:rowOff>9523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1C9B23-398F-4E27-BC6B-BB092AFBB7BB}"/>
            </a:ext>
          </a:extLst>
        </xdr:cNvPr>
        <xdr:cNvSpPr txBox="1"/>
      </xdr:nvSpPr>
      <xdr:spPr>
        <a:xfrm>
          <a:off x="3590926" y="466724"/>
          <a:ext cx="2909887" cy="41671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Excel file </a:t>
          </a: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Motel revenue &amp; advertising.xlsx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contains data on a motel chain's quarterly revenue and advertising. The following two time series plots suggest that (1) sales data exhibits a linear trend, (2) there is no seasonality, and (3) sales are closely affected by last quarter's advertising expenses.</a:t>
          </a:r>
        </a:p>
        <a:p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 an appropriate time series regression model that would capture these effects on sales.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Forecast sales for the next several quarters, assuming that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advertising expenses remain at $50,000 a quarter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your forecast for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Quarter 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of the year 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2018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 </a:t>
          </a:r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Round your answer to 2 decimal places.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.1328125" defaultRowHeight="14.25" x14ac:dyDescent="0.45"/>
  <cols>
    <col min="1" max="16384" width="9.1328125" style="4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8"/>
  <sheetViews>
    <sheetView tabSelected="1" workbookViewId="0">
      <selection activeCell="G1" sqref="G1"/>
    </sheetView>
  </sheetViews>
  <sheetFormatPr defaultRowHeight="14.25" x14ac:dyDescent="0.45"/>
  <cols>
    <col min="1" max="1" width="9.1328125" style="1"/>
    <col min="2" max="2" width="9.1328125" style="3"/>
    <col min="3" max="4" width="11.59765625" style="1" customWidth="1"/>
    <col min="5" max="5" width="13.3984375" style="1" bestFit="1" customWidth="1"/>
    <col min="6" max="258" width="9.1328125" style="1"/>
    <col min="259" max="259" width="11.59765625" style="1" customWidth="1"/>
    <col min="260" max="514" width="9.1328125" style="1"/>
    <col min="515" max="515" width="11.59765625" style="1" customWidth="1"/>
    <col min="516" max="770" width="9.1328125" style="1"/>
    <col min="771" max="771" width="11.59765625" style="1" customWidth="1"/>
    <col min="772" max="1026" width="9.1328125" style="1"/>
    <col min="1027" max="1027" width="11.59765625" style="1" customWidth="1"/>
    <col min="1028" max="1282" width="9.1328125" style="1"/>
    <col min="1283" max="1283" width="11.59765625" style="1" customWidth="1"/>
    <col min="1284" max="1538" width="9.1328125" style="1"/>
    <col min="1539" max="1539" width="11.59765625" style="1" customWidth="1"/>
    <col min="1540" max="1794" width="9.1328125" style="1"/>
    <col min="1795" max="1795" width="11.59765625" style="1" customWidth="1"/>
    <col min="1796" max="2050" width="9.1328125" style="1"/>
    <col min="2051" max="2051" width="11.59765625" style="1" customWidth="1"/>
    <col min="2052" max="2306" width="9.1328125" style="1"/>
    <col min="2307" max="2307" width="11.59765625" style="1" customWidth="1"/>
    <col min="2308" max="2562" width="9.1328125" style="1"/>
    <col min="2563" max="2563" width="11.59765625" style="1" customWidth="1"/>
    <col min="2564" max="2818" width="9.1328125" style="1"/>
    <col min="2819" max="2819" width="11.59765625" style="1" customWidth="1"/>
    <col min="2820" max="3074" width="9.1328125" style="1"/>
    <col min="3075" max="3075" width="11.59765625" style="1" customWidth="1"/>
    <col min="3076" max="3330" width="9.1328125" style="1"/>
    <col min="3331" max="3331" width="11.59765625" style="1" customWidth="1"/>
    <col min="3332" max="3586" width="9.1328125" style="1"/>
    <col min="3587" max="3587" width="11.59765625" style="1" customWidth="1"/>
    <col min="3588" max="3842" width="9.1328125" style="1"/>
    <col min="3843" max="3843" width="11.59765625" style="1" customWidth="1"/>
    <col min="3844" max="4098" width="9.1328125" style="1"/>
    <col min="4099" max="4099" width="11.59765625" style="1" customWidth="1"/>
    <col min="4100" max="4354" width="9.1328125" style="1"/>
    <col min="4355" max="4355" width="11.59765625" style="1" customWidth="1"/>
    <col min="4356" max="4610" width="9.1328125" style="1"/>
    <col min="4611" max="4611" width="11.59765625" style="1" customWidth="1"/>
    <col min="4612" max="4866" width="9.1328125" style="1"/>
    <col min="4867" max="4867" width="11.59765625" style="1" customWidth="1"/>
    <col min="4868" max="5122" width="9.1328125" style="1"/>
    <col min="5123" max="5123" width="11.59765625" style="1" customWidth="1"/>
    <col min="5124" max="5378" width="9.1328125" style="1"/>
    <col min="5379" max="5379" width="11.59765625" style="1" customWidth="1"/>
    <col min="5380" max="5634" width="9.1328125" style="1"/>
    <col min="5635" max="5635" width="11.59765625" style="1" customWidth="1"/>
    <col min="5636" max="5890" width="9.1328125" style="1"/>
    <col min="5891" max="5891" width="11.59765625" style="1" customWidth="1"/>
    <col min="5892" max="6146" width="9.1328125" style="1"/>
    <col min="6147" max="6147" width="11.59765625" style="1" customWidth="1"/>
    <col min="6148" max="6402" width="9.1328125" style="1"/>
    <col min="6403" max="6403" width="11.59765625" style="1" customWidth="1"/>
    <col min="6404" max="6658" width="9.1328125" style="1"/>
    <col min="6659" max="6659" width="11.59765625" style="1" customWidth="1"/>
    <col min="6660" max="6914" width="9.1328125" style="1"/>
    <col min="6915" max="6915" width="11.59765625" style="1" customWidth="1"/>
    <col min="6916" max="7170" width="9.1328125" style="1"/>
    <col min="7171" max="7171" width="11.59765625" style="1" customWidth="1"/>
    <col min="7172" max="7426" width="9.1328125" style="1"/>
    <col min="7427" max="7427" width="11.59765625" style="1" customWidth="1"/>
    <col min="7428" max="7682" width="9.1328125" style="1"/>
    <col min="7683" max="7683" width="11.59765625" style="1" customWidth="1"/>
    <col min="7684" max="7938" width="9.1328125" style="1"/>
    <col min="7939" max="7939" width="11.59765625" style="1" customWidth="1"/>
    <col min="7940" max="8194" width="9.1328125" style="1"/>
    <col min="8195" max="8195" width="11.59765625" style="1" customWidth="1"/>
    <col min="8196" max="8450" width="9.1328125" style="1"/>
    <col min="8451" max="8451" width="11.59765625" style="1" customWidth="1"/>
    <col min="8452" max="8706" width="9.1328125" style="1"/>
    <col min="8707" max="8707" width="11.59765625" style="1" customWidth="1"/>
    <col min="8708" max="8962" width="9.1328125" style="1"/>
    <col min="8963" max="8963" width="11.59765625" style="1" customWidth="1"/>
    <col min="8964" max="9218" width="9.1328125" style="1"/>
    <col min="9219" max="9219" width="11.59765625" style="1" customWidth="1"/>
    <col min="9220" max="9474" width="9.1328125" style="1"/>
    <col min="9475" max="9475" width="11.59765625" style="1" customWidth="1"/>
    <col min="9476" max="9730" width="9.1328125" style="1"/>
    <col min="9731" max="9731" width="11.59765625" style="1" customWidth="1"/>
    <col min="9732" max="9986" width="9.1328125" style="1"/>
    <col min="9987" max="9987" width="11.59765625" style="1" customWidth="1"/>
    <col min="9988" max="10242" width="9.1328125" style="1"/>
    <col min="10243" max="10243" width="11.59765625" style="1" customWidth="1"/>
    <col min="10244" max="10498" width="9.1328125" style="1"/>
    <col min="10499" max="10499" width="11.59765625" style="1" customWidth="1"/>
    <col min="10500" max="10754" width="9.1328125" style="1"/>
    <col min="10755" max="10755" width="11.59765625" style="1" customWidth="1"/>
    <col min="10756" max="11010" width="9.1328125" style="1"/>
    <col min="11011" max="11011" width="11.59765625" style="1" customWidth="1"/>
    <col min="11012" max="11266" width="9.1328125" style="1"/>
    <col min="11267" max="11267" width="11.59765625" style="1" customWidth="1"/>
    <col min="11268" max="11522" width="9.1328125" style="1"/>
    <col min="11523" max="11523" width="11.59765625" style="1" customWidth="1"/>
    <col min="11524" max="11778" width="9.1328125" style="1"/>
    <col min="11779" max="11779" width="11.59765625" style="1" customWidth="1"/>
    <col min="11780" max="12034" width="9.1328125" style="1"/>
    <col min="12035" max="12035" width="11.59765625" style="1" customWidth="1"/>
    <col min="12036" max="12290" width="9.1328125" style="1"/>
    <col min="12291" max="12291" width="11.59765625" style="1" customWidth="1"/>
    <col min="12292" max="12546" width="9.1328125" style="1"/>
    <col min="12547" max="12547" width="11.59765625" style="1" customWidth="1"/>
    <col min="12548" max="12802" width="9.1328125" style="1"/>
    <col min="12803" max="12803" width="11.59765625" style="1" customWidth="1"/>
    <col min="12804" max="13058" width="9.1328125" style="1"/>
    <col min="13059" max="13059" width="11.59765625" style="1" customWidth="1"/>
    <col min="13060" max="13314" width="9.1328125" style="1"/>
    <col min="13315" max="13315" width="11.59765625" style="1" customWidth="1"/>
    <col min="13316" max="13570" width="9.1328125" style="1"/>
    <col min="13571" max="13571" width="11.59765625" style="1" customWidth="1"/>
    <col min="13572" max="13826" width="9.1328125" style="1"/>
    <col min="13827" max="13827" width="11.59765625" style="1" customWidth="1"/>
    <col min="13828" max="14082" width="9.1328125" style="1"/>
    <col min="14083" max="14083" width="11.59765625" style="1" customWidth="1"/>
    <col min="14084" max="14338" width="9.1328125" style="1"/>
    <col min="14339" max="14339" width="11.59765625" style="1" customWidth="1"/>
    <col min="14340" max="14594" width="9.1328125" style="1"/>
    <col min="14595" max="14595" width="11.59765625" style="1" customWidth="1"/>
    <col min="14596" max="14850" width="9.1328125" style="1"/>
    <col min="14851" max="14851" width="11.59765625" style="1" customWidth="1"/>
    <col min="14852" max="15106" width="9.1328125" style="1"/>
    <col min="15107" max="15107" width="11.59765625" style="1" customWidth="1"/>
    <col min="15108" max="15362" width="9.1328125" style="1"/>
    <col min="15363" max="15363" width="11.59765625" style="1" customWidth="1"/>
    <col min="15364" max="15618" width="9.1328125" style="1"/>
    <col min="15619" max="15619" width="11.59765625" style="1" customWidth="1"/>
    <col min="15620" max="15874" width="9.1328125" style="1"/>
    <col min="15875" max="15875" width="11.59765625" style="1" customWidth="1"/>
    <col min="15876" max="16130" width="9.1328125" style="1"/>
    <col min="16131" max="16131" width="11.59765625" style="1" customWidth="1"/>
    <col min="16132" max="16384" width="9.1328125" style="1"/>
  </cols>
  <sheetData>
    <row r="1" spans="1:16" s="6" customFormat="1" ht="18.399999999999999" thickTop="1" x14ac:dyDescent="0.55000000000000004">
      <c r="A1" s="10" t="s">
        <v>3</v>
      </c>
      <c r="B1" s="11" t="s">
        <v>0</v>
      </c>
      <c r="C1" s="12" t="s">
        <v>1</v>
      </c>
      <c r="D1" s="12" t="s">
        <v>8</v>
      </c>
      <c r="E1" s="12" t="s">
        <v>2</v>
      </c>
      <c r="F1" s="13" t="s">
        <v>56</v>
      </c>
      <c r="J1" s="34" t="s">
        <v>68</v>
      </c>
      <c r="K1" s="32"/>
      <c r="L1" s="28"/>
      <c r="M1" s="28"/>
      <c r="N1" s="28"/>
      <c r="O1" s="28"/>
      <c r="P1" s="28"/>
    </row>
    <row r="2" spans="1:16" x14ac:dyDescent="0.45">
      <c r="A2" s="14">
        <v>2012</v>
      </c>
      <c r="B2" s="15" t="s">
        <v>4</v>
      </c>
      <c r="C2" s="16">
        <v>30000</v>
      </c>
      <c r="D2" s="17"/>
      <c r="E2" s="16">
        <v>1200000</v>
      </c>
      <c r="F2" s="25">
        <v>1</v>
      </c>
      <c r="J2" s="30" t="s">
        <v>69</v>
      </c>
      <c r="K2" s="32" t="s">
        <v>70</v>
      </c>
      <c r="L2" s="28"/>
      <c r="M2" s="28"/>
      <c r="N2" s="28"/>
      <c r="O2" s="28"/>
      <c r="P2" s="28"/>
    </row>
    <row r="3" spans="1:16" x14ac:dyDescent="0.45">
      <c r="A3" s="18">
        <v>2012</v>
      </c>
      <c r="B3" s="19" t="s">
        <v>5</v>
      </c>
      <c r="C3" s="20">
        <v>20000</v>
      </c>
      <c r="D3" s="20">
        <v>30000</v>
      </c>
      <c r="E3" s="20">
        <v>880000</v>
      </c>
      <c r="F3" s="26">
        <v>2</v>
      </c>
      <c r="J3" s="30" t="s">
        <v>71</v>
      </c>
      <c r="K3" s="32" t="s">
        <v>72</v>
      </c>
      <c r="L3" s="28"/>
      <c r="M3" s="28"/>
      <c r="N3" s="28"/>
      <c r="O3" s="28"/>
      <c r="P3" s="28"/>
    </row>
    <row r="4" spans="1:16" x14ac:dyDescent="0.45">
      <c r="A4" s="18">
        <v>2012</v>
      </c>
      <c r="B4" s="19" t="s">
        <v>6</v>
      </c>
      <c r="C4" s="20">
        <v>15000</v>
      </c>
      <c r="D4" s="20">
        <v>20000</v>
      </c>
      <c r="E4" s="20">
        <v>1800000</v>
      </c>
      <c r="F4" s="26">
        <v>3</v>
      </c>
      <c r="J4" s="30" t="s">
        <v>73</v>
      </c>
      <c r="K4" s="32" t="s">
        <v>74</v>
      </c>
      <c r="L4" s="28"/>
      <c r="M4" s="28"/>
      <c r="N4" s="28"/>
      <c r="O4" s="28"/>
      <c r="P4" s="28"/>
    </row>
    <row r="5" spans="1:16" x14ac:dyDescent="0.45">
      <c r="A5" s="18">
        <v>2012</v>
      </c>
      <c r="B5" s="19" t="s">
        <v>7</v>
      </c>
      <c r="C5" s="20">
        <v>40000</v>
      </c>
      <c r="D5" s="20">
        <v>15000</v>
      </c>
      <c r="E5" s="20">
        <v>1050000</v>
      </c>
      <c r="F5" s="26">
        <v>4</v>
      </c>
      <c r="J5" s="30" t="s">
        <v>75</v>
      </c>
      <c r="K5" s="32" t="s">
        <v>76</v>
      </c>
      <c r="L5" s="28"/>
      <c r="M5" s="28"/>
      <c r="N5" s="28"/>
      <c r="O5" s="28"/>
      <c r="P5" s="28"/>
    </row>
    <row r="6" spans="1:16" x14ac:dyDescent="0.45">
      <c r="A6" s="18">
        <v>2013</v>
      </c>
      <c r="B6" s="19" t="s">
        <v>4</v>
      </c>
      <c r="C6" s="20">
        <v>10000</v>
      </c>
      <c r="D6" s="20">
        <v>40000</v>
      </c>
      <c r="E6" s="20">
        <v>1700000</v>
      </c>
      <c r="F6" s="26">
        <v>5</v>
      </c>
      <c r="J6" s="31" t="s">
        <v>77</v>
      </c>
      <c r="K6" s="33" t="s">
        <v>2</v>
      </c>
      <c r="L6" s="29"/>
      <c r="M6" s="29"/>
      <c r="N6" s="29"/>
      <c r="O6" s="29"/>
      <c r="P6" s="29"/>
    </row>
    <row r="7" spans="1:16" x14ac:dyDescent="0.45">
      <c r="A7" s="18">
        <v>2013</v>
      </c>
      <c r="B7" s="19" t="s">
        <v>5</v>
      </c>
      <c r="C7" s="20">
        <v>50000</v>
      </c>
      <c r="D7" s="20">
        <v>10000</v>
      </c>
      <c r="E7" s="20">
        <v>350000</v>
      </c>
      <c r="F7" s="26">
        <v>6</v>
      </c>
      <c r="J7"/>
      <c r="K7"/>
      <c r="L7"/>
      <c r="M7"/>
      <c r="N7"/>
      <c r="O7"/>
      <c r="P7"/>
    </row>
    <row r="8" spans="1:16" x14ac:dyDescent="0.45">
      <c r="A8" s="18">
        <v>2013</v>
      </c>
      <c r="B8" s="19" t="s">
        <v>6</v>
      </c>
      <c r="C8" s="20">
        <v>5000</v>
      </c>
      <c r="D8" s="20">
        <v>50000</v>
      </c>
      <c r="E8" s="20">
        <v>2500000</v>
      </c>
      <c r="F8" s="26">
        <v>7</v>
      </c>
      <c r="J8" s="38" t="s">
        <v>79</v>
      </c>
      <c r="K8" s="46" t="s">
        <v>80</v>
      </c>
      <c r="L8" s="44" t="s">
        <v>81</v>
      </c>
      <c r="M8" s="46" t="s">
        <v>82</v>
      </c>
      <c r="N8" s="46" t="s">
        <v>83</v>
      </c>
      <c r="O8" s="46" t="s">
        <v>84</v>
      </c>
      <c r="P8" s="44" t="s">
        <v>85</v>
      </c>
    </row>
    <row r="9" spans="1:16" ht="14.65" thickBot="1" x14ac:dyDescent="0.5">
      <c r="A9" s="18">
        <v>2013</v>
      </c>
      <c r="B9" s="19" t="s">
        <v>7</v>
      </c>
      <c r="C9" s="20">
        <v>40000</v>
      </c>
      <c r="D9" s="20">
        <v>5000</v>
      </c>
      <c r="E9" s="20">
        <v>760000</v>
      </c>
      <c r="F9" s="26">
        <v>8</v>
      </c>
      <c r="J9" s="39" t="s">
        <v>78</v>
      </c>
      <c r="K9" s="45"/>
      <c r="L9" s="45"/>
      <c r="M9" s="45"/>
      <c r="N9" s="45"/>
      <c r="O9" s="45"/>
      <c r="P9" s="45"/>
    </row>
    <row r="10" spans="1:16" ht="14.65" thickTop="1" x14ac:dyDescent="0.45">
      <c r="A10" s="18">
        <v>2014</v>
      </c>
      <c r="B10" s="19" t="s">
        <v>4</v>
      </c>
      <c r="C10" s="20">
        <v>20000</v>
      </c>
      <c r="D10" s="20">
        <v>40000</v>
      </c>
      <c r="E10" s="20">
        <v>2300000</v>
      </c>
      <c r="F10" s="26">
        <v>9</v>
      </c>
      <c r="J10" s="37"/>
      <c r="K10" s="40">
        <v>0.89691955167058746</v>
      </c>
      <c r="L10" s="40">
        <v>0.8044646821689676</v>
      </c>
      <c r="M10" s="40">
        <v>0.78002276744008858</v>
      </c>
      <c r="N10" s="41">
        <v>482637.05064709124</v>
      </c>
      <c r="O10" s="41">
        <v>1</v>
      </c>
      <c r="P10" s="41">
        <v>0</v>
      </c>
    </row>
    <row r="11" spans="1:16" x14ac:dyDescent="0.45">
      <c r="A11" s="18">
        <v>2014</v>
      </c>
      <c r="B11" s="19" t="s">
        <v>5</v>
      </c>
      <c r="C11" s="20">
        <v>10000</v>
      </c>
      <c r="D11" s="20">
        <v>20000</v>
      </c>
      <c r="E11" s="20">
        <v>1000000</v>
      </c>
      <c r="F11" s="26">
        <v>10</v>
      </c>
      <c r="J11"/>
      <c r="K11"/>
      <c r="L11"/>
      <c r="M11"/>
      <c r="N11"/>
      <c r="O11"/>
      <c r="P11"/>
    </row>
    <row r="12" spans="1:16" x14ac:dyDescent="0.45">
      <c r="A12" s="18">
        <v>2014</v>
      </c>
      <c r="B12" s="19" t="s">
        <v>6</v>
      </c>
      <c r="C12" s="20">
        <v>60000</v>
      </c>
      <c r="D12" s="20">
        <v>10000</v>
      </c>
      <c r="E12" s="20">
        <v>1570000</v>
      </c>
      <c r="F12" s="26">
        <v>11</v>
      </c>
      <c r="J12" s="38"/>
      <c r="K12" s="46" t="s">
        <v>87</v>
      </c>
      <c r="L12" s="46" t="s">
        <v>88</v>
      </c>
      <c r="M12" s="46" t="s">
        <v>89</v>
      </c>
      <c r="N12" s="44" t="s">
        <v>90</v>
      </c>
      <c r="O12" s="44" t="s">
        <v>91</v>
      </c>
      <c r="P12"/>
    </row>
    <row r="13" spans="1:16" ht="14.65" thickBot="1" x14ac:dyDescent="0.5">
      <c r="A13" s="18">
        <v>2014</v>
      </c>
      <c r="B13" s="19" t="s">
        <v>7</v>
      </c>
      <c r="C13" s="20">
        <v>5000</v>
      </c>
      <c r="D13" s="20">
        <v>60000</v>
      </c>
      <c r="E13" s="20">
        <v>2430000</v>
      </c>
      <c r="F13" s="26">
        <v>12</v>
      </c>
      <c r="J13" s="39" t="s">
        <v>86</v>
      </c>
      <c r="K13" s="45"/>
      <c r="L13" s="45"/>
      <c r="M13" s="45"/>
      <c r="N13" s="45"/>
      <c r="O13" s="45"/>
      <c r="P13"/>
    </row>
    <row r="14" spans="1:16" ht="14.65" thickTop="1" x14ac:dyDescent="0.45">
      <c r="A14" s="18">
        <v>2015</v>
      </c>
      <c r="B14" s="19" t="s">
        <v>4</v>
      </c>
      <c r="C14" s="20">
        <v>35000</v>
      </c>
      <c r="D14" s="20">
        <v>5000</v>
      </c>
      <c r="E14" s="20">
        <v>1320000</v>
      </c>
      <c r="F14" s="26">
        <v>13</v>
      </c>
      <c r="J14" s="37" t="s">
        <v>92</v>
      </c>
      <c r="K14" s="41">
        <v>2</v>
      </c>
      <c r="L14" s="41">
        <v>15333562584851.25</v>
      </c>
      <c r="M14" s="41">
        <v>7666781292425.625</v>
      </c>
      <c r="N14" s="41">
        <v>32.913324962158647</v>
      </c>
      <c r="O14" s="42">
        <v>2.1369860787369798E-6</v>
      </c>
      <c r="P14"/>
    </row>
    <row r="15" spans="1:16" x14ac:dyDescent="0.45">
      <c r="A15" s="18">
        <v>2015</v>
      </c>
      <c r="B15" s="19" t="s">
        <v>5</v>
      </c>
      <c r="C15" s="20">
        <v>15000</v>
      </c>
      <c r="D15" s="20">
        <v>35000</v>
      </c>
      <c r="E15" s="20">
        <v>1400000</v>
      </c>
      <c r="F15" s="26">
        <v>14</v>
      </c>
      <c r="J15" s="37" t="s">
        <v>93</v>
      </c>
      <c r="K15" s="41">
        <v>16</v>
      </c>
      <c r="L15" s="41">
        <v>3727016362517.167</v>
      </c>
      <c r="M15" s="41">
        <v>232938522657.32294</v>
      </c>
      <c r="N15" s="35"/>
      <c r="O15" s="35"/>
      <c r="P15"/>
    </row>
    <row r="16" spans="1:16" x14ac:dyDescent="0.45">
      <c r="A16" s="18">
        <v>2015</v>
      </c>
      <c r="B16" s="19" t="s">
        <v>6</v>
      </c>
      <c r="C16" s="20">
        <v>70000</v>
      </c>
      <c r="D16" s="20">
        <v>15000</v>
      </c>
      <c r="E16" s="20">
        <v>1890000</v>
      </c>
      <c r="F16" s="26">
        <v>15</v>
      </c>
      <c r="J16"/>
      <c r="K16"/>
      <c r="L16"/>
      <c r="M16"/>
      <c r="N16"/>
      <c r="O16"/>
      <c r="P16"/>
    </row>
    <row r="17" spans="1:16" x14ac:dyDescent="0.45">
      <c r="A17" s="18">
        <v>2015</v>
      </c>
      <c r="B17" s="19" t="s">
        <v>7</v>
      </c>
      <c r="C17" s="20">
        <v>25000</v>
      </c>
      <c r="D17" s="20">
        <v>70000</v>
      </c>
      <c r="E17" s="20">
        <v>3200000</v>
      </c>
      <c r="F17" s="26">
        <v>16</v>
      </c>
      <c r="J17" s="38"/>
      <c r="K17" s="44" t="s">
        <v>95</v>
      </c>
      <c r="L17" s="46" t="s">
        <v>96</v>
      </c>
      <c r="M17" s="44" t="s">
        <v>97</v>
      </c>
      <c r="N17" s="44" t="s">
        <v>91</v>
      </c>
      <c r="O17" s="47" t="s">
        <v>98</v>
      </c>
      <c r="P17" s="47"/>
    </row>
    <row r="18" spans="1:16" ht="14.65" thickBot="1" x14ac:dyDescent="0.5">
      <c r="A18" s="18">
        <v>2016</v>
      </c>
      <c r="B18" s="19" t="s">
        <v>4</v>
      </c>
      <c r="C18" s="20">
        <v>30000</v>
      </c>
      <c r="D18" s="20">
        <v>25000</v>
      </c>
      <c r="E18" s="20">
        <v>2200000</v>
      </c>
      <c r="F18" s="26">
        <v>17</v>
      </c>
      <c r="J18" s="39" t="s">
        <v>94</v>
      </c>
      <c r="K18" s="45"/>
      <c r="L18" s="45"/>
      <c r="M18" s="45"/>
      <c r="N18" s="45"/>
      <c r="O18" s="36" t="s">
        <v>99</v>
      </c>
      <c r="P18" s="36" t="s">
        <v>100</v>
      </c>
    </row>
    <row r="19" spans="1:16" ht="14.65" thickTop="1" x14ac:dyDescent="0.45">
      <c r="A19" s="18">
        <v>2016</v>
      </c>
      <c r="B19" s="19" t="s">
        <v>5</v>
      </c>
      <c r="C19" s="20">
        <v>60000</v>
      </c>
      <c r="D19" s="20">
        <v>30000</v>
      </c>
      <c r="E19" s="20">
        <v>1440000</v>
      </c>
      <c r="F19" s="26">
        <v>18</v>
      </c>
      <c r="J19" s="37" t="s">
        <v>101</v>
      </c>
      <c r="K19" s="41">
        <v>193281.17591275554</v>
      </c>
      <c r="L19" s="41">
        <v>259352.84406236678</v>
      </c>
      <c r="M19" s="41">
        <v>0.74524409636424527</v>
      </c>
      <c r="N19" s="42">
        <v>0.46693143362393152</v>
      </c>
      <c r="O19" s="41">
        <v>-356522.29258309642</v>
      </c>
      <c r="P19" s="41">
        <v>743084.64440860751</v>
      </c>
    </row>
    <row r="20" spans="1:16" x14ac:dyDescent="0.45">
      <c r="A20" s="18">
        <v>2016</v>
      </c>
      <c r="B20" s="19" t="s">
        <v>6</v>
      </c>
      <c r="C20" s="20">
        <v>80000</v>
      </c>
      <c r="D20" s="20">
        <v>60000</v>
      </c>
      <c r="E20" s="20">
        <v>4000000</v>
      </c>
      <c r="F20" s="26">
        <v>19</v>
      </c>
      <c r="J20" s="37" t="s">
        <v>8</v>
      </c>
      <c r="K20" s="41">
        <v>32.593734887969532</v>
      </c>
      <c r="L20" s="41">
        <v>5.6309539099245809</v>
      </c>
      <c r="M20" s="41">
        <v>5.7883149834565213</v>
      </c>
      <c r="N20" s="42">
        <v>2.7717488062169885E-5</v>
      </c>
      <c r="O20" s="41">
        <v>20.656645854651138</v>
      </c>
      <c r="P20" s="41">
        <v>44.530823921287926</v>
      </c>
    </row>
    <row r="21" spans="1:16" ht="14.65" thickBot="1" x14ac:dyDescent="0.5">
      <c r="A21" s="21">
        <v>2016</v>
      </c>
      <c r="B21" s="22" t="s">
        <v>7</v>
      </c>
      <c r="C21" s="23">
        <v>50000</v>
      </c>
      <c r="D21" s="23">
        <v>80000</v>
      </c>
      <c r="E21" s="23">
        <v>4100000</v>
      </c>
      <c r="F21" s="27">
        <v>20</v>
      </c>
      <c r="J21" s="37" t="s">
        <v>56</v>
      </c>
      <c r="K21" s="41">
        <v>57461.92357472016</v>
      </c>
      <c r="L21" s="41">
        <v>22521.865779015126</v>
      </c>
      <c r="M21" s="41">
        <v>2.5513838035683807</v>
      </c>
      <c r="N21" s="42">
        <v>2.1343455118557318E-2</v>
      </c>
      <c r="O21" s="41">
        <v>9717.7009614416456</v>
      </c>
      <c r="P21" s="41">
        <v>105206.14618799867</v>
      </c>
    </row>
    <row r="22" spans="1:16" ht="14.65" thickTop="1" x14ac:dyDescent="0.45">
      <c r="A22" s="1">
        <v>2017</v>
      </c>
      <c r="C22" s="5"/>
      <c r="D22" s="2">
        <v>50000</v>
      </c>
      <c r="F22" s="26">
        <v>21</v>
      </c>
    </row>
    <row r="23" spans="1:16" x14ac:dyDescent="0.45">
      <c r="A23" s="1">
        <v>2017</v>
      </c>
      <c r="C23" s="5"/>
      <c r="D23" s="5"/>
      <c r="F23" s="26">
        <v>22</v>
      </c>
    </row>
    <row r="24" spans="1:16" ht="14.65" thickBot="1" x14ac:dyDescent="0.5">
      <c r="A24" s="1">
        <v>2017</v>
      </c>
      <c r="C24" s="5"/>
      <c r="D24" s="5"/>
      <c r="F24" s="27">
        <v>23</v>
      </c>
    </row>
    <row r="25" spans="1:16" ht="14.65" thickTop="1" x14ac:dyDescent="0.45">
      <c r="A25" s="1">
        <v>2017</v>
      </c>
      <c r="C25" s="5"/>
      <c r="D25" s="5"/>
      <c r="F25" s="26">
        <v>24</v>
      </c>
    </row>
    <row r="26" spans="1:16" x14ac:dyDescent="0.45">
      <c r="A26" s="1">
        <v>2018</v>
      </c>
      <c r="B26" s="3" t="s">
        <v>103</v>
      </c>
      <c r="E26" s="43">
        <f>K19+50000*K20+F26*K21</f>
        <v>3259516.009679236</v>
      </c>
      <c r="F26" s="26">
        <v>25</v>
      </c>
    </row>
    <row r="27" spans="1:16" ht="14.65" thickBot="1" x14ac:dyDescent="0.5">
      <c r="A27" s="1">
        <v>2018</v>
      </c>
      <c r="F27" s="27">
        <v>26</v>
      </c>
    </row>
    <row r="28" spans="1:16" ht="14.65" thickTop="1" x14ac:dyDescent="0.45">
      <c r="A28" s="1">
        <v>2018</v>
      </c>
      <c r="B28" s="3" t="s">
        <v>102</v>
      </c>
      <c r="E28" s="5">
        <f>K19+50000*K20+F28*K21</f>
        <v>3374439.8568286765</v>
      </c>
      <c r="F28" s="26">
        <v>27</v>
      </c>
    </row>
  </sheetData>
  <mergeCells count="16">
    <mergeCell ref="K12:K13"/>
    <mergeCell ref="L12:L13"/>
    <mergeCell ref="M12:M13"/>
    <mergeCell ref="N12:N13"/>
    <mergeCell ref="O12:O13"/>
    <mergeCell ref="K17:K18"/>
    <mergeCell ref="L17:L18"/>
    <mergeCell ref="M17:M18"/>
    <mergeCell ref="N17:N18"/>
    <mergeCell ref="O17:P17"/>
    <mergeCell ref="P8:P9"/>
    <mergeCell ref="K8:K9"/>
    <mergeCell ref="L8:L9"/>
    <mergeCell ref="M8:M9"/>
    <mergeCell ref="N8:N9"/>
    <mergeCell ref="O8:O9"/>
  </mergeCells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8D432-E736-4A88-88B8-CFD69E4AEA8C}">
  <dimension ref="B9"/>
  <sheetViews>
    <sheetView workbookViewId="0"/>
  </sheetViews>
  <sheetFormatPr defaultRowHeight="14.25" x14ac:dyDescent="0.45"/>
  <sheetData>
    <row r="9" spans="2:2" x14ac:dyDescent="0.45">
      <c r="B9" s="7">
        <f>1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530C-F21A-4B2A-8258-0437331C45B7}">
  <dimension ref="A1:T29"/>
  <sheetViews>
    <sheetView workbookViewId="0"/>
  </sheetViews>
  <sheetFormatPr defaultColWidth="30.59765625" defaultRowHeight="14.25" x14ac:dyDescent="0.45"/>
  <cols>
    <col min="1" max="1" width="30.59765625" style="9"/>
    <col min="2" max="16384" width="30.59765625" style="8"/>
  </cols>
  <sheetData>
    <row r="1" spans="1:20" x14ac:dyDescent="0.45">
      <c r="A1" s="9" t="s">
        <v>18</v>
      </c>
      <c r="B1" s="8" t="s">
        <v>19</v>
      </c>
      <c r="C1" s="8" t="s">
        <v>9</v>
      </c>
      <c r="D1" s="8">
        <v>7</v>
      </c>
      <c r="E1" s="8" t="s">
        <v>10</v>
      </c>
      <c r="F1" s="8">
        <v>5</v>
      </c>
      <c r="G1" s="8" t="s">
        <v>11</v>
      </c>
      <c r="H1" s="8">
        <v>1</v>
      </c>
      <c r="I1" s="8" t="s">
        <v>12</v>
      </c>
      <c r="J1" s="8">
        <v>1</v>
      </c>
      <c r="K1" s="8" t="s">
        <v>13</v>
      </c>
      <c r="L1" s="8">
        <v>0</v>
      </c>
      <c r="M1" s="8" t="s">
        <v>14</v>
      </c>
      <c r="N1" s="8">
        <v>0</v>
      </c>
      <c r="O1" s="8" t="s">
        <v>15</v>
      </c>
      <c r="P1" s="8">
        <v>1</v>
      </c>
      <c r="Q1" s="8" t="s">
        <v>16</v>
      </c>
      <c r="R1" s="8">
        <v>0</v>
      </c>
      <c r="S1" s="8" t="s">
        <v>17</v>
      </c>
      <c r="T1" s="8">
        <v>0</v>
      </c>
    </row>
    <row r="2" spans="1:20" x14ac:dyDescent="0.45">
      <c r="A2" s="9" t="s">
        <v>20</v>
      </c>
      <c r="B2" s="8" t="s">
        <v>21</v>
      </c>
    </row>
    <row r="3" spans="1:20" x14ac:dyDescent="0.45">
      <c r="A3" s="9" t="s">
        <v>22</v>
      </c>
      <c r="B3" s="8" t="b">
        <f>IF(B10&gt;256,"TripUpST110AndEarlier",TRUE)</f>
        <v>1</v>
      </c>
    </row>
    <row r="4" spans="1:20" x14ac:dyDescent="0.45">
      <c r="A4" s="9" t="s">
        <v>23</v>
      </c>
      <c r="B4" s="8" t="s">
        <v>24</v>
      </c>
    </row>
    <row r="5" spans="1:20" x14ac:dyDescent="0.45">
      <c r="A5" s="9" t="s">
        <v>25</v>
      </c>
      <c r="B5" s="8" t="b">
        <v>1</v>
      </c>
    </row>
    <row r="6" spans="1:20" x14ac:dyDescent="0.45">
      <c r="A6" s="9" t="s">
        <v>26</v>
      </c>
      <c r="B6" s="8" t="b">
        <v>0</v>
      </c>
    </row>
    <row r="7" spans="1:20" x14ac:dyDescent="0.45">
      <c r="A7" s="9" t="s">
        <v>27</v>
      </c>
      <c r="B7" s="8" t="str">
        <f>Data!$A$1:$F$21</f>
        <v>Q2</v>
      </c>
    </row>
    <row r="8" spans="1:20" x14ac:dyDescent="0.45">
      <c r="A8" s="9" t="s">
        <v>28</v>
      </c>
      <c r="B8" s="8">
        <v>2</v>
      </c>
    </row>
    <row r="9" spans="1:20" x14ac:dyDescent="0.45">
      <c r="A9" s="9" t="s">
        <v>29</v>
      </c>
      <c r="B9" s="24">
        <f>1</f>
        <v>1</v>
      </c>
    </row>
    <row r="10" spans="1:20" x14ac:dyDescent="0.45">
      <c r="A10" s="9" t="s">
        <v>30</v>
      </c>
      <c r="B10" s="8">
        <v>6</v>
      </c>
    </row>
    <row r="12" spans="1:20" x14ac:dyDescent="0.45">
      <c r="A12" s="9" t="s">
        <v>31</v>
      </c>
      <c r="B12" s="8" t="s">
        <v>57</v>
      </c>
      <c r="C12" s="8" t="s">
        <v>32</v>
      </c>
      <c r="D12" s="8" t="s">
        <v>33</v>
      </c>
      <c r="E12" s="8" t="b">
        <v>1</v>
      </c>
      <c r="F12" s="8">
        <v>0</v>
      </c>
      <c r="G12" s="8">
        <v>4</v>
      </c>
      <c r="H12" s="8">
        <v>0</v>
      </c>
    </row>
    <row r="13" spans="1:20" x14ac:dyDescent="0.45">
      <c r="A13" s="9" t="s">
        <v>34</v>
      </c>
      <c r="B13" s="8">
        <f>Data!$A$1:$A$21</f>
        <v>2014</v>
      </c>
    </row>
    <row r="14" spans="1:20" x14ac:dyDescent="0.45">
      <c r="A14" s="9" t="s">
        <v>35</v>
      </c>
    </row>
    <row r="15" spans="1:20" x14ac:dyDescent="0.45">
      <c r="A15" s="9" t="s">
        <v>36</v>
      </c>
      <c r="B15" s="8" t="s">
        <v>58</v>
      </c>
      <c r="C15" s="8" t="s">
        <v>37</v>
      </c>
      <c r="D15" s="8" t="s">
        <v>38</v>
      </c>
      <c r="E15" s="8" t="b">
        <v>1</v>
      </c>
      <c r="F15" s="8">
        <v>0</v>
      </c>
      <c r="G15" s="8">
        <v>4</v>
      </c>
      <c r="H15" s="8">
        <v>1</v>
      </c>
    </row>
    <row r="16" spans="1:20" x14ac:dyDescent="0.45">
      <c r="A16" s="9" t="s">
        <v>39</v>
      </c>
      <c r="B16" s="8" t="str">
        <f>Data!$B$1:$B$21</f>
        <v>Q3</v>
      </c>
    </row>
    <row r="17" spans="1:8" x14ac:dyDescent="0.45">
      <c r="A17" s="9" t="s">
        <v>40</v>
      </c>
    </row>
    <row r="18" spans="1:8" x14ac:dyDescent="0.45">
      <c r="A18" s="9" t="s">
        <v>41</v>
      </c>
      <c r="B18" s="8" t="s">
        <v>59</v>
      </c>
      <c r="C18" s="8" t="s">
        <v>42</v>
      </c>
      <c r="D18" s="8" t="s">
        <v>43</v>
      </c>
      <c r="E18" s="8" t="b">
        <v>1</v>
      </c>
      <c r="F18" s="8">
        <v>0</v>
      </c>
      <c r="G18" s="8">
        <v>4</v>
      </c>
      <c r="H18" s="8">
        <v>0</v>
      </c>
    </row>
    <row r="19" spans="1:8" x14ac:dyDescent="0.45">
      <c r="A19" s="9" t="s">
        <v>44</v>
      </c>
      <c r="B19" s="8">
        <f>Data!$C$1:$C$21</f>
        <v>60000</v>
      </c>
    </row>
    <row r="20" spans="1:8" x14ac:dyDescent="0.45">
      <c r="A20" s="9" t="s">
        <v>45</v>
      </c>
    </row>
    <row r="21" spans="1:8" x14ac:dyDescent="0.45">
      <c r="A21" s="9" t="s">
        <v>46</v>
      </c>
      <c r="B21" s="8" t="s">
        <v>60</v>
      </c>
      <c r="C21" s="8" t="s">
        <v>47</v>
      </c>
      <c r="D21" s="8" t="s">
        <v>48</v>
      </c>
      <c r="E21" s="8" t="b">
        <v>1</v>
      </c>
      <c r="F21" s="8">
        <v>0</v>
      </c>
      <c r="G21" s="8">
        <v>4</v>
      </c>
      <c r="H21" s="8">
        <v>0</v>
      </c>
    </row>
    <row r="22" spans="1:8" x14ac:dyDescent="0.45">
      <c r="A22" s="9" t="s">
        <v>49</v>
      </c>
      <c r="B22" s="8" t="e">
        <f>Data!$D$1:$D$21</f>
        <v>#VALUE!</v>
      </c>
    </row>
    <row r="23" spans="1:8" x14ac:dyDescent="0.45">
      <c r="A23" s="9" t="s">
        <v>50</v>
      </c>
    </row>
    <row r="24" spans="1:8" x14ac:dyDescent="0.45">
      <c r="A24" s="9" t="s">
        <v>51</v>
      </c>
      <c r="B24" s="8" t="s">
        <v>61</v>
      </c>
      <c r="C24" s="8" t="s">
        <v>52</v>
      </c>
      <c r="D24" s="8" t="s">
        <v>53</v>
      </c>
      <c r="E24" s="8" t="b">
        <v>1</v>
      </c>
      <c r="F24" s="8">
        <v>0</v>
      </c>
      <c r="G24" s="8">
        <v>4</v>
      </c>
      <c r="H24" s="8">
        <v>0</v>
      </c>
    </row>
    <row r="25" spans="1:8" x14ac:dyDescent="0.45">
      <c r="A25" s="9" t="s">
        <v>54</v>
      </c>
      <c r="B25" s="8" t="e">
        <f>Data!$E$1:$E$21</f>
        <v>#VALUE!</v>
      </c>
    </row>
    <row r="26" spans="1:8" x14ac:dyDescent="0.45">
      <c r="A26" s="9" t="s">
        <v>55</v>
      </c>
    </row>
    <row r="27" spans="1:8" x14ac:dyDescent="0.45">
      <c r="A27" s="9" t="s">
        <v>62</v>
      </c>
      <c r="B27" s="8" t="s">
        <v>63</v>
      </c>
      <c r="C27" s="8" t="s">
        <v>64</v>
      </c>
      <c r="D27" s="8" t="s">
        <v>65</v>
      </c>
      <c r="E27" s="8" t="b">
        <v>1</v>
      </c>
      <c r="F27" s="8">
        <v>0</v>
      </c>
      <c r="G27" s="8">
        <v>4</v>
      </c>
      <c r="H27" s="8">
        <v>0</v>
      </c>
    </row>
    <row r="28" spans="1:8" x14ac:dyDescent="0.45">
      <c r="A28" s="9" t="s">
        <v>66</v>
      </c>
      <c r="B28" s="8" t="e">
        <f>Data!$F$1:$F$21</f>
        <v>#VALUE!</v>
      </c>
    </row>
    <row r="29" spans="1:8" x14ac:dyDescent="0.45">
      <c r="A29" s="9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DC72-5C6C-4194-A35D-DCE2481EDF57}">
  <dimension ref="A1:G22"/>
  <sheetViews>
    <sheetView showGridLines="0" workbookViewId="0">
      <selection sqref="A1:G21"/>
    </sheetView>
  </sheetViews>
  <sheetFormatPr defaultColWidth="12.59765625" defaultRowHeight="14.25" x14ac:dyDescent="0.45"/>
  <cols>
    <col min="1" max="1" width="17.86328125" bestFit="1" customWidth="1"/>
    <col min="2" max="7" width="12.59765625" customWidth="1"/>
  </cols>
  <sheetData>
    <row r="1" spans="1:7" s="28" customFormat="1" ht="18" x14ac:dyDescent="0.55000000000000004">
      <c r="A1" s="34" t="s">
        <v>68</v>
      </c>
      <c r="B1" s="32"/>
    </row>
    <row r="2" spans="1:7" s="28" customFormat="1" ht="10.5" x14ac:dyDescent="0.35">
      <c r="A2" s="30" t="s">
        <v>69</v>
      </c>
      <c r="B2" s="32" t="s">
        <v>70</v>
      </c>
    </row>
    <row r="3" spans="1:7" s="28" customFormat="1" ht="10.5" x14ac:dyDescent="0.35">
      <c r="A3" s="30" t="s">
        <v>71</v>
      </c>
      <c r="B3" s="32" t="s">
        <v>72</v>
      </c>
    </row>
    <row r="4" spans="1:7" s="28" customFormat="1" ht="10.5" x14ac:dyDescent="0.35">
      <c r="A4" s="30" t="s">
        <v>73</v>
      </c>
      <c r="B4" s="32" t="s">
        <v>74</v>
      </c>
    </row>
    <row r="5" spans="1:7" s="28" customFormat="1" ht="10.5" x14ac:dyDescent="0.35">
      <c r="A5" s="30" t="s">
        <v>75</v>
      </c>
      <c r="B5" s="32" t="s">
        <v>76</v>
      </c>
    </row>
    <row r="6" spans="1:7" s="29" customFormat="1" ht="10.5" x14ac:dyDescent="0.35">
      <c r="A6" s="31" t="s">
        <v>77</v>
      </c>
      <c r="B6" s="33" t="s">
        <v>2</v>
      </c>
    </row>
    <row r="8" spans="1:7" ht="15" customHeight="1" x14ac:dyDescent="0.45">
      <c r="A8" s="38" t="s">
        <v>79</v>
      </c>
      <c r="B8" s="46" t="s">
        <v>80</v>
      </c>
      <c r="C8" s="44" t="s">
        <v>81</v>
      </c>
      <c r="D8" s="46" t="s">
        <v>82</v>
      </c>
      <c r="E8" s="46" t="s">
        <v>83</v>
      </c>
      <c r="F8" s="46" t="s">
        <v>84</v>
      </c>
      <c r="G8" s="44" t="s">
        <v>85</v>
      </c>
    </row>
    <row r="9" spans="1:7" ht="15" customHeight="1" thickBot="1" x14ac:dyDescent="0.5">
      <c r="A9" s="39" t="s">
        <v>78</v>
      </c>
      <c r="B9" s="45"/>
      <c r="C9" s="45"/>
      <c r="D9" s="45"/>
      <c r="E9" s="45"/>
      <c r="F9" s="45"/>
      <c r="G9" s="45"/>
    </row>
    <row r="10" spans="1:7" ht="15" customHeight="1" thickTop="1" x14ac:dyDescent="0.45">
      <c r="A10" s="37"/>
      <c r="B10" s="40">
        <v>0.89691955167058746</v>
      </c>
      <c r="C10" s="40">
        <v>0.8044646821689676</v>
      </c>
      <c r="D10" s="40">
        <v>0.78002276744008858</v>
      </c>
      <c r="E10" s="41">
        <v>482637.05064709124</v>
      </c>
      <c r="F10" s="41">
        <v>1</v>
      </c>
      <c r="G10" s="41">
        <v>0</v>
      </c>
    </row>
    <row r="11" spans="1:7" ht="15" customHeight="1" x14ac:dyDescent="0.45"/>
    <row r="12" spans="1:7" ht="15" customHeight="1" x14ac:dyDescent="0.45">
      <c r="A12" s="38"/>
      <c r="B12" s="46" t="s">
        <v>87</v>
      </c>
      <c r="C12" s="46" t="s">
        <v>88</v>
      </c>
      <c r="D12" s="46" t="s">
        <v>89</v>
      </c>
      <c r="E12" s="44" t="s">
        <v>90</v>
      </c>
      <c r="F12" s="44" t="s">
        <v>91</v>
      </c>
    </row>
    <row r="13" spans="1:7" ht="15" customHeight="1" thickBot="1" x14ac:dyDescent="0.5">
      <c r="A13" s="39" t="s">
        <v>86</v>
      </c>
      <c r="B13" s="45"/>
      <c r="C13" s="45"/>
      <c r="D13" s="45"/>
      <c r="E13" s="45"/>
      <c r="F13" s="45"/>
    </row>
    <row r="14" spans="1:7" ht="15" customHeight="1" thickTop="1" x14ac:dyDescent="0.45">
      <c r="A14" s="37" t="s">
        <v>92</v>
      </c>
      <c r="B14" s="41">
        <v>2</v>
      </c>
      <c r="C14" s="41">
        <v>15333562584851.25</v>
      </c>
      <c r="D14" s="41">
        <v>7666781292425.625</v>
      </c>
      <c r="E14" s="41">
        <v>32.913324962158647</v>
      </c>
      <c r="F14" s="42">
        <v>2.1369860787369798E-6</v>
      </c>
    </row>
    <row r="15" spans="1:7" ht="15" customHeight="1" x14ac:dyDescent="0.45">
      <c r="A15" s="37" t="s">
        <v>93</v>
      </c>
      <c r="B15" s="41">
        <v>16</v>
      </c>
      <c r="C15" s="41">
        <v>3727016362517.167</v>
      </c>
      <c r="D15" s="41">
        <v>232938522657.32294</v>
      </c>
      <c r="E15" s="35"/>
      <c r="F15" s="35"/>
    </row>
    <row r="16" spans="1:7" ht="15" customHeight="1" x14ac:dyDescent="0.45"/>
    <row r="17" spans="1:7" ht="15" customHeight="1" x14ac:dyDescent="0.45">
      <c r="A17" s="38"/>
      <c r="B17" s="44" t="s">
        <v>95</v>
      </c>
      <c r="C17" s="46" t="s">
        <v>96</v>
      </c>
      <c r="D17" s="44" t="s">
        <v>97</v>
      </c>
      <c r="E17" s="44" t="s">
        <v>91</v>
      </c>
      <c r="F17" s="47" t="s">
        <v>98</v>
      </c>
      <c r="G17" s="47"/>
    </row>
    <row r="18" spans="1:7" ht="15" customHeight="1" thickBot="1" x14ac:dyDescent="0.5">
      <c r="A18" s="39" t="s">
        <v>94</v>
      </c>
      <c r="B18" s="45"/>
      <c r="C18" s="45"/>
      <c r="D18" s="45"/>
      <c r="E18" s="45"/>
      <c r="F18" s="36" t="s">
        <v>99</v>
      </c>
      <c r="G18" s="36" t="s">
        <v>100</v>
      </c>
    </row>
    <row r="19" spans="1:7" ht="15" customHeight="1" thickTop="1" x14ac:dyDescent="0.45">
      <c r="A19" s="37" t="s">
        <v>101</v>
      </c>
      <c r="B19" s="41">
        <v>193281.17591275554</v>
      </c>
      <c r="C19" s="41">
        <v>259352.84406236678</v>
      </c>
      <c r="D19" s="41">
        <v>0.74524409636424527</v>
      </c>
      <c r="E19" s="42">
        <v>0.46693143362393152</v>
      </c>
      <c r="F19" s="41">
        <v>-356522.29258309642</v>
      </c>
      <c r="G19" s="41">
        <v>743084.64440860751</v>
      </c>
    </row>
    <row r="20" spans="1:7" ht="15" customHeight="1" x14ac:dyDescent="0.45">
      <c r="A20" s="37" t="s">
        <v>8</v>
      </c>
      <c r="B20" s="41">
        <v>32.593734887969532</v>
      </c>
      <c r="C20" s="41">
        <v>5.6309539099245809</v>
      </c>
      <c r="D20" s="41">
        <v>5.7883149834565213</v>
      </c>
      <c r="E20" s="42">
        <v>2.7717488062169885E-5</v>
      </c>
      <c r="F20" s="41">
        <v>20.656645854651138</v>
      </c>
      <c r="G20" s="41">
        <v>44.530823921287926</v>
      </c>
    </row>
    <row r="21" spans="1:7" ht="15" customHeight="1" x14ac:dyDescent="0.45">
      <c r="A21" s="37" t="s">
        <v>56</v>
      </c>
      <c r="B21" s="41">
        <v>57461.92357472016</v>
      </c>
      <c r="C21" s="41">
        <v>22521.865779015126</v>
      </c>
      <c r="D21" s="41">
        <v>2.5513838035683807</v>
      </c>
      <c r="E21" s="42">
        <v>2.1343455118557318E-2</v>
      </c>
      <c r="F21" s="41">
        <v>9717.7009614416456</v>
      </c>
      <c r="G21" s="41">
        <v>105206.14618799867</v>
      </c>
    </row>
    <row r="22" spans="1:7" ht="15" customHeight="1" x14ac:dyDescent="0.45"/>
  </sheetData>
  <mergeCells count="16">
    <mergeCell ref="B12:B13"/>
    <mergeCell ref="C12:C13"/>
    <mergeCell ref="D12:D13"/>
    <mergeCell ref="E12:E13"/>
    <mergeCell ref="F12:F13"/>
    <mergeCell ref="B17:B18"/>
    <mergeCell ref="C17:C18"/>
    <mergeCell ref="D17:D18"/>
    <mergeCell ref="E17:E18"/>
    <mergeCell ref="F17:G17"/>
    <mergeCell ref="G8:G9"/>
    <mergeCell ref="B8:B9"/>
    <mergeCell ref="C8:C9"/>
    <mergeCell ref="D8:D9"/>
    <mergeCell ref="E8:E9"/>
    <mergeCell ref="F8:F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Source</vt:lpstr>
      <vt:lpstr>Data</vt:lpstr>
      <vt:lpstr>_PalUtilTempWorksheet</vt:lpstr>
      <vt:lpstr>_STDS_DG13D2F43D</vt:lpstr>
      <vt:lpstr>Regression</vt:lpstr>
      <vt:lpstr>ST_Advertising</vt:lpstr>
      <vt:lpstr>ST_Advertising1</vt:lpstr>
      <vt:lpstr>ST_Quarter</vt:lpstr>
      <vt:lpstr>ST_Sales</vt:lpstr>
      <vt:lpstr>ST_Trend</vt:lpstr>
      <vt:lpstr>ST_Year</vt:lpstr>
      <vt:lpstr>Regression!StatToolsHeader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pan chen</cp:lastModifiedBy>
  <dcterms:created xsi:type="dcterms:W3CDTF">2007-05-15T19:37:48Z</dcterms:created>
  <dcterms:modified xsi:type="dcterms:W3CDTF">2017-12-11T01:29:02Z</dcterms:modified>
</cp:coreProperties>
</file>