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n chen\OneDrive\MBC638\Week 12 - Time Series\"/>
    </mc:Choice>
  </mc:AlternateContent>
  <xr:revisionPtr revIDLastSave="52" documentId="2804CDAC27ED281911049031F2CC15F679698DEC" xr6:coauthVersionLast="24" xr6:coauthVersionMax="24" xr10:uidLastSave="{67F1BD97-E8B2-4EDC-957E-BD629D272018}"/>
  <bookViews>
    <workbookView xWindow="0" yWindow="0" windowWidth="19200" windowHeight="7785" activeTab="1" xr2:uid="{00000000-000D-0000-FFFF-FFFF00000000}"/>
  </bookViews>
  <sheets>
    <sheet name="Source" sheetId="3" r:id="rId1"/>
    <sheet name="Data" sheetId="2" r:id="rId2"/>
    <sheet name="_PalUtilTempWorksheet" sheetId="4" state="hidden" r:id="rId3"/>
    <sheet name="_STDS_DG3B833EB7" sheetId="5" state="hidden" r:id="rId4"/>
    <sheet name="Regression" sheetId="7" r:id="rId5"/>
  </sheets>
  <definedNames>
    <definedName name="PalisadeReportWorksheetCreatedBy" localSheetId="4" hidden="1">"StatTools"</definedName>
    <definedName name="ST_1">Data!$D$2:$D$65</definedName>
    <definedName name="ST_2">Data!$E$2:$E$65</definedName>
    <definedName name="ST_3">Data!$F$2:$F$65</definedName>
    <definedName name="ST_Pred">Data!$H$2:$H$65</definedName>
    <definedName name="ST_Qt">Data!$C$2:$C$65</definedName>
    <definedName name="ST_Quarter">Data!$A$2:$A$65</definedName>
    <definedName name="ST_Sales">Data!$B$2:$B$65</definedName>
    <definedName name="ST_Trend">Data!$G$2:$G$65</definedName>
    <definedName name="StatToolsHeader" localSheetId="4">Regression!$1:$6</definedName>
    <definedName name="STWBD_StatToolsRegression_blockList" hidden="1">"-1"</definedName>
    <definedName name="STWBD_StatToolsRegression_CheckMulticollinearity" hidden="1">"FALSE"</definedName>
    <definedName name="STWBD_StatToolsRegression_ConfidenceLevel" hidden="1">" .95"</definedName>
    <definedName name="STWBD_StatToolsRegression_DisplayCorrelationMatrix" hidden="1">"FALSE"</definedName>
    <definedName name="STWBD_StatToolsRegression_DisplayRegressionEquation" hidden="1">"FALSE"</definedName>
    <definedName name="STWBD_StatToolsRegression_FixVariables" hidden="1">"FALSE"</definedName>
    <definedName name="STWBD_StatToolsRegression_fixVarList" hidden="1">"-1"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"FALSE"</definedName>
    <definedName name="STWBD_StatToolsRegression_GraphFittedValueVsXValue" hidden="1">"FALSE"</definedName>
    <definedName name="STWBD_StatToolsRegression_GraphHistogramOfResiduals" hidden="1">"FALSE"</definedName>
    <definedName name="STWBD_StatToolsRegression_GraphResidualVsFittedValue" hidden="1">"FALSE"</definedName>
    <definedName name="STWBD_StatToolsRegression_GraphResidualVsOrderIndex" hidden="1">"FALSE"</definedName>
    <definedName name="STWBD_StatToolsRegression_GraphResidualVsXValue" hidden="1">"FALSE"</definedName>
    <definedName name="STWBD_StatToolsRegression_HasDefaultInfo" hidden="1">"TRUE"</definedName>
    <definedName name="STWBD_StatToolsRegression_IdentifyOutliersInDataSet" hidden="1">"FALSE"</definedName>
    <definedName name="STWBD_StatToolsRegression_IdentifyOutliersInGraphs" hidden="1">"FALSE"</definedName>
    <definedName name="STWBD_StatToolsRegression_IncludeDerivedVariables" hidden="1">"FALSE"</definedName>
    <definedName name="STWBD_StatToolsRegression_IncludePrediction" hidden="1">"FALSE"</definedName>
    <definedName name="STWBD_StatToolsRegression_IncludeSteps" hidden="1">"FALSE"</definedName>
    <definedName name="STWBD_StatToolsRegression_NumberOfBlocks" hidden="1">" 2"</definedName>
    <definedName name="STWBD_StatToolsRegression_pValueToEnter" hidden="1">" .05"</definedName>
    <definedName name="STWBD_StatToolsRegression_pValueToLeave" hidden="1">" .1"</definedName>
    <definedName name="STWBD_StatToolsRegression_RegressionType" hidden="1">" 0"</definedName>
    <definedName name="STWBD_StatToolsRegression_StandardizeNumericVariables" hidden="1">"FALSE"</definedName>
    <definedName name="STWBD_StatToolsRegression_throughOrigin" hidden="1">"FALSE"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"U_x0001_VG25D27C32F7388CA_x0001_"</definedName>
    <definedName name="STWBD_StatToolsRegression_VariableListIndependent" hidden="1">4</definedName>
    <definedName name="STWBD_StatToolsRegression_VariableListIndependent_1" hidden="1">"U_x0001_VG1A8736D73A98605_x0001_"</definedName>
    <definedName name="STWBD_StatToolsRegression_VariableListIndependent_2" hidden="1">"U_x0001_VG3A6C9D6A221D11AF_x0001_"</definedName>
    <definedName name="STWBD_StatToolsRegression_VariableListIndependent_3" hidden="1">"U_x0001_VG678FBDD2BD3CD9A_x0001_"</definedName>
    <definedName name="STWBD_StatToolsRegression_VariableListIndependent_4" hidden="1">"U_x0001_VG2A033D5621ADD90F_x0001_"</definedName>
    <definedName name="STWBD_StatToolsRegression_VarSelectorDefaultDataSet" hidden="1">"DG3B833EB7"</definedName>
  </definedNames>
  <calcPr calcId="171027"/>
</workbook>
</file>

<file path=xl/calcChain.xml><?xml version="1.0" encoding="utf-8"?>
<calcChain xmlns="http://schemas.openxmlformats.org/spreadsheetml/2006/main">
  <c r="H69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2" i="2"/>
  <c r="B9" i="5"/>
  <c r="B31" i="5"/>
  <c r="B28" i="5"/>
  <c r="B25" i="5"/>
  <c r="B22" i="5"/>
  <c r="B19" i="5"/>
  <c r="B16" i="5"/>
  <c r="B13" i="5"/>
  <c r="B7" i="5"/>
  <c r="B3" i="5"/>
  <c r="B9" i="4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B34" i="5" s="1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albright</author>
    <author>pan chen</author>
  </authors>
  <commentList>
    <comment ref="B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Millions of dollars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2" authorId="1" shapeId="0" xr:uid="{553E5DBD-FBC1-424E-9897-DBD7F9DA3067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Q2" authorId="1" shapeId="0" xr:uid="{BA881BBD-3330-42C5-8076-9A6452C37703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R2" authorId="1" shapeId="0" xr:uid="{CE0BFBE7-BDAC-4643-B24E-D6DA823CFEED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pan chen</author>
  </authors>
  <commentList>
    <comment ref="B8" authorId="0" shapeId="0" xr:uid="{4F8463D4-5EE7-4663-808E-E5622E377484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F8" authorId="0" shapeId="0" xr:uid="{D1CA0183-4636-47A1-B9ED-BB832B992561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G8" authorId="0" shapeId="0" xr:uid="{D044127D-C972-432C-BE15-9199F93AF249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</commentList>
</comments>
</file>

<file path=xl/sharedStrings.xml><?xml version="1.0" encoding="utf-8"?>
<sst xmlns="http://schemas.openxmlformats.org/spreadsheetml/2006/main" count="212" uniqueCount="180">
  <si>
    <t>Quarter</t>
  </si>
  <si>
    <t>Sales</t>
  </si>
  <si>
    <t>Q1-94</t>
  </si>
  <si>
    <t>Q2-94</t>
  </si>
  <si>
    <t>Q3-94</t>
  </si>
  <si>
    <t>Q4-94</t>
  </si>
  <si>
    <t>Q1-95</t>
  </si>
  <si>
    <t>Q2-95</t>
  </si>
  <si>
    <t>Q3-95</t>
  </si>
  <si>
    <t>Q4-95</t>
  </si>
  <si>
    <t>Q1-96</t>
  </si>
  <si>
    <t>Q2-96</t>
  </si>
  <si>
    <t>Q3-96</t>
  </si>
  <si>
    <t>Q4-96</t>
  </si>
  <si>
    <t>Q1-97</t>
  </si>
  <si>
    <t>Q2-97</t>
  </si>
  <si>
    <t>Q3-97</t>
  </si>
  <si>
    <t>Q4-97</t>
  </si>
  <si>
    <t>Q1-98</t>
  </si>
  <si>
    <t>Q2-98</t>
  </si>
  <si>
    <t>Q3-98</t>
  </si>
  <si>
    <t>Q4-98</t>
  </si>
  <si>
    <t>Q1-99</t>
  </si>
  <si>
    <t>Q2-99</t>
  </si>
  <si>
    <t>Q3-99</t>
  </si>
  <si>
    <t>Q4-99</t>
  </si>
  <si>
    <t>Q1-00</t>
  </si>
  <si>
    <t>Q2-00</t>
  </si>
  <si>
    <t>Q3-00</t>
  </si>
  <si>
    <t>Q4-00</t>
  </si>
  <si>
    <t>Q1-01</t>
  </si>
  <si>
    <t>Q2-01</t>
  </si>
  <si>
    <t>Q3-01</t>
  </si>
  <si>
    <t>Q4-01</t>
  </si>
  <si>
    <t>Q1-02</t>
  </si>
  <si>
    <t>Q2-02</t>
  </si>
  <si>
    <t>Q3-02</t>
  </si>
  <si>
    <t>Q4-02</t>
  </si>
  <si>
    <t>Q1-03</t>
  </si>
  <si>
    <t>Q2-03</t>
  </si>
  <si>
    <t>Q3-03</t>
  </si>
  <si>
    <t>Q4-03</t>
  </si>
  <si>
    <t>Q1-04</t>
  </si>
  <si>
    <t>Q2-04</t>
  </si>
  <si>
    <t>Q3-04</t>
  </si>
  <si>
    <t>Q4-04</t>
  </si>
  <si>
    <t>Q1-05</t>
  </si>
  <si>
    <t>Q2-05</t>
  </si>
  <si>
    <t>Q3-05</t>
  </si>
  <si>
    <t>Q4-05</t>
  </si>
  <si>
    <t>Q1-06</t>
  </si>
  <si>
    <t>Q2-06</t>
  </si>
  <si>
    <t>Q3-06</t>
  </si>
  <si>
    <t>Q4-06</t>
  </si>
  <si>
    <t>Q1-07</t>
  </si>
  <si>
    <t>Q2-07</t>
  </si>
  <si>
    <t>Q3-07</t>
  </si>
  <si>
    <t>Q4-07</t>
  </si>
  <si>
    <t>Q1-08</t>
  </si>
  <si>
    <t>Q2-08</t>
  </si>
  <si>
    <t>Q3-08</t>
  </si>
  <si>
    <t>Q4-08</t>
  </si>
  <si>
    <t>Q1-09</t>
  </si>
  <si>
    <t>Q2-09</t>
  </si>
  <si>
    <t>Q3-09</t>
  </si>
  <si>
    <t>Q4-09</t>
  </si>
  <si>
    <t>Qt</t>
  </si>
  <si>
    <t>Trend</t>
  </si>
  <si>
    <t>Pred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</si>
  <si>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</si>
  <si>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</si>
  <si>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</si>
  <si>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</si>
  <si>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</si>
  <si>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</si>
  <si>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</si>
  <si>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</si>
  <si>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</si>
  <si>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</si>
  <si>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Data Set #1</t>
  </si>
  <si>
    <t>GUID</t>
  </si>
  <si>
    <t>DG3B833EB7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</si>
  <si>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</si>
  <si>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</si>
  <si>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</si>
  <si>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</si>
  <si>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</si>
  <si>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</si>
  <si>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</si>
  <si>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</si>
  <si>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</si>
  <si>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</si>
  <si>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VG1032BE2D17252A0D</t>
  </si>
  <si>
    <t>var1</t>
  </si>
  <si>
    <t>ST_Quarter</t>
  </si>
  <si>
    <t>1 : Ranges</t>
  </si>
  <si>
    <t>1 : MultiRefs</t>
  </si>
  <si>
    <t>2 : Info</t>
  </si>
  <si>
    <t>VG25D27C32F7388CA</t>
  </si>
  <si>
    <t>var2</t>
  </si>
  <si>
    <t>ST_Sales</t>
  </si>
  <si>
    <t>2 : Ranges</t>
  </si>
  <si>
    <t>2 : MultiRefs</t>
  </si>
  <si>
    <t>3 : Info</t>
  </si>
  <si>
    <t>VG3748F54636A80620</t>
  </si>
  <si>
    <t>var3</t>
  </si>
  <si>
    <t>ST_Qt</t>
  </si>
  <si>
    <t>3 : Ranges</t>
  </si>
  <si>
    <t>3 : MultiRefs</t>
  </si>
  <si>
    <t>4 : Info</t>
  </si>
  <si>
    <t>VG1A8736D73A98605</t>
  </si>
  <si>
    <t>var4</t>
  </si>
  <si>
    <t>ST_1</t>
  </si>
  <si>
    <t>4 : Ranges</t>
  </si>
  <si>
    <t>4 : MultiRefs</t>
  </si>
  <si>
    <t>5 : Info</t>
  </si>
  <si>
    <t>VG3A6C9D6A221D11AF</t>
  </si>
  <si>
    <t>var5</t>
  </si>
  <si>
    <t>ST_2</t>
  </si>
  <si>
    <t>5 : Ranges</t>
  </si>
  <si>
    <t>5 : MultiRefs</t>
  </si>
  <si>
    <t>6 : Info</t>
  </si>
  <si>
    <t>VG678FBDD2BD3CD9A</t>
  </si>
  <si>
    <t>var6</t>
  </si>
  <si>
    <t>ST_3</t>
  </si>
  <si>
    <t>6 : Ranges</t>
  </si>
  <si>
    <t>6 : MultiRefs</t>
  </si>
  <si>
    <t>7 : Info</t>
  </si>
  <si>
    <t>7 : Ranges</t>
  </si>
  <si>
    <t>7 : MultiRefs</t>
  </si>
  <si>
    <t>8 : Info</t>
  </si>
  <si>
    <t>VG2A033D5621ADD90F</t>
  </si>
  <si>
    <t>var8</t>
  </si>
  <si>
    <t>ST_Trend</t>
  </si>
  <si>
    <t>8 : Ranges</t>
  </si>
  <si>
    <t>8 : MultiRefs</t>
  </si>
  <si>
    <t>VG330358DC211B9577</t>
  </si>
  <si>
    <t>var9</t>
  </si>
  <si>
    <t>ST_Pred</t>
  </si>
  <si>
    <t>StatTools Report</t>
  </si>
  <si>
    <t>Analysis:</t>
  </si>
  <si>
    <t>Regression</t>
  </si>
  <si>
    <t>Performed By:</t>
  </si>
  <si>
    <t>pan chen</t>
  </si>
  <si>
    <t>Date:</t>
  </si>
  <si>
    <t>Updating:</t>
  </si>
  <si>
    <t>Static</t>
  </si>
  <si>
    <t>Variable:</t>
  </si>
  <si>
    <t>Summary</t>
  </si>
  <si>
    <t>Multiple Regression for Sales</t>
  </si>
  <si>
    <t>Multiple_x000D_
R</t>
  </si>
  <si>
    <t>R-Square</t>
  </si>
  <si>
    <t>Adjusted_x000D_
R-square</t>
  </si>
  <si>
    <t>Std. Err. of_x000D_
Estimate</t>
  </si>
  <si>
    <t>Rows_x000D_
Ignored</t>
  </si>
  <si>
    <t>Outliers</t>
  </si>
  <si>
    <t>ANOVA Table</t>
  </si>
  <si>
    <t>Degrees of_x000D_
Freedom</t>
  </si>
  <si>
    <t>Sum of_x000D_
Squares</t>
  </si>
  <si>
    <t>Mean of_x000D_
Squares</t>
  </si>
  <si>
    <t>F</t>
  </si>
  <si>
    <t>p-Value</t>
  </si>
  <si>
    <t>Explained</t>
  </si>
  <si>
    <t>Unexplained</t>
  </si>
  <si>
    <t>Regression Table</t>
  </si>
  <si>
    <t>Coefficient</t>
  </si>
  <si>
    <t>Standard_x000D_
Error</t>
  </si>
  <si>
    <t>t-Value</t>
  </si>
  <si>
    <t>Confidence Interval 95%</t>
  </si>
  <si>
    <t>Lower</t>
  </si>
  <si>
    <t>Upper</t>
  </si>
  <si>
    <t>Constant</t>
  </si>
  <si>
    <t>1</t>
  </si>
  <si>
    <t>2</t>
  </si>
  <si>
    <t>3</t>
  </si>
  <si>
    <t>Q1-10</t>
  </si>
  <si>
    <t>Q2-10</t>
  </si>
  <si>
    <t>Q3-10</t>
  </si>
  <si>
    <t>Q4-10</t>
  </si>
  <si>
    <t>Sunday, December 10,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</si>
</sst>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&lt;0.0001]&quot;&lt; 0.0001&quot;;0.00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u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ouble">
        <color indexed="64"/>
      </right>
      <top style="dashed">
        <color rgb="FF000000"/>
      </top>
      <bottom/>
      <diagonal/>
    </border>
    <border>
      <left style="double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ouble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ashed">
        <color indexed="64"/>
      </right>
      <top/>
      <bottom style="double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4" fillId="0" borderId="0" xfId="1" applyFont="1"/>
    <xf numFmtId="14" fontId="4" fillId="0" borderId="0" xfId="1" applyNumberFormat="1" applyFont="1" applyAlignment="1">
      <alignment horizontal="center"/>
    </xf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14" fontId="4" fillId="3" borderId="1" xfId="1" applyNumberFormat="1" applyFont="1" applyFill="1" applyBorder="1" applyAlignment="1">
      <alignment horizontal="center"/>
    </xf>
    <xf numFmtId="0" fontId="4" fillId="3" borderId="2" xfId="1" applyFont="1" applyFill="1" applyBorder="1" applyAlignment="1">
      <alignment horizontal="right"/>
    </xf>
    <xf numFmtId="0" fontId="4" fillId="3" borderId="2" xfId="1" applyFont="1" applyFill="1" applyBorder="1"/>
    <xf numFmtId="0" fontId="4" fillId="3" borderId="3" xfId="1" applyFont="1" applyFill="1" applyBorder="1"/>
    <xf numFmtId="14" fontId="4" fillId="2" borderId="4" xfId="1" applyNumberFormat="1" applyFont="1" applyFill="1" applyBorder="1" applyAlignment="1">
      <alignment horizontal="center"/>
    </xf>
    <xf numFmtId="2" fontId="4" fillId="2" borderId="5" xfId="1" applyNumberFormat="1" applyFont="1" applyFill="1" applyBorder="1"/>
    <xf numFmtId="0" fontId="4" fillId="2" borderId="5" xfId="1" applyFont="1" applyFill="1" applyBorder="1"/>
    <xf numFmtId="0" fontId="4" fillId="2" borderId="6" xfId="1" applyFont="1" applyFill="1" applyBorder="1"/>
    <xf numFmtId="14" fontId="4" fillId="2" borderId="7" xfId="1" applyNumberFormat="1" applyFont="1" applyFill="1" applyBorder="1" applyAlignment="1">
      <alignment horizontal="center"/>
    </xf>
    <xf numFmtId="2" fontId="4" fillId="2" borderId="8" xfId="1" applyNumberFormat="1" applyFont="1" applyFill="1" applyBorder="1"/>
    <xf numFmtId="0" fontId="4" fillId="2" borderId="8" xfId="1" applyFont="1" applyFill="1" applyBorder="1"/>
    <xf numFmtId="14" fontId="4" fillId="2" borderId="9" xfId="1" applyNumberFormat="1" applyFont="1" applyFill="1" applyBorder="1" applyAlignment="1">
      <alignment horizontal="center"/>
    </xf>
    <xf numFmtId="0" fontId="4" fillId="2" borderId="10" xfId="1" applyFont="1" applyFill="1" applyBorder="1"/>
    <xf numFmtId="0" fontId="0" fillId="0" borderId="0" xfId="0" applyNumberFormat="1" applyAlignment="1">
      <alignment horizontal="left"/>
    </xf>
    <xf numFmtId="0" fontId="6" fillId="4" borderId="0" xfId="0" applyFont="1" applyFill="1"/>
    <xf numFmtId="0" fontId="6" fillId="4" borderId="11" xfId="0" applyFont="1" applyFill="1" applyBorder="1"/>
    <xf numFmtId="0" fontId="7" fillId="4" borderId="0" xfId="0" applyFont="1" applyFill="1" applyAlignment="1">
      <alignment horizontal="right"/>
    </xf>
    <xf numFmtId="0" fontId="7" fillId="4" borderId="11" xfId="0" applyFont="1" applyFill="1" applyBorder="1" applyAlignment="1">
      <alignment horizontal="right"/>
    </xf>
    <xf numFmtId="0" fontId="6" fillId="4" borderId="0" xfId="0" applyFont="1" applyFill="1" applyAlignment="1">
      <alignment horizontal="left"/>
    </xf>
    <xf numFmtId="0" fontId="6" fillId="4" borderId="11" xfId="0" applyFont="1" applyFill="1" applyBorder="1" applyAlignment="1">
      <alignment horizontal="left"/>
    </xf>
    <xf numFmtId="0" fontId="8" fillId="4" borderId="0" xfId="0" applyFont="1" applyFill="1" applyAlignment="1">
      <alignment horizontal="left"/>
    </xf>
    <xf numFmtId="0" fontId="0" fillId="0" borderId="0" xfId="0" applyAlignment="1">
      <alignment horizontal="center"/>
    </xf>
    <xf numFmtId="49" fontId="7" fillId="0" borderId="12" xfId="0" applyNumberFormat="1" applyFont="1" applyFill="1" applyBorder="1" applyAlignment="1">
      <alignment horizontal="center"/>
    </xf>
    <xf numFmtId="49" fontId="7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9" fillId="0" borderId="12" xfId="0" applyNumberFormat="1" applyFont="1" applyFill="1" applyBorder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9" fontId="7" fillId="0" borderId="0" xfId="0" applyNumberFormat="1" applyFont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/>
    </xf>
    <xf numFmtId="14" fontId="4" fillId="5" borderId="9" xfId="1" applyNumberFormat="1" applyFont="1" applyFill="1" applyBorder="1" applyAlignment="1">
      <alignment horizontal="center"/>
    </xf>
    <xf numFmtId="0" fontId="4" fillId="5" borderId="0" xfId="1" applyFont="1" applyFill="1"/>
    <xf numFmtId="2" fontId="4" fillId="6" borderId="6" xfId="1" applyNumberFormat="1" applyFont="1" applyFill="1" applyBorder="1"/>
    <xf numFmtId="164" fontId="0" fillId="6" borderId="0" xfId="0" applyNumberFormat="1" applyFill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</xdr:col>
      <xdr:colOff>9525</xdr:colOff>
      <xdr:row>2</xdr:row>
      <xdr:rowOff>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1"/>
          <a:ext cx="1838325" cy="381000"/>
        </a:xfrm>
        <a:prstGeom prst="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is fictitious data.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0"/>
  <sheetViews>
    <sheetView tabSelected="1" workbookViewId="0">
      <selection activeCell="O4" sqref="O4"/>
    </sheetView>
  </sheetViews>
  <sheetFormatPr defaultColWidth="9.1328125" defaultRowHeight="14.25" x14ac:dyDescent="0.45"/>
  <cols>
    <col min="1" max="1" width="9.1328125" style="2"/>
    <col min="2" max="16384" width="9.1328125" style="1"/>
  </cols>
  <sheetData>
    <row r="1" spans="1:18" ht="14.65" thickTop="1" x14ac:dyDescent="0.45">
      <c r="A1" s="7" t="s">
        <v>0</v>
      </c>
      <c r="B1" s="8" t="s">
        <v>1</v>
      </c>
      <c r="C1" s="9" t="s">
        <v>66</v>
      </c>
      <c r="D1" s="9">
        <v>1</v>
      </c>
      <c r="E1" s="9">
        <v>2</v>
      </c>
      <c r="F1" s="9">
        <v>3</v>
      </c>
      <c r="G1" s="9" t="s">
        <v>67</v>
      </c>
      <c r="H1" s="10" t="s">
        <v>68</v>
      </c>
    </row>
    <row r="2" spans="1:18" x14ac:dyDescent="0.45">
      <c r="A2" s="11" t="s">
        <v>2</v>
      </c>
      <c r="B2" s="12">
        <v>1807.37</v>
      </c>
      <c r="C2" s="13">
        <v>1</v>
      </c>
      <c r="D2" s="13">
        <f>IF($C2=D$1,1,0)</f>
        <v>1</v>
      </c>
      <c r="E2" s="13">
        <f>IF($C2=E$1,1,0)</f>
        <v>0</v>
      </c>
      <c r="F2" s="13">
        <f>IF($C2=F$1,1,0)</f>
        <v>0</v>
      </c>
      <c r="G2" s="13">
        <v>1</v>
      </c>
      <c r="H2" s="14">
        <f>$M$13+$M$14*$D2+$M$15*$E2+$M$16*$F2+$M$17*$G2</f>
        <v>1285.6211397058746</v>
      </c>
      <c r="L2" s="31" t="s">
        <v>149</v>
      </c>
      <c r="M2" s="36" t="s">
        <v>150</v>
      </c>
      <c r="N2" s="38" t="s">
        <v>151</v>
      </c>
      <c r="O2" s="36" t="s">
        <v>152</v>
      </c>
      <c r="P2" s="36" t="s">
        <v>153</v>
      </c>
      <c r="Q2" s="36" t="s">
        <v>154</v>
      </c>
      <c r="R2" s="38" t="s">
        <v>155</v>
      </c>
    </row>
    <row r="3" spans="1:18" ht="14.65" thickBot="1" x14ac:dyDescent="0.5">
      <c r="A3" s="15" t="s">
        <v>3</v>
      </c>
      <c r="B3" s="16">
        <v>2355.3200000000002</v>
      </c>
      <c r="C3" s="17">
        <v>2</v>
      </c>
      <c r="D3" s="17">
        <f t="shared" ref="D3:F65" si="0">IF($C3=D$1,1,0)</f>
        <v>0</v>
      </c>
      <c r="E3" s="17">
        <f t="shared" si="0"/>
        <v>1</v>
      </c>
      <c r="F3" s="17">
        <f t="shared" si="0"/>
        <v>0</v>
      </c>
      <c r="G3" s="17">
        <v>2</v>
      </c>
      <c r="H3" s="14">
        <f t="shared" ref="H3:H65" si="1">$M$13+$M$14*$D3+$M$15*$E3+$M$16*$F3+$M$17*$G3</f>
        <v>2157.1592647058778</v>
      </c>
      <c r="L3" s="32" t="s">
        <v>148</v>
      </c>
      <c r="M3" s="37"/>
      <c r="N3" s="37"/>
      <c r="O3" s="37"/>
      <c r="P3" s="37"/>
      <c r="Q3" s="37"/>
      <c r="R3" s="37"/>
    </row>
    <row r="4" spans="1:18" ht="14.65" thickTop="1" x14ac:dyDescent="0.45">
      <c r="A4" s="15" t="s">
        <v>4</v>
      </c>
      <c r="B4" s="16">
        <v>2591.83</v>
      </c>
      <c r="C4" s="17">
        <v>3</v>
      </c>
      <c r="D4" s="17">
        <f t="shared" si="0"/>
        <v>0</v>
      </c>
      <c r="E4" s="17">
        <f t="shared" si="0"/>
        <v>0</v>
      </c>
      <c r="F4" s="17">
        <f t="shared" si="0"/>
        <v>1</v>
      </c>
      <c r="G4" s="17">
        <v>3</v>
      </c>
      <c r="H4" s="14">
        <f t="shared" si="1"/>
        <v>2029.4442647058738</v>
      </c>
      <c r="L4" s="30"/>
      <c r="M4" s="33">
        <v>0.97213494664119715</v>
      </c>
      <c r="N4" s="33">
        <v>0.94504635448108321</v>
      </c>
      <c r="O4" s="43">
        <v>0.94132068359844467</v>
      </c>
      <c r="P4" s="34">
        <v>313.35723696257128</v>
      </c>
      <c r="Q4" s="34">
        <v>0</v>
      </c>
      <c r="R4" s="34">
        <v>0</v>
      </c>
    </row>
    <row r="5" spans="1:18" x14ac:dyDescent="0.45">
      <c r="A5" s="15" t="s">
        <v>5</v>
      </c>
      <c r="B5" s="16">
        <v>2236.39</v>
      </c>
      <c r="C5" s="17">
        <v>4</v>
      </c>
      <c r="D5" s="17">
        <f t="shared" si="0"/>
        <v>0</v>
      </c>
      <c r="E5" s="17">
        <f t="shared" si="0"/>
        <v>0</v>
      </c>
      <c r="F5" s="17">
        <f t="shared" si="0"/>
        <v>0</v>
      </c>
      <c r="G5" s="17">
        <v>4</v>
      </c>
      <c r="H5" s="14">
        <f t="shared" si="1"/>
        <v>1740.9673897058804</v>
      </c>
      <c r="L5"/>
      <c r="M5"/>
      <c r="N5"/>
      <c r="O5"/>
      <c r="P5"/>
      <c r="Q5"/>
      <c r="R5"/>
    </row>
    <row r="6" spans="1:18" x14ac:dyDescent="0.45">
      <c r="A6" s="15" t="s">
        <v>6</v>
      </c>
      <c r="B6" s="16">
        <v>1549.14</v>
      </c>
      <c r="C6" s="17">
        <v>1</v>
      </c>
      <c r="D6" s="17">
        <f t="shared" si="0"/>
        <v>1</v>
      </c>
      <c r="E6" s="17">
        <f t="shared" si="0"/>
        <v>0</v>
      </c>
      <c r="F6" s="17">
        <f t="shared" si="0"/>
        <v>0</v>
      </c>
      <c r="G6" s="17">
        <v>5</v>
      </c>
      <c r="H6" s="14">
        <f t="shared" si="1"/>
        <v>1546.3579044117566</v>
      </c>
      <c r="L6" s="31"/>
      <c r="M6" s="36" t="s">
        <v>157</v>
      </c>
      <c r="N6" s="36" t="s">
        <v>158</v>
      </c>
      <c r="O6" s="36" t="s">
        <v>159</v>
      </c>
      <c r="P6" s="38" t="s">
        <v>160</v>
      </c>
      <c r="Q6" s="38" t="s">
        <v>161</v>
      </c>
      <c r="R6"/>
    </row>
    <row r="7" spans="1:18" ht="14.65" thickBot="1" x14ac:dyDescent="0.5">
      <c r="A7" s="15" t="s">
        <v>7</v>
      </c>
      <c r="B7" s="16">
        <v>2105.79</v>
      </c>
      <c r="C7" s="17">
        <v>2</v>
      </c>
      <c r="D7" s="17">
        <f t="shared" si="0"/>
        <v>0</v>
      </c>
      <c r="E7" s="17">
        <f t="shared" si="0"/>
        <v>1</v>
      </c>
      <c r="F7" s="17">
        <f t="shared" si="0"/>
        <v>0</v>
      </c>
      <c r="G7" s="17">
        <v>6</v>
      </c>
      <c r="H7" s="14">
        <f t="shared" si="1"/>
        <v>2417.8960294117601</v>
      </c>
      <c r="L7" s="32" t="s">
        <v>156</v>
      </c>
      <c r="M7" s="37"/>
      <c r="N7" s="37"/>
      <c r="O7" s="37"/>
      <c r="P7" s="37"/>
      <c r="Q7" s="37"/>
      <c r="R7"/>
    </row>
    <row r="8" spans="1:18" ht="14.65" thickTop="1" x14ac:dyDescent="0.45">
      <c r="A8" s="15" t="s">
        <v>8</v>
      </c>
      <c r="B8" s="16">
        <v>2041.32</v>
      </c>
      <c r="C8" s="17">
        <v>3</v>
      </c>
      <c r="D8" s="17">
        <f t="shared" si="0"/>
        <v>0</v>
      </c>
      <c r="E8" s="17">
        <f t="shared" si="0"/>
        <v>0</v>
      </c>
      <c r="F8" s="17">
        <f t="shared" si="0"/>
        <v>1</v>
      </c>
      <c r="G8" s="17">
        <v>7</v>
      </c>
      <c r="H8" s="14">
        <f t="shared" si="1"/>
        <v>2290.1810294117558</v>
      </c>
      <c r="L8" s="30" t="s">
        <v>162</v>
      </c>
      <c r="M8" s="34">
        <v>4</v>
      </c>
      <c r="N8" s="34">
        <v>99629528.068047583</v>
      </c>
      <c r="O8" s="34">
        <v>24907382.017011896</v>
      </c>
      <c r="P8" s="34">
        <v>253.65803482132154</v>
      </c>
      <c r="Q8" s="35">
        <v>1.9519879966440024E-36</v>
      </c>
      <c r="R8"/>
    </row>
    <row r="9" spans="1:18" x14ac:dyDescent="0.45">
      <c r="A9" s="15" t="s">
        <v>9</v>
      </c>
      <c r="B9" s="16">
        <v>2021.01</v>
      </c>
      <c r="C9" s="17">
        <v>4</v>
      </c>
      <c r="D9" s="17">
        <f t="shared" si="0"/>
        <v>0</v>
      </c>
      <c r="E9" s="17">
        <f t="shared" si="0"/>
        <v>0</v>
      </c>
      <c r="F9" s="17">
        <f t="shared" si="0"/>
        <v>0</v>
      </c>
      <c r="G9" s="17">
        <v>8</v>
      </c>
      <c r="H9" s="14">
        <f t="shared" si="1"/>
        <v>2001.7041544117624</v>
      </c>
      <c r="L9" s="30" t="s">
        <v>163</v>
      </c>
      <c r="M9" s="34">
        <v>59</v>
      </c>
      <c r="N9" s="34">
        <v>5793372.719452206</v>
      </c>
      <c r="O9" s="34">
        <v>98192.757956817048</v>
      </c>
      <c r="P9" s="28"/>
      <c r="Q9" s="28"/>
      <c r="R9"/>
    </row>
    <row r="10" spans="1:18" x14ac:dyDescent="0.45">
      <c r="A10" s="15" t="s">
        <v>10</v>
      </c>
      <c r="B10" s="16">
        <v>1870.46</v>
      </c>
      <c r="C10" s="17">
        <v>1</v>
      </c>
      <c r="D10" s="17">
        <f t="shared" si="0"/>
        <v>1</v>
      </c>
      <c r="E10" s="17">
        <f t="shared" si="0"/>
        <v>0</v>
      </c>
      <c r="F10" s="17">
        <f t="shared" si="0"/>
        <v>0</v>
      </c>
      <c r="G10" s="17">
        <v>9</v>
      </c>
      <c r="H10" s="14">
        <f t="shared" si="1"/>
        <v>1807.0946691176387</v>
      </c>
      <c r="L10"/>
      <c r="M10"/>
      <c r="N10"/>
      <c r="O10"/>
      <c r="P10"/>
      <c r="Q10"/>
      <c r="R10"/>
    </row>
    <row r="11" spans="1:18" x14ac:dyDescent="0.45">
      <c r="A11" s="15" t="s">
        <v>11</v>
      </c>
      <c r="B11" s="16">
        <v>2390.56</v>
      </c>
      <c r="C11" s="17">
        <v>2</v>
      </c>
      <c r="D11" s="17">
        <f t="shared" si="0"/>
        <v>0</v>
      </c>
      <c r="E11" s="17">
        <f t="shared" si="0"/>
        <v>1</v>
      </c>
      <c r="F11" s="17">
        <f t="shared" si="0"/>
        <v>0</v>
      </c>
      <c r="G11" s="17">
        <v>10</v>
      </c>
      <c r="H11" s="14">
        <f t="shared" si="1"/>
        <v>2678.6327941176419</v>
      </c>
      <c r="L11" s="31"/>
      <c r="M11" s="38" t="s">
        <v>165</v>
      </c>
      <c r="N11" s="36" t="s">
        <v>166</v>
      </c>
      <c r="O11" s="38" t="s">
        <v>167</v>
      </c>
      <c r="P11" s="38" t="s">
        <v>161</v>
      </c>
      <c r="Q11" s="39" t="s">
        <v>168</v>
      </c>
      <c r="R11" s="39"/>
    </row>
    <row r="12" spans="1:18" ht="14.65" thickBot="1" x14ac:dyDescent="0.5">
      <c r="A12" s="15" t="s">
        <v>12</v>
      </c>
      <c r="B12" s="16">
        <v>2198.0300000000002</v>
      </c>
      <c r="C12" s="17">
        <v>3</v>
      </c>
      <c r="D12" s="17">
        <f t="shared" si="0"/>
        <v>0</v>
      </c>
      <c r="E12" s="17">
        <f t="shared" si="0"/>
        <v>0</v>
      </c>
      <c r="F12" s="17">
        <f t="shared" si="0"/>
        <v>1</v>
      </c>
      <c r="G12" s="17">
        <v>11</v>
      </c>
      <c r="H12" s="14">
        <f t="shared" si="1"/>
        <v>2550.9177941176376</v>
      </c>
      <c r="L12" s="32" t="s">
        <v>164</v>
      </c>
      <c r="M12" s="37"/>
      <c r="N12" s="37"/>
      <c r="O12" s="37"/>
      <c r="P12" s="37"/>
      <c r="Q12" s="29" t="s">
        <v>169</v>
      </c>
      <c r="R12" s="29" t="s">
        <v>170</v>
      </c>
    </row>
    <row r="13" spans="1:18" ht="14.65" thickTop="1" x14ac:dyDescent="0.45">
      <c r="A13" s="15" t="s">
        <v>13</v>
      </c>
      <c r="B13" s="16">
        <v>2046.83</v>
      </c>
      <c r="C13" s="17">
        <v>4</v>
      </c>
      <c r="D13" s="17">
        <f t="shared" si="0"/>
        <v>0</v>
      </c>
      <c r="E13" s="17">
        <f t="shared" si="0"/>
        <v>0</v>
      </c>
      <c r="F13" s="17">
        <f t="shared" si="0"/>
        <v>0</v>
      </c>
      <c r="G13" s="17">
        <v>12</v>
      </c>
      <c r="H13" s="14">
        <f t="shared" si="1"/>
        <v>2262.4409191176446</v>
      </c>
      <c r="L13" s="30" t="s">
        <v>171</v>
      </c>
      <c r="M13" s="34">
        <v>1480.2306249999983</v>
      </c>
      <c r="N13" s="34">
        <v>106.55298043113092</v>
      </c>
      <c r="O13" s="34">
        <v>13.891968286675242</v>
      </c>
      <c r="P13" s="35">
        <v>2.9507908163756715E-20</v>
      </c>
      <c r="Q13" s="34">
        <v>1267.0186036357757</v>
      </c>
      <c r="R13" s="34">
        <v>1693.442646364221</v>
      </c>
    </row>
    <row r="14" spans="1:18" x14ac:dyDescent="0.45">
      <c r="A14" s="15" t="s">
        <v>14</v>
      </c>
      <c r="B14" s="16">
        <v>1934.19</v>
      </c>
      <c r="C14" s="17">
        <v>1</v>
      </c>
      <c r="D14" s="17">
        <f t="shared" si="0"/>
        <v>1</v>
      </c>
      <c r="E14" s="17">
        <f t="shared" si="0"/>
        <v>0</v>
      </c>
      <c r="F14" s="17">
        <f t="shared" si="0"/>
        <v>0</v>
      </c>
      <c r="G14" s="17">
        <v>13</v>
      </c>
      <c r="H14" s="14">
        <f t="shared" si="1"/>
        <v>2067.8314338235205</v>
      </c>
      <c r="L14" s="30" t="s">
        <v>172</v>
      </c>
      <c r="M14" s="34">
        <v>-259.79367647059416</v>
      </c>
      <c r="N14" s="34">
        <v>110.97165204724718</v>
      </c>
      <c r="O14" s="34">
        <v>-2.3410814534867397</v>
      </c>
      <c r="P14" s="35">
        <v>2.2626527771229671E-2</v>
      </c>
      <c r="Q14" s="34">
        <v>-481.84743931595517</v>
      </c>
      <c r="R14" s="34">
        <v>-37.739913625233157</v>
      </c>
    </row>
    <row r="15" spans="1:18" x14ac:dyDescent="0.45">
      <c r="A15" s="15" t="s">
        <v>15</v>
      </c>
      <c r="B15" s="16">
        <v>2406.41</v>
      </c>
      <c r="C15" s="17">
        <v>2</v>
      </c>
      <c r="D15" s="17">
        <f t="shared" si="0"/>
        <v>0</v>
      </c>
      <c r="E15" s="17">
        <f t="shared" si="0"/>
        <v>1</v>
      </c>
      <c r="F15" s="17">
        <f t="shared" si="0"/>
        <v>0</v>
      </c>
      <c r="G15" s="17">
        <v>14</v>
      </c>
      <c r="H15" s="14">
        <f t="shared" si="1"/>
        <v>2939.3695588235241</v>
      </c>
      <c r="L15" s="30" t="s">
        <v>173</v>
      </c>
      <c r="M15" s="34">
        <v>546.56025735293872</v>
      </c>
      <c r="N15" s="34">
        <v>110.86994581009061</v>
      </c>
      <c r="O15" s="34">
        <v>4.929742261163752</v>
      </c>
      <c r="P15" s="35">
        <v>7.0315152812457744E-6</v>
      </c>
      <c r="Q15" s="34">
        <v>324.71000821805075</v>
      </c>
      <c r="R15" s="34">
        <v>768.41050648782675</v>
      </c>
    </row>
    <row r="16" spans="1:18" x14ac:dyDescent="0.45">
      <c r="A16" s="15" t="s">
        <v>16</v>
      </c>
      <c r="B16" s="16">
        <v>2249.06</v>
      </c>
      <c r="C16" s="17">
        <v>3</v>
      </c>
      <c r="D16" s="17">
        <f t="shared" si="0"/>
        <v>0</v>
      </c>
      <c r="E16" s="17">
        <f t="shared" si="0"/>
        <v>0</v>
      </c>
      <c r="F16" s="17">
        <f t="shared" si="0"/>
        <v>1</v>
      </c>
      <c r="G16" s="17">
        <v>15</v>
      </c>
      <c r="H16" s="14">
        <f t="shared" si="1"/>
        <v>2811.6545588235199</v>
      </c>
      <c r="L16" s="30" t="s">
        <v>174</v>
      </c>
      <c r="M16" s="34">
        <v>353.66106617646398</v>
      </c>
      <c r="N16" s="34">
        <v>110.80887725915602</v>
      </c>
      <c r="O16" s="34">
        <v>3.1916311664212023</v>
      </c>
      <c r="P16" s="35">
        <v>2.2683912341176127E-3</v>
      </c>
      <c r="Q16" s="34">
        <v>131.93301492974265</v>
      </c>
      <c r="R16" s="34">
        <v>575.38911742318533</v>
      </c>
    </row>
    <row r="17" spans="1:18" x14ac:dyDescent="0.45">
      <c r="A17" s="15" t="s">
        <v>17</v>
      </c>
      <c r="B17" s="16">
        <v>2211.56</v>
      </c>
      <c r="C17" s="17">
        <v>4</v>
      </c>
      <c r="D17" s="17">
        <f t="shared" si="0"/>
        <v>0</v>
      </c>
      <c r="E17" s="17">
        <f t="shared" si="0"/>
        <v>0</v>
      </c>
      <c r="F17" s="17">
        <f t="shared" si="0"/>
        <v>0</v>
      </c>
      <c r="G17" s="17">
        <v>16</v>
      </c>
      <c r="H17" s="14">
        <f t="shared" si="1"/>
        <v>2523.1776838235264</v>
      </c>
      <c r="L17" s="30" t="s">
        <v>67</v>
      </c>
      <c r="M17" s="34">
        <v>65.184191176470506</v>
      </c>
      <c r="N17" s="34">
        <v>2.1242727773462411</v>
      </c>
      <c r="O17" s="34">
        <v>30.685414731860472</v>
      </c>
      <c r="P17" s="35">
        <v>5.7536545686995778E-38</v>
      </c>
      <c r="Q17" s="34">
        <v>60.933531167201949</v>
      </c>
      <c r="R17" s="34">
        <v>69.434851185739063</v>
      </c>
    </row>
    <row r="18" spans="1:18" x14ac:dyDescent="0.45">
      <c r="A18" s="15" t="s">
        <v>18</v>
      </c>
      <c r="B18" s="16">
        <v>2237.0500000000002</v>
      </c>
      <c r="C18" s="17">
        <v>1</v>
      </c>
      <c r="D18" s="17">
        <f t="shared" si="0"/>
        <v>1</v>
      </c>
      <c r="E18" s="17">
        <f t="shared" si="0"/>
        <v>0</v>
      </c>
      <c r="F18" s="17">
        <f t="shared" si="0"/>
        <v>0</v>
      </c>
      <c r="G18" s="17">
        <v>17</v>
      </c>
      <c r="H18" s="14">
        <f t="shared" si="1"/>
        <v>2328.5681985294027</v>
      </c>
    </row>
    <row r="19" spans="1:18" x14ac:dyDescent="0.45">
      <c r="A19" s="15" t="s">
        <v>19</v>
      </c>
      <c r="B19" s="16">
        <v>2856.43</v>
      </c>
      <c r="C19" s="17">
        <v>2</v>
      </c>
      <c r="D19" s="17">
        <f t="shared" si="0"/>
        <v>0</v>
      </c>
      <c r="E19" s="17">
        <f t="shared" si="0"/>
        <v>1</v>
      </c>
      <c r="F19" s="17">
        <f t="shared" si="0"/>
        <v>0</v>
      </c>
      <c r="G19" s="17">
        <v>18</v>
      </c>
      <c r="H19" s="14">
        <f t="shared" si="1"/>
        <v>3200.1063235294059</v>
      </c>
    </row>
    <row r="20" spans="1:18" x14ac:dyDescent="0.45">
      <c r="A20" s="15" t="s">
        <v>20</v>
      </c>
      <c r="B20" s="16">
        <v>2799.57</v>
      </c>
      <c r="C20" s="17">
        <v>3</v>
      </c>
      <c r="D20" s="17">
        <f t="shared" si="0"/>
        <v>0</v>
      </c>
      <c r="E20" s="17">
        <f t="shared" si="0"/>
        <v>0</v>
      </c>
      <c r="F20" s="17">
        <f t="shared" si="0"/>
        <v>1</v>
      </c>
      <c r="G20" s="17">
        <v>19</v>
      </c>
      <c r="H20" s="14">
        <f t="shared" si="1"/>
        <v>3072.3913235294021</v>
      </c>
    </row>
    <row r="21" spans="1:18" x14ac:dyDescent="0.45">
      <c r="A21" s="15" t="s">
        <v>21</v>
      </c>
      <c r="B21" s="16">
        <v>2645.33</v>
      </c>
      <c r="C21" s="17">
        <v>4</v>
      </c>
      <c r="D21" s="17">
        <f t="shared" si="0"/>
        <v>0</v>
      </c>
      <c r="E21" s="17">
        <f t="shared" si="0"/>
        <v>0</v>
      </c>
      <c r="F21" s="17">
        <f t="shared" si="0"/>
        <v>0</v>
      </c>
      <c r="G21" s="17">
        <v>20</v>
      </c>
      <c r="H21" s="14">
        <f t="shared" si="1"/>
        <v>2783.9144485294082</v>
      </c>
    </row>
    <row r="22" spans="1:18" x14ac:dyDescent="0.45">
      <c r="A22" s="15" t="s">
        <v>22</v>
      </c>
      <c r="B22" s="16">
        <v>2563.59</v>
      </c>
      <c r="C22" s="17">
        <v>1</v>
      </c>
      <c r="D22" s="17">
        <f t="shared" si="0"/>
        <v>1</v>
      </c>
      <c r="E22" s="17">
        <f t="shared" si="0"/>
        <v>0</v>
      </c>
      <c r="F22" s="17">
        <f t="shared" si="0"/>
        <v>0</v>
      </c>
      <c r="G22" s="17">
        <v>21</v>
      </c>
      <c r="H22" s="14">
        <f t="shared" si="1"/>
        <v>2589.304963235285</v>
      </c>
    </row>
    <row r="23" spans="1:18" x14ac:dyDescent="0.45">
      <c r="A23" s="15" t="s">
        <v>23</v>
      </c>
      <c r="B23" s="16">
        <v>3146.52</v>
      </c>
      <c r="C23" s="17">
        <v>2</v>
      </c>
      <c r="D23" s="17">
        <f t="shared" si="0"/>
        <v>0</v>
      </c>
      <c r="E23" s="17">
        <f t="shared" si="0"/>
        <v>1</v>
      </c>
      <c r="F23" s="17">
        <f t="shared" si="0"/>
        <v>0</v>
      </c>
      <c r="G23" s="17">
        <v>22</v>
      </c>
      <c r="H23" s="14">
        <f t="shared" si="1"/>
        <v>3460.8430882352882</v>
      </c>
    </row>
    <row r="24" spans="1:18" x14ac:dyDescent="0.45">
      <c r="A24" s="15" t="s">
        <v>24</v>
      </c>
      <c r="B24" s="16">
        <v>3196.68</v>
      </c>
      <c r="C24" s="17">
        <v>3</v>
      </c>
      <c r="D24" s="17">
        <f t="shared" si="0"/>
        <v>0</v>
      </c>
      <c r="E24" s="17">
        <f t="shared" si="0"/>
        <v>0</v>
      </c>
      <c r="F24" s="17">
        <f t="shared" si="0"/>
        <v>1</v>
      </c>
      <c r="G24" s="17">
        <v>23</v>
      </c>
      <c r="H24" s="14">
        <f t="shared" si="1"/>
        <v>3333.1280882352839</v>
      </c>
    </row>
    <row r="25" spans="1:18" x14ac:dyDescent="0.45">
      <c r="A25" s="15" t="s">
        <v>25</v>
      </c>
      <c r="B25" s="16">
        <v>2930.48</v>
      </c>
      <c r="C25" s="17">
        <v>4</v>
      </c>
      <c r="D25" s="17">
        <f t="shared" si="0"/>
        <v>0</v>
      </c>
      <c r="E25" s="17">
        <f t="shared" si="0"/>
        <v>0</v>
      </c>
      <c r="F25" s="17">
        <f t="shared" si="0"/>
        <v>0</v>
      </c>
      <c r="G25" s="17">
        <v>24</v>
      </c>
      <c r="H25" s="14">
        <f t="shared" si="1"/>
        <v>3044.6512132352905</v>
      </c>
    </row>
    <row r="26" spans="1:18" x14ac:dyDescent="0.45">
      <c r="A26" s="15" t="s">
        <v>26</v>
      </c>
      <c r="B26" s="16">
        <v>2878.96</v>
      </c>
      <c r="C26" s="17">
        <v>1</v>
      </c>
      <c r="D26" s="17">
        <f t="shared" si="0"/>
        <v>1</v>
      </c>
      <c r="E26" s="17">
        <f t="shared" si="0"/>
        <v>0</v>
      </c>
      <c r="F26" s="17">
        <f t="shared" si="0"/>
        <v>0</v>
      </c>
      <c r="G26" s="17">
        <v>25</v>
      </c>
      <c r="H26" s="14">
        <f t="shared" si="1"/>
        <v>2850.0417279411668</v>
      </c>
    </row>
    <row r="27" spans="1:18" x14ac:dyDescent="0.45">
      <c r="A27" s="15" t="s">
        <v>27</v>
      </c>
      <c r="B27" s="16">
        <v>3687.85</v>
      </c>
      <c r="C27" s="17">
        <v>2</v>
      </c>
      <c r="D27" s="17">
        <f t="shared" si="0"/>
        <v>0</v>
      </c>
      <c r="E27" s="17">
        <f t="shared" si="0"/>
        <v>1</v>
      </c>
      <c r="F27" s="17">
        <f t="shared" si="0"/>
        <v>0</v>
      </c>
      <c r="G27" s="17">
        <v>26</v>
      </c>
      <c r="H27" s="14">
        <f t="shared" si="1"/>
        <v>3721.57985294117</v>
      </c>
    </row>
    <row r="28" spans="1:18" x14ac:dyDescent="0.45">
      <c r="A28" s="15" t="s">
        <v>28</v>
      </c>
      <c r="B28" s="16">
        <v>3608.33</v>
      </c>
      <c r="C28" s="17">
        <v>3</v>
      </c>
      <c r="D28" s="17">
        <f t="shared" si="0"/>
        <v>0</v>
      </c>
      <c r="E28" s="17">
        <f t="shared" si="0"/>
        <v>0</v>
      </c>
      <c r="F28" s="17">
        <f t="shared" si="0"/>
        <v>1</v>
      </c>
      <c r="G28" s="17">
        <v>27</v>
      </c>
      <c r="H28" s="14">
        <f t="shared" si="1"/>
        <v>3593.8648529411657</v>
      </c>
    </row>
    <row r="29" spans="1:18" x14ac:dyDescent="0.45">
      <c r="A29" s="15" t="s">
        <v>29</v>
      </c>
      <c r="B29" s="16">
        <v>3288.26</v>
      </c>
      <c r="C29" s="17">
        <v>4</v>
      </c>
      <c r="D29" s="17">
        <f t="shared" si="0"/>
        <v>0</v>
      </c>
      <c r="E29" s="17">
        <f t="shared" si="0"/>
        <v>0</v>
      </c>
      <c r="F29" s="17">
        <f t="shared" si="0"/>
        <v>0</v>
      </c>
      <c r="G29" s="17">
        <v>28</v>
      </c>
      <c r="H29" s="14">
        <f t="shared" si="1"/>
        <v>3305.3879779411727</v>
      </c>
    </row>
    <row r="30" spans="1:18" x14ac:dyDescent="0.45">
      <c r="A30" s="15" t="s">
        <v>30</v>
      </c>
      <c r="B30" s="16">
        <v>3178.23</v>
      </c>
      <c r="C30" s="17">
        <v>1</v>
      </c>
      <c r="D30" s="17">
        <f t="shared" si="0"/>
        <v>1</v>
      </c>
      <c r="E30" s="17">
        <f t="shared" si="0"/>
        <v>0</v>
      </c>
      <c r="F30" s="17">
        <f t="shared" si="0"/>
        <v>0</v>
      </c>
      <c r="G30" s="17">
        <v>29</v>
      </c>
      <c r="H30" s="14">
        <f t="shared" si="1"/>
        <v>3110.7784926470486</v>
      </c>
    </row>
    <row r="31" spans="1:18" x14ac:dyDescent="0.45">
      <c r="A31" s="15" t="s">
        <v>31</v>
      </c>
      <c r="B31" s="16">
        <v>3939.69</v>
      </c>
      <c r="C31" s="17">
        <v>2</v>
      </c>
      <c r="D31" s="17">
        <f t="shared" si="0"/>
        <v>0</v>
      </c>
      <c r="E31" s="17">
        <f t="shared" si="0"/>
        <v>1</v>
      </c>
      <c r="F31" s="17">
        <f t="shared" si="0"/>
        <v>0</v>
      </c>
      <c r="G31" s="17">
        <v>30</v>
      </c>
      <c r="H31" s="14">
        <f t="shared" si="1"/>
        <v>3982.3166176470522</v>
      </c>
    </row>
    <row r="32" spans="1:18" x14ac:dyDescent="0.45">
      <c r="A32" s="15" t="s">
        <v>32</v>
      </c>
      <c r="B32" s="16">
        <v>3680.11</v>
      </c>
      <c r="C32" s="17">
        <v>3</v>
      </c>
      <c r="D32" s="17">
        <f t="shared" si="0"/>
        <v>0</v>
      </c>
      <c r="E32" s="17">
        <f t="shared" si="0"/>
        <v>0</v>
      </c>
      <c r="F32" s="17">
        <f t="shared" si="0"/>
        <v>1</v>
      </c>
      <c r="G32" s="17">
        <v>31</v>
      </c>
      <c r="H32" s="14">
        <f t="shared" si="1"/>
        <v>3854.601617647048</v>
      </c>
    </row>
    <row r="33" spans="1:8" x14ac:dyDescent="0.45">
      <c r="A33" s="15" t="s">
        <v>33</v>
      </c>
      <c r="B33" s="16">
        <v>3516.65</v>
      </c>
      <c r="C33" s="17">
        <v>4</v>
      </c>
      <c r="D33" s="17">
        <f t="shared" si="0"/>
        <v>0</v>
      </c>
      <c r="E33" s="17">
        <f t="shared" si="0"/>
        <v>0</v>
      </c>
      <c r="F33" s="17">
        <f t="shared" si="0"/>
        <v>0</v>
      </c>
      <c r="G33" s="17">
        <v>32</v>
      </c>
      <c r="H33" s="14">
        <f t="shared" si="1"/>
        <v>3566.1247426470545</v>
      </c>
    </row>
    <row r="34" spans="1:8" x14ac:dyDescent="0.45">
      <c r="A34" s="15" t="s">
        <v>34</v>
      </c>
      <c r="B34" s="16">
        <v>3354.76</v>
      </c>
      <c r="C34" s="17">
        <v>1</v>
      </c>
      <c r="D34" s="17">
        <f t="shared" si="0"/>
        <v>1</v>
      </c>
      <c r="E34" s="17">
        <f t="shared" si="0"/>
        <v>0</v>
      </c>
      <c r="F34" s="17">
        <f t="shared" si="0"/>
        <v>0</v>
      </c>
      <c r="G34" s="17">
        <v>33</v>
      </c>
      <c r="H34" s="14">
        <f t="shared" si="1"/>
        <v>3371.5152573529308</v>
      </c>
    </row>
    <row r="35" spans="1:8" x14ac:dyDescent="0.45">
      <c r="A35" s="15" t="s">
        <v>35</v>
      </c>
      <c r="B35" s="16">
        <v>4490.0200000000004</v>
      </c>
      <c r="C35" s="17">
        <v>2</v>
      </c>
      <c r="D35" s="17">
        <f t="shared" si="0"/>
        <v>0</v>
      </c>
      <c r="E35" s="17">
        <f t="shared" si="0"/>
        <v>1</v>
      </c>
      <c r="F35" s="17">
        <f t="shared" si="0"/>
        <v>0</v>
      </c>
      <c r="G35" s="17">
        <v>34</v>
      </c>
      <c r="H35" s="14">
        <f t="shared" si="1"/>
        <v>4243.053382352934</v>
      </c>
    </row>
    <row r="36" spans="1:8" x14ac:dyDescent="0.45">
      <c r="A36" s="15" t="s">
        <v>36</v>
      </c>
      <c r="B36" s="16">
        <v>4678.97</v>
      </c>
      <c r="C36" s="17">
        <v>3</v>
      </c>
      <c r="D36" s="17">
        <f t="shared" si="0"/>
        <v>0</v>
      </c>
      <c r="E36" s="17">
        <f t="shared" si="0"/>
        <v>0</v>
      </c>
      <c r="F36" s="17">
        <f t="shared" si="0"/>
        <v>1</v>
      </c>
      <c r="G36" s="17">
        <v>35</v>
      </c>
      <c r="H36" s="14">
        <f t="shared" si="1"/>
        <v>4115.3383823529293</v>
      </c>
    </row>
    <row r="37" spans="1:8" x14ac:dyDescent="0.45">
      <c r="A37" s="15" t="s">
        <v>37</v>
      </c>
      <c r="B37" s="16">
        <v>4148.5600000000004</v>
      </c>
      <c r="C37" s="17">
        <v>4</v>
      </c>
      <c r="D37" s="17">
        <f t="shared" si="0"/>
        <v>0</v>
      </c>
      <c r="E37" s="17">
        <f t="shared" si="0"/>
        <v>0</v>
      </c>
      <c r="F37" s="17">
        <f t="shared" si="0"/>
        <v>0</v>
      </c>
      <c r="G37" s="17">
        <v>36</v>
      </c>
      <c r="H37" s="14">
        <f t="shared" si="1"/>
        <v>3826.8615073529363</v>
      </c>
    </row>
    <row r="38" spans="1:8" x14ac:dyDescent="0.45">
      <c r="A38" s="15" t="s">
        <v>38</v>
      </c>
      <c r="B38" s="16">
        <v>3995.07</v>
      </c>
      <c r="C38" s="17">
        <v>1</v>
      </c>
      <c r="D38" s="17">
        <f t="shared" si="0"/>
        <v>1</v>
      </c>
      <c r="E38" s="17">
        <f t="shared" si="0"/>
        <v>0</v>
      </c>
      <c r="F38" s="17">
        <f t="shared" si="0"/>
        <v>0</v>
      </c>
      <c r="G38" s="17">
        <v>37</v>
      </c>
      <c r="H38" s="14">
        <f t="shared" si="1"/>
        <v>3632.2520220588131</v>
      </c>
    </row>
    <row r="39" spans="1:8" x14ac:dyDescent="0.45">
      <c r="A39" s="15" t="s">
        <v>39</v>
      </c>
      <c r="B39" s="16">
        <v>5178.43</v>
      </c>
      <c r="C39" s="17">
        <v>2</v>
      </c>
      <c r="D39" s="17">
        <f t="shared" si="0"/>
        <v>0</v>
      </c>
      <c r="E39" s="17">
        <f t="shared" si="0"/>
        <v>1</v>
      </c>
      <c r="F39" s="17">
        <f t="shared" si="0"/>
        <v>0</v>
      </c>
      <c r="G39" s="17">
        <v>38</v>
      </c>
      <c r="H39" s="14">
        <f t="shared" si="1"/>
        <v>4503.7901470588167</v>
      </c>
    </row>
    <row r="40" spans="1:8" x14ac:dyDescent="0.45">
      <c r="A40" s="15" t="s">
        <v>40</v>
      </c>
      <c r="B40" s="16">
        <v>5010.6400000000003</v>
      </c>
      <c r="C40" s="17">
        <v>3</v>
      </c>
      <c r="D40" s="17">
        <f t="shared" si="0"/>
        <v>0</v>
      </c>
      <c r="E40" s="17">
        <f t="shared" si="0"/>
        <v>0</v>
      </c>
      <c r="F40" s="17">
        <f t="shared" si="0"/>
        <v>1</v>
      </c>
      <c r="G40" s="17">
        <v>39</v>
      </c>
      <c r="H40" s="14">
        <f t="shared" si="1"/>
        <v>4376.075147058812</v>
      </c>
    </row>
    <row r="41" spans="1:8" x14ac:dyDescent="0.45">
      <c r="A41" s="15" t="s">
        <v>41</v>
      </c>
      <c r="B41" s="16">
        <v>4453.38</v>
      </c>
      <c r="C41" s="17">
        <v>4</v>
      </c>
      <c r="D41" s="17">
        <f t="shared" si="0"/>
        <v>0</v>
      </c>
      <c r="E41" s="17">
        <f t="shared" si="0"/>
        <v>0</v>
      </c>
      <c r="F41" s="17">
        <f t="shared" si="0"/>
        <v>0</v>
      </c>
      <c r="G41" s="17">
        <v>40</v>
      </c>
      <c r="H41" s="14">
        <f t="shared" si="1"/>
        <v>4087.5982720588186</v>
      </c>
    </row>
    <row r="42" spans="1:8" x14ac:dyDescent="0.45">
      <c r="A42" s="15" t="s">
        <v>42</v>
      </c>
      <c r="B42" s="16">
        <v>4306.7</v>
      </c>
      <c r="C42" s="17">
        <v>1</v>
      </c>
      <c r="D42" s="17">
        <f t="shared" si="0"/>
        <v>1</v>
      </c>
      <c r="E42" s="17">
        <f t="shared" si="0"/>
        <v>0</v>
      </c>
      <c r="F42" s="17">
        <f t="shared" si="0"/>
        <v>0</v>
      </c>
      <c r="G42" s="17">
        <v>41</v>
      </c>
      <c r="H42" s="14">
        <f t="shared" si="1"/>
        <v>3892.9887867646949</v>
      </c>
    </row>
    <row r="43" spans="1:8" x14ac:dyDescent="0.45">
      <c r="A43" s="15" t="s">
        <v>43</v>
      </c>
      <c r="B43" s="16">
        <v>5321.93</v>
      </c>
      <c r="C43" s="17">
        <v>2</v>
      </c>
      <c r="D43" s="17">
        <f t="shared" si="0"/>
        <v>0</v>
      </c>
      <c r="E43" s="17">
        <f t="shared" si="0"/>
        <v>1</v>
      </c>
      <c r="F43" s="17">
        <f t="shared" si="0"/>
        <v>0</v>
      </c>
      <c r="G43" s="17">
        <v>42</v>
      </c>
      <c r="H43" s="14">
        <f t="shared" si="1"/>
        <v>4764.5269117646985</v>
      </c>
    </row>
    <row r="44" spans="1:8" x14ac:dyDescent="0.45">
      <c r="A44" s="15" t="s">
        <v>44</v>
      </c>
      <c r="B44" s="16">
        <v>4888.1000000000004</v>
      </c>
      <c r="C44" s="17">
        <v>3</v>
      </c>
      <c r="D44" s="17">
        <f t="shared" si="0"/>
        <v>0</v>
      </c>
      <c r="E44" s="17">
        <f t="shared" si="0"/>
        <v>0</v>
      </c>
      <c r="F44" s="17">
        <f t="shared" si="0"/>
        <v>1</v>
      </c>
      <c r="G44" s="17">
        <v>43</v>
      </c>
      <c r="H44" s="14">
        <f t="shared" si="1"/>
        <v>4636.8119117646938</v>
      </c>
    </row>
    <row r="45" spans="1:8" x14ac:dyDescent="0.45">
      <c r="A45" s="15" t="s">
        <v>45</v>
      </c>
      <c r="B45" s="16">
        <v>4554.6499999999996</v>
      </c>
      <c r="C45" s="17">
        <v>4</v>
      </c>
      <c r="D45" s="17">
        <f t="shared" si="0"/>
        <v>0</v>
      </c>
      <c r="E45" s="17">
        <f t="shared" si="0"/>
        <v>0</v>
      </c>
      <c r="F45" s="17">
        <f t="shared" si="0"/>
        <v>0</v>
      </c>
      <c r="G45" s="17">
        <v>44</v>
      </c>
      <c r="H45" s="14">
        <f t="shared" si="1"/>
        <v>4348.3350367647008</v>
      </c>
    </row>
    <row r="46" spans="1:8" x14ac:dyDescent="0.45">
      <c r="A46" s="15" t="s">
        <v>46</v>
      </c>
      <c r="B46" s="16">
        <v>4176.79</v>
      </c>
      <c r="C46" s="17">
        <v>1</v>
      </c>
      <c r="D46" s="17">
        <f t="shared" si="0"/>
        <v>1</v>
      </c>
      <c r="E46" s="17">
        <f t="shared" si="0"/>
        <v>0</v>
      </c>
      <c r="F46" s="17">
        <f t="shared" si="0"/>
        <v>0</v>
      </c>
      <c r="G46" s="17">
        <v>45</v>
      </c>
      <c r="H46" s="14">
        <f t="shared" si="1"/>
        <v>4153.7255514705776</v>
      </c>
    </row>
    <row r="47" spans="1:8" x14ac:dyDescent="0.45">
      <c r="A47" s="15" t="s">
        <v>47</v>
      </c>
      <c r="B47" s="16">
        <v>5125.3999999999996</v>
      </c>
      <c r="C47" s="17">
        <v>2</v>
      </c>
      <c r="D47" s="17">
        <f t="shared" si="0"/>
        <v>0</v>
      </c>
      <c r="E47" s="17">
        <f t="shared" si="0"/>
        <v>1</v>
      </c>
      <c r="F47" s="17">
        <f t="shared" si="0"/>
        <v>0</v>
      </c>
      <c r="G47" s="17">
        <v>46</v>
      </c>
      <c r="H47" s="14">
        <f t="shared" si="1"/>
        <v>5025.2636764705803</v>
      </c>
    </row>
    <row r="48" spans="1:8" x14ac:dyDescent="0.45">
      <c r="A48" s="15" t="s">
        <v>48</v>
      </c>
      <c r="B48" s="16">
        <v>4962.6499999999996</v>
      </c>
      <c r="C48" s="17">
        <v>3</v>
      </c>
      <c r="D48" s="17">
        <f t="shared" si="0"/>
        <v>0</v>
      </c>
      <c r="E48" s="17">
        <f t="shared" si="0"/>
        <v>0</v>
      </c>
      <c r="F48" s="17">
        <f t="shared" si="0"/>
        <v>1</v>
      </c>
      <c r="G48" s="17">
        <v>47</v>
      </c>
      <c r="H48" s="14">
        <f t="shared" si="1"/>
        <v>4897.5486764705765</v>
      </c>
    </row>
    <row r="49" spans="1:8" x14ac:dyDescent="0.45">
      <c r="A49" s="15" t="s">
        <v>49</v>
      </c>
      <c r="B49" s="16">
        <v>4917.63</v>
      </c>
      <c r="C49" s="17">
        <v>4</v>
      </c>
      <c r="D49" s="17">
        <f t="shared" si="0"/>
        <v>0</v>
      </c>
      <c r="E49" s="17">
        <f t="shared" si="0"/>
        <v>0</v>
      </c>
      <c r="F49" s="17">
        <f t="shared" si="0"/>
        <v>0</v>
      </c>
      <c r="G49" s="17">
        <v>48</v>
      </c>
      <c r="H49" s="14">
        <f t="shared" si="1"/>
        <v>4609.0718014705826</v>
      </c>
    </row>
    <row r="50" spans="1:8" x14ac:dyDescent="0.45">
      <c r="A50" s="15" t="s">
        <v>50</v>
      </c>
      <c r="B50" s="16">
        <v>4542.6000000000004</v>
      </c>
      <c r="C50" s="17">
        <v>1</v>
      </c>
      <c r="D50" s="17">
        <f t="shared" si="0"/>
        <v>1</v>
      </c>
      <c r="E50" s="17">
        <f t="shared" si="0"/>
        <v>0</v>
      </c>
      <c r="F50" s="17">
        <f t="shared" si="0"/>
        <v>0</v>
      </c>
      <c r="G50" s="17">
        <v>49</v>
      </c>
      <c r="H50" s="14">
        <f t="shared" si="1"/>
        <v>4414.4623161764594</v>
      </c>
    </row>
    <row r="51" spans="1:8" x14ac:dyDescent="0.45">
      <c r="A51" s="15" t="s">
        <v>51</v>
      </c>
      <c r="B51" s="16">
        <v>5284.71</v>
      </c>
      <c r="C51" s="17">
        <v>2</v>
      </c>
      <c r="D51" s="17">
        <f t="shared" si="0"/>
        <v>0</v>
      </c>
      <c r="E51" s="17">
        <f t="shared" si="0"/>
        <v>1</v>
      </c>
      <c r="F51" s="17">
        <f t="shared" si="0"/>
        <v>0</v>
      </c>
      <c r="G51" s="17">
        <v>50</v>
      </c>
      <c r="H51" s="14">
        <f t="shared" si="1"/>
        <v>5286.0004411764621</v>
      </c>
    </row>
    <row r="52" spans="1:8" x14ac:dyDescent="0.45">
      <c r="A52" s="15" t="s">
        <v>52</v>
      </c>
      <c r="B52" s="16">
        <v>4817.43</v>
      </c>
      <c r="C52" s="17">
        <v>3</v>
      </c>
      <c r="D52" s="17">
        <f t="shared" si="0"/>
        <v>0</v>
      </c>
      <c r="E52" s="17">
        <f t="shared" si="0"/>
        <v>0</v>
      </c>
      <c r="F52" s="17">
        <f t="shared" si="0"/>
        <v>1</v>
      </c>
      <c r="G52" s="17">
        <v>51</v>
      </c>
      <c r="H52" s="14">
        <f t="shared" si="1"/>
        <v>5158.2854411764583</v>
      </c>
    </row>
    <row r="53" spans="1:8" x14ac:dyDescent="0.45">
      <c r="A53" s="15" t="s">
        <v>53</v>
      </c>
      <c r="B53" s="16">
        <v>4634.5</v>
      </c>
      <c r="C53" s="17">
        <v>4</v>
      </c>
      <c r="D53" s="17">
        <f t="shared" si="0"/>
        <v>0</v>
      </c>
      <c r="E53" s="17">
        <f t="shared" si="0"/>
        <v>0</v>
      </c>
      <c r="F53" s="17">
        <f t="shared" si="0"/>
        <v>0</v>
      </c>
      <c r="G53" s="17">
        <v>52</v>
      </c>
      <c r="H53" s="14">
        <f t="shared" si="1"/>
        <v>4869.8085661764644</v>
      </c>
    </row>
    <row r="54" spans="1:8" x14ac:dyDescent="0.45">
      <c r="A54" s="15" t="s">
        <v>54</v>
      </c>
      <c r="B54" s="16">
        <v>4431.3599999999997</v>
      </c>
      <c r="C54" s="17">
        <v>1</v>
      </c>
      <c r="D54" s="17">
        <f t="shared" si="0"/>
        <v>1</v>
      </c>
      <c r="E54" s="17">
        <f t="shared" si="0"/>
        <v>0</v>
      </c>
      <c r="F54" s="17">
        <f t="shared" si="0"/>
        <v>0</v>
      </c>
      <c r="G54" s="17">
        <v>53</v>
      </c>
      <c r="H54" s="14">
        <f t="shared" si="1"/>
        <v>4675.1990808823411</v>
      </c>
    </row>
    <row r="55" spans="1:8" x14ac:dyDescent="0.45">
      <c r="A55" s="15" t="s">
        <v>55</v>
      </c>
      <c r="B55" s="16">
        <v>5602.21</v>
      </c>
      <c r="C55" s="17">
        <v>2</v>
      </c>
      <c r="D55" s="17">
        <f t="shared" si="0"/>
        <v>0</v>
      </c>
      <c r="E55" s="17">
        <f t="shared" si="0"/>
        <v>1</v>
      </c>
      <c r="F55" s="17">
        <f t="shared" si="0"/>
        <v>0</v>
      </c>
      <c r="G55" s="17">
        <v>54</v>
      </c>
      <c r="H55" s="14">
        <f t="shared" si="1"/>
        <v>5546.7372058823439</v>
      </c>
    </row>
    <row r="56" spans="1:8" x14ac:dyDescent="0.45">
      <c r="A56" s="15" t="s">
        <v>56</v>
      </c>
      <c r="B56" s="16">
        <v>5349.85</v>
      </c>
      <c r="C56" s="17">
        <v>3</v>
      </c>
      <c r="D56" s="17">
        <f t="shared" si="0"/>
        <v>0</v>
      </c>
      <c r="E56" s="17">
        <f t="shared" si="0"/>
        <v>0</v>
      </c>
      <c r="F56" s="17">
        <f t="shared" si="0"/>
        <v>1</v>
      </c>
      <c r="G56" s="17">
        <v>55</v>
      </c>
      <c r="H56" s="14">
        <f t="shared" si="1"/>
        <v>5419.0222058823401</v>
      </c>
    </row>
    <row r="57" spans="1:8" x14ac:dyDescent="0.45">
      <c r="A57" s="15" t="s">
        <v>57</v>
      </c>
      <c r="B57" s="16">
        <v>5036</v>
      </c>
      <c r="C57" s="17">
        <v>4</v>
      </c>
      <c r="D57" s="17">
        <f t="shared" si="0"/>
        <v>0</v>
      </c>
      <c r="E57" s="17">
        <f t="shared" si="0"/>
        <v>0</v>
      </c>
      <c r="F57" s="17">
        <f t="shared" si="0"/>
        <v>0</v>
      </c>
      <c r="G57" s="17">
        <v>56</v>
      </c>
      <c r="H57" s="14">
        <f t="shared" si="1"/>
        <v>5130.5453308823471</v>
      </c>
    </row>
    <row r="58" spans="1:8" x14ac:dyDescent="0.45">
      <c r="A58" s="15" t="s">
        <v>58</v>
      </c>
      <c r="B58" s="16">
        <v>4534.6099999999997</v>
      </c>
      <c r="C58" s="17">
        <v>1</v>
      </c>
      <c r="D58" s="17">
        <f t="shared" si="0"/>
        <v>1</v>
      </c>
      <c r="E58" s="17">
        <f t="shared" si="0"/>
        <v>0</v>
      </c>
      <c r="F58" s="17">
        <f t="shared" si="0"/>
        <v>0</v>
      </c>
      <c r="G58" s="17">
        <v>57</v>
      </c>
      <c r="H58" s="14">
        <f t="shared" si="1"/>
        <v>4935.9358455882229</v>
      </c>
    </row>
    <row r="59" spans="1:8" x14ac:dyDescent="0.45">
      <c r="A59" s="15" t="s">
        <v>59</v>
      </c>
      <c r="B59" s="16">
        <v>5836.17</v>
      </c>
      <c r="C59" s="17">
        <v>2</v>
      </c>
      <c r="D59" s="17">
        <f t="shared" si="0"/>
        <v>0</v>
      </c>
      <c r="E59" s="17">
        <f t="shared" si="0"/>
        <v>1</v>
      </c>
      <c r="F59" s="17">
        <f t="shared" si="0"/>
        <v>0</v>
      </c>
      <c r="G59" s="17">
        <v>58</v>
      </c>
      <c r="H59" s="14">
        <f t="shared" si="1"/>
        <v>5807.4739705882257</v>
      </c>
    </row>
    <row r="60" spans="1:8" x14ac:dyDescent="0.45">
      <c r="A60" s="15" t="s">
        <v>60</v>
      </c>
      <c r="B60" s="16">
        <v>5818.28</v>
      </c>
      <c r="C60" s="17">
        <v>3</v>
      </c>
      <c r="D60" s="17">
        <f t="shared" si="0"/>
        <v>0</v>
      </c>
      <c r="E60" s="17">
        <f t="shared" si="0"/>
        <v>0</v>
      </c>
      <c r="F60" s="17">
        <f t="shared" si="0"/>
        <v>1</v>
      </c>
      <c r="G60" s="17">
        <v>59</v>
      </c>
      <c r="H60" s="14">
        <f t="shared" si="1"/>
        <v>5679.7589705882219</v>
      </c>
    </row>
    <row r="61" spans="1:8" x14ac:dyDescent="0.45">
      <c r="A61" s="15" t="s">
        <v>61</v>
      </c>
      <c r="B61" s="16">
        <v>5070.42</v>
      </c>
      <c r="C61" s="17">
        <v>4</v>
      </c>
      <c r="D61" s="17">
        <f t="shared" si="0"/>
        <v>0</v>
      </c>
      <c r="E61" s="17">
        <f t="shared" si="0"/>
        <v>0</v>
      </c>
      <c r="F61" s="17">
        <f t="shared" si="0"/>
        <v>0</v>
      </c>
      <c r="G61" s="17">
        <v>60</v>
      </c>
      <c r="H61" s="14">
        <f t="shared" si="1"/>
        <v>5391.2820955882289</v>
      </c>
    </row>
    <row r="62" spans="1:8" x14ac:dyDescent="0.45">
      <c r="A62" s="15" t="s">
        <v>62</v>
      </c>
      <c r="B62" s="16">
        <v>4497.47</v>
      </c>
      <c r="C62" s="17">
        <v>1</v>
      </c>
      <c r="D62" s="17">
        <f t="shared" si="0"/>
        <v>1</v>
      </c>
      <c r="E62" s="17">
        <f t="shared" si="0"/>
        <v>0</v>
      </c>
      <c r="F62" s="17">
        <f t="shared" si="0"/>
        <v>0</v>
      </c>
      <c r="G62" s="17">
        <v>61</v>
      </c>
      <c r="H62" s="14">
        <f t="shared" si="1"/>
        <v>5196.6726102941047</v>
      </c>
    </row>
    <row r="63" spans="1:8" x14ac:dyDescent="0.45">
      <c r="A63" s="15" t="s">
        <v>63</v>
      </c>
      <c r="B63" s="17">
        <v>6075.52</v>
      </c>
      <c r="C63" s="17">
        <v>2</v>
      </c>
      <c r="D63" s="17">
        <f t="shared" si="0"/>
        <v>0</v>
      </c>
      <c r="E63" s="17">
        <f t="shared" si="0"/>
        <v>1</v>
      </c>
      <c r="F63" s="17">
        <f t="shared" si="0"/>
        <v>0</v>
      </c>
      <c r="G63" s="17">
        <v>62</v>
      </c>
      <c r="H63" s="14">
        <f t="shared" si="1"/>
        <v>6068.2107352941084</v>
      </c>
    </row>
    <row r="64" spans="1:8" x14ac:dyDescent="0.45">
      <c r="A64" s="15" t="s">
        <v>64</v>
      </c>
      <c r="B64" s="17">
        <v>5868.67</v>
      </c>
      <c r="C64" s="17">
        <v>3</v>
      </c>
      <c r="D64" s="17">
        <f t="shared" si="0"/>
        <v>0</v>
      </c>
      <c r="E64" s="17">
        <f t="shared" si="0"/>
        <v>0</v>
      </c>
      <c r="F64" s="17">
        <f t="shared" si="0"/>
        <v>1</v>
      </c>
      <c r="G64" s="17">
        <v>63</v>
      </c>
      <c r="H64" s="14">
        <f t="shared" si="1"/>
        <v>5940.4957352941037</v>
      </c>
    </row>
    <row r="65" spans="1:8" ht="14.65" thickBot="1" x14ac:dyDescent="0.5">
      <c r="A65" s="18" t="s">
        <v>65</v>
      </c>
      <c r="B65" s="19">
        <v>5432.24</v>
      </c>
      <c r="C65" s="19">
        <v>4</v>
      </c>
      <c r="D65" s="19">
        <f t="shared" si="0"/>
        <v>0</v>
      </c>
      <c r="E65" s="19">
        <f t="shared" si="0"/>
        <v>0</v>
      </c>
      <c r="F65" s="19">
        <f t="shared" si="0"/>
        <v>0</v>
      </c>
      <c r="G65" s="19">
        <v>64</v>
      </c>
      <c r="H65" s="14">
        <f t="shared" si="1"/>
        <v>5652.0188602941107</v>
      </c>
    </row>
    <row r="66" spans="1:8" ht="15" thickTop="1" thickBot="1" x14ac:dyDescent="0.5">
      <c r="A66" s="40" t="s">
        <v>175</v>
      </c>
      <c r="B66" s="41"/>
      <c r="C66" s="41"/>
      <c r="D66" s="41"/>
      <c r="E66" s="41"/>
      <c r="F66" s="41"/>
      <c r="G66" s="41"/>
      <c r="H66" s="41"/>
    </row>
    <row r="67" spans="1:8" ht="15" thickTop="1" thickBot="1" x14ac:dyDescent="0.5">
      <c r="A67" s="40" t="s">
        <v>176</v>
      </c>
      <c r="B67" s="41"/>
      <c r="C67" s="41"/>
      <c r="D67" s="41"/>
      <c r="E67" s="41"/>
      <c r="F67" s="41"/>
      <c r="G67" s="41"/>
      <c r="H67" s="41"/>
    </row>
    <row r="68" spans="1:8" ht="15" thickTop="1" thickBot="1" x14ac:dyDescent="0.5">
      <c r="A68" s="40" t="s">
        <v>177</v>
      </c>
      <c r="B68" s="41"/>
      <c r="C68" s="41"/>
      <c r="D68" s="41"/>
      <c r="E68" s="41"/>
      <c r="F68" s="41"/>
      <c r="G68" s="41"/>
      <c r="H68" s="41"/>
    </row>
    <row r="69" spans="1:8" ht="15" thickTop="1" thickBot="1" x14ac:dyDescent="0.5">
      <c r="A69" s="40" t="s">
        <v>178</v>
      </c>
      <c r="B69" s="41"/>
      <c r="C69" s="41">
        <v>4</v>
      </c>
      <c r="D69" s="41">
        <v>0</v>
      </c>
      <c r="E69" s="41">
        <v>0</v>
      </c>
      <c r="F69" s="41">
        <v>0</v>
      </c>
      <c r="G69" s="41">
        <v>68</v>
      </c>
      <c r="H69" s="42">
        <f t="shared" ref="H69" si="2">$M$13+$M$14*$D69+$M$15*$E69+$M$16*$F69+$M$17*$G69</f>
        <v>5912.7556249999925</v>
      </c>
    </row>
    <row r="70" spans="1:8" ht="14.65" thickTop="1" x14ac:dyDescent="0.45"/>
  </sheetData>
  <mergeCells count="16">
    <mergeCell ref="M6:M7"/>
    <mergeCell ref="N6:N7"/>
    <mergeCell ref="O6:O7"/>
    <mergeCell ref="P6:P7"/>
    <mergeCell ref="Q6:Q7"/>
    <mergeCell ref="M11:M12"/>
    <mergeCell ref="N11:N12"/>
    <mergeCell ref="O11:O12"/>
    <mergeCell ref="P11:P12"/>
    <mergeCell ref="Q11:R11"/>
    <mergeCell ref="M2:M3"/>
    <mergeCell ref="N2:N3"/>
    <mergeCell ref="O2:O3"/>
    <mergeCell ref="P2:P3"/>
    <mergeCell ref="Q2:Q3"/>
    <mergeCell ref="R2:R3"/>
  </mergeCells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3BF2C-689A-46EF-8E0C-08DE2F6D9995}">
  <dimension ref="B9"/>
  <sheetViews>
    <sheetView workbookViewId="0"/>
  </sheetViews>
  <sheetFormatPr defaultRowHeight="14.25" x14ac:dyDescent="0.45"/>
  <sheetData>
    <row r="9" spans="2:2" x14ac:dyDescent="0.45">
      <c r="B9" s="3">
        <f>1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3F24C-5AFC-4269-95DE-D98F19601D77}">
  <dimension ref="A1:T35"/>
  <sheetViews>
    <sheetView workbookViewId="0"/>
  </sheetViews>
  <sheetFormatPr defaultColWidth="30.59765625" defaultRowHeight="14.25" x14ac:dyDescent="0.45"/>
  <cols>
    <col min="1" max="1" width="30.59765625" style="5"/>
    <col min="2" max="16384" width="30.59765625" style="4"/>
  </cols>
  <sheetData>
    <row r="1" spans="1:20" x14ac:dyDescent="0.45">
      <c r="A1" s="5" t="s">
        <v>78</v>
      </c>
      <c r="B1" s="4" t="s">
        <v>79</v>
      </c>
      <c r="C1" s="4" t="s">
        <v>69</v>
      </c>
      <c r="D1" s="4">
        <v>7</v>
      </c>
      <c r="E1" s="4" t="s">
        <v>70</v>
      </c>
      <c r="F1" s="4">
        <v>5</v>
      </c>
      <c r="G1" s="4" t="s">
        <v>71</v>
      </c>
      <c r="H1" s="4">
        <v>1</v>
      </c>
      <c r="I1" s="4" t="s">
        <v>72</v>
      </c>
      <c r="J1" s="4">
        <v>1</v>
      </c>
      <c r="K1" s="4" t="s">
        <v>73</v>
      </c>
      <c r="L1" s="4">
        <v>0</v>
      </c>
      <c r="M1" s="4" t="s">
        <v>74</v>
      </c>
      <c r="N1" s="4">
        <v>0</v>
      </c>
      <c r="O1" s="4" t="s">
        <v>75</v>
      </c>
      <c r="P1" s="4">
        <v>1</v>
      </c>
      <c r="Q1" s="4" t="s">
        <v>76</v>
      </c>
      <c r="R1" s="4">
        <v>0</v>
      </c>
      <c r="S1" s="4" t="s">
        <v>77</v>
      </c>
      <c r="T1" s="4">
        <v>0</v>
      </c>
    </row>
    <row r="2" spans="1:20" x14ac:dyDescent="0.45">
      <c r="A2" s="5" t="s">
        <v>80</v>
      </c>
      <c r="B2" s="4" t="s">
        <v>81</v>
      </c>
    </row>
    <row r="3" spans="1:20" x14ac:dyDescent="0.45">
      <c r="A3" s="5" t="s">
        <v>82</v>
      </c>
      <c r="B3" s="4" t="b">
        <f>IF(B10&gt;256,"TripUpST110AndEarlier",TRUE)</f>
        <v>1</v>
      </c>
    </row>
    <row r="4" spans="1:20" x14ac:dyDescent="0.45">
      <c r="A4" s="5" t="s">
        <v>83</v>
      </c>
      <c r="B4" s="4" t="s">
        <v>84</v>
      </c>
    </row>
    <row r="5" spans="1:20" x14ac:dyDescent="0.45">
      <c r="A5" s="5" t="s">
        <v>85</v>
      </c>
      <c r="B5" s="4" t="b">
        <v>1</v>
      </c>
    </row>
    <row r="6" spans="1:20" x14ac:dyDescent="0.45">
      <c r="A6" s="5" t="s">
        <v>86</v>
      </c>
      <c r="B6" s="4" t="b">
        <v>0</v>
      </c>
    </row>
    <row r="7" spans="1:20" x14ac:dyDescent="0.45">
      <c r="A7" s="5" t="s">
        <v>87</v>
      </c>
      <c r="B7" s="6">
        <f>Data!$A$1:$H$65</f>
        <v>2105.79</v>
      </c>
    </row>
    <row r="8" spans="1:20" x14ac:dyDescent="0.45">
      <c r="A8" s="5" t="s">
        <v>88</v>
      </c>
      <c r="B8" s="4">
        <v>2</v>
      </c>
    </row>
    <row r="9" spans="1:20" x14ac:dyDescent="0.45">
      <c r="A9" s="5" t="s">
        <v>89</v>
      </c>
      <c r="B9" s="20">
        <f>1</f>
        <v>1</v>
      </c>
    </row>
    <row r="10" spans="1:20" x14ac:dyDescent="0.45">
      <c r="A10" s="5" t="s">
        <v>90</v>
      </c>
      <c r="B10" s="4">
        <v>8</v>
      </c>
    </row>
    <row r="12" spans="1:20" x14ac:dyDescent="0.45">
      <c r="A12" s="5" t="s">
        <v>91</v>
      </c>
      <c r="B12" s="4" t="s">
        <v>92</v>
      </c>
      <c r="C12" s="4" t="s">
        <v>93</v>
      </c>
      <c r="D12" s="4" t="s">
        <v>94</v>
      </c>
      <c r="E12" s="4" t="b">
        <v>1</v>
      </c>
      <c r="F12" s="4">
        <v>0</v>
      </c>
      <c r="G12" s="4">
        <v>4</v>
      </c>
      <c r="H12" s="4">
        <v>1</v>
      </c>
    </row>
    <row r="13" spans="1:20" x14ac:dyDescent="0.45">
      <c r="A13" s="5" t="s">
        <v>95</v>
      </c>
      <c r="B13" s="6" t="str">
        <f>Data!$A$1:$A$65</f>
        <v>Q4-96</v>
      </c>
    </row>
    <row r="14" spans="1:20" x14ac:dyDescent="0.45">
      <c r="A14" s="5" t="s">
        <v>96</v>
      </c>
    </row>
    <row r="15" spans="1:20" x14ac:dyDescent="0.45">
      <c r="A15" s="5" t="s">
        <v>97</v>
      </c>
      <c r="B15" s="4" t="s">
        <v>98</v>
      </c>
      <c r="C15" s="4" t="s">
        <v>99</v>
      </c>
      <c r="D15" s="4" t="s">
        <v>100</v>
      </c>
      <c r="E15" s="4" t="b">
        <v>1</v>
      </c>
      <c r="F15" s="4">
        <v>0</v>
      </c>
      <c r="G15" s="4">
        <v>4</v>
      </c>
      <c r="H15" s="4">
        <v>0</v>
      </c>
    </row>
    <row r="16" spans="1:20" x14ac:dyDescent="0.45">
      <c r="A16" s="5" t="s">
        <v>101</v>
      </c>
      <c r="B16" s="4">
        <f>Data!$B$1:$B$65</f>
        <v>2249.06</v>
      </c>
    </row>
    <row r="17" spans="1:8" x14ac:dyDescent="0.45">
      <c r="A17" s="5" t="s">
        <v>102</v>
      </c>
    </row>
    <row r="18" spans="1:8" x14ac:dyDescent="0.45">
      <c r="A18" s="5" t="s">
        <v>103</v>
      </c>
      <c r="B18" s="4" t="s">
        <v>104</v>
      </c>
      <c r="C18" s="4" t="s">
        <v>105</v>
      </c>
      <c r="D18" s="4" t="s">
        <v>106</v>
      </c>
      <c r="E18" s="4" t="b">
        <v>1</v>
      </c>
      <c r="F18" s="4">
        <v>0</v>
      </c>
      <c r="G18" s="4">
        <v>4</v>
      </c>
      <c r="H18" s="4">
        <v>0</v>
      </c>
    </row>
    <row r="19" spans="1:8" x14ac:dyDescent="0.45">
      <c r="A19" s="5" t="s">
        <v>107</v>
      </c>
      <c r="B19" s="4">
        <f>Data!$C$1:$C$65</f>
        <v>2</v>
      </c>
    </row>
    <row r="20" spans="1:8" x14ac:dyDescent="0.45">
      <c r="A20" s="5" t="s">
        <v>108</v>
      </c>
    </row>
    <row r="21" spans="1:8" x14ac:dyDescent="0.45">
      <c r="A21" s="5" t="s">
        <v>109</v>
      </c>
      <c r="B21" s="4" t="s">
        <v>110</v>
      </c>
      <c r="C21" s="4" t="s">
        <v>111</v>
      </c>
      <c r="D21" s="4" t="s">
        <v>112</v>
      </c>
      <c r="E21" s="4" t="b">
        <v>1</v>
      </c>
      <c r="F21" s="4">
        <v>0</v>
      </c>
      <c r="G21" s="4">
        <v>4</v>
      </c>
      <c r="H21" s="4">
        <v>0</v>
      </c>
    </row>
    <row r="22" spans="1:8" x14ac:dyDescent="0.45">
      <c r="A22" s="5" t="s">
        <v>113</v>
      </c>
      <c r="B22" s="4">
        <f>Data!$D$1:$D$65</f>
        <v>1</v>
      </c>
    </row>
    <row r="23" spans="1:8" x14ac:dyDescent="0.45">
      <c r="A23" s="5" t="s">
        <v>114</v>
      </c>
    </row>
    <row r="24" spans="1:8" x14ac:dyDescent="0.45">
      <c r="A24" s="5" t="s">
        <v>115</v>
      </c>
      <c r="B24" s="4" t="s">
        <v>116</v>
      </c>
      <c r="C24" s="4" t="s">
        <v>117</v>
      </c>
      <c r="D24" s="4" t="s">
        <v>118</v>
      </c>
      <c r="E24" s="4" t="b">
        <v>1</v>
      </c>
      <c r="F24" s="4">
        <v>0</v>
      </c>
      <c r="G24" s="4">
        <v>4</v>
      </c>
      <c r="H24" s="4">
        <v>0</v>
      </c>
    </row>
    <row r="25" spans="1:8" x14ac:dyDescent="0.45">
      <c r="A25" s="5" t="s">
        <v>119</v>
      </c>
      <c r="B25" s="4">
        <f>Data!$E$1:$E$65</f>
        <v>0</v>
      </c>
    </row>
    <row r="26" spans="1:8" x14ac:dyDescent="0.45">
      <c r="A26" s="5" t="s">
        <v>120</v>
      </c>
    </row>
    <row r="27" spans="1:8" x14ac:dyDescent="0.45">
      <c r="A27" s="5" t="s">
        <v>121</v>
      </c>
      <c r="B27" s="4" t="s">
        <v>122</v>
      </c>
      <c r="C27" s="4" t="s">
        <v>123</v>
      </c>
      <c r="D27" s="4" t="s">
        <v>124</v>
      </c>
      <c r="E27" s="4" t="b">
        <v>1</v>
      </c>
      <c r="F27" s="4">
        <v>0</v>
      </c>
      <c r="G27" s="4">
        <v>4</v>
      </c>
      <c r="H27" s="4">
        <v>0</v>
      </c>
    </row>
    <row r="28" spans="1:8" x14ac:dyDescent="0.45">
      <c r="A28" s="5" t="s">
        <v>125</v>
      </c>
      <c r="B28" s="4">
        <f>Data!$F$1:$F$65</f>
        <v>1</v>
      </c>
    </row>
    <row r="29" spans="1:8" x14ac:dyDescent="0.45">
      <c r="A29" s="5" t="s">
        <v>126</v>
      </c>
    </row>
    <row r="30" spans="1:8" x14ac:dyDescent="0.45">
      <c r="A30" s="5" t="s">
        <v>127</v>
      </c>
      <c r="B30" s="4" t="s">
        <v>131</v>
      </c>
      <c r="C30" s="4" t="s">
        <v>132</v>
      </c>
      <c r="D30" s="4" t="s">
        <v>133</v>
      </c>
      <c r="E30" s="4" t="b">
        <v>1</v>
      </c>
      <c r="F30" s="4">
        <v>0</v>
      </c>
      <c r="G30" s="4">
        <v>4</v>
      </c>
      <c r="H30" s="4">
        <v>0</v>
      </c>
    </row>
    <row r="31" spans="1:8" x14ac:dyDescent="0.45">
      <c r="A31" s="5" t="s">
        <v>128</v>
      </c>
      <c r="B31" s="4">
        <f>Data!$G$1:$G$65</f>
        <v>30</v>
      </c>
    </row>
    <row r="32" spans="1:8" x14ac:dyDescent="0.45">
      <c r="A32" s="5" t="s">
        <v>129</v>
      </c>
    </row>
    <row r="33" spans="1:8" x14ac:dyDescent="0.45">
      <c r="A33" s="5" t="s">
        <v>130</v>
      </c>
      <c r="B33" s="4" t="s">
        <v>136</v>
      </c>
      <c r="C33" s="4" t="s">
        <v>137</v>
      </c>
      <c r="D33" s="4" t="s">
        <v>138</v>
      </c>
      <c r="E33" s="4" t="b">
        <v>1</v>
      </c>
      <c r="F33" s="4">
        <v>0</v>
      </c>
      <c r="G33" s="4">
        <v>4</v>
      </c>
      <c r="H33" s="4">
        <v>0</v>
      </c>
    </row>
    <row r="34" spans="1:8" x14ac:dyDescent="0.45">
      <c r="A34" s="5" t="s">
        <v>134</v>
      </c>
      <c r="B34" s="4">
        <f>Data!$H$1:$H$65</f>
        <v>3371.5152573529308</v>
      </c>
    </row>
    <row r="35" spans="1:8" x14ac:dyDescent="0.45">
      <c r="A35" s="5" t="s">
        <v>135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B42A3-24CE-45EB-84C8-1AAE16414233}">
  <dimension ref="A1:G24"/>
  <sheetViews>
    <sheetView showGridLines="0" workbookViewId="0">
      <selection activeCell="A8" sqref="A8:G23"/>
    </sheetView>
  </sheetViews>
  <sheetFormatPr defaultColWidth="12.59765625" defaultRowHeight="14.25" x14ac:dyDescent="0.45"/>
  <cols>
    <col min="1" max="1" width="17.86328125" bestFit="1" customWidth="1"/>
    <col min="2" max="7" width="12.59765625" customWidth="1"/>
  </cols>
  <sheetData>
    <row r="1" spans="1:7" s="21" customFormat="1" ht="18" x14ac:dyDescent="0.55000000000000004">
      <c r="A1" s="27" t="s">
        <v>139</v>
      </c>
      <c r="B1" s="25"/>
    </row>
    <row r="2" spans="1:7" s="21" customFormat="1" ht="10.5" x14ac:dyDescent="0.35">
      <c r="A2" s="23" t="s">
        <v>140</v>
      </c>
      <c r="B2" s="25" t="s">
        <v>141</v>
      </c>
    </row>
    <row r="3" spans="1:7" s="21" customFormat="1" ht="10.5" x14ac:dyDescent="0.35">
      <c r="A3" s="23" t="s">
        <v>142</v>
      </c>
      <c r="B3" s="25" t="s">
        <v>143</v>
      </c>
    </row>
    <row r="4" spans="1:7" s="21" customFormat="1" ht="10.5" x14ac:dyDescent="0.35">
      <c r="A4" s="23" t="s">
        <v>144</v>
      </c>
      <c r="B4" s="25" t="s">
        <v>179</v>
      </c>
    </row>
    <row r="5" spans="1:7" s="21" customFormat="1" ht="10.5" x14ac:dyDescent="0.35">
      <c r="A5" s="23" t="s">
        <v>145</v>
      </c>
      <c r="B5" s="25" t="s">
        <v>146</v>
      </c>
    </row>
    <row r="6" spans="1:7" s="22" customFormat="1" ht="10.5" x14ac:dyDescent="0.35">
      <c r="A6" s="24" t="s">
        <v>147</v>
      </c>
      <c r="B6" s="26" t="s">
        <v>1</v>
      </c>
    </row>
    <row r="8" spans="1:7" ht="15" customHeight="1" x14ac:dyDescent="0.45">
      <c r="A8" s="31" t="s">
        <v>149</v>
      </c>
      <c r="B8" s="36" t="s">
        <v>150</v>
      </c>
      <c r="C8" s="38" t="s">
        <v>151</v>
      </c>
      <c r="D8" s="36" t="s">
        <v>152</v>
      </c>
      <c r="E8" s="36" t="s">
        <v>153</v>
      </c>
      <c r="F8" s="36" t="s">
        <v>154</v>
      </c>
      <c r="G8" s="38" t="s">
        <v>155</v>
      </c>
    </row>
    <row r="9" spans="1:7" ht="15" customHeight="1" thickBot="1" x14ac:dyDescent="0.5">
      <c r="A9" s="32" t="s">
        <v>148</v>
      </c>
      <c r="B9" s="37"/>
      <c r="C9" s="37"/>
      <c r="D9" s="37"/>
      <c r="E9" s="37"/>
      <c r="F9" s="37"/>
      <c r="G9" s="37"/>
    </row>
    <row r="10" spans="1:7" ht="15" customHeight="1" thickTop="1" x14ac:dyDescent="0.45">
      <c r="A10" s="30"/>
      <c r="B10" s="33">
        <v>0.97213494664119715</v>
      </c>
      <c r="C10" s="33">
        <v>0.94504635448108321</v>
      </c>
      <c r="D10" s="33">
        <v>0.94132068359844467</v>
      </c>
      <c r="E10" s="34">
        <v>313.35723696257128</v>
      </c>
      <c r="F10" s="34">
        <v>0</v>
      </c>
      <c r="G10" s="34">
        <v>0</v>
      </c>
    </row>
    <row r="11" spans="1:7" ht="15" customHeight="1" x14ac:dyDescent="0.45"/>
    <row r="12" spans="1:7" ht="15" customHeight="1" x14ac:dyDescent="0.45">
      <c r="A12" s="31"/>
      <c r="B12" s="36" t="s">
        <v>157</v>
      </c>
      <c r="C12" s="36" t="s">
        <v>158</v>
      </c>
      <c r="D12" s="36" t="s">
        <v>159</v>
      </c>
      <c r="E12" s="38" t="s">
        <v>160</v>
      </c>
      <c r="F12" s="38" t="s">
        <v>161</v>
      </c>
    </row>
    <row r="13" spans="1:7" ht="15" customHeight="1" thickBot="1" x14ac:dyDescent="0.5">
      <c r="A13" s="32" t="s">
        <v>156</v>
      </c>
      <c r="B13" s="37"/>
      <c r="C13" s="37"/>
      <c r="D13" s="37"/>
      <c r="E13" s="37"/>
      <c r="F13" s="37"/>
    </row>
    <row r="14" spans="1:7" ht="15" customHeight="1" thickTop="1" x14ac:dyDescent="0.45">
      <c r="A14" s="30" t="s">
        <v>162</v>
      </c>
      <c r="B14" s="34">
        <v>4</v>
      </c>
      <c r="C14" s="34">
        <v>99629528.068047583</v>
      </c>
      <c r="D14" s="34">
        <v>24907382.017011896</v>
      </c>
      <c r="E14" s="34">
        <v>253.65803482132154</v>
      </c>
      <c r="F14" s="35">
        <v>1.9519879966440024E-36</v>
      </c>
    </row>
    <row r="15" spans="1:7" ht="15" customHeight="1" x14ac:dyDescent="0.45">
      <c r="A15" s="30" t="s">
        <v>163</v>
      </c>
      <c r="B15" s="34">
        <v>59</v>
      </c>
      <c r="C15" s="34">
        <v>5793372.719452206</v>
      </c>
      <c r="D15" s="34">
        <v>98192.757956817048</v>
      </c>
      <c r="E15" s="28"/>
      <c r="F15" s="28"/>
    </row>
    <row r="16" spans="1:7" ht="15" customHeight="1" x14ac:dyDescent="0.45"/>
    <row r="17" spans="1:7" ht="15" customHeight="1" x14ac:dyDescent="0.45">
      <c r="A17" s="31"/>
      <c r="B17" s="38" t="s">
        <v>165</v>
      </c>
      <c r="C17" s="36" t="s">
        <v>166</v>
      </c>
      <c r="D17" s="38" t="s">
        <v>167</v>
      </c>
      <c r="E17" s="38" t="s">
        <v>161</v>
      </c>
      <c r="F17" s="39" t="s">
        <v>168</v>
      </c>
      <c r="G17" s="39"/>
    </row>
    <row r="18" spans="1:7" ht="15" customHeight="1" thickBot="1" x14ac:dyDescent="0.5">
      <c r="A18" s="32" t="s">
        <v>164</v>
      </c>
      <c r="B18" s="37"/>
      <c r="C18" s="37"/>
      <c r="D18" s="37"/>
      <c r="E18" s="37"/>
      <c r="F18" s="29" t="s">
        <v>169</v>
      </c>
      <c r="G18" s="29" t="s">
        <v>170</v>
      </c>
    </row>
    <row r="19" spans="1:7" ht="15" customHeight="1" thickTop="1" x14ac:dyDescent="0.45">
      <c r="A19" s="30" t="s">
        <v>171</v>
      </c>
      <c r="B19" s="34">
        <v>1480.2306249999983</v>
      </c>
      <c r="C19" s="34">
        <v>106.55298043113092</v>
      </c>
      <c r="D19" s="34">
        <v>13.891968286675242</v>
      </c>
      <c r="E19" s="35">
        <v>2.9507908163756715E-20</v>
      </c>
      <c r="F19" s="34">
        <v>1267.0186036357757</v>
      </c>
      <c r="G19" s="34">
        <v>1693.442646364221</v>
      </c>
    </row>
    <row r="20" spans="1:7" ht="15" customHeight="1" x14ac:dyDescent="0.45">
      <c r="A20" s="30" t="s">
        <v>172</v>
      </c>
      <c r="B20" s="34">
        <v>-259.79367647059416</v>
      </c>
      <c r="C20" s="34">
        <v>110.97165204724718</v>
      </c>
      <c r="D20" s="34">
        <v>-2.3410814534867397</v>
      </c>
      <c r="E20" s="35">
        <v>2.2626527771229671E-2</v>
      </c>
      <c r="F20" s="34">
        <v>-481.84743931595517</v>
      </c>
      <c r="G20" s="34">
        <v>-37.739913625233157</v>
      </c>
    </row>
    <row r="21" spans="1:7" ht="15" customHeight="1" x14ac:dyDescent="0.45">
      <c r="A21" s="30" t="s">
        <v>173</v>
      </c>
      <c r="B21" s="34">
        <v>546.56025735293872</v>
      </c>
      <c r="C21" s="34">
        <v>110.86994581009061</v>
      </c>
      <c r="D21" s="34">
        <v>4.929742261163752</v>
      </c>
      <c r="E21" s="35">
        <v>7.0315152812457744E-6</v>
      </c>
      <c r="F21" s="34">
        <v>324.71000821805075</v>
      </c>
      <c r="G21" s="34">
        <v>768.41050648782675</v>
      </c>
    </row>
    <row r="22" spans="1:7" ht="15" customHeight="1" x14ac:dyDescent="0.45">
      <c r="A22" s="30" t="s">
        <v>174</v>
      </c>
      <c r="B22" s="34">
        <v>353.66106617646398</v>
      </c>
      <c r="C22" s="34">
        <v>110.80887725915602</v>
      </c>
      <c r="D22" s="34">
        <v>3.1916311664212023</v>
      </c>
      <c r="E22" s="35">
        <v>2.2683912341176127E-3</v>
      </c>
      <c r="F22" s="34">
        <v>131.93301492974265</v>
      </c>
      <c r="G22" s="34">
        <v>575.38911742318533</v>
      </c>
    </row>
    <row r="23" spans="1:7" ht="15" customHeight="1" x14ac:dyDescent="0.45">
      <c r="A23" s="30" t="s">
        <v>67</v>
      </c>
      <c r="B23" s="34">
        <v>65.184191176470506</v>
      </c>
      <c r="C23" s="34">
        <v>2.1242727773462411</v>
      </c>
      <c r="D23" s="34">
        <v>30.685414731860472</v>
      </c>
      <c r="E23" s="35">
        <v>5.7536545686995778E-38</v>
      </c>
      <c r="F23" s="34">
        <v>60.933531167201949</v>
      </c>
      <c r="G23" s="34">
        <v>69.434851185739063</v>
      </c>
    </row>
    <row r="24" spans="1:7" ht="15" customHeight="1" x14ac:dyDescent="0.45"/>
  </sheetData>
  <mergeCells count="16">
    <mergeCell ref="B12:B13"/>
    <mergeCell ref="C12:C13"/>
    <mergeCell ref="D12:D13"/>
    <mergeCell ref="E12:E13"/>
    <mergeCell ref="F12:F13"/>
    <mergeCell ref="B17:B18"/>
    <mergeCell ref="C17:C18"/>
    <mergeCell ref="D17:D18"/>
    <mergeCell ref="E17:E18"/>
    <mergeCell ref="F17:G17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Source</vt:lpstr>
      <vt:lpstr>Data</vt:lpstr>
      <vt:lpstr>_PalUtilTempWorksheet</vt:lpstr>
      <vt:lpstr>_STDS_DG3B833EB7</vt:lpstr>
      <vt:lpstr>Regression</vt:lpstr>
      <vt:lpstr>ST_1</vt:lpstr>
      <vt:lpstr>ST_2</vt:lpstr>
      <vt:lpstr>ST_3</vt:lpstr>
      <vt:lpstr>ST_Pred</vt:lpstr>
      <vt:lpstr>ST_Qt</vt:lpstr>
      <vt:lpstr>ST_Quarter</vt:lpstr>
      <vt:lpstr>ST_Sales</vt:lpstr>
      <vt:lpstr>ST_Trend</vt:lpstr>
      <vt:lpstr>Regression!StatToolsHeader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cp:lastModifiedBy>pan chen</cp:lastModifiedBy>
  <dcterms:created xsi:type="dcterms:W3CDTF">2007-05-15T17:22:40Z</dcterms:created>
  <dcterms:modified xsi:type="dcterms:W3CDTF">2017-12-11T02:22:53Z</dcterms:modified>
</cp:coreProperties>
</file>