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625"/>
  <workbookPr hidePivotFieldList="1"/>
  <mc:AlternateContent xmlns:mc="http://schemas.openxmlformats.org/markup-compatibility/2006">
    <mc:Choice Requires="x15">
      <x15ac:absPath xmlns:x15ac="http://schemas.microsoft.com/office/spreadsheetml/2010/11/ac" url="https://d.docs.live.net/996c8a2d16efbabc/MBC638/Week 12 - Time Series/"/>
    </mc:Choice>
  </mc:AlternateContent>
  <xr:revisionPtr revIDLastSave="0" documentId="E4F361FE5524DB0D76042D5A9F93335227EBBE8E" xr6:coauthVersionLast="24" xr6:coauthVersionMax="24" xr10:uidLastSave="{00000000-0000-0000-0000-000000000000}"/>
  <bookViews>
    <workbookView xWindow="0" yWindow="0" windowWidth="19200" windowHeight="7785" activeTab="10" xr2:uid="{00000000-000D-0000-FFFF-FFFF00000000}"/>
  </bookViews>
  <sheets>
    <sheet name="Cumul MassShootingDatasheet" sheetId="12" r:id="rId1"/>
    <sheet name="Sheet1" sheetId="13" r:id="rId2"/>
    <sheet name="OpnClos+TotVictim+Yr-Nilava" sheetId="6" r:id="rId3"/>
    <sheet name="Fat+Injur-PivotTab-Nilava" sheetId="7" r:id="rId4"/>
    <sheet name="Fatal+Inj+TotVictim-Nilava" sheetId="5" r:id="rId5"/>
    <sheet name="Open+Close-Nilava" sheetId="4" r:id="rId6"/>
    <sheet name="Year-Nilava" sheetId="3" r:id="rId7"/>
    <sheet name="MSD-Nilava" sheetId="1" r:id="rId8"/>
    <sheet name="MSD-Ben (Cause &amp; Mental Health)" sheetId="10" r:id="rId9"/>
    <sheet name="MSD (Pan)" sheetId="8" r:id="rId10"/>
    <sheet name="3D Map (Mike)" sheetId="11" r:id="rId11"/>
  </sheets>
  <definedNames>
    <definedName name="_xlnm._FilterDatabase" localSheetId="0" hidden="1">'Cumul MassShootingDatasheet'!$AV$1:$AV$328</definedName>
    <definedName name="_xlcn.WorksheetConnection_Sheet1A1V3241" hidden="1">'MSD-Ben (Cause &amp; Mental Health)'!$A$1:$W$324</definedName>
    <definedName name="Slicer_Open_Close_Location">#N/A</definedName>
  </definedNames>
  <calcPr calcId="171027" concurrentCalc="0"/>
  <pivotCaches>
    <pivotCache cacheId="1" r:id="rId12"/>
    <pivotCache cacheId="2" r:id="rId13"/>
    <pivotCache cacheId="3" r:id="rId14"/>
    <pivotCache cacheId="4" r:id="rId15"/>
    <pivotCache cacheId="5" r:id="rId16"/>
  </pivotCaches>
  <extLs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mx="http://schemas.microsoft.com/office/mac/excel/2008/main" uri="{7523E5D3-25F3-A5E0-1632-64F254C22452}">
      <mx:ArchID Flags="2"/>
    </ext>
  </extLst>
</workbook>
</file>

<file path=xl/calcChain.xml><?xml version="1.0" encoding="utf-8"?>
<calcChain xmlns="http://schemas.openxmlformats.org/spreadsheetml/2006/main">
  <c r="L2" i="13" l="1"/>
  <c r="K2" i="13"/>
  <c r="K3" i="13"/>
  <c r="L3" i="13"/>
  <c r="K4" i="13"/>
  <c r="L4" i="13"/>
  <c r="K5" i="13"/>
  <c r="L5" i="13"/>
  <c r="K6" i="13"/>
  <c r="L6" i="13"/>
  <c r="K7" i="13"/>
  <c r="L7" i="13"/>
  <c r="K8" i="13"/>
  <c r="L8" i="13"/>
  <c r="K9" i="13"/>
  <c r="L9" i="13"/>
  <c r="K10" i="13"/>
  <c r="L10" i="13"/>
  <c r="K11" i="13"/>
  <c r="L11" i="13"/>
  <c r="K12" i="13"/>
  <c r="L12" i="13"/>
  <c r="K13" i="13"/>
  <c r="L13" i="13"/>
  <c r="K14" i="13"/>
  <c r="L14" i="13"/>
  <c r="K15" i="13"/>
  <c r="L15" i="13"/>
  <c r="K16" i="13"/>
  <c r="L16" i="13"/>
  <c r="K17" i="13"/>
  <c r="L17" i="13"/>
  <c r="K18" i="13"/>
  <c r="L18" i="13"/>
  <c r="K19" i="13"/>
  <c r="L19" i="13"/>
  <c r="K20" i="13"/>
  <c r="L20" i="13"/>
  <c r="K21" i="13"/>
  <c r="L21" i="13"/>
  <c r="K22" i="13"/>
  <c r="L22" i="13"/>
  <c r="K23" i="13"/>
  <c r="L23" i="13"/>
  <c r="K24" i="13"/>
  <c r="L24" i="13"/>
  <c r="K25" i="13"/>
  <c r="L25" i="13"/>
  <c r="K26" i="13"/>
  <c r="L26" i="13"/>
  <c r="K27" i="13"/>
  <c r="L27" i="13"/>
  <c r="K28" i="13"/>
  <c r="L28" i="13"/>
  <c r="K29" i="13"/>
  <c r="L29" i="13"/>
  <c r="K30" i="13"/>
  <c r="L30" i="13"/>
  <c r="K31" i="13"/>
  <c r="L31" i="13"/>
  <c r="K32" i="13"/>
  <c r="L32" i="13"/>
  <c r="K33" i="13"/>
  <c r="L33" i="13"/>
  <c r="K34" i="13"/>
  <c r="L34" i="13"/>
  <c r="K35" i="13"/>
  <c r="L35" i="13"/>
  <c r="K36" i="13"/>
  <c r="L36" i="13"/>
  <c r="K37" i="13"/>
  <c r="L37" i="13"/>
  <c r="K38" i="13"/>
  <c r="L38" i="13"/>
  <c r="K39" i="13"/>
  <c r="L39" i="13"/>
  <c r="K40" i="13"/>
  <c r="L40" i="13"/>
  <c r="K41" i="13"/>
  <c r="L41" i="13"/>
  <c r="K42" i="13"/>
  <c r="L42" i="13"/>
  <c r="K43" i="13"/>
  <c r="L43" i="13"/>
  <c r="K44" i="13"/>
  <c r="L44" i="13"/>
  <c r="K45" i="13"/>
  <c r="L45" i="13"/>
  <c r="K46" i="13"/>
  <c r="L46" i="13"/>
  <c r="K47" i="13"/>
  <c r="L47" i="13"/>
  <c r="K48" i="13"/>
  <c r="L48" i="13"/>
  <c r="K49" i="13"/>
  <c r="L49" i="13"/>
  <c r="K50" i="13"/>
  <c r="L50" i="13"/>
  <c r="K51" i="13"/>
  <c r="L51" i="13"/>
  <c r="K52" i="13"/>
  <c r="L52" i="13"/>
  <c r="K53" i="13"/>
  <c r="L53" i="13"/>
  <c r="K54" i="13"/>
  <c r="L54" i="13"/>
  <c r="K55" i="13"/>
  <c r="L55" i="13"/>
  <c r="K56" i="13"/>
  <c r="L56" i="13"/>
  <c r="K57" i="13"/>
  <c r="L57" i="13"/>
  <c r="K58" i="13"/>
  <c r="L58" i="13"/>
  <c r="K59" i="13"/>
  <c r="L59" i="13"/>
  <c r="K60" i="13"/>
  <c r="L60" i="13"/>
  <c r="K61" i="13"/>
  <c r="L61" i="13"/>
  <c r="K62" i="13"/>
  <c r="L62" i="13"/>
  <c r="K63" i="13"/>
  <c r="L63" i="13"/>
  <c r="K64" i="13"/>
  <c r="L64" i="13"/>
  <c r="K65" i="13"/>
  <c r="L65" i="13"/>
  <c r="K66" i="13"/>
  <c r="L66" i="13"/>
  <c r="K67" i="13"/>
  <c r="L67" i="13"/>
  <c r="K68" i="13"/>
  <c r="L68" i="13"/>
  <c r="K69" i="13"/>
  <c r="L69" i="13"/>
  <c r="K70" i="13"/>
  <c r="L70" i="13"/>
  <c r="K71" i="13"/>
  <c r="L71" i="13"/>
  <c r="K72" i="13"/>
  <c r="L72" i="13"/>
  <c r="K73" i="13"/>
  <c r="L73" i="13"/>
  <c r="K74" i="13"/>
  <c r="L74" i="13"/>
  <c r="K75" i="13"/>
  <c r="L75" i="13"/>
  <c r="K76" i="13"/>
  <c r="L76" i="13"/>
  <c r="K77" i="13"/>
  <c r="L77" i="13"/>
  <c r="K78" i="13"/>
  <c r="L78" i="13"/>
  <c r="K79" i="13"/>
  <c r="L79" i="13"/>
  <c r="K80" i="13"/>
  <c r="L80" i="13"/>
  <c r="K81" i="13"/>
  <c r="L81" i="13"/>
  <c r="K82" i="13"/>
  <c r="L82" i="13"/>
  <c r="K83" i="13"/>
  <c r="L83" i="13"/>
  <c r="K84" i="13"/>
  <c r="L84" i="13"/>
  <c r="K85" i="13"/>
  <c r="L85" i="13"/>
  <c r="K86" i="13"/>
  <c r="L86" i="13"/>
  <c r="K87" i="13"/>
  <c r="L87" i="13"/>
  <c r="K88" i="13"/>
  <c r="L88" i="13"/>
  <c r="K89" i="13"/>
  <c r="L89" i="13"/>
  <c r="K90" i="13"/>
  <c r="L90" i="13"/>
  <c r="K91" i="13"/>
  <c r="L91" i="13"/>
  <c r="K92" i="13"/>
  <c r="L92" i="13"/>
  <c r="K93" i="13"/>
  <c r="L93" i="13"/>
  <c r="K94" i="13"/>
  <c r="L94" i="13"/>
  <c r="K95" i="13"/>
  <c r="L95" i="13"/>
  <c r="K96" i="13"/>
  <c r="L96" i="13"/>
  <c r="K97" i="13"/>
  <c r="L97" i="13"/>
  <c r="K98" i="13"/>
  <c r="L98" i="13"/>
  <c r="K99" i="13"/>
  <c r="L99" i="13"/>
  <c r="K100" i="13"/>
  <c r="L100" i="13"/>
  <c r="K101" i="13"/>
  <c r="L101" i="13"/>
  <c r="K102" i="13"/>
  <c r="L102" i="13"/>
  <c r="K103" i="13"/>
  <c r="L103" i="13"/>
  <c r="K104" i="13"/>
  <c r="L104" i="13"/>
  <c r="K105" i="13"/>
  <c r="L105" i="13"/>
  <c r="K106" i="13"/>
  <c r="L106" i="13"/>
  <c r="K107" i="13"/>
  <c r="L107" i="13"/>
  <c r="K108" i="13"/>
  <c r="L108" i="13"/>
  <c r="K109" i="13"/>
  <c r="L109" i="13"/>
  <c r="K110" i="13"/>
  <c r="L110" i="13"/>
  <c r="K111" i="13"/>
  <c r="L111" i="13"/>
  <c r="K112" i="13"/>
  <c r="L112" i="13"/>
  <c r="K113" i="13"/>
  <c r="L113" i="13"/>
  <c r="K114" i="13"/>
  <c r="L114" i="13"/>
  <c r="K115" i="13"/>
  <c r="L115" i="13"/>
  <c r="K116" i="13"/>
  <c r="L116" i="13"/>
  <c r="K117" i="13"/>
  <c r="L117" i="13"/>
  <c r="K118" i="13"/>
  <c r="L118" i="13"/>
  <c r="K119" i="13"/>
  <c r="L119" i="13"/>
  <c r="K120" i="13"/>
  <c r="L120" i="13"/>
  <c r="K121" i="13"/>
  <c r="L121" i="13"/>
  <c r="K122" i="13"/>
  <c r="L122" i="13"/>
  <c r="K123" i="13"/>
  <c r="L123" i="13"/>
  <c r="K124" i="13"/>
  <c r="L124" i="13"/>
  <c r="K125" i="13"/>
  <c r="L125" i="13"/>
  <c r="K126" i="13"/>
  <c r="L126" i="13"/>
  <c r="K127" i="13"/>
  <c r="L127" i="13"/>
  <c r="K128" i="13"/>
  <c r="L128" i="13"/>
  <c r="K129" i="13"/>
  <c r="L129" i="13"/>
  <c r="K130" i="13"/>
  <c r="L130" i="13"/>
  <c r="K131" i="13"/>
  <c r="L131" i="13"/>
  <c r="K132" i="13"/>
  <c r="L132" i="13"/>
  <c r="K133" i="13"/>
  <c r="L133" i="13"/>
  <c r="K134" i="13"/>
  <c r="L134" i="13"/>
  <c r="K135" i="13"/>
  <c r="L135" i="13"/>
  <c r="K136" i="13"/>
  <c r="L136" i="13"/>
  <c r="K137" i="13"/>
  <c r="L137" i="13"/>
  <c r="K138" i="13"/>
  <c r="L138" i="13"/>
  <c r="K139" i="13"/>
  <c r="L139" i="13"/>
  <c r="K140" i="13"/>
  <c r="L140" i="13"/>
  <c r="K141" i="13"/>
  <c r="L141" i="13"/>
  <c r="K142" i="13"/>
  <c r="L142" i="13"/>
  <c r="K143" i="13"/>
  <c r="L143" i="13"/>
  <c r="K144" i="13"/>
  <c r="L144" i="13"/>
  <c r="K145" i="13"/>
  <c r="L145" i="13"/>
  <c r="K146" i="13"/>
  <c r="L146" i="13"/>
  <c r="K147" i="13"/>
  <c r="L147" i="13"/>
  <c r="K148" i="13"/>
  <c r="L148" i="13"/>
  <c r="K149" i="13"/>
  <c r="L149" i="13"/>
  <c r="K150" i="13"/>
  <c r="L150" i="13"/>
  <c r="K151" i="13"/>
  <c r="L151" i="13"/>
  <c r="K152" i="13"/>
  <c r="L152" i="13"/>
  <c r="K153" i="13"/>
  <c r="L153" i="13"/>
  <c r="K154" i="13"/>
  <c r="L154" i="13"/>
  <c r="K155" i="13"/>
  <c r="L155" i="13"/>
  <c r="K156" i="13"/>
  <c r="L156" i="13"/>
  <c r="K157" i="13"/>
  <c r="L157" i="13"/>
  <c r="K158" i="13"/>
  <c r="L158" i="13"/>
  <c r="K159" i="13"/>
  <c r="L159" i="13"/>
  <c r="K160" i="13"/>
  <c r="L160" i="13"/>
  <c r="K161" i="13"/>
  <c r="L161" i="13"/>
  <c r="K162" i="13"/>
  <c r="L162" i="13"/>
  <c r="K163" i="13"/>
  <c r="L163" i="13"/>
  <c r="K164" i="13"/>
  <c r="L164" i="13"/>
  <c r="K165" i="13"/>
  <c r="L165" i="13"/>
  <c r="K166" i="13"/>
  <c r="L166" i="13"/>
  <c r="K167" i="13"/>
  <c r="L167" i="13"/>
  <c r="K168" i="13"/>
  <c r="L168" i="13"/>
  <c r="K169" i="13"/>
  <c r="L169" i="13"/>
  <c r="K170" i="13"/>
  <c r="L170" i="13"/>
  <c r="K171" i="13"/>
  <c r="L171" i="13"/>
  <c r="K172" i="13"/>
  <c r="L172" i="13"/>
  <c r="K173" i="13"/>
  <c r="L173" i="13"/>
  <c r="K174" i="13"/>
  <c r="L174" i="13"/>
  <c r="K175" i="13"/>
  <c r="L175" i="13"/>
  <c r="K176" i="13"/>
  <c r="L176" i="13"/>
  <c r="K177" i="13"/>
  <c r="L177" i="13"/>
  <c r="K178" i="13"/>
  <c r="L178" i="13"/>
  <c r="K179" i="13"/>
  <c r="L179" i="13"/>
  <c r="K180" i="13"/>
  <c r="L180" i="13"/>
  <c r="K181" i="13"/>
  <c r="L181" i="13"/>
  <c r="K182" i="13"/>
  <c r="L182" i="13"/>
  <c r="K183" i="13"/>
  <c r="L183" i="13"/>
  <c r="K184" i="13"/>
  <c r="L184" i="13"/>
  <c r="K185" i="13"/>
  <c r="L185" i="13"/>
  <c r="K186" i="13"/>
  <c r="L186" i="13"/>
  <c r="K187" i="13"/>
  <c r="L187" i="13"/>
  <c r="K188" i="13"/>
  <c r="L188" i="13"/>
  <c r="K189" i="13"/>
  <c r="L189" i="13"/>
  <c r="K190" i="13"/>
  <c r="L190" i="13"/>
  <c r="K191" i="13"/>
  <c r="L191" i="13"/>
  <c r="K192" i="13"/>
  <c r="L192" i="13"/>
  <c r="K193" i="13"/>
  <c r="L193" i="13"/>
  <c r="K194" i="13"/>
  <c r="L194" i="13"/>
  <c r="K195" i="13"/>
  <c r="L195" i="13"/>
  <c r="K196" i="13"/>
  <c r="L196" i="13"/>
  <c r="K197" i="13"/>
  <c r="L197" i="13"/>
  <c r="K198" i="13"/>
  <c r="L198" i="13"/>
  <c r="K199" i="13"/>
  <c r="L199" i="13"/>
  <c r="K200" i="13"/>
  <c r="L200" i="13"/>
  <c r="K201" i="13"/>
  <c r="L201" i="13"/>
  <c r="K202" i="13"/>
  <c r="L202" i="13"/>
  <c r="K203" i="13"/>
  <c r="L203" i="13"/>
  <c r="K204" i="13"/>
  <c r="L204" i="13"/>
  <c r="K205" i="13"/>
  <c r="L205" i="13"/>
  <c r="K206" i="13"/>
  <c r="L206" i="13"/>
  <c r="K207" i="13"/>
  <c r="L207" i="13"/>
  <c r="K208" i="13"/>
  <c r="L208" i="13"/>
  <c r="K209" i="13"/>
  <c r="L209" i="13"/>
  <c r="K210" i="13"/>
  <c r="L210" i="13"/>
  <c r="K211" i="13"/>
  <c r="L211" i="13"/>
  <c r="K212" i="13"/>
  <c r="L212" i="13"/>
  <c r="K213" i="13"/>
  <c r="L213" i="13"/>
  <c r="K214" i="13"/>
  <c r="L214" i="13"/>
  <c r="K215" i="13"/>
  <c r="L215" i="13"/>
  <c r="K216" i="13"/>
  <c r="L216" i="13"/>
  <c r="K217" i="13"/>
  <c r="L217" i="13"/>
  <c r="K218" i="13"/>
  <c r="L218" i="13"/>
  <c r="K219" i="13"/>
  <c r="L219" i="13"/>
  <c r="K220" i="13"/>
  <c r="L220" i="13"/>
  <c r="K221" i="13"/>
  <c r="L221" i="13"/>
  <c r="K222" i="13"/>
  <c r="L222" i="13"/>
  <c r="K223" i="13"/>
  <c r="L223" i="13"/>
  <c r="K224" i="13"/>
  <c r="L224" i="13"/>
  <c r="K225" i="13"/>
  <c r="L225" i="13"/>
  <c r="K226" i="13"/>
  <c r="L226" i="13"/>
  <c r="K227" i="13"/>
  <c r="L227" i="13"/>
  <c r="K228" i="13"/>
  <c r="L228" i="13"/>
  <c r="K229" i="13"/>
  <c r="L229" i="13"/>
  <c r="K230" i="13"/>
  <c r="L230" i="13"/>
  <c r="K231" i="13"/>
  <c r="L231" i="13"/>
  <c r="K232" i="13"/>
  <c r="L232" i="13"/>
  <c r="K233" i="13"/>
  <c r="L233" i="13"/>
  <c r="K234" i="13"/>
  <c r="L234" i="13"/>
  <c r="K235" i="13"/>
  <c r="L235" i="13"/>
  <c r="K236" i="13"/>
  <c r="L236" i="13"/>
  <c r="K237" i="13"/>
  <c r="L237" i="13"/>
  <c r="K238" i="13"/>
  <c r="L238" i="13"/>
  <c r="K239" i="13"/>
  <c r="L239" i="13"/>
  <c r="K240" i="13"/>
  <c r="L240" i="13"/>
  <c r="K241" i="13"/>
  <c r="L241" i="13"/>
  <c r="K242" i="13"/>
  <c r="L242" i="13"/>
  <c r="K243" i="13"/>
  <c r="L243" i="13"/>
  <c r="K244" i="13"/>
  <c r="L244" i="13"/>
  <c r="K245" i="13"/>
  <c r="L245" i="13"/>
  <c r="K246" i="13"/>
  <c r="L246" i="13"/>
  <c r="K247" i="13"/>
  <c r="L247" i="13"/>
  <c r="K248" i="13"/>
  <c r="L248" i="13"/>
  <c r="K249" i="13"/>
  <c r="L249" i="13"/>
  <c r="K250" i="13"/>
  <c r="L250" i="13"/>
  <c r="K251" i="13"/>
  <c r="L251" i="13"/>
  <c r="K252" i="13"/>
  <c r="L252" i="13"/>
  <c r="K253" i="13"/>
  <c r="L253" i="13"/>
  <c r="K254" i="13"/>
  <c r="L254" i="13"/>
  <c r="K255" i="13"/>
  <c r="L255" i="13"/>
  <c r="K256" i="13"/>
  <c r="L256" i="13"/>
  <c r="K257" i="13"/>
  <c r="L257" i="13"/>
  <c r="K258" i="13"/>
  <c r="L258" i="13"/>
  <c r="K259" i="13"/>
  <c r="L259" i="13"/>
  <c r="K260" i="13"/>
  <c r="L260" i="13"/>
  <c r="K261" i="13"/>
  <c r="L261" i="13"/>
  <c r="K262" i="13"/>
  <c r="L262" i="13"/>
  <c r="K263" i="13"/>
  <c r="L263" i="13"/>
  <c r="K264" i="13"/>
  <c r="L264" i="13"/>
  <c r="K265" i="13"/>
  <c r="L265" i="13"/>
  <c r="K266" i="13"/>
  <c r="L266" i="13"/>
  <c r="K267" i="13"/>
  <c r="L267" i="13"/>
  <c r="K268" i="13"/>
  <c r="L268" i="13"/>
  <c r="K269" i="13"/>
  <c r="L269" i="13"/>
  <c r="K270" i="13"/>
  <c r="L270" i="13"/>
  <c r="K271" i="13"/>
  <c r="L271" i="13"/>
  <c r="K272" i="13"/>
  <c r="L272" i="13"/>
  <c r="K273" i="13"/>
  <c r="L273" i="13"/>
  <c r="K274" i="13"/>
  <c r="L274" i="13"/>
  <c r="K275" i="13"/>
  <c r="L275" i="13"/>
  <c r="K276" i="13"/>
  <c r="L276" i="13"/>
  <c r="K277" i="13"/>
  <c r="L277" i="13"/>
  <c r="K278" i="13"/>
  <c r="L278" i="13"/>
  <c r="K279" i="13"/>
  <c r="L279" i="13"/>
  <c r="K280" i="13"/>
  <c r="L280" i="13"/>
  <c r="K281" i="13"/>
  <c r="L281" i="13"/>
  <c r="K282" i="13"/>
  <c r="L282" i="13"/>
  <c r="K283" i="13"/>
  <c r="L283" i="13"/>
  <c r="K284" i="13"/>
  <c r="L284" i="13"/>
  <c r="K285" i="13"/>
  <c r="L285" i="13"/>
  <c r="K286" i="13"/>
  <c r="L286" i="13"/>
  <c r="K287" i="13"/>
  <c r="L287" i="13"/>
  <c r="K288" i="13"/>
  <c r="L288" i="13"/>
  <c r="K289" i="13"/>
  <c r="L289" i="13"/>
  <c r="K290" i="13"/>
  <c r="L290" i="13"/>
  <c r="K291" i="13"/>
  <c r="L291" i="13"/>
  <c r="K292" i="13"/>
  <c r="L292" i="13"/>
  <c r="K293" i="13"/>
  <c r="L293" i="13"/>
  <c r="K294" i="13"/>
  <c r="L294" i="13"/>
  <c r="K295" i="13"/>
  <c r="L295" i="13"/>
  <c r="K296" i="13"/>
  <c r="L296" i="13"/>
  <c r="K297" i="13"/>
  <c r="L297" i="13"/>
  <c r="K298" i="13"/>
  <c r="L298" i="13"/>
  <c r="K299" i="13"/>
  <c r="L299" i="13"/>
  <c r="K300" i="13"/>
  <c r="L300" i="13"/>
  <c r="K301" i="13"/>
  <c r="L301" i="13"/>
  <c r="K302" i="13"/>
  <c r="L302" i="13"/>
  <c r="K303" i="13"/>
  <c r="L303" i="13"/>
  <c r="K304" i="13"/>
  <c r="L304" i="13"/>
  <c r="K305" i="13"/>
  <c r="L305" i="13"/>
  <c r="K306" i="13"/>
  <c r="L306" i="13"/>
  <c r="K307" i="13"/>
  <c r="L307" i="13"/>
  <c r="K308" i="13"/>
  <c r="L308" i="13"/>
  <c r="K309" i="13"/>
  <c r="L309" i="13"/>
  <c r="K310" i="13"/>
  <c r="L310" i="13"/>
  <c r="K311" i="13"/>
  <c r="L311" i="13"/>
  <c r="K312" i="13"/>
  <c r="L312" i="13"/>
  <c r="K313" i="13"/>
  <c r="L313" i="13"/>
  <c r="K314" i="13"/>
  <c r="L314" i="13"/>
  <c r="K315" i="13"/>
  <c r="L315" i="13"/>
  <c r="K316" i="13"/>
  <c r="L316" i="13"/>
  <c r="K317" i="13"/>
  <c r="L317" i="13"/>
  <c r="K318" i="13"/>
  <c r="L318" i="13"/>
  <c r="K319" i="13"/>
  <c r="L319" i="13"/>
  <c r="K320" i="13"/>
  <c r="L320" i="13"/>
  <c r="K321" i="13"/>
  <c r="L321" i="13"/>
  <c r="K322" i="13"/>
  <c r="L322" i="13"/>
  <c r="K323" i="13"/>
  <c r="L323" i="13"/>
  <c r="K324" i="13"/>
  <c r="L324"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236" i="13"/>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2" i="13"/>
  <c r="BU324" i="12"/>
  <c r="BT324" i="12"/>
  <c r="BS324" i="12"/>
  <c r="BR324" i="12"/>
  <c r="BQ324" i="12"/>
  <c r="BU323" i="12"/>
  <c r="BT323" i="12"/>
  <c r="BS323" i="12"/>
  <c r="BR323" i="12"/>
  <c r="BQ323" i="12"/>
  <c r="BU322" i="12"/>
  <c r="BT322" i="12"/>
  <c r="BS322" i="12"/>
  <c r="BR322" i="12"/>
  <c r="BQ322" i="12"/>
  <c r="BU321" i="12"/>
  <c r="BT321" i="12"/>
  <c r="BS321" i="12"/>
  <c r="BR321" i="12"/>
  <c r="BQ321" i="12"/>
  <c r="BU320" i="12"/>
  <c r="BT320" i="12"/>
  <c r="BS320" i="12"/>
  <c r="BR320" i="12"/>
  <c r="BQ320" i="12"/>
  <c r="BU319" i="12"/>
  <c r="BT319" i="12"/>
  <c r="BS319" i="12"/>
  <c r="BR319" i="12"/>
  <c r="BQ319" i="12"/>
  <c r="BU318" i="12"/>
  <c r="BT318" i="12"/>
  <c r="BS318" i="12"/>
  <c r="BR318" i="12"/>
  <c r="BQ318" i="12"/>
  <c r="BU317" i="12"/>
  <c r="BT317" i="12"/>
  <c r="BS317" i="12"/>
  <c r="BR317" i="12"/>
  <c r="BQ317" i="12"/>
  <c r="BU316" i="12"/>
  <c r="BT316" i="12"/>
  <c r="BS316" i="12"/>
  <c r="BR316" i="12"/>
  <c r="BQ316" i="12"/>
  <c r="BU315" i="12"/>
  <c r="BT315" i="12"/>
  <c r="BS315" i="12"/>
  <c r="BR315" i="12"/>
  <c r="BQ315" i="12"/>
  <c r="BU314" i="12"/>
  <c r="BT314" i="12"/>
  <c r="BS314" i="12"/>
  <c r="BR314" i="12"/>
  <c r="BQ314" i="12"/>
  <c r="BU313" i="12"/>
  <c r="BT313" i="12"/>
  <c r="BS313" i="12"/>
  <c r="BR313" i="12"/>
  <c r="BQ313" i="12"/>
  <c r="BU312" i="12"/>
  <c r="BT312" i="12"/>
  <c r="BS312" i="12"/>
  <c r="BR312" i="12"/>
  <c r="BQ312" i="12"/>
  <c r="BU311" i="12"/>
  <c r="BT311" i="12"/>
  <c r="BS311" i="12"/>
  <c r="BR311" i="12"/>
  <c r="BQ311" i="12"/>
  <c r="BU310" i="12"/>
  <c r="BT310" i="12"/>
  <c r="BS310" i="12"/>
  <c r="BR310" i="12"/>
  <c r="BQ310" i="12"/>
  <c r="BU309" i="12"/>
  <c r="BT309" i="12"/>
  <c r="BS309" i="12"/>
  <c r="BR309" i="12"/>
  <c r="BQ309" i="12"/>
  <c r="BU308" i="12"/>
  <c r="BT308" i="12"/>
  <c r="BS308" i="12"/>
  <c r="BR308" i="12"/>
  <c r="BQ308" i="12"/>
  <c r="BU307" i="12"/>
  <c r="BT307" i="12"/>
  <c r="BS307" i="12"/>
  <c r="BR307" i="12"/>
  <c r="BQ307" i="12"/>
  <c r="BU306" i="12"/>
  <c r="BT306" i="12"/>
  <c r="BS306" i="12"/>
  <c r="BR306" i="12"/>
  <c r="BQ306" i="12"/>
  <c r="BU305" i="12"/>
  <c r="BT305" i="12"/>
  <c r="BS305" i="12"/>
  <c r="BR305" i="12"/>
  <c r="BQ305" i="12"/>
  <c r="BU304" i="12"/>
  <c r="BT304" i="12"/>
  <c r="BS304" i="12"/>
  <c r="BR304" i="12"/>
  <c r="BQ304" i="12"/>
  <c r="BU303" i="12"/>
  <c r="BT303" i="12"/>
  <c r="BS303" i="12"/>
  <c r="BR303" i="12"/>
  <c r="BQ303" i="12"/>
  <c r="BU302" i="12"/>
  <c r="BT302" i="12"/>
  <c r="BS302" i="12"/>
  <c r="BR302" i="12"/>
  <c r="BQ302" i="12"/>
  <c r="BU301" i="12"/>
  <c r="BT301" i="12"/>
  <c r="BS301" i="12"/>
  <c r="BR301" i="12"/>
  <c r="BQ301" i="12"/>
  <c r="BU300" i="12"/>
  <c r="BT300" i="12"/>
  <c r="BS300" i="12"/>
  <c r="BR300" i="12"/>
  <c r="BQ300" i="12"/>
  <c r="BU299" i="12"/>
  <c r="BT299" i="12"/>
  <c r="BS299" i="12"/>
  <c r="BR299" i="12"/>
  <c r="BQ299" i="12"/>
  <c r="BU298" i="12"/>
  <c r="BT298" i="12"/>
  <c r="BS298" i="12"/>
  <c r="BR298" i="12"/>
  <c r="BQ298" i="12"/>
  <c r="BU297" i="12"/>
  <c r="BT297" i="12"/>
  <c r="BS297" i="12"/>
  <c r="BR297" i="12"/>
  <c r="BQ297" i="12"/>
  <c r="BU296" i="12"/>
  <c r="BT296" i="12"/>
  <c r="BS296" i="12"/>
  <c r="BR296" i="12"/>
  <c r="BQ296" i="12"/>
  <c r="BU295" i="12"/>
  <c r="BT295" i="12"/>
  <c r="BS295" i="12"/>
  <c r="BR295" i="12"/>
  <c r="BQ295" i="12"/>
  <c r="BU294" i="12"/>
  <c r="BT294" i="12"/>
  <c r="BS294" i="12"/>
  <c r="BR294" i="12"/>
  <c r="BQ294" i="12"/>
  <c r="BU293" i="12"/>
  <c r="BT293" i="12"/>
  <c r="BS293" i="12"/>
  <c r="BR293" i="12"/>
  <c r="BQ293" i="12"/>
  <c r="BU292" i="12"/>
  <c r="BT292" i="12"/>
  <c r="BS292" i="12"/>
  <c r="BR292" i="12"/>
  <c r="BQ292" i="12"/>
  <c r="BU291" i="12"/>
  <c r="BT291" i="12"/>
  <c r="BS291" i="12"/>
  <c r="BR291" i="12"/>
  <c r="BQ291" i="12"/>
  <c r="BU290" i="12"/>
  <c r="BT290" i="12"/>
  <c r="BS290" i="12"/>
  <c r="BR290" i="12"/>
  <c r="BQ290" i="12"/>
  <c r="BU289" i="12"/>
  <c r="BT289" i="12"/>
  <c r="BS289" i="12"/>
  <c r="BR289" i="12"/>
  <c r="BQ289" i="12"/>
  <c r="BU288" i="12"/>
  <c r="BT288" i="12"/>
  <c r="BS288" i="12"/>
  <c r="BR288" i="12"/>
  <c r="BQ288" i="12"/>
  <c r="BU287" i="12"/>
  <c r="BT287" i="12"/>
  <c r="BS287" i="12"/>
  <c r="BR287" i="12"/>
  <c r="BQ287" i="12"/>
  <c r="BU286" i="12"/>
  <c r="BT286" i="12"/>
  <c r="BS286" i="12"/>
  <c r="BR286" i="12"/>
  <c r="BQ286" i="12"/>
  <c r="BU285" i="12"/>
  <c r="BT285" i="12"/>
  <c r="BS285" i="12"/>
  <c r="BR285" i="12"/>
  <c r="BQ285" i="12"/>
  <c r="BU284" i="12"/>
  <c r="BT284" i="12"/>
  <c r="BS284" i="12"/>
  <c r="BR284" i="12"/>
  <c r="BQ284" i="12"/>
  <c r="BU283" i="12"/>
  <c r="BT283" i="12"/>
  <c r="BS283" i="12"/>
  <c r="BR283" i="12"/>
  <c r="BQ283" i="12"/>
  <c r="BU282" i="12"/>
  <c r="BT282" i="12"/>
  <c r="BS282" i="12"/>
  <c r="BR282" i="12"/>
  <c r="BQ282" i="12"/>
  <c r="BU281" i="12"/>
  <c r="BT281" i="12"/>
  <c r="BS281" i="12"/>
  <c r="BR281" i="12"/>
  <c r="BQ281" i="12"/>
  <c r="BU280" i="12"/>
  <c r="BT280" i="12"/>
  <c r="BS280" i="12"/>
  <c r="BR280" i="12"/>
  <c r="BQ280" i="12"/>
  <c r="BU279" i="12"/>
  <c r="BT279" i="12"/>
  <c r="BS279" i="12"/>
  <c r="BR279" i="12"/>
  <c r="BQ279" i="12"/>
  <c r="BU278" i="12"/>
  <c r="BT278" i="12"/>
  <c r="BS278" i="12"/>
  <c r="BR278" i="12"/>
  <c r="BQ278" i="12"/>
  <c r="BU277" i="12"/>
  <c r="BT277" i="12"/>
  <c r="BS277" i="12"/>
  <c r="BR277" i="12"/>
  <c r="BQ277" i="12"/>
  <c r="BU276" i="12"/>
  <c r="BT276" i="12"/>
  <c r="BS276" i="12"/>
  <c r="BR276" i="12"/>
  <c r="BQ276" i="12"/>
  <c r="BU275" i="12"/>
  <c r="BT275" i="12"/>
  <c r="BS275" i="12"/>
  <c r="BR275" i="12"/>
  <c r="BQ275" i="12"/>
  <c r="BU274" i="12"/>
  <c r="BT274" i="12"/>
  <c r="BS274" i="12"/>
  <c r="BR274" i="12"/>
  <c r="BQ274" i="12"/>
  <c r="BU273" i="12"/>
  <c r="BT273" i="12"/>
  <c r="BS273" i="12"/>
  <c r="BR273" i="12"/>
  <c r="BQ273" i="12"/>
  <c r="BU272" i="12"/>
  <c r="BT272" i="12"/>
  <c r="BS272" i="12"/>
  <c r="BR272" i="12"/>
  <c r="BQ272" i="12"/>
  <c r="BU271" i="12"/>
  <c r="BT271" i="12"/>
  <c r="BS271" i="12"/>
  <c r="BR271" i="12"/>
  <c r="BQ271" i="12"/>
  <c r="BU270" i="12"/>
  <c r="BT270" i="12"/>
  <c r="BS270" i="12"/>
  <c r="BR270" i="12"/>
  <c r="BQ270" i="12"/>
  <c r="BU269" i="12"/>
  <c r="BT269" i="12"/>
  <c r="BS269" i="12"/>
  <c r="BR269" i="12"/>
  <c r="BQ269" i="12"/>
  <c r="BU268" i="12"/>
  <c r="BT268" i="12"/>
  <c r="BS268" i="12"/>
  <c r="BR268" i="12"/>
  <c r="BQ268" i="12"/>
  <c r="BU267" i="12"/>
  <c r="BT267" i="12"/>
  <c r="BS267" i="12"/>
  <c r="BR267" i="12"/>
  <c r="BQ267" i="12"/>
  <c r="BU266" i="12"/>
  <c r="BT266" i="12"/>
  <c r="BS266" i="12"/>
  <c r="BR266" i="12"/>
  <c r="BQ266" i="12"/>
  <c r="BU265" i="12"/>
  <c r="BT265" i="12"/>
  <c r="BS265" i="12"/>
  <c r="BR265" i="12"/>
  <c r="BQ265" i="12"/>
  <c r="BU264" i="12"/>
  <c r="BT264" i="12"/>
  <c r="BS264" i="12"/>
  <c r="BR264" i="12"/>
  <c r="BQ264" i="12"/>
  <c r="BU263" i="12"/>
  <c r="BT263" i="12"/>
  <c r="BS263" i="12"/>
  <c r="BR263" i="12"/>
  <c r="BQ263" i="12"/>
  <c r="BU262" i="12"/>
  <c r="BT262" i="12"/>
  <c r="BS262" i="12"/>
  <c r="BR262" i="12"/>
  <c r="BQ262" i="12"/>
  <c r="BU261" i="12"/>
  <c r="BT261" i="12"/>
  <c r="BS261" i="12"/>
  <c r="BR261" i="12"/>
  <c r="BQ261" i="12"/>
  <c r="BU260" i="12"/>
  <c r="BT260" i="12"/>
  <c r="BS260" i="12"/>
  <c r="BR260" i="12"/>
  <c r="BQ260" i="12"/>
  <c r="BU259" i="12"/>
  <c r="BT259" i="12"/>
  <c r="BS259" i="12"/>
  <c r="BR259" i="12"/>
  <c r="BQ259" i="12"/>
  <c r="BU258" i="12"/>
  <c r="BT258" i="12"/>
  <c r="BS258" i="12"/>
  <c r="BR258" i="12"/>
  <c r="BQ258" i="12"/>
  <c r="BU257" i="12"/>
  <c r="BT257" i="12"/>
  <c r="BS257" i="12"/>
  <c r="BR257" i="12"/>
  <c r="BQ257" i="12"/>
  <c r="BU256" i="12"/>
  <c r="BT256" i="12"/>
  <c r="BS256" i="12"/>
  <c r="BR256" i="12"/>
  <c r="BQ256" i="12"/>
  <c r="BU255" i="12"/>
  <c r="BT255" i="12"/>
  <c r="BS255" i="12"/>
  <c r="BR255" i="12"/>
  <c r="BQ255" i="12"/>
  <c r="BU254" i="12"/>
  <c r="BT254" i="12"/>
  <c r="BS254" i="12"/>
  <c r="BR254" i="12"/>
  <c r="BQ254" i="12"/>
  <c r="BU253" i="12"/>
  <c r="BT253" i="12"/>
  <c r="BS253" i="12"/>
  <c r="BR253" i="12"/>
  <c r="BQ253" i="12"/>
  <c r="BU252" i="12"/>
  <c r="BT252" i="12"/>
  <c r="BS252" i="12"/>
  <c r="BR252" i="12"/>
  <c r="BQ252" i="12"/>
  <c r="BU251" i="12"/>
  <c r="BT251" i="12"/>
  <c r="BS251" i="12"/>
  <c r="BR251" i="12"/>
  <c r="BQ251" i="12"/>
  <c r="BU250" i="12"/>
  <c r="BT250" i="12"/>
  <c r="BS250" i="12"/>
  <c r="BR250" i="12"/>
  <c r="BQ250" i="12"/>
  <c r="BU249" i="12"/>
  <c r="BT249" i="12"/>
  <c r="BS249" i="12"/>
  <c r="BR249" i="12"/>
  <c r="BQ249" i="12"/>
  <c r="BU248" i="12"/>
  <c r="BT248" i="12"/>
  <c r="BS248" i="12"/>
  <c r="BR248" i="12"/>
  <c r="BQ248" i="12"/>
  <c r="BU247" i="12"/>
  <c r="BT247" i="12"/>
  <c r="BS247" i="12"/>
  <c r="BR247" i="12"/>
  <c r="BQ247" i="12"/>
  <c r="BU246" i="12"/>
  <c r="BT246" i="12"/>
  <c r="BS246" i="12"/>
  <c r="BR246" i="12"/>
  <c r="BQ246" i="12"/>
  <c r="BU245" i="12"/>
  <c r="BT245" i="12"/>
  <c r="BS245" i="12"/>
  <c r="BR245" i="12"/>
  <c r="BQ245" i="12"/>
  <c r="BU244" i="12"/>
  <c r="BT244" i="12"/>
  <c r="BS244" i="12"/>
  <c r="BR244" i="12"/>
  <c r="BQ244" i="12"/>
  <c r="BU243" i="12"/>
  <c r="BT243" i="12"/>
  <c r="BS243" i="12"/>
  <c r="BR243" i="12"/>
  <c r="BQ243" i="12"/>
  <c r="BU242" i="12"/>
  <c r="BT242" i="12"/>
  <c r="BS242" i="12"/>
  <c r="BR242" i="12"/>
  <c r="BQ242" i="12"/>
  <c r="BU241" i="12"/>
  <c r="BT241" i="12"/>
  <c r="BS241" i="12"/>
  <c r="BR241" i="12"/>
  <c r="BQ241" i="12"/>
  <c r="BU240" i="12"/>
  <c r="BT240" i="12"/>
  <c r="BS240" i="12"/>
  <c r="BR240" i="12"/>
  <c r="BQ240" i="12"/>
  <c r="BU239" i="12"/>
  <c r="BT239" i="12"/>
  <c r="BS239" i="12"/>
  <c r="BR239" i="12"/>
  <c r="BQ239" i="12"/>
  <c r="BU238" i="12"/>
  <c r="BT238" i="12"/>
  <c r="BS238" i="12"/>
  <c r="BR238" i="12"/>
  <c r="BQ238" i="12"/>
  <c r="BU237" i="12"/>
  <c r="BT237" i="12"/>
  <c r="BS237" i="12"/>
  <c r="BR237" i="12"/>
  <c r="BQ237" i="12"/>
  <c r="BU236" i="12"/>
  <c r="BT236" i="12"/>
  <c r="BS236" i="12"/>
  <c r="BR236" i="12"/>
  <c r="BQ236" i="12"/>
  <c r="BU235" i="12"/>
  <c r="BT235" i="12"/>
  <c r="BS235" i="12"/>
  <c r="BR235" i="12"/>
  <c r="BQ235" i="12"/>
  <c r="BU234" i="12"/>
  <c r="BT234" i="12"/>
  <c r="BS234" i="12"/>
  <c r="BR234" i="12"/>
  <c r="BQ234" i="12"/>
  <c r="BU233" i="12"/>
  <c r="BT233" i="12"/>
  <c r="BS233" i="12"/>
  <c r="BR233" i="12"/>
  <c r="BQ233" i="12"/>
  <c r="BU232" i="12"/>
  <c r="BT232" i="12"/>
  <c r="BS232" i="12"/>
  <c r="BR232" i="12"/>
  <c r="BQ232" i="12"/>
  <c r="BU231" i="12"/>
  <c r="BT231" i="12"/>
  <c r="BS231" i="12"/>
  <c r="BR231" i="12"/>
  <c r="BQ231" i="12"/>
  <c r="BU230" i="12"/>
  <c r="BT230" i="12"/>
  <c r="BS230" i="12"/>
  <c r="BR230" i="12"/>
  <c r="BQ230" i="12"/>
  <c r="BU229" i="12"/>
  <c r="BT229" i="12"/>
  <c r="BS229" i="12"/>
  <c r="BR229" i="12"/>
  <c r="BQ229" i="12"/>
  <c r="BU228" i="12"/>
  <c r="BT228" i="12"/>
  <c r="BS228" i="12"/>
  <c r="BR228" i="12"/>
  <c r="BQ228" i="12"/>
  <c r="BU227" i="12"/>
  <c r="BT227" i="12"/>
  <c r="BS227" i="12"/>
  <c r="BR227" i="12"/>
  <c r="BQ227" i="12"/>
  <c r="BU226" i="12"/>
  <c r="BT226" i="12"/>
  <c r="BS226" i="12"/>
  <c r="BR226" i="12"/>
  <c r="BQ226" i="12"/>
  <c r="BU225" i="12"/>
  <c r="BT225" i="12"/>
  <c r="BS225" i="12"/>
  <c r="BR225" i="12"/>
  <c r="BQ225" i="12"/>
  <c r="BU224" i="12"/>
  <c r="BT224" i="12"/>
  <c r="BS224" i="12"/>
  <c r="BR224" i="12"/>
  <c r="BQ224" i="12"/>
  <c r="BU223" i="12"/>
  <c r="BT223" i="12"/>
  <c r="BS223" i="12"/>
  <c r="BR223" i="12"/>
  <c r="BQ223" i="12"/>
  <c r="BU222" i="12"/>
  <c r="BT222" i="12"/>
  <c r="BS222" i="12"/>
  <c r="BR222" i="12"/>
  <c r="BQ222" i="12"/>
  <c r="BU221" i="12"/>
  <c r="BT221" i="12"/>
  <c r="BS221" i="12"/>
  <c r="BR221" i="12"/>
  <c r="BQ221" i="12"/>
  <c r="BU220" i="12"/>
  <c r="BT220" i="12"/>
  <c r="BS220" i="12"/>
  <c r="BR220" i="12"/>
  <c r="BQ220" i="12"/>
  <c r="BU219" i="12"/>
  <c r="BT219" i="12"/>
  <c r="BS219" i="12"/>
  <c r="BR219" i="12"/>
  <c r="BQ219" i="12"/>
  <c r="BU218" i="12"/>
  <c r="BT218" i="12"/>
  <c r="BS218" i="12"/>
  <c r="BR218" i="12"/>
  <c r="BQ218" i="12"/>
  <c r="BU217" i="12"/>
  <c r="BT217" i="12"/>
  <c r="BS217" i="12"/>
  <c r="BR217" i="12"/>
  <c r="BQ217" i="12"/>
  <c r="BU216" i="12"/>
  <c r="BT216" i="12"/>
  <c r="BS216" i="12"/>
  <c r="BR216" i="12"/>
  <c r="BQ216" i="12"/>
  <c r="BU215" i="12"/>
  <c r="BT215" i="12"/>
  <c r="BS215" i="12"/>
  <c r="BR215" i="12"/>
  <c r="BQ215" i="12"/>
  <c r="BU214" i="12"/>
  <c r="BT214" i="12"/>
  <c r="BS214" i="12"/>
  <c r="BR214" i="12"/>
  <c r="BQ214" i="12"/>
  <c r="BU213" i="12"/>
  <c r="BT213" i="12"/>
  <c r="BS213" i="12"/>
  <c r="BR213" i="12"/>
  <c r="BQ213" i="12"/>
  <c r="BU212" i="12"/>
  <c r="BT212" i="12"/>
  <c r="BS212" i="12"/>
  <c r="BR212" i="12"/>
  <c r="BQ212" i="12"/>
  <c r="BU211" i="12"/>
  <c r="BT211" i="12"/>
  <c r="BS211" i="12"/>
  <c r="BR211" i="12"/>
  <c r="BQ211" i="12"/>
  <c r="BU210" i="12"/>
  <c r="BT210" i="12"/>
  <c r="BS210" i="12"/>
  <c r="BR210" i="12"/>
  <c r="BQ210" i="12"/>
  <c r="BU209" i="12"/>
  <c r="BT209" i="12"/>
  <c r="BS209" i="12"/>
  <c r="BR209" i="12"/>
  <c r="BQ209" i="12"/>
  <c r="BU208" i="12"/>
  <c r="BT208" i="12"/>
  <c r="BS208" i="12"/>
  <c r="BR208" i="12"/>
  <c r="BQ208" i="12"/>
  <c r="BU207" i="12"/>
  <c r="BT207" i="12"/>
  <c r="BS207" i="12"/>
  <c r="BR207" i="12"/>
  <c r="BQ207" i="12"/>
  <c r="BU206" i="12"/>
  <c r="BT206" i="12"/>
  <c r="BS206" i="12"/>
  <c r="BR206" i="12"/>
  <c r="BQ206" i="12"/>
  <c r="BU205" i="12"/>
  <c r="BT205" i="12"/>
  <c r="BS205" i="12"/>
  <c r="BR205" i="12"/>
  <c r="BQ205" i="12"/>
  <c r="BU204" i="12"/>
  <c r="BT204" i="12"/>
  <c r="BS204" i="12"/>
  <c r="BR204" i="12"/>
  <c r="BQ204" i="12"/>
  <c r="BU203" i="12"/>
  <c r="BT203" i="12"/>
  <c r="BS203" i="12"/>
  <c r="BR203" i="12"/>
  <c r="BQ203" i="12"/>
  <c r="BU202" i="12"/>
  <c r="BT202" i="12"/>
  <c r="BS202" i="12"/>
  <c r="BR202" i="12"/>
  <c r="BQ202" i="12"/>
  <c r="BU201" i="12"/>
  <c r="BT201" i="12"/>
  <c r="BS201" i="12"/>
  <c r="BR201" i="12"/>
  <c r="BQ201" i="12"/>
  <c r="BU200" i="12"/>
  <c r="BT200" i="12"/>
  <c r="BS200" i="12"/>
  <c r="BR200" i="12"/>
  <c r="BQ200" i="12"/>
  <c r="BU199" i="12"/>
  <c r="BT199" i="12"/>
  <c r="BS199" i="12"/>
  <c r="BR199" i="12"/>
  <c r="BQ199" i="12"/>
  <c r="BU198" i="12"/>
  <c r="BT198" i="12"/>
  <c r="BS198" i="12"/>
  <c r="BR198" i="12"/>
  <c r="BQ198" i="12"/>
  <c r="BU197" i="12"/>
  <c r="BT197" i="12"/>
  <c r="BS197" i="12"/>
  <c r="BR197" i="12"/>
  <c r="BQ197" i="12"/>
  <c r="BU196" i="12"/>
  <c r="BT196" i="12"/>
  <c r="BS196" i="12"/>
  <c r="BR196" i="12"/>
  <c r="BQ196" i="12"/>
  <c r="BU195" i="12"/>
  <c r="BT195" i="12"/>
  <c r="BS195" i="12"/>
  <c r="BR195" i="12"/>
  <c r="BQ195" i="12"/>
  <c r="BU194" i="12"/>
  <c r="BT194" i="12"/>
  <c r="BS194" i="12"/>
  <c r="BR194" i="12"/>
  <c r="BQ194" i="12"/>
  <c r="BU193" i="12"/>
  <c r="BT193" i="12"/>
  <c r="BS193" i="12"/>
  <c r="BR193" i="12"/>
  <c r="BQ193" i="12"/>
  <c r="BU192" i="12"/>
  <c r="BT192" i="12"/>
  <c r="BS192" i="12"/>
  <c r="BR192" i="12"/>
  <c r="BQ192" i="12"/>
  <c r="BU191" i="12"/>
  <c r="BT191" i="12"/>
  <c r="BS191" i="12"/>
  <c r="BR191" i="12"/>
  <c r="BQ191" i="12"/>
  <c r="BU190" i="12"/>
  <c r="BT190" i="12"/>
  <c r="BS190" i="12"/>
  <c r="BR190" i="12"/>
  <c r="BQ190" i="12"/>
  <c r="BU189" i="12"/>
  <c r="BT189" i="12"/>
  <c r="BS189" i="12"/>
  <c r="BR189" i="12"/>
  <c r="BQ189" i="12"/>
  <c r="BU188" i="12"/>
  <c r="BT188" i="12"/>
  <c r="BS188" i="12"/>
  <c r="BR188" i="12"/>
  <c r="BQ188" i="12"/>
  <c r="BU187" i="12"/>
  <c r="BT187" i="12"/>
  <c r="BS187" i="12"/>
  <c r="BR187" i="12"/>
  <c r="BQ187" i="12"/>
  <c r="BU186" i="12"/>
  <c r="BT186" i="12"/>
  <c r="BS186" i="12"/>
  <c r="BR186" i="12"/>
  <c r="BQ186" i="12"/>
  <c r="BU185" i="12"/>
  <c r="BT185" i="12"/>
  <c r="BS185" i="12"/>
  <c r="BR185" i="12"/>
  <c r="BQ185" i="12"/>
  <c r="BU184" i="12"/>
  <c r="BT184" i="12"/>
  <c r="BS184" i="12"/>
  <c r="BR184" i="12"/>
  <c r="BQ184" i="12"/>
  <c r="BU183" i="12"/>
  <c r="BT183" i="12"/>
  <c r="BS183" i="12"/>
  <c r="BR183" i="12"/>
  <c r="BQ183" i="12"/>
  <c r="BU182" i="12"/>
  <c r="BT182" i="12"/>
  <c r="BS182" i="12"/>
  <c r="BR182" i="12"/>
  <c r="BQ182" i="12"/>
  <c r="BU181" i="12"/>
  <c r="BT181" i="12"/>
  <c r="BS181" i="12"/>
  <c r="BR181" i="12"/>
  <c r="BQ181" i="12"/>
  <c r="BU180" i="12"/>
  <c r="BT180" i="12"/>
  <c r="BS180" i="12"/>
  <c r="BR180" i="12"/>
  <c r="BQ180" i="12"/>
  <c r="BU179" i="12"/>
  <c r="BT179" i="12"/>
  <c r="BS179" i="12"/>
  <c r="BR179" i="12"/>
  <c r="BQ179" i="12"/>
  <c r="BU178" i="12"/>
  <c r="BT178" i="12"/>
  <c r="BS178" i="12"/>
  <c r="BR178" i="12"/>
  <c r="BQ178" i="12"/>
  <c r="BU177" i="12"/>
  <c r="BT177" i="12"/>
  <c r="BS177" i="12"/>
  <c r="BR177" i="12"/>
  <c r="BQ177" i="12"/>
  <c r="BU176" i="12"/>
  <c r="BT176" i="12"/>
  <c r="BS176" i="12"/>
  <c r="BR176" i="12"/>
  <c r="BQ176" i="12"/>
  <c r="BU175" i="12"/>
  <c r="BT175" i="12"/>
  <c r="BS175" i="12"/>
  <c r="BR175" i="12"/>
  <c r="BQ175" i="12"/>
  <c r="BU174" i="12"/>
  <c r="BT174" i="12"/>
  <c r="BS174" i="12"/>
  <c r="BR174" i="12"/>
  <c r="BQ174" i="12"/>
  <c r="BU173" i="12"/>
  <c r="BT173" i="12"/>
  <c r="BS173" i="12"/>
  <c r="BR173" i="12"/>
  <c r="BQ173" i="12"/>
  <c r="BU172" i="12"/>
  <c r="BT172" i="12"/>
  <c r="BS172" i="12"/>
  <c r="BR172" i="12"/>
  <c r="BQ172" i="12"/>
  <c r="BU171" i="12"/>
  <c r="BT171" i="12"/>
  <c r="BS171" i="12"/>
  <c r="BR171" i="12"/>
  <c r="BQ171" i="12"/>
  <c r="BU170" i="12"/>
  <c r="BT170" i="12"/>
  <c r="BS170" i="12"/>
  <c r="BR170" i="12"/>
  <c r="BQ170" i="12"/>
  <c r="BU169" i="12"/>
  <c r="BT169" i="12"/>
  <c r="BS169" i="12"/>
  <c r="BR169" i="12"/>
  <c r="BQ169" i="12"/>
  <c r="BU168" i="12"/>
  <c r="BT168" i="12"/>
  <c r="BS168" i="12"/>
  <c r="BR168" i="12"/>
  <c r="BQ168" i="12"/>
  <c r="BU167" i="12"/>
  <c r="BT167" i="12"/>
  <c r="BS167" i="12"/>
  <c r="BR167" i="12"/>
  <c r="BQ167" i="12"/>
  <c r="BU166" i="12"/>
  <c r="BT166" i="12"/>
  <c r="BS166" i="12"/>
  <c r="BR166" i="12"/>
  <c r="BQ166" i="12"/>
  <c r="BU165" i="12"/>
  <c r="BT165" i="12"/>
  <c r="BS165" i="12"/>
  <c r="BR165" i="12"/>
  <c r="BQ165" i="12"/>
  <c r="BU164" i="12"/>
  <c r="BT164" i="12"/>
  <c r="BS164" i="12"/>
  <c r="BR164" i="12"/>
  <c r="BQ164" i="12"/>
  <c r="BU163" i="12"/>
  <c r="BT163" i="12"/>
  <c r="BS163" i="12"/>
  <c r="BR163" i="12"/>
  <c r="BQ163" i="12"/>
  <c r="BU162" i="12"/>
  <c r="BT162" i="12"/>
  <c r="BS162" i="12"/>
  <c r="BR162" i="12"/>
  <c r="BQ162" i="12"/>
  <c r="BU161" i="12"/>
  <c r="BT161" i="12"/>
  <c r="BS161" i="12"/>
  <c r="BR161" i="12"/>
  <c r="BQ161" i="12"/>
  <c r="BU160" i="12"/>
  <c r="BT160" i="12"/>
  <c r="BS160" i="12"/>
  <c r="BR160" i="12"/>
  <c r="BQ160" i="12"/>
  <c r="BU159" i="12"/>
  <c r="BT159" i="12"/>
  <c r="BS159" i="12"/>
  <c r="BR159" i="12"/>
  <c r="BQ159" i="12"/>
  <c r="BU158" i="12"/>
  <c r="BT158" i="12"/>
  <c r="BS158" i="12"/>
  <c r="BR158" i="12"/>
  <c r="BQ158" i="12"/>
  <c r="BU157" i="12"/>
  <c r="BT157" i="12"/>
  <c r="BS157" i="12"/>
  <c r="BR157" i="12"/>
  <c r="BQ157" i="12"/>
  <c r="BU156" i="12"/>
  <c r="BT156" i="12"/>
  <c r="BS156" i="12"/>
  <c r="BR156" i="12"/>
  <c r="BQ156" i="12"/>
  <c r="BU155" i="12"/>
  <c r="BT155" i="12"/>
  <c r="BS155" i="12"/>
  <c r="BR155" i="12"/>
  <c r="BQ155" i="12"/>
  <c r="BU154" i="12"/>
  <c r="BT154" i="12"/>
  <c r="BS154" i="12"/>
  <c r="BR154" i="12"/>
  <c r="BQ154" i="12"/>
  <c r="BU153" i="12"/>
  <c r="BT153" i="12"/>
  <c r="BS153" i="12"/>
  <c r="BR153" i="12"/>
  <c r="BQ153" i="12"/>
  <c r="BU152" i="12"/>
  <c r="BT152" i="12"/>
  <c r="BS152" i="12"/>
  <c r="BR152" i="12"/>
  <c r="BQ152" i="12"/>
  <c r="BU151" i="12"/>
  <c r="BT151" i="12"/>
  <c r="BS151" i="12"/>
  <c r="BR151" i="12"/>
  <c r="BQ151" i="12"/>
  <c r="BU150" i="12"/>
  <c r="BT150" i="12"/>
  <c r="BS150" i="12"/>
  <c r="BR150" i="12"/>
  <c r="BQ150" i="12"/>
  <c r="BU149" i="12"/>
  <c r="BT149" i="12"/>
  <c r="BS149" i="12"/>
  <c r="BR149" i="12"/>
  <c r="BQ149" i="12"/>
  <c r="BU148" i="12"/>
  <c r="BT148" i="12"/>
  <c r="BS148" i="12"/>
  <c r="BR148" i="12"/>
  <c r="BQ148" i="12"/>
  <c r="BU147" i="12"/>
  <c r="BT147" i="12"/>
  <c r="BS147" i="12"/>
  <c r="BR147" i="12"/>
  <c r="BQ147" i="12"/>
  <c r="BU146" i="12"/>
  <c r="BT146" i="12"/>
  <c r="BS146" i="12"/>
  <c r="BR146" i="12"/>
  <c r="BQ146" i="12"/>
  <c r="BU145" i="12"/>
  <c r="BT145" i="12"/>
  <c r="BS145" i="12"/>
  <c r="BR145" i="12"/>
  <c r="BQ145" i="12"/>
  <c r="BU144" i="12"/>
  <c r="BT144" i="12"/>
  <c r="BS144" i="12"/>
  <c r="BR144" i="12"/>
  <c r="BQ144" i="12"/>
  <c r="BU143" i="12"/>
  <c r="BT143" i="12"/>
  <c r="BS143" i="12"/>
  <c r="BR143" i="12"/>
  <c r="BQ143" i="12"/>
  <c r="BU142" i="12"/>
  <c r="BT142" i="12"/>
  <c r="BS142" i="12"/>
  <c r="BR142" i="12"/>
  <c r="BQ142" i="12"/>
  <c r="BU141" i="12"/>
  <c r="BT141" i="12"/>
  <c r="BS141" i="12"/>
  <c r="BR141" i="12"/>
  <c r="BQ141" i="12"/>
  <c r="BU140" i="12"/>
  <c r="BT140" i="12"/>
  <c r="BS140" i="12"/>
  <c r="BR140" i="12"/>
  <c r="BQ140" i="12"/>
  <c r="BU139" i="12"/>
  <c r="BT139" i="12"/>
  <c r="BS139" i="12"/>
  <c r="BR139" i="12"/>
  <c r="BQ139" i="12"/>
  <c r="BU138" i="12"/>
  <c r="BT138" i="12"/>
  <c r="BS138" i="12"/>
  <c r="BR138" i="12"/>
  <c r="BQ138" i="12"/>
  <c r="BU137" i="12"/>
  <c r="BT137" i="12"/>
  <c r="BS137" i="12"/>
  <c r="BR137" i="12"/>
  <c r="BQ137" i="12"/>
  <c r="BU136" i="12"/>
  <c r="BT136" i="12"/>
  <c r="BS136" i="12"/>
  <c r="BR136" i="12"/>
  <c r="BQ136" i="12"/>
  <c r="BU135" i="12"/>
  <c r="BT135" i="12"/>
  <c r="BS135" i="12"/>
  <c r="BR135" i="12"/>
  <c r="BQ135" i="12"/>
  <c r="BU134" i="12"/>
  <c r="BT134" i="12"/>
  <c r="BS134" i="12"/>
  <c r="BR134" i="12"/>
  <c r="BQ134" i="12"/>
  <c r="BU133" i="12"/>
  <c r="BT133" i="12"/>
  <c r="BS133" i="12"/>
  <c r="BR133" i="12"/>
  <c r="BQ133" i="12"/>
  <c r="BU132" i="12"/>
  <c r="BT132" i="12"/>
  <c r="BS132" i="12"/>
  <c r="BR132" i="12"/>
  <c r="BQ132" i="12"/>
  <c r="BU131" i="12"/>
  <c r="BT131" i="12"/>
  <c r="BS131" i="12"/>
  <c r="BR131" i="12"/>
  <c r="BQ131" i="12"/>
  <c r="BU130" i="12"/>
  <c r="BT130" i="12"/>
  <c r="BS130" i="12"/>
  <c r="BR130" i="12"/>
  <c r="BQ130" i="12"/>
  <c r="BU129" i="12"/>
  <c r="BT129" i="12"/>
  <c r="BS129" i="12"/>
  <c r="BR129" i="12"/>
  <c r="BQ129" i="12"/>
  <c r="BU128" i="12"/>
  <c r="BT128" i="12"/>
  <c r="BS128" i="12"/>
  <c r="BR128" i="12"/>
  <c r="BQ128" i="12"/>
  <c r="BU127" i="12"/>
  <c r="BT127" i="12"/>
  <c r="BS127" i="12"/>
  <c r="BR127" i="12"/>
  <c r="BQ127" i="12"/>
  <c r="BU126" i="12"/>
  <c r="BT126" i="12"/>
  <c r="BS126" i="12"/>
  <c r="BR126" i="12"/>
  <c r="BQ126" i="12"/>
  <c r="BU125" i="12"/>
  <c r="BT125" i="12"/>
  <c r="BS125" i="12"/>
  <c r="BR125" i="12"/>
  <c r="BQ125" i="12"/>
  <c r="BU124" i="12"/>
  <c r="BT124" i="12"/>
  <c r="BS124" i="12"/>
  <c r="BR124" i="12"/>
  <c r="BQ124" i="12"/>
  <c r="BU123" i="12"/>
  <c r="BT123" i="12"/>
  <c r="BS123" i="12"/>
  <c r="BR123" i="12"/>
  <c r="BQ123" i="12"/>
  <c r="BU122" i="12"/>
  <c r="BT122" i="12"/>
  <c r="BS122" i="12"/>
  <c r="BR122" i="12"/>
  <c r="BQ122" i="12"/>
  <c r="BU121" i="12"/>
  <c r="BT121" i="12"/>
  <c r="BS121" i="12"/>
  <c r="BR121" i="12"/>
  <c r="BQ121" i="12"/>
  <c r="BU120" i="12"/>
  <c r="BT120" i="12"/>
  <c r="BS120" i="12"/>
  <c r="BR120" i="12"/>
  <c r="BQ120" i="12"/>
  <c r="BU119" i="12"/>
  <c r="BT119" i="12"/>
  <c r="BS119" i="12"/>
  <c r="BR119" i="12"/>
  <c r="BQ119" i="12"/>
  <c r="BU118" i="12"/>
  <c r="BT118" i="12"/>
  <c r="BS118" i="12"/>
  <c r="BR118" i="12"/>
  <c r="BQ118" i="12"/>
  <c r="BU117" i="12"/>
  <c r="BT117" i="12"/>
  <c r="BS117" i="12"/>
  <c r="BR117" i="12"/>
  <c r="BQ117" i="12"/>
  <c r="BU116" i="12"/>
  <c r="BT116" i="12"/>
  <c r="BS116" i="12"/>
  <c r="BR116" i="12"/>
  <c r="BQ116" i="12"/>
  <c r="BU115" i="12"/>
  <c r="BT115" i="12"/>
  <c r="BS115" i="12"/>
  <c r="BR115" i="12"/>
  <c r="BQ115" i="12"/>
  <c r="BU114" i="12"/>
  <c r="BT114" i="12"/>
  <c r="BS114" i="12"/>
  <c r="BR114" i="12"/>
  <c r="BQ114" i="12"/>
  <c r="BU113" i="12"/>
  <c r="BT113" i="12"/>
  <c r="BS113" i="12"/>
  <c r="BR113" i="12"/>
  <c r="BQ113" i="12"/>
  <c r="BU112" i="12"/>
  <c r="BT112" i="12"/>
  <c r="BS112" i="12"/>
  <c r="BR112" i="12"/>
  <c r="BQ112" i="12"/>
  <c r="BU111" i="12"/>
  <c r="BT111" i="12"/>
  <c r="BS111" i="12"/>
  <c r="BR111" i="12"/>
  <c r="BQ111" i="12"/>
  <c r="BU110" i="12"/>
  <c r="BT110" i="12"/>
  <c r="BS110" i="12"/>
  <c r="BR110" i="12"/>
  <c r="BQ110" i="12"/>
  <c r="BU109" i="12"/>
  <c r="BT109" i="12"/>
  <c r="BS109" i="12"/>
  <c r="BR109" i="12"/>
  <c r="BQ109" i="12"/>
  <c r="BU108" i="12"/>
  <c r="BT108" i="12"/>
  <c r="BS108" i="12"/>
  <c r="BR108" i="12"/>
  <c r="BQ108" i="12"/>
  <c r="BU107" i="12"/>
  <c r="BT107" i="12"/>
  <c r="BS107" i="12"/>
  <c r="BR107" i="12"/>
  <c r="BQ107" i="12"/>
  <c r="BU106" i="12"/>
  <c r="BT106" i="12"/>
  <c r="BS106" i="12"/>
  <c r="BR106" i="12"/>
  <c r="BQ106" i="12"/>
  <c r="BU105" i="12"/>
  <c r="BT105" i="12"/>
  <c r="BS105" i="12"/>
  <c r="BR105" i="12"/>
  <c r="BQ105" i="12"/>
  <c r="BU104" i="12"/>
  <c r="BT104" i="12"/>
  <c r="BS104" i="12"/>
  <c r="BR104" i="12"/>
  <c r="BQ104" i="12"/>
  <c r="BU103" i="12"/>
  <c r="BT103" i="12"/>
  <c r="BS103" i="12"/>
  <c r="BR103" i="12"/>
  <c r="BQ103" i="12"/>
  <c r="BU102" i="12"/>
  <c r="BT102" i="12"/>
  <c r="BS102" i="12"/>
  <c r="BR102" i="12"/>
  <c r="BQ102" i="12"/>
  <c r="BU101" i="12"/>
  <c r="BT101" i="12"/>
  <c r="BS101" i="12"/>
  <c r="BR101" i="12"/>
  <c r="BQ101" i="12"/>
  <c r="BU100" i="12"/>
  <c r="BT100" i="12"/>
  <c r="BS100" i="12"/>
  <c r="BR100" i="12"/>
  <c r="BQ100" i="12"/>
  <c r="BU99" i="12"/>
  <c r="BT99" i="12"/>
  <c r="BS99" i="12"/>
  <c r="BR99" i="12"/>
  <c r="BQ99" i="12"/>
  <c r="BU98" i="12"/>
  <c r="BT98" i="12"/>
  <c r="BS98" i="12"/>
  <c r="BR98" i="12"/>
  <c r="BQ98" i="12"/>
  <c r="BU97" i="12"/>
  <c r="BT97" i="12"/>
  <c r="BS97" i="12"/>
  <c r="BR97" i="12"/>
  <c r="BQ97" i="12"/>
  <c r="BU96" i="12"/>
  <c r="BT96" i="12"/>
  <c r="BS96" i="12"/>
  <c r="BR96" i="12"/>
  <c r="BQ96" i="12"/>
  <c r="BU95" i="12"/>
  <c r="BT95" i="12"/>
  <c r="BS95" i="12"/>
  <c r="BR95" i="12"/>
  <c r="BQ95" i="12"/>
  <c r="BU94" i="12"/>
  <c r="BT94" i="12"/>
  <c r="BS94" i="12"/>
  <c r="BR94" i="12"/>
  <c r="BQ94" i="12"/>
  <c r="BU93" i="12"/>
  <c r="BT93" i="12"/>
  <c r="BS93" i="12"/>
  <c r="BR93" i="12"/>
  <c r="BQ93" i="12"/>
  <c r="BU92" i="12"/>
  <c r="BT92" i="12"/>
  <c r="BS92" i="12"/>
  <c r="BR92" i="12"/>
  <c r="BQ92" i="12"/>
  <c r="BU91" i="12"/>
  <c r="BT91" i="12"/>
  <c r="BS91" i="12"/>
  <c r="BR91" i="12"/>
  <c r="BQ91" i="12"/>
  <c r="BU90" i="12"/>
  <c r="BT90" i="12"/>
  <c r="BS90" i="12"/>
  <c r="BR90" i="12"/>
  <c r="BQ90" i="12"/>
  <c r="BU89" i="12"/>
  <c r="BT89" i="12"/>
  <c r="BS89" i="12"/>
  <c r="BR89" i="12"/>
  <c r="BQ89" i="12"/>
  <c r="BU88" i="12"/>
  <c r="BT88" i="12"/>
  <c r="BS88" i="12"/>
  <c r="BR88" i="12"/>
  <c r="BQ88" i="12"/>
  <c r="BU87" i="12"/>
  <c r="BT87" i="12"/>
  <c r="BS87" i="12"/>
  <c r="BR87" i="12"/>
  <c r="BQ87" i="12"/>
  <c r="BU86" i="12"/>
  <c r="BT86" i="12"/>
  <c r="BS86" i="12"/>
  <c r="BR86" i="12"/>
  <c r="BQ86" i="12"/>
  <c r="BU85" i="12"/>
  <c r="BT85" i="12"/>
  <c r="BS85" i="12"/>
  <c r="BR85" i="12"/>
  <c r="BQ85" i="12"/>
  <c r="BU84" i="12"/>
  <c r="BT84" i="12"/>
  <c r="BS84" i="12"/>
  <c r="BR84" i="12"/>
  <c r="BQ84" i="12"/>
  <c r="BU83" i="12"/>
  <c r="BT83" i="12"/>
  <c r="BS83" i="12"/>
  <c r="BR83" i="12"/>
  <c r="BQ83" i="12"/>
  <c r="BU82" i="12"/>
  <c r="BT82" i="12"/>
  <c r="BS82" i="12"/>
  <c r="BR82" i="12"/>
  <c r="BQ82" i="12"/>
  <c r="BU81" i="12"/>
  <c r="BT81" i="12"/>
  <c r="BS81" i="12"/>
  <c r="BR81" i="12"/>
  <c r="BQ81" i="12"/>
  <c r="BU80" i="12"/>
  <c r="BT80" i="12"/>
  <c r="BS80" i="12"/>
  <c r="BR80" i="12"/>
  <c r="BQ80" i="12"/>
  <c r="BU79" i="12"/>
  <c r="BT79" i="12"/>
  <c r="BS79" i="12"/>
  <c r="BR79" i="12"/>
  <c r="BQ79" i="12"/>
  <c r="BU78" i="12"/>
  <c r="BT78" i="12"/>
  <c r="BS78" i="12"/>
  <c r="BR78" i="12"/>
  <c r="BQ78" i="12"/>
  <c r="BU77" i="12"/>
  <c r="BT77" i="12"/>
  <c r="BS77" i="12"/>
  <c r="BR77" i="12"/>
  <c r="BQ77" i="12"/>
  <c r="BU76" i="12"/>
  <c r="BT76" i="12"/>
  <c r="BS76" i="12"/>
  <c r="BR76" i="12"/>
  <c r="BQ76" i="12"/>
  <c r="BU75" i="12"/>
  <c r="BT75" i="12"/>
  <c r="BS75" i="12"/>
  <c r="BR75" i="12"/>
  <c r="BQ75" i="12"/>
  <c r="BU74" i="12"/>
  <c r="BT74" i="12"/>
  <c r="BS74" i="12"/>
  <c r="BR74" i="12"/>
  <c r="BQ74" i="12"/>
  <c r="BU73" i="12"/>
  <c r="BT73" i="12"/>
  <c r="BS73" i="12"/>
  <c r="BR73" i="12"/>
  <c r="BQ73" i="12"/>
  <c r="BU72" i="12"/>
  <c r="BT72" i="12"/>
  <c r="BS72" i="12"/>
  <c r="BR72" i="12"/>
  <c r="BQ72" i="12"/>
  <c r="BU71" i="12"/>
  <c r="BT71" i="12"/>
  <c r="BS71" i="12"/>
  <c r="BR71" i="12"/>
  <c r="BQ71" i="12"/>
  <c r="BU70" i="12"/>
  <c r="BT70" i="12"/>
  <c r="BS70" i="12"/>
  <c r="BR70" i="12"/>
  <c r="BQ70" i="12"/>
  <c r="BU69" i="12"/>
  <c r="BT69" i="12"/>
  <c r="BS69" i="12"/>
  <c r="BR69" i="12"/>
  <c r="BQ69" i="12"/>
  <c r="BU68" i="12"/>
  <c r="BT68" i="12"/>
  <c r="BS68" i="12"/>
  <c r="BR68" i="12"/>
  <c r="BQ68" i="12"/>
  <c r="BU67" i="12"/>
  <c r="BT67" i="12"/>
  <c r="BS67" i="12"/>
  <c r="BR67" i="12"/>
  <c r="BQ67" i="12"/>
  <c r="BU66" i="12"/>
  <c r="BT66" i="12"/>
  <c r="BS66" i="12"/>
  <c r="BR66" i="12"/>
  <c r="BQ66" i="12"/>
  <c r="BU65" i="12"/>
  <c r="BT65" i="12"/>
  <c r="BS65" i="12"/>
  <c r="BR65" i="12"/>
  <c r="BQ65" i="12"/>
  <c r="BU64" i="12"/>
  <c r="BT64" i="12"/>
  <c r="BS64" i="12"/>
  <c r="BR64" i="12"/>
  <c r="BQ64" i="12"/>
  <c r="BU63" i="12"/>
  <c r="BT63" i="12"/>
  <c r="BS63" i="12"/>
  <c r="BR63" i="12"/>
  <c r="BQ63" i="12"/>
  <c r="BU62" i="12"/>
  <c r="BT62" i="12"/>
  <c r="BS62" i="12"/>
  <c r="BR62" i="12"/>
  <c r="BQ62" i="12"/>
  <c r="BU61" i="12"/>
  <c r="BT61" i="12"/>
  <c r="BS61" i="12"/>
  <c r="BR61" i="12"/>
  <c r="BQ61" i="12"/>
  <c r="BU60" i="12"/>
  <c r="BT60" i="12"/>
  <c r="BS60" i="12"/>
  <c r="BR60" i="12"/>
  <c r="BQ60" i="12"/>
  <c r="BU59" i="12"/>
  <c r="BT59" i="12"/>
  <c r="BS59" i="12"/>
  <c r="BR59" i="12"/>
  <c r="BQ59" i="12"/>
  <c r="BU58" i="12"/>
  <c r="BT58" i="12"/>
  <c r="BS58" i="12"/>
  <c r="BR58" i="12"/>
  <c r="BQ58" i="12"/>
  <c r="BU57" i="12"/>
  <c r="BT57" i="12"/>
  <c r="BS57" i="12"/>
  <c r="BR57" i="12"/>
  <c r="BQ57" i="12"/>
  <c r="BU56" i="12"/>
  <c r="BT56" i="12"/>
  <c r="BS56" i="12"/>
  <c r="BR56" i="12"/>
  <c r="BQ56" i="12"/>
  <c r="BU55" i="12"/>
  <c r="BT55" i="12"/>
  <c r="BS55" i="12"/>
  <c r="BR55" i="12"/>
  <c r="BQ55" i="12"/>
  <c r="BU54" i="12"/>
  <c r="BT54" i="12"/>
  <c r="BS54" i="12"/>
  <c r="BR54" i="12"/>
  <c r="BQ54" i="12"/>
  <c r="BU53" i="12"/>
  <c r="BT53" i="12"/>
  <c r="BS53" i="12"/>
  <c r="BR53" i="12"/>
  <c r="BQ53" i="12"/>
  <c r="BU52" i="12"/>
  <c r="BT52" i="12"/>
  <c r="BS52" i="12"/>
  <c r="BR52" i="12"/>
  <c r="BQ52" i="12"/>
  <c r="BU51" i="12"/>
  <c r="BT51" i="12"/>
  <c r="BS51" i="12"/>
  <c r="BR51" i="12"/>
  <c r="BQ51" i="12"/>
  <c r="BU50" i="12"/>
  <c r="BT50" i="12"/>
  <c r="BS50" i="12"/>
  <c r="BR50" i="12"/>
  <c r="BQ50" i="12"/>
  <c r="BU49" i="12"/>
  <c r="BT49" i="12"/>
  <c r="BS49" i="12"/>
  <c r="BR49" i="12"/>
  <c r="BQ49" i="12"/>
  <c r="BU48" i="12"/>
  <c r="BT48" i="12"/>
  <c r="BS48" i="12"/>
  <c r="BR48" i="12"/>
  <c r="BQ48" i="12"/>
  <c r="BU47" i="12"/>
  <c r="BT47" i="12"/>
  <c r="BS47" i="12"/>
  <c r="BR47" i="12"/>
  <c r="BQ47" i="12"/>
  <c r="BU46" i="12"/>
  <c r="BT46" i="12"/>
  <c r="BS46" i="12"/>
  <c r="BR46" i="12"/>
  <c r="BQ46" i="12"/>
  <c r="BU45" i="12"/>
  <c r="BT45" i="12"/>
  <c r="BS45" i="12"/>
  <c r="BR45" i="12"/>
  <c r="BQ45" i="12"/>
  <c r="BU44" i="12"/>
  <c r="BT44" i="12"/>
  <c r="BS44" i="12"/>
  <c r="BR44" i="12"/>
  <c r="BQ44" i="12"/>
  <c r="BU43" i="12"/>
  <c r="BT43" i="12"/>
  <c r="BS43" i="12"/>
  <c r="BR43" i="12"/>
  <c r="BQ43" i="12"/>
  <c r="BU42" i="12"/>
  <c r="BT42" i="12"/>
  <c r="BS42" i="12"/>
  <c r="BR42" i="12"/>
  <c r="BQ42" i="12"/>
  <c r="BU41" i="12"/>
  <c r="BT41" i="12"/>
  <c r="BS41" i="12"/>
  <c r="BR41" i="12"/>
  <c r="BQ41" i="12"/>
  <c r="BU40" i="12"/>
  <c r="BT40" i="12"/>
  <c r="BS40" i="12"/>
  <c r="BR40" i="12"/>
  <c r="BQ40" i="12"/>
  <c r="BU39" i="12"/>
  <c r="BT39" i="12"/>
  <c r="BS39" i="12"/>
  <c r="BR39" i="12"/>
  <c r="BQ39" i="12"/>
  <c r="BU38" i="12"/>
  <c r="BT38" i="12"/>
  <c r="BS38" i="12"/>
  <c r="BR38" i="12"/>
  <c r="BQ38" i="12"/>
  <c r="BU37" i="12"/>
  <c r="BT37" i="12"/>
  <c r="BS37" i="12"/>
  <c r="BR37" i="12"/>
  <c r="BQ37" i="12"/>
  <c r="BU36" i="12"/>
  <c r="BT36" i="12"/>
  <c r="BS36" i="12"/>
  <c r="BR36" i="12"/>
  <c r="BQ36" i="12"/>
  <c r="BU35" i="12"/>
  <c r="BT35" i="12"/>
  <c r="BS35" i="12"/>
  <c r="BR35" i="12"/>
  <c r="BQ35" i="12"/>
  <c r="BU34" i="12"/>
  <c r="BT34" i="12"/>
  <c r="BS34" i="12"/>
  <c r="BR34" i="12"/>
  <c r="BQ34" i="12"/>
  <c r="BU33" i="12"/>
  <c r="BT33" i="12"/>
  <c r="BS33" i="12"/>
  <c r="BR33" i="12"/>
  <c r="BQ33" i="12"/>
  <c r="BU32" i="12"/>
  <c r="BT32" i="12"/>
  <c r="BS32" i="12"/>
  <c r="BR32" i="12"/>
  <c r="BQ32" i="12"/>
  <c r="BU31" i="12"/>
  <c r="BT31" i="12"/>
  <c r="BS31" i="12"/>
  <c r="BR31" i="12"/>
  <c r="BQ31" i="12"/>
  <c r="BU30" i="12"/>
  <c r="BT30" i="12"/>
  <c r="BS30" i="12"/>
  <c r="BR30" i="12"/>
  <c r="BQ30" i="12"/>
  <c r="BU29" i="12"/>
  <c r="BT29" i="12"/>
  <c r="BS29" i="12"/>
  <c r="BR29" i="12"/>
  <c r="BQ29" i="12"/>
  <c r="BU28" i="12"/>
  <c r="BT28" i="12"/>
  <c r="BS28" i="12"/>
  <c r="BR28" i="12"/>
  <c r="BQ28" i="12"/>
  <c r="BU27" i="12"/>
  <c r="BT27" i="12"/>
  <c r="BS27" i="12"/>
  <c r="BR27" i="12"/>
  <c r="BQ27" i="12"/>
  <c r="BU26" i="12"/>
  <c r="BT26" i="12"/>
  <c r="BS26" i="12"/>
  <c r="BR26" i="12"/>
  <c r="BQ26" i="12"/>
  <c r="BU25" i="12"/>
  <c r="BT25" i="12"/>
  <c r="BS25" i="12"/>
  <c r="BR25" i="12"/>
  <c r="BQ25" i="12"/>
  <c r="BU24" i="12"/>
  <c r="BT24" i="12"/>
  <c r="BS24" i="12"/>
  <c r="BR24" i="12"/>
  <c r="BQ24" i="12"/>
  <c r="BU23" i="12"/>
  <c r="BT23" i="12"/>
  <c r="BS23" i="12"/>
  <c r="BR23" i="12"/>
  <c r="BQ23" i="12"/>
  <c r="BU22" i="12"/>
  <c r="BT22" i="12"/>
  <c r="BS22" i="12"/>
  <c r="BR22" i="12"/>
  <c r="BQ22" i="12"/>
  <c r="BU21" i="12"/>
  <c r="BT21" i="12"/>
  <c r="BS21" i="12"/>
  <c r="BR21" i="12"/>
  <c r="BQ21" i="12"/>
  <c r="BU20" i="12"/>
  <c r="BT20" i="12"/>
  <c r="BS20" i="12"/>
  <c r="BR20" i="12"/>
  <c r="BQ20" i="12"/>
  <c r="BU19" i="12"/>
  <c r="BT19" i="12"/>
  <c r="BS19" i="12"/>
  <c r="BR19" i="12"/>
  <c r="BQ19" i="12"/>
  <c r="BU18" i="12"/>
  <c r="BT18" i="12"/>
  <c r="BS18" i="12"/>
  <c r="BR18" i="12"/>
  <c r="BQ18" i="12"/>
  <c r="BU17" i="12"/>
  <c r="BT17" i="12"/>
  <c r="BS17" i="12"/>
  <c r="BR17" i="12"/>
  <c r="BQ17" i="12"/>
  <c r="BU16" i="12"/>
  <c r="BT16" i="12"/>
  <c r="BS16" i="12"/>
  <c r="BR16" i="12"/>
  <c r="BQ16" i="12"/>
  <c r="BU15" i="12"/>
  <c r="BT15" i="12"/>
  <c r="BS15" i="12"/>
  <c r="BR15" i="12"/>
  <c r="BQ15" i="12"/>
  <c r="BU14" i="12"/>
  <c r="BT14" i="12"/>
  <c r="BS14" i="12"/>
  <c r="BR14" i="12"/>
  <c r="BQ14" i="12"/>
  <c r="BU13" i="12"/>
  <c r="BT13" i="12"/>
  <c r="BS13" i="12"/>
  <c r="BR13" i="12"/>
  <c r="BQ13" i="12"/>
  <c r="BU12" i="12"/>
  <c r="BT12" i="12"/>
  <c r="BS12" i="12"/>
  <c r="BR12" i="12"/>
  <c r="BQ12" i="12"/>
  <c r="BU11" i="12"/>
  <c r="BT11" i="12"/>
  <c r="BS11" i="12"/>
  <c r="BR11" i="12"/>
  <c r="BQ11" i="12"/>
  <c r="BU10" i="12"/>
  <c r="BT10" i="12"/>
  <c r="BS10" i="12"/>
  <c r="BR10" i="12"/>
  <c r="BQ10" i="12"/>
  <c r="BU9" i="12"/>
  <c r="BT9" i="12"/>
  <c r="BS9" i="12"/>
  <c r="BR9" i="12"/>
  <c r="BQ9" i="12"/>
  <c r="BU8" i="12"/>
  <c r="BT8" i="12"/>
  <c r="BS8" i="12"/>
  <c r="BR8" i="12"/>
  <c r="BQ8" i="12"/>
  <c r="BU7" i="12"/>
  <c r="BT7" i="12"/>
  <c r="BS7" i="12"/>
  <c r="BR7" i="12"/>
  <c r="BQ7" i="12"/>
  <c r="BU6" i="12"/>
  <c r="BT6" i="12"/>
  <c r="BS6" i="12"/>
  <c r="BR6" i="12"/>
  <c r="BQ6" i="12"/>
  <c r="BU5" i="12"/>
  <c r="BT5" i="12"/>
  <c r="BS5" i="12"/>
  <c r="BR5" i="12"/>
  <c r="BQ5" i="12"/>
  <c r="BU4" i="12"/>
  <c r="BT4" i="12"/>
  <c r="BS4" i="12"/>
  <c r="BR4" i="12"/>
  <c r="BQ4" i="12"/>
  <c r="BU3" i="12"/>
  <c r="BT3" i="12"/>
  <c r="BS3" i="12"/>
  <c r="BR3" i="12"/>
  <c r="BQ3" i="12"/>
  <c r="BU2" i="12"/>
  <c r="BT2" i="12"/>
  <c r="BS2" i="12"/>
  <c r="BR2" i="12"/>
  <c r="BQ2" i="12"/>
  <c r="BO324" i="12"/>
  <c r="BP324" i="12"/>
  <c r="BO323" i="12"/>
  <c r="BP323" i="12"/>
  <c r="BO322" i="12"/>
  <c r="BP322" i="12"/>
  <c r="BO321" i="12"/>
  <c r="BP321" i="12"/>
  <c r="BO320" i="12"/>
  <c r="BP320" i="12"/>
  <c r="BO319" i="12"/>
  <c r="BP319" i="12"/>
  <c r="BO318" i="12"/>
  <c r="BP318" i="12"/>
  <c r="BO317" i="12"/>
  <c r="BP317" i="12"/>
  <c r="BO316" i="12"/>
  <c r="BP316" i="12"/>
  <c r="BO315" i="12"/>
  <c r="BP315" i="12"/>
  <c r="BO314" i="12"/>
  <c r="BP314" i="12"/>
  <c r="BO313" i="12"/>
  <c r="BP313" i="12"/>
  <c r="BO312" i="12"/>
  <c r="BP312" i="12"/>
  <c r="BO311" i="12"/>
  <c r="BP311" i="12"/>
  <c r="BO310" i="12"/>
  <c r="BP310" i="12"/>
  <c r="BO309" i="12"/>
  <c r="BP309" i="12"/>
  <c r="BO308" i="12"/>
  <c r="BP308" i="12"/>
  <c r="BO307" i="12"/>
  <c r="BP307" i="12"/>
  <c r="BO306" i="12"/>
  <c r="BP306" i="12"/>
  <c r="BO305" i="12"/>
  <c r="BP305" i="12"/>
  <c r="BO304" i="12"/>
  <c r="BP304" i="12"/>
  <c r="BO303" i="12"/>
  <c r="BP303" i="12"/>
  <c r="BO302" i="12"/>
  <c r="BP302" i="12"/>
  <c r="BO301" i="12"/>
  <c r="BP301" i="12"/>
  <c r="BO300" i="12"/>
  <c r="BP300" i="12"/>
  <c r="BO299" i="12"/>
  <c r="BP299" i="12"/>
  <c r="BO298" i="12"/>
  <c r="BP298" i="12"/>
  <c r="BO297" i="12"/>
  <c r="BP297" i="12"/>
  <c r="BO296" i="12"/>
  <c r="BP296" i="12"/>
  <c r="BO295" i="12"/>
  <c r="BP295" i="12"/>
  <c r="BO294" i="12"/>
  <c r="BP294" i="12"/>
  <c r="BO293" i="12"/>
  <c r="BP293" i="12"/>
  <c r="BO292" i="12"/>
  <c r="BP292" i="12"/>
  <c r="BO291" i="12"/>
  <c r="BP291" i="12"/>
  <c r="BO290" i="12"/>
  <c r="BP290" i="12"/>
  <c r="BO289" i="12"/>
  <c r="BP289" i="12"/>
  <c r="BO288" i="12"/>
  <c r="BP288" i="12"/>
  <c r="BO287" i="12"/>
  <c r="BP287" i="12"/>
  <c r="BO286" i="12"/>
  <c r="BP286" i="12"/>
  <c r="BO285" i="12"/>
  <c r="BP285" i="12"/>
  <c r="BO284" i="12"/>
  <c r="BP284" i="12"/>
  <c r="BO283" i="12"/>
  <c r="BP283" i="12"/>
  <c r="BO282" i="12"/>
  <c r="BP282" i="12"/>
  <c r="BO281" i="12"/>
  <c r="BP281" i="12"/>
  <c r="BO280" i="12"/>
  <c r="BP280" i="12"/>
  <c r="BO279" i="12"/>
  <c r="BP279" i="12"/>
  <c r="BO278" i="12"/>
  <c r="BP278" i="12"/>
  <c r="BO277" i="12"/>
  <c r="BP277" i="12"/>
  <c r="BO276" i="12"/>
  <c r="BP276" i="12"/>
  <c r="BO275" i="12"/>
  <c r="BP275" i="12"/>
  <c r="BO274" i="12"/>
  <c r="BP274" i="12"/>
  <c r="BO273" i="12"/>
  <c r="BP273" i="12"/>
  <c r="BO272" i="12"/>
  <c r="BP272" i="12"/>
  <c r="BO271" i="12"/>
  <c r="BP271" i="12"/>
  <c r="BO270" i="12"/>
  <c r="BP270" i="12"/>
  <c r="BO269" i="12"/>
  <c r="BP269" i="12"/>
  <c r="BO268" i="12"/>
  <c r="BP268" i="12"/>
  <c r="BO267" i="12"/>
  <c r="BP267" i="12"/>
  <c r="BO266" i="12"/>
  <c r="BP266" i="12"/>
  <c r="BO265" i="12"/>
  <c r="BP265" i="12"/>
  <c r="BO264" i="12"/>
  <c r="BP264" i="12"/>
  <c r="BO263" i="12"/>
  <c r="BP263" i="12"/>
  <c r="BO262" i="12"/>
  <c r="BP262" i="12"/>
  <c r="BO261" i="12"/>
  <c r="BP261" i="12"/>
  <c r="BO260" i="12"/>
  <c r="BP260" i="12"/>
  <c r="BO259" i="12"/>
  <c r="BP259" i="12"/>
  <c r="BO258" i="12"/>
  <c r="BP258" i="12"/>
  <c r="BO257" i="12"/>
  <c r="BP257" i="12"/>
  <c r="BO256" i="12"/>
  <c r="BP256" i="12"/>
  <c r="BO255" i="12"/>
  <c r="BP255" i="12"/>
  <c r="BO254" i="12"/>
  <c r="BP254" i="12"/>
  <c r="BO253" i="12"/>
  <c r="BP253" i="12"/>
  <c r="BO252" i="12"/>
  <c r="BP252" i="12"/>
  <c r="BO251" i="12"/>
  <c r="BP251" i="12"/>
  <c r="BO250" i="12"/>
  <c r="BP250" i="12"/>
  <c r="BO249" i="12"/>
  <c r="BP249" i="12"/>
  <c r="BO248" i="12"/>
  <c r="BP248" i="12"/>
  <c r="BO247" i="12"/>
  <c r="BP247" i="12"/>
  <c r="BO246" i="12"/>
  <c r="BP246" i="12"/>
  <c r="BO245" i="12"/>
  <c r="BP245" i="12"/>
  <c r="BO244" i="12"/>
  <c r="BP244" i="12"/>
  <c r="BO243" i="12"/>
  <c r="BP243" i="12"/>
  <c r="BO242" i="12"/>
  <c r="BP242" i="12"/>
  <c r="BO241" i="12"/>
  <c r="BP241" i="12"/>
  <c r="BO240" i="12"/>
  <c r="BP240" i="12"/>
  <c r="BO239" i="12"/>
  <c r="BP239" i="12"/>
  <c r="BO238" i="12"/>
  <c r="BP238" i="12"/>
  <c r="BO237" i="12"/>
  <c r="BP237" i="12"/>
  <c r="BO236" i="12"/>
  <c r="BP236" i="12"/>
  <c r="BO235" i="12"/>
  <c r="BP235" i="12"/>
  <c r="BO234" i="12"/>
  <c r="BP234" i="12"/>
  <c r="BO233" i="12"/>
  <c r="BP233" i="12"/>
  <c r="BO232" i="12"/>
  <c r="BP232" i="12"/>
  <c r="BO231" i="12"/>
  <c r="BP231" i="12"/>
  <c r="BO230" i="12"/>
  <c r="BP230" i="12"/>
  <c r="BO229" i="12"/>
  <c r="BP229" i="12"/>
  <c r="BO228" i="12"/>
  <c r="BP228" i="12"/>
  <c r="BO227" i="12"/>
  <c r="BP227" i="12"/>
  <c r="BO226" i="12"/>
  <c r="BP226" i="12"/>
  <c r="BO225" i="12"/>
  <c r="BP225" i="12"/>
  <c r="BO224" i="12"/>
  <c r="BP224" i="12"/>
  <c r="BO223" i="12"/>
  <c r="BP223" i="12"/>
  <c r="BO222" i="12"/>
  <c r="BP222" i="12"/>
  <c r="BO221" i="12"/>
  <c r="BP221" i="12"/>
  <c r="BO220" i="12"/>
  <c r="BP220" i="12"/>
  <c r="BO219" i="12"/>
  <c r="BP219" i="12"/>
  <c r="BO218" i="12"/>
  <c r="BP218" i="12"/>
  <c r="BO217" i="12"/>
  <c r="BP217" i="12"/>
  <c r="BO216" i="12"/>
  <c r="BP216" i="12"/>
  <c r="BO215" i="12"/>
  <c r="BP215" i="12"/>
  <c r="BO214" i="12"/>
  <c r="BP214" i="12"/>
  <c r="BO213" i="12"/>
  <c r="BP213" i="12"/>
  <c r="BO212" i="12"/>
  <c r="BP212" i="12"/>
  <c r="BO211" i="12"/>
  <c r="BP211" i="12"/>
  <c r="BO210" i="12"/>
  <c r="BP210" i="12"/>
  <c r="BO209" i="12"/>
  <c r="BP209" i="12"/>
  <c r="BO208" i="12"/>
  <c r="BP208" i="12"/>
  <c r="BO207" i="12"/>
  <c r="BP207" i="12"/>
  <c r="BO206" i="12"/>
  <c r="BP206" i="12"/>
  <c r="BO205" i="12"/>
  <c r="BP205" i="12"/>
  <c r="BO204" i="12"/>
  <c r="BP204" i="12"/>
  <c r="BO203" i="12"/>
  <c r="BP203" i="12"/>
  <c r="BO202" i="12"/>
  <c r="BP202" i="12"/>
  <c r="BO201" i="12"/>
  <c r="BP201" i="12"/>
  <c r="BO200" i="12"/>
  <c r="BP200" i="12"/>
  <c r="BO199" i="12"/>
  <c r="BP199" i="12"/>
  <c r="BO198" i="12"/>
  <c r="BP198" i="12"/>
  <c r="BO197" i="12"/>
  <c r="BP197" i="12"/>
  <c r="BO196" i="12"/>
  <c r="BP196" i="12"/>
  <c r="BO195" i="12"/>
  <c r="BP195" i="12"/>
  <c r="BO194" i="12"/>
  <c r="BP194" i="12"/>
  <c r="BO193" i="12"/>
  <c r="BP193" i="12"/>
  <c r="BO192" i="12"/>
  <c r="BP192" i="12"/>
  <c r="BO191" i="12"/>
  <c r="BP191" i="12"/>
  <c r="BO190" i="12"/>
  <c r="BP190" i="12"/>
  <c r="BO189" i="12"/>
  <c r="BP189" i="12"/>
  <c r="BO188" i="12"/>
  <c r="BP188" i="12"/>
  <c r="BO187" i="12"/>
  <c r="BP187" i="12"/>
  <c r="BO186" i="12"/>
  <c r="BP186" i="12"/>
  <c r="BO185" i="12"/>
  <c r="BP185" i="12"/>
  <c r="BO184" i="12"/>
  <c r="BP184" i="12"/>
  <c r="BO183" i="12"/>
  <c r="BP183" i="12"/>
  <c r="BO182" i="12"/>
  <c r="BP182" i="12"/>
  <c r="BO181" i="12"/>
  <c r="BP181" i="12"/>
  <c r="BO180" i="12"/>
  <c r="BP180" i="12"/>
  <c r="BO179" i="12"/>
  <c r="BP179" i="12"/>
  <c r="BO178" i="12"/>
  <c r="BP178" i="12"/>
  <c r="BO177" i="12"/>
  <c r="BP177" i="12"/>
  <c r="BO176" i="12"/>
  <c r="BP176" i="12"/>
  <c r="BO175" i="12"/>
  <c r="BP175" i="12"/>
  <c r="BO174" i="12"/>
  <c r="BP174" i="12"/>
  <c r="BO173" i="12"/>
  <c r="BP173" i="12"/>
  <c r="BO172" i="12"/>
  <c r="BP172" i="12"/>
  <c r="BO171" i="12"/>
  <c r="BP171" i="12"/>
  <c r="BO170" i="12"/>
  <c r="BP170" i="12"/>
  <c r="BO169" i="12"/>
  <c r="BP169" i="12"/>
  <c r="BO168" i="12"/>
  <c r="BP168" i="12"/>
  <c r="BO167" i="12"/>
  <c r="BP167" i="12"/>
  <c r="BO166" i="12"/>
  <c r="BP166" i="12"/>
  <c r="BO165" i="12"/>
  <c r="BP165" i="12"/>
  <c r="BO164" i="12"/>
  <c r="BP164" i="12"/>
  <c r="BO163" i="12"/>
  <c r="BP163" i="12"/>
  <c r="BO162" i="12"/>
  <c r="BP162" i="12"/>
  <c r="BO161" i="12"/>
  <c r="BP161" i="12"/>
  <c r="BO160" i="12"/>
  <c r="BP160" i="12"/>
  <c r="BO159" i="12"/>
  <c r="BP159" i="12"/>
  <c r="BO158" i="12"/>
  <c r="BP158" i="12"/>
  <c r="BO157" i="12"/>
  <c r="BP157" i="12"/>
  <c r="BO156" i="12"/>
  <c r="BP156" i="12"/>
  <c r="BO155" i="12"/>
  <c r="BP155" i="12"/>
  <c r="BO154" i="12"/>
  <c r="BP154" i="12"/>
  <c r="BO153" i="12"/>
  <c r="BP153" i="12"/>
  <c r="BO152" i="12"/>
  <c r="BP152" i="12"/>
  <c r="BO151" i="12"/>
  <c r="BP151" i="12"/>
  <c r="BO150" i="12"/>
  <c r="BP150" i="12"/>
  <c r="BO149" i="12"/>
  <c r="BP149" i="12"/>
  <c r="BO148" i="12"/>
  <c r="BP148" i="12"/>
  <c r="BO147" i="12"/>
  <c r="BP147" i="12"/>
  <c r="BO146" i="12"/>
  <c r="BP146" i="12"/>
  <c r="BO145" i="12"/>
  <c r="BP145" i="12"/>
  <c r="BO144" i="12"/>
  <c r="BP144" i="12"/>
  <c r="BO143" i="12"/>
  <c r="BP143" i="12"/>
  <c r="BO142" i="12"/>
  <c r="BP142" i="12"/>
  <c r="BO141" i="12"/>
  <c r="BP141" i="12"/>
  <c r="BO140" i="12"/>
  <c r="BP140" i="12"/>
  <c r="BO139" i="12"/>
  <c r="BP139" i="12"/>
  <c r="BO138" i="12"/>
  <c r="BP138" i="12"/>
  <c r="BO137" i="12"/>
  <c r="BP137" i="12"/>
  <c r="BO136" i="12"/>
  <c r="BP136" i="12"/>
  <c r="BO135" i="12"/>
  <c r="BP135" i="12"/>
  <c r="BO134" i="12"/>
  <c r="BP134" i="12"/>
  <c r="BO133" i="12"/>
  <c r="BP133" i="12"/>
  <c r="BO132" i="12"/>
  <c r="BP132" i="12"/>
  <c r="BO131" i="12"/>
  <c r="BP131" i="12"/>
  <c r="BO130" i="12"/>
  <c r="BP130" i="12"/>
  <c r="BO129" i="12"/>
  <c r="BP129" i="12"/>
  <c r="BO128" i="12"/>
  <c r="BP128" i="12"/>
  <c r="BO127" i="12"/>
  <c r="BP127" i="12"/>
  <c r="BO126" i="12"/>
  <c r="BP126" i="12"/>
  <c r="BO125" i="12"/>
  <c r="BP125" i="12"/>
  <c r="BO124" i="12"/>
  <c r="BP124" i="12"/>
  <c r="BO123" i="12"/>
  <c r="BP123" i="12"/>
  <c r="BO122" i="12"/>
  <c r="BP122" i="12"/>
  <c r="BO121" i="12"/>
  <c r="BP121" i="12"/>
  <c r="BO120" i="12"/>
  <c r="BP120" i="12"/>
  <c r="BO119" i="12"/>
  <c r="BP119" i="12"/>
  <c r="BO118" i="12"/>
  <c r="BP118" i="12"/>
  <c r="BO117" i="12"/>
  <c r="BP117" i="12"/>
  <c r="BO116" i="12"/>
  <c r="BP116" i="12"/>
  <c r="BO115" i="12"/>
  <c r="BP115" i="12"/>
  <c r="BO114" i="12"/>
  <c r="BP114" i="12"/>
  <c r="BO113" i="12"/>
  <c r="BP113" i="12"/>
  <c r="BO112" i="12"/>
  <c r="BP112" i="12"/>
  <c r="BO111" i="12"/>
  <c r="BP111" i="12"/>
  <c r="BO110" i="12"/>
  <c r="BP110" i="12"/>
  <c r="BO109" i="12"/>
  <c r="BP109" i="12"/>
  <c r="BO108" i="12"/>
  <c r="BP108" i="12"/>
  <c r="BO107" i="12"/>
  <c r="BP107" i="12"/>
  <c r="BO106" i="12"/>
  <c r="BP106" i="12"/>
  <c r="BO105" i="12"/>
  <c r="BP105" i="12"/>
  <c r="BO104" i="12"/>
  <c r="BP104" i="12"/>
  <c r="BO103" i="12"/>
  <c r="BP103" i="12"/>
  <c r="BO102" i="12"/>
  <c r="BP102" i="12"/>
  <c r="BO101" i="12"/>
  <c r="BP101" i="12"/>
  <c r="BO100" i="12"/>
  <c r="BP100" i="12"/>
  <c r="BO99" i="12"/>
  <c r="BP99" i="12"/>
  <c r="BO98" i="12"/>
  <c r="BP98" i="12"/>
  <c r="BO97" i="12"/>
  <c r="BP97" i="12"/>
  <c r="BO96" i="12"/>
  <c r="BP96" i="12"/>
  <c r="BO95" i="12"/>
  <c r="BP95" i="12"/>
  <c r="BO94" i="12"/>
  <c r="BP94" i="12"/>
  <c r="BO93" i="12"/>
  <c r="BP93" i="12"/>
  <c r="BO92" i="12"/>
  <c r="BP92" i="12"/>
  <c r="BO91" i="12"/>
  <c r="BP91" i="12"/>
  <c r="BO90" i="12"/>
  <c r="BP90" i="12"/>
  <c r="BO89" i="12"/>
  <c r="BP89" i="12"/>
  <c r="BO88" i="12"/>
  <c r="BP88" i="12"/>
  <c r="BO87" i="12"/>
  <c r="BP87" i="12"/>
  <c r="BO86" i="12"/>
  <c r="BP86" i="12"/>
  <c r="BO85" i="12"/>
  <c r="BP85" i="12"/>
  <c r="BO84" i="12"/>
  <c r="BP84" i="12"/>
  <c r="BO83" i="12"/>
  <c r="BP83" i="12"/>
  <c r="BO82" i="12"/>
  <c r="BP82" i="12"/>
  <c r="BO81" i="12"/>
  <c r="BP81" i="12"/>
  <c r="BO80" i="12"/>
  <c r="BP80" i="12"/>
  <c r="BO79" i="12"/>
  <c r="BP79" i="12"/>
  <c r="BO78" i="12"/>
  <c r="BP78" i="12"/>
  <c r="BO77" i="12"/>
  <c r="BP77" i="12"/>
  <c r="BO76" i="12"/>
  <c r="BP76" i="12"/>
  <c r="BO75" i="12"/>
  <c r="BP75" i="12"/>
  <c r="BO74" i="12"/>
  <c r="BP74" i="12"/>
  <c r="BO73" i="12"/>
  <c r="BP73" i="12"/>
  <c r="BO72" i="12"/>
  <c r="BP72" i="12"/>
  <c r="BO71" i="12"/>
  <c r="BP71" i="12"/>
  <c r="BO70" i="12"/>
  <c r="BP70" i="12"/>
  <c r="BO69" i="12"/>
  <c r="BP69" i="12"/>
  <c r="BO68" i="12"/>
  <c r="BP68" i="12"/>
  <c r="BO67" i="12"/>
  <c r="BP67" i="12"/>
  <c r="BO66" i="12"/>
  <c r="BP66" i="12"/>
  <c r="BO65" i="12"/>
  <c r="BP65" i="12"/>
  <c r="BO64" i="12"/>
  <c r="BP64" i="12"/>
  <c r="BO63" i="12"/>
  <c r="BP63" i="12"/>
  <c r="BO62" i="12"/>
  <c r="BP62" i="12"/>
  <c r="BO61" i="12"/>
  <c r="BP61" i="12"/>
  <c r="BO60" i="12"/>
  <c r="BP60" i="12"/>
  <c r="BO59" i="12"/>
  <c r="BP59" i="12"/>
  <c r="BO58" i="12"/>
  <c r="BP58" i="12"/>
  <c r="BO57" i="12"/>
  <c r="BP57" i="12"/>
  <c r="BO56" i="12"/>
  <c r="BP56" i="12"/>
  <c r="BO55" i="12"/>
  <c r="BP55" i="12"/>
  <c r="BO54" i="12"/>
  <c r="BP54" i="12"/>
  <c r="BO53" i="12"/>
  <c r="BP53" i="12"/>
  <c r="BO52" i="12"/>
  <c r="BP52" i="12"/>
  <c r="BO51" i="12"/>
  <c r="BP51" i="12"/>
  <c r="BO50" i="12"/>
  <c r="BP50" i="12"/>
  <c r="BO49" i="12"/>
  <c r="BP49" i="12"/>
  <c r="BO48" i="12"/>
  <c r="BP48" i="12"/>
  <c r="BO47" i="12"/>
  <c r="BP47" i="12"/>
  <c r="BO46" i="12"/>
  <c r="BP46" i="12"/>
  <c r="BO45" i="12"/>
  <c r="BP45" i="12"/>
  <c r="BO44" i="12"/>
  <c r="BP44" i="12"/>
  <c r="BO43" i="12"/>
  <c r="BP43" i="12"/>
  <c r="BO42" i="12"/>
  <c r="BP42" i="12"/>
  <c r="BO41" i="12"/>
  <c r="BP41" i="12"/>
  <c r="BO40" i="12"/>
  <c r="BP40" i="12"/>
  <c r="BO39" i="12"/>
  <c r="BP39" i="12"/>
  <c r="BO38" i="12"/>
  <c r="BP38" i="12"/>
  <c r="BO37" i="12"/>
  <c r="BP37" i="12"/>
  <c r="BO36" i="12"/>
  <c r="BP36" i="12"/>
  <c r="BO35" i="12"/>
  <c r="BP35" i="12"/>
  <c r="BO34" i="12"/>
  <c r="BP34" i="12"/>
  <c r="BO33" i="12"/>
  <c r="BP33" i="12"/>
  <c r="BO32" i="12"/>
  <c r="BP32" i="12"/>
  <c r="BO31" i="12"/>
  <c r="BP31" i="12"/>
  <c r="BO30" i="12"/>
  <c r="BP30" i="12"/>
  <c r="BO29" i="12"/>
  <c r="BP29" i="12"/>
  <c r="BO28" i="12"/>
  <c r="BP28" i="12"/>
  <c r="BO27" i="12"/>
  <c r="BP27" i="12"/>
  <c r="BO26" i="12"/>
  <c r="BP26" i="12"/>
  <c r="BO25" i="12"/>
  <c r="BP25" i="12"/>
  <c r="BO24" i="12"/>
  <c r="BP24" i="12"/>
  <c r="BO23" i="12"/>
  <c r="BP23" i="12"/>
  <c r="BO22" i="12"/>
  <c r="BP22" i="12"/>
  <c r="BO21" i="12"/>
  <c r="BP21" i="12"/>
  <c r="BO20" i="12"/>
  <c r="BP20" i="12"/>
  <c r="BO19" i="12"/>
  <c r="BP19" i="12"/>
  <c r="BO18" i="12"/>
  <c r="BP18" i="12"/>
  <c r="BO17" i="12"/>
  <c r="BP17" i="12"/>
  <c r="BO16" i="12"/>
  <c r="BP16" i="12"/>
  <c r="BO15" i="12"/>
  <c r="BP15" i="12"/>
  <c r="BO14" i="12"/>
  <c r="BP14" i="12"/>
  <c r="BO13" i="12"/>
  <c r="BP13" i="12"/>
  <c r="BO12" i="12"/>
  <c r="BP12" i="12"/>
  <c r="BO11" i="12"/>
  <c r="BP11" i="12"/>
  <c r="BO10" i="12"/>
  <c r="BP10" i="12"/>
  <c r="BO9" i="12"/>
  <c r="BP9" i="12"/>
  <c r="BO8" i="12"/>
  <c r="BP8" i="12"/>
  <c r="BO7" i="12"/>
  <c r="BP7" i="12"/>
  <c r="BO6" i="12"/>
  <c r="BP6" i="12"/>
  <c r="BO5" i="12"/>
  <c r="BP5" i="12"/>
  <c r="BO4" i="12"/>
  <c r="BP4" i="12"/>
  <c r="BO3" i="12"/>
  <c r="BP3" i="12"/>
  <c r="BO2" i="12"/>
  <c r="BP2" i="12"/>
  <c r="AW3" i="12"/>
  <c r="AX3" i="12"/>
  <c r="AY3" i="12"/>
  <c r="AW4" i="12"/>
  <c r="AX4" i="12"/>
  <c r="AY4" i="12"/>
  <c r="AW5" i="12"/>
  <c r="AX5" i="12"/>
  <c r="AY5" i="12"/>
  <c r="AW6" i="12"/>
  <c r="AX6" i="12"/>
  <c r="AY6" i="12"/>
  <c r="AW7" i="12"/>
  <c r="AX7" i="12"/>
  <c r="AY7" i="12"/>
  <c r="AW8" i="12"/>
  <c r="AX8" i="12"/>
  <c r="AY8" i="12"/>
  <c r="AW9" i="12"/>
  <c r="AX9" i="12"/>
  <c r="AY9" i="12"/>
  <c r="AW10" i="12"/>
  <c r="AX10" i="12"/>
  <c r="AY10" i="12"/>
  <c r="AW11" i="12"/>
  <c r="AX11" i="12"/>
  <c r="AY11" i="12"/>
  <c r="AW12" i="12"/>
  <c r="AX12" i="12"/>
  <c r="AY12" i="12"/>
  <c r="AW13" i="12"/>
  <c r="AX13" i="12"/>
  <c r="AY13" i="12"/>
  <c r="AW14" i="12"/>
  <c r="AX14" i="12"/>
  <c r="AY14" i="12"/>
  <c r="AW15" i="12"/>
  <c r="AX15" i="12"/>
  <c r="AY15" i="12"/>
  <c r="AW16" i="12"/>
  <c r="AX16" i="12"/>
  <c r="AY16" i="12"/>
  <c r="AW17" i="12"/>
  <c r="AX17" i="12"/>
  <c r="AY17" i="12"/>
  <c r="AW18" i="12"/>
  <c r="AX18" i="12"/>
  <c r="AY18" i="12"/>
  <c r="AW19" i="12"/>
  <c r="AX19" i="12"/>
  <c r="AY19" i="12"/>
  <c r="AW20" i="12"/>
  <c r="AX20" i="12"/>
  <c r="AY20" i="12"/>
  <c r="AW21" i="12"/>
  <c r="AX21" i="12"/>
  <c r="AY21" i="12"/>
  <c r="AW22" i="12"/>
  <c r="AX22" i="12"/>
  <c r="AY22" i="12"/>
  <c r="AW23" i="12"/>
  <c r="AX23" i="12"/>
  <c r="AY23" i="12"/>
  <c r="AW24" i="12"/>
  <c r="AX24" i="12"/>
  <c r="AY24" i="12"/>
  <c r="AW25" i="12"/>
  <c r="AX25" i="12"/>
  <c r="AY25" i="12"/>
  <c r="AW26" i="12"/>
  <c r="AX26" i="12"/>
  <c r="AY26" i="12"/>
  <c r="AW27" i="12"/>
  <c r="AX27" i="12"/>
  <c r="AY27" i="12"/>
  <c r="AW28" i="12"/>
  <c r="AX28" i="12"/>
  <c r="AY28" i="12"/>
  <c r="AW29" i="12"/>
  <c r="AX29" i="12"/>
  <c r="AY29" i="12"/>
  <c r="AW30" i="12"/>
  <c r="AX30" i="12"/>
  <c r="AY30" i="12"/>
  <c r="AW31" i="12"/>
  <c r="AX31" i="12"/>
  <c r="AY31" i="12"/>
  <c r="AW32" i="12"/>
  <c r="AX32" i="12"/>
  <c r="AY32" i="12"/>
  <c r="AW33" i="12"/>
  <c r="AX33" i="12"/>
  <c r="AY33" i="12"/>
  <c r="AW34" i="12"/>
  <c r="AX34" i="12"/>
  <c r="AY34" i="12"/>
  <c r="AW35" i="12"/>
  <c r="AX35" i="12"/>
  <c r="AY35" i="12"/>
  <c r="AW36" i="12"/>
  <c r="AX36" i="12"/>
  <c r="AY36" i="12"/>
  <c r="AW37" i="12"/>
  <c r="AX37" i="12"/>
  <c r="AY37" i="12"/>
  <c r="AW38" i="12"/>
  <c r="AX38" i="12"/>
  <c r="AY38" i="12"/>
  <c r="AW39" i="12"/>
  <c r="AX39" i="12"/>
  <c r="AY39" i="12"/>
  <c r="AW40" i="12"/>
  <c r="AX40" i="12"/>
  <c r="AY40" i="12"/>
  <c r="AW41" i="12"/>
  <c r="AX41" i="12"/>
  <c r="AY41" i="12"/>
  <c r="AW42" i="12"/>
  <c r="AX42" i="12"/>
  <c r="AY42" i="12"/>
  <c r="AW43" i="12"/>
  <c r="AX43" i="12"/>
  <c r="AY43" i="12"/>
  <c r="AW44" i="12"/>
  <c r="AX44" i="12"/>
  <c r="AY44" i="12"/>
  <c r="AW45" i="12"/>
  <c r="AX45" i="12"/>
  <c r="AY45" i="12"/>
  <c r="AW46" i="12"/>
  <c r="AX46" i="12"/>
  <c r="AY46" i="12"/>
  <c r="AW47" i="12"/>
  <c r="AX47" i="12"/>
  <c r="AY47" i="12"/>
  <c r="AW48" i="12"/>
  <c r="AX48" i="12"/>
  <c r="AY48" i="12"/>
  <c r="AW49" i="12"/>
  <c r="AX49" i="12"/>
  <c r="AY49" i="12"/>
  <c r="AW50" i="12"/>
  <c r="AX50" i="12"/>
  <c r="AY50" i="12"/>
  <c r="AW51" i="12"/>
  <c r="AX51" i="12"/>
  <c r="AY51" i="12"/>
  <c r="AW52" i="12"/>
  <c r="AX52" i="12"/>
  <c r="AY52" i="12"/>
  <c r="AW53" i="12"/>
  <c r="AX53" i="12"/>
  <c r="AY53" i="12"/>
  <c r="AW54" i="12"/>
  <c r="AX54" i="12"/>
  <c r="AY54" i="12"/>
  <c r="AW55" i="12"/>
  <c r="AX55" i="12"/>
  <c r="AY55" i="12"/>
  <c r="AW56" i="12"/>
  <c r="AX56" i="12"/>
  <c r="AY56" i="12"/>
  <c r="AW57" i="12"/>
  <c r="AX57" i="12"/>
  <c r="AY57" i="12"/>
  <c r="AW58" i="12"/>
  <c r="AX58" i="12"/>
  <c r="AY58" i="12"/>
  <c r="AW59" i="12"/>
  <c r="AX59" i="12"/>
  <c r="AY59" i="12"/>
  <c r="AW60" i="12"/>
  <c r="AX60" i="12"/>
  <c r="AY60" i="12"/>
  <c r="AW61" i="12"/>
  <c r="AX61" i="12"/>
  <c r="AY61" i="12"/>
  <c r="AW62" i="12"/>
  <c r="AX62" i="12"/>
  <c r="AY62" i="12"/>
  <c r="AW63" i="12"/>
  <c r="AX63" i="12"/>
  <c r="AY63" i="12"/>
  <c r="AW64" i="12"/>
  <c r="AX64" i="12"/>
  <c r="AY64" i="12"/>
  <c r="AW65" i="12"/>
  <c r="AX65" i="12"/>
  <c r="AY65" i="12"/>
  <c r="AW66" i="12"/>
  <c r="AX66" i="12"/>
  <c r="AY66" i="12"/>
  <c r="AW67" i="12"/>
  <c r="AX67" i="12"/>
  <c r="AY67" i="12"/>
  <c r="AW68" i="12"/>
  <c r="AX68" i="12"/>
  <c r="AY68" i="12"/>
  <c r="AW69" i="12"/>
  <c r="AX69" i="12"/>
  <c r="AY69" i="12"/>
  <c r="AW70" i="12"/>
  <c r="AX70" i="12"/>
  <c r="AY70" i="12"/>
  <c r="AW71" i="12"/>
  <c r="AX71" i="12"/>
  <c r="AY71" i="12"/>
  <c r="AW72" i="12"/>
  <c r="AX72" i="12"/>
  <c r="AY72" i="12"/>
  <c r="AW73" i="12"/>
  <c r="AX73" i="12"/>
  <c r="AY73" i="12"/>
  <c r="AW74" i="12"/>
  <c r="AX74" i="12"/>
  <c r="AY74" i="12"/>
  <c r="AW75" i="12"/>
  <c r="AX75" i="12"/>
  <c r="AY75" i="12"/>
  <c r="AW76" i="12"/>
  <c r="AX76" i="12"/>
  <c r="AY76" i="12"/>
  <c r="AW77" i="12"/>
  <c r="AX77" i="12"/>
  <c r="AY77" i="12"/>
  <c r="AW78" i="12"/>
  <c r="AX78" i="12"/>
  <c r="AY78" i="12"/>
  <c r="AW79" i="12"/>
  <c r="AX79" i="12"/>
  <c r="AY79" i="12"/>
  <c r="AW80" i="12"/>
  <c r="AX80" i="12"/>
  <c r="AY80" i="12"/>
  <c r="AW81" i="12"/>
  <c r="AX81" i="12"/>
  <c r="AY81" i="12"/>
  <c r="AW82" i="12"/>
  <c r="AX82" i="12"/>
  <c r="AY82" i="12"/>
  <c r="AW83" i="12"/>
  <c r="AX83" i="12"/>
  <c r="AY83" i="12"/>
  <c r="AW84" i="12"/>
  <c r="AX84" i="12"/>
  <c r="AY84" i="12"/>
  <c r="AW85" i="12"/>
  <c r="AX85" i="12"/>
  <c r="AY85" i="12"/>
  <c r="AW86" i="12"/>
  <c r="AX86" i="12"/>
  <c r="AY86" i="12"/>
  <c r="AW87" i="12"/>
  <c r="AX87" i="12"/>
  <c r="AY87" i="12"/>
  <c r="AW88" i="12"/>
  <c r="AX88" i="12"/>
  <c r="AY88" i="12"/>
  <c r="AW89" i="12"/>
  <c r="AX89" i="12"/>
  <c r="AY89" i="12"/>
  <c r="AW90" i="12"/>
  <c r="AX90" i="12"/>
  <c r="AY90" i="12"/>
  <c r="AW91" i="12"/>
  <c r="AX91" i="12"/>
  <c r="AY91" i="12"/>
  <c r="AW92" i="12"/>
  <c r="AX92" i="12"/>
  <c r="AY92" i="12"/>
  <c r="AW93" i="12"/>
  <c r="AX93" i="12"/>
  <c r="AY93" i="12"/>
  <c r="AW94" i="12"/>
  <c r="AX94" i="12"/>
  <c r="AY94" i="12"/>
  <c r="AW95" i="12"/>
  <c r="AX95" i="12"/>
  <c r="AY95" i="12"/>
  <c r="AW96" i="12"/>
  <c r="AX96" i="12"/>
  <c r="AY96" i="12"/>
  <c r="AW97" i="12"/>
  <c r="AX97" i="12"/>
  <c r="AY97" i="12"/>
  <c r="AW98" i="12"/>
  <c r="AX98" i="12"/>
  <c r="AY98" i="12"/>
  <c r="AW99" i="12"/>
  <c r="AX99" i="12"/>
  <c r="AY99" i="12"/>
  <c r="AW100" i="12"/>
  <c r="AX100" i="12"/>
  <c r="AY100" i="12"/>
  <c r="AW101" i="12"/>
  <c r="AX101" i="12"/>
  <c r="AY101" i="12"/>
  <c r="AW102" i="12"/>
  <c r="AX102" i="12"/>
  <c r="AY102" i="12"/>
  <c r="AW103" i="12"/>
  <c r="AX103" i="12"/>
  <c r="AY103" i="12"/>
  <c r="AW104" i="12"/>
  <c r="AX104" i="12"/>
  <c r="AY104" i="12"/>
  <c r="AW105" i="12"/>
  <c r="AX105" i="12"/>
  <c r="AY105" i="12"/>
  <c r="AW106" i="12"/>
  <c r="AX106" i="12"/>
  <c r="AY106" i="12"/>
  <c r="AW107" i="12"/>
  <c r="AX107" i="12"/>
  <c r="AY107" i="12"/>
  <c r="AW108" i="12"/>
  <c r="AX108" i="12"/>
  <c r="AY108" i="12"/>
  <c r="AW109" i="12"/>
  <c r="AX109" i="12"/>
  <c r="AY109" i="12"/>
  <c r="AW110" i="12"/>
  <c r="AX110" i="12"/>
  <c r="AY110" i="12"/>
  <c r="AW111" i="12"/>
  <c r="AX111" i="12"/>
  <c r="AY111" i="12"/>
  <c r="AW112" i="12"/>
  <c r="AX112" i="12"/>
  <c r="AY112" i="12"/>
  <c r="AW113" i="12"/>
  <c r="AX113" i="12"/>
  <c r="AY113" i="12"/>
  <c r="AW114" i="12"/>
  <c r="AX114" i="12"/>
  <c r="AY114" i="12"/>
  <c r="AW115" i="12"/>
  <c r="AX115" i="12"/>
  <c r="AY115" i="12"/>
  <c r="AW116" i="12"/>
  <c r="AX116" i="12"/>
  <c r="AY116" i="12"/>
  <c r="AW117" i="12"/>
  <c r="AX117" i="12"/>
  <c r="AY117" i="12"/>
  <c r="AW118" i="12"/>
  <c r="AX118" i="12"/>
  <c r="AY118" i="12"/>
  <c r="AW119" i="12"/>
  <c r="AX119" i="12"/>
  <c r="AY119" i="12"/>
  <c r="AW120" i="12"/>
  <c r="AX120" i="12"/>
  <c r="AY120" i="12"/>
  <c r="AW121" i="12"/>
  <c r="AX121" i="12"/>
  <c r="AY121" i="12"/>
  <c r="AW122" i="12"/>
  <c r="AX122" i="12"/>
  <c r="AY122" i="12"/>
  <c r="AW123" i="12"/>
  <c r="AX123" i="12"/>
  <c r="AY123" i="12"/>
  <c r="AW124" i="12"/>
  <c r="AX124" i="12"/>
  <c r="AY124" i="12"/>
  <c r="AW125" i="12"/>
  <c r="AX125" i="12"/>
  <c r="AY125" i="12"/>
  <c r="AW126" i="12"/>
  <c r="AX126" i="12"/>
  <c r="AY126" i="12"/>
  <c r="AW127" i="12"/>
  <c r="AX127" i="12"/>
  <c r="AY127" i="12"/>
  <c r="AW128" i="12"/>
  <c r="AX128" i="12"/>
  <c r="AY128" i="12"/>
  <c r="AW129" i="12"/>
  <c r="AX129" i="12"/>
  <c r="AY129" i="12"/>
  <c r="AW130" i="12"/>
  <c r="AX130" i="12"/>
  <c r="AY130" i="12"/>
  <c r="AW131" i="12"/>
  <c r="AX131" i="12"/>
  <c r="AY131" i="12"/>
  <c r="AW132" i="12"/>
  <c r="AX132" i="12"/>
  <c r="AY132" i="12"/>
  <c r="AW133" i="12"/>
  <c r="AX133" i="12"/>
  <c r="AY133" i="12"/>
  <c r="AW134" i="12"/>
  <c r="AX134" i="12"/>
  <c r="AY134" i="12"/>
  <c r="AW135" i="12"/>
  <c r="AX135" i="12"/>
  <c r="AY135" i="12"/>
  <c r="AW136" i="12"/>
  <c r="AX136" i="12"/>
  <c r="AY136" i="12"/>
  <c r="AW137" i="12"/>
  <c r="AX137" i="12"/>
  <c r="AY137" i="12"/>
  <c r="AW138" i="12"/>
  <c r="AX138" i="12"/>
  <c r="AY138" i="12"/>
  <c r="AW139" i="12"/>
  <c r="AX139" i="12"/>
  <c r="AY139" i="12"/>
  <c r="AW140" i="12"/>
  <c r="AX140" i="12"/>
  <c r="AY140" i="12"/>
  <c r="AW141" i="12"/>
  <c r="AX141" i="12"/>
  <c r="AY141" i="12"/>
  <c r="AW142" i="12"/>
  <c r="AX142" i="12"/>
  <c r="AY142" i="12"/>
  <c r="AW143" i="12"/>
  <c r="AX143" i="12"/>
  <c r="AY143" i="12"/>
  <c r="AW144" i="12"/>
  <c r="AX144" i="12"/>
  <c r="AY144" i="12"/>
  <c r="AW145" i="12"/>
  <c r="AX145" i="12"/>
  <c r="AY145" i="12"/>
  <c r="AW146" i="12"/>
  <c r="AX146" i="12"/>
  <c r="AY146" i="12"/>
  <c r="AW147" i="12"/>
  <c r="AX147" i="12"/>
  <c r="AY147" i="12"/>
  <c r="AW148" i="12"/>
  <c r="AX148" i="12"/>
  <c r="AY148" i="12"/>
  <c r="AW149" i="12"/>
  <c r="AX149" i="12"/>
  <c r="AY149" i="12"/>
  <c r="AW150" i="12"/>
  <c r="AX150" i="12"/>
  <c r="AY150" i="12"/>
  <c r="AW151" i="12"/>
  <c r="AX151" i="12"/>
  <c r="AY151" i="12"/>
  <c r="AW152" i="12"/>
  <c r="AX152" i="12"/>
  <c r="AY152" i="12"/>
  <c r="AW153" i="12"/>
  <c r="AX153" i="12"/>
  <c r="AY153" i="12"/>
  <c r="AW154" i="12"/>
  <c r="AX154" i="12"/>
  <c r="AY154" i="12"/>
  <c r="AW155" i="12"/>
  <c r="AX155" i="12"/>
  <c r="AY155" i="12"/>
  <c r="AW156" i="12"/>
  <c r="AX156" i="12"/>
  <c r="AY156" i="12"/>
  <c r="AW157" i="12"/>
  <c r="AX157" i="12"/>
  <c r="AY157" i="12"/>
  <c r="AW158" i="12"/>
  <c r="AX158" i="12"/>
  <c r="AY158" i="12"/>
  <c r="AW159" i="12"/>
  <c r="AX159" i="12"/>
  <c r="AY159" i="12"/>
  <c r="AW160" i="12"/>
  <c r="AX160" i="12"/>
  <c r="AY160" i="12"/>
  <c r="AW161" i="12"/>
  <c r="AX161" i="12"/>
  <c r="AY161" i="12"/>
  <c r="AW162" i="12"/>
  <c r="AX162" i="12"/>
  <c r="AY162" i="12"/>
  <c r="AW163" i="12"/>
  <c r="AX163" i="12"/>
  <c r="AY163" i="12"/>
  <c r="AW164" i="12"/>
  <c r="AX164" i="12"/>
  <c r="AY164" i="12"/>
  <c r="AW165" i="12"/>
  <c r="AX165" i="12"/>
  <c r="AY165" i="12"/>
  <c r="AW166" i="12"/>
  <c r="AX166" i="12"/>
  <c r="AY166" i="12"/>
  <c r="AW167" i="12"/>
  <c r="AX167" i="12"/>
  <c r="AY167" i="12"/>
  <c r="AW168" i="12"/>
  <c r="AX168" i="12"/>
  <c r="AY168" i="12"/>
  <c r="AW169" i="12"/>
  <c r="AX169" i="12"/>
  <c r="AY169" i="12"/>
  <c r="AW170" i="12"/>
  <c r="AX170" i="12"/>
  <c r="AY170" i="12"/>
  <c r="AW171" i="12"/>
  <c r="AX171" i="12"/>
  <c r="AY171" i="12"/>
  <c r="AW172" i="12"/>
  <c r="AX172" i="12"/>
  <c r="AY172" i="12"/>
  <c r="AW173" i="12"/>
  <c r="AX173" i="12"/>
  <c r="AY173" i="12"/>
  <c r="AW174" i="12"/>
  <c r="AX174" i="12"/>
  <c r="AY174" i="12"/>
  <c r="AW175" i="12"/>
  <c r="AX175" i="12"/>
  <c r="AY175" i="12"/>
  <c r="AW176" i="12"/>
  <c r="AX176" i="12"/>
  <c r="AY176" i="12"/>
  <c r="AW177" i="12"/>
  <c r="AX177" i="12"/>
  <c r="AY177" i="12"/>
  <c r="AW178" i="12"/>
  <c r="AX178" i="12"/>
  <c r="AY178" i="12"/>
  <c r="AW179" i="12"/>
  <c r="AX179" i="12"/>
  <c r="AY179" i="12"/>
  <c r="AW180" i="12"/>
  <c r="AX180" i="12"/>
  <c r="AY180" i="12"/>
  <c r="AW181" i="12"/>
  <c r="AX181" i="12"/>
  <c r="AY181" i="12"/>
  <c r="AW182" i="12"/>
  <c r="AX182" i="12"/>
  <c r="AY182" i="12"/>
  <c r="AW183" i="12"/>
  <c r="AX183" i="12"/>
  <c r="AY183" i="12"/>
  <c r="AW184" i="12"/>
  <c r="AX184" i="12"/>
  <c r="AY184" i="12"/>
  <c r="AW185" i="12"/>
  <c r="AX185" i="12"/>
  <c r="AY185" i="12"/>
  <c r="AW186" i="12"/>
  <c r="AX186" i="12"/>
  <c r="AY186" i="12"/>
  <c r="AW187" i="12"/>
  <c r="AX187" i="12"/>
  <c r="AY187" i="12"/>
  <c r="AW188" i="12"/>
  <c r="AX188" i="12"/>
  <c r="AY188" i="12"/>
  <c r="AW189" i="12"/>
  <c r="AX189" i="12"/>
  <c r="AY189" i="12"/>
  <c r="AW190" i="12"/>
  <c r="AX190" i="12"/>
  <c r="AY190" i="12"/>
  <c r="AW191" i="12"/>
  <c r="AX191" i="12"/>
  <c r="AY191" i="12"/>
  <c r="AW192" i="12"/>
  <c r="AX192" i="12"/>
  <c r="AY192" i="12"/>
  <c r="AW193" i="12"/>
  <c r="AX193" i="12"/>
  <c r="AY193" i="12"/>
  <c r="AW194" i="12"/>
  <c r="AX194" i="12"/>
  <c r="AY194" i="12"/>
  <c r="AW195" i="12"/>
  <c r="AX195" i="12"/>
  <c r="AY195" i="12"/>
  <c r="AW196" i="12"/>
  <c r="AX196" i="12"/>
  <c r="AY196" i="12"/>
  <c r="AW197" i="12"/>
  <c r="AX197" i="12"/>
  <c r="AY197" i="12"/>
  <c r="AW198" i="12"/>
  <c r="AX198" i="12"/>
  <c r="AY198" i="12"/>
  <c r="AW199" i="12"/>
  <c r="AX199" i="12"/>
  <c r="AY199" i="12"/>
  <c r="AW200" i="12"/>
  <c r="AX200" i="12"/>
  <c r="AY200" i="12"/>
  <c r="AW201" i="12"/>
  <c r="AX201" i="12"/>
  <c r="AY201" i="12"/>
  <c r="AW202" i="12"/>
  <c r="AX202" i="12"/>
  <c r="AY202" i="12"/>
  <c r="AW203" i="12"/>
  <c r="AX203" i="12"/>
  <c r="AY203" i="12"/>
  <c r="AW204" i="12"/>
  <c r="AX204" i="12"/>
  <c r="AY204" i="12"/>
  <c r="AW205" i="12"/>
  <c r="AX205" i="12"/>
  <c r="AY205" i="12"/>
  <c r="AW206" i="12"/>
  <c r="AX206" i="12"/>
  <c r="AY206" i="12"/>
  <c r="AW207" i="12"/>
  <c r="AX207" i="12"/>
  <c r="AY207" i="12"/>
  <c r="AW208" i="12"/>
  <c r="AX208" i="12"/>
  <c r="AY208" i="12"/>
  <c r="AW209" i="12"/>
  <c r="AX209" i="12"/>
  <c r="AY209" i="12"/>
  <c r="AW210" i="12"/>
  <c r="AX210" i="12"/>
  <c r="AY210" i="12"/>
  <c r="AW211" i="12"/>
  <c r="AX211" i="12"/>
  <c r="AY211" i="12"/>
  <c r="AW212" i="12"/>
  <c r="AX212" i="12"/>
  <c r="AY212" i="12"/>
  <c r="AW213" i="12"/>
  <c r="AX213" i="12"/>
  <c r="AY213" i="12"/>
  <c r="AW214" i="12"/>
  <c r="AX214" i="12"/>
  <c r="AY214" i="12"/>
  <c r="AW215" i="12"/>
  <c r="AX215" i="12"/>
  <c r="AY215" i="12"/>
  <c r="AW216" i="12"/>
  <c r="AX216" i="12"/>
  <c r="AY216" i="12"/>
  <c r="AW217" i="12"/>
  <c r="AX217" i="12"/>
  <c r="AY217" i="12"/>
  <c r="AW218" i="12"/>
  <c r="AX218" i="12"/>
  <c r="AY218" i="12"/>
  <c r="AW219" i="12"/>
  <c r="AX219" i="12"/>
  <c r="AY219" i="12"/>
  <c r="AW220" i="12"/>
  <c r="AX220" i="12"/>
  <c r="AY220" i="12"/>
  <c r="AW221" i="12"/>
  <c r="AX221" i="12"/>
  <c r="AY221" i="12"/>
  <c r="AW222" i="12"/>
  <c r="AX222" i="12"/>
  <c r="AY222" i="12"/>
  <c r="AW223" i="12"/>
  <c r="AX223" i="12"/>
  <c r="AY223" i="12"/>
  <c r="AW224" i="12"/>
  <c r="AX224" i="12"/>
  <c r="AY224" i="12"/>
  <c r="AW225" i="12"/>
  <c r="AX225" i="12"/>
  <c r="AY225" i="12"/>
  <c r="AW226" i="12"/>
  <c r="AX226" i="12"/>
  <c r="AY226" i="12"/>
  <c r="AW227" i="12"/>
  <c r="AX227" i="12"/>
  <c r="AY227" i="12"/>
  <c r="AW228" i="12"/>
  <c r="AX228" i="12"/>
  <c r="AY228" i="12"/>
  <c r="AW229" i="12"/>
  <c r="AX229" i="12"/>
  <c r="AY229" i="12"/>
  <c r="AW230" i="12"/>
  <c r="AX230" i="12"/>
  <c r="AY230" i="12"/>
  <c r="AW231" i="12"/>
  <c r="AX231" i="12"/>
  <c r="AY231" i="12"/>
  <c r="AW232" i="12"/>
  <c r="AX232" i="12"/>
  <c r="AY232" i="12"/>
  <c r="AW233" i="12"/>
  <c r="AX233" i="12"/>
  <c r="AY233" i="12"/>
  <c r="AW234" i="12"/>
  <c r="AX234" i="12"/>
  <c r="AY234" i="12"/>
  <c r="AW235" i="12"/>
  <c r="AX235" i="12"/>
  <c r="AY235" i="12"/>
  <c r="AW236" i="12"/>
  <c r="AX236" i="12"/>
  <c r="AY236" i="12"/>
  <c r="AW237" i="12"/>
  <c r="AX237" i="12"/>
  <c r="AY237" i="12"/>
  <c r="AW238" i="12"/>
  <c r="AX238" i="12"/>
  <c r="AY238" i="12"/>
  <c r="AW239" i="12"/>
  <c r="AX239" i="12"/>
  <c r="AY239" i="12"/>
  <c r="AW240" i="12"/>
  <c r="AX240" i="12"/>
  <c r="AY240" i="12"/>
  <c r="AW241" i="12"/>
  <c r="AX241" i="12"/>
  <c r="AY241" i="12"/>
  <c r="AW242" i="12"/>
  <c r="AX242" i="12"/>
  <c r="AY242" i="12"/>
  <c r="AW243" i="12"/>
  <c r="AX243" i="12"/>
  <c r="AY243" i="12"/>
  <c r="AW244" i="12"/>
  <c r="AX244" i="12"/>
  <c r="AY244" i="12"/>
  <c r="AW245" i="12"/>
  <c r="AX245" i="12"/>
  <c r="AY245" i="12"/>
  <c r="AW246" i="12"/>
  <c r="AX246" i="12"/>
  <c r="AY246" i="12"/>
  <c r="AW247" i="12"/>
  <c r="AX247" i="12"/>
  <c r="AY247" i="12"/>
  <c r="AW248" i="12"/>
  <c r="AX248" i="12"/>
  <c r="AY248" i="12"/>
  <c r="AW249" i="12"/>
  <c r="AX249" i="12"/>
  <c r="AY249" i="12"/>
  <c r="AW250" i="12"/>
  <c r="AX250" i="12"/>
  <c r="AY250" i="12"/>
  <c r="AW251" i="12"/>
  <c r="AX251" i="12"/>
  <c r="AY251" i="12"/>
  <c r="AW252" i="12"/>
  <c r="AX252" i="12"/>
  <c r="AY252" i="12"/>
  <c r="AW253" i="12"/>
  <c r="AX253" i="12"/>
  <c r="AY253" i="12"/>
  <c r="AW254" i="12"/>
  <c r="AX254" i="12"/>
  <c r="AY254" i="12"/>
  <c r="AW255" i="12"/>
  <c r="AX255" i="12"/>
  <c r="AY255" i="12"/>
  <c r="AW256" i="12"/>
  <c r="AX256" i="12"/>
  <c r="AY256" i="12"/>
  <c r="AW257" i="12"/>
  <c r="AX257" i="12"/>
  <c r="AY257" i="12"/>
  <c r="AW258" i="12"/>
  <c r="AX258" i="12"/>
  <c r="AY258" i="12"/>
  <c r="AW259" i="12"/>
  <c r="AX259" i="12"/>
  <c r="AY259" i="12"/>
  <c r="AW260" i="12"/>
  <c r="AX260" i="12"/>
  <c r="AY260" i="12"/>
  <c r="AW261" i="12"/>
  <c r="AX261" i="12"/>
  <c r="AY261" i="12"/>
  <c r="AW262" i="12"/>
  <c r="AX262" i="12"/>
  <c r="AY262" i="12"/>
  <c r="AW263" i="12"/>
  <c r="AX263" i="12"/>
  <c r="AY263" i="12"/>
  <c r="AW264" i="12"/>
  <c r="AX264" i="12"/>
  <c r="AY264" i="12"/>
  <c r="AW265" i="12"/>
  <c r="AX265" i="12"/>
  <c r="AY265" i="12"/>
  <c r="AW266" i="12"/>
  <c r="AX266" i="12"/>
  <c r="AY266" i="12"/>
  <c r="AW267" i="12"/>
  <c r="AX267" i="12"/>
  <c r="AY267" i="12"/>
  <c r="AW268" i="12"/>
  <c r="AX268" i="12"/>
  <c r="AY268" i="12"/>
  <c r="AW269" i="12"/>
  <c r="AX269" i="12"/>
  <c r="AY269" i="12"/>
  <c r="AW270" i="12"/>
  <c r="AX270" i="12"/>
  <c r="AY270" i="12"/>
  <c r="AW271" i="12"/>
  <c r="AX271" i="12"/>
  <c r="AY271" i="12"/>
  <c r="AW272" i="12"/>
  <c r="AX272" i="12"/>
  <c r="AY272" i="12"/>
  <c r="AW273" i="12"/>
  <c r="AX273" i="12"/>
  <c r="AY273" i="12"/>
  <c r="AW274" i="12"/>
  <c r="AX274" i="12"/>
  <c r="AY274" i="12"/>
  <c r="AW275" i="12"/>
  <c r="AX275" i="12"/>
  <c r="AY275" i="12"/>
  <c r="AW276" i="12"/>
  <c r="AX276" i="12"/>
  <c r="AY276" i="12"/>
  <c r="AW277" i="12"/>
  <c r="AX277" i="12"/>
  <c r="AY277" i="12"/>
  <c r="AW278" i="12"/>
  <c r="AX278" i="12"/>
  <c r="AY278" i="12"/>
  <c r="AW279" i="12"/>
  <c r="AX279" i="12"/>
  <c r="AY279" i="12"/>
  <c r="AW280" i="12"/>
  <c r="AX280" i="12"/>
  <c r="AY280" i="12"/>
  <c r="AW281" i="12"/>
  <c r="AX281" i="12"/>
  <c r="AY281" i="12"/>
  <c r="AW282" i="12"/>
  <c r="AX282" i="12"/>
  <c r="AY282" i="12"/>
  <c r="AW283" i="12"/>
  <c r="AX283" i="12"/>
  <c r="AY283" i="12"/>
  <c r="AW284" i="12"/>
  <c r="AX284" i="12"/>
  <c r="AY284" i="12"/>
  <c r="AW285" i="12"/>
  <c r="AX285" i="12"/>
  <c r="AY285" i="12"/>
  <c r="AW286" i="12"/>
  <c r="AX286" i="12"/>
  <c r="AY286" i="12"/>
  <c r="AW287" i="12"/>
  <c r="AX287" i="12"/>
  <c r="AY287" i="12"/>
  <c r="AW288" i="12"/>
  <c r="AX288" i="12"/>
  <c r="AY288" i="12"/>
  <c r="AW289" i="12"/>
  <c r="AX289" i="12"/>
  <c r="AY289" i="12"/>
  <c r="AW290" i="12"/>
  <c r="AX290" i="12"/>
  <c r="AY290" i="12"/>
  <c r="AW291" i="12"/>
  <c r="AX291" i="12"/>
  <c r="AY291" i="12"/>
  <c r="AW292" i="12"/>
  <c r="AX292" i="12"/>
  <c r="AY292" i="12"/>
  <c r="AW293" i="12"/>
  <c r="AX293" i="12"/>
  <c r="AY293" i="12"/>
  <c r="AW294" i="12"/>
  <c r="AX294" i="12"/>
  <c r="AY294" i="12"/>
  <c r="AW295" i="12"/>
  <c r="AX295" i="12"/>
  <c r="AY295" i="12"/>
  <c r="AW296" i="12"/>
  <c r="AX296" i="12"/>
  <c r="AY296" i="12"/>
  <c r="AW297" i="12"/>
  <c r="AX297" i="12"/>
  <c r="AY297" i="12"/>
  <c r="AW298" i="12"/>
  <c r="AX298" i="12"/>
  <c r="AY298" i="12"/>
  <c r="AW299" i="12"/>
  <c r="AX299" i="12"/>
  <c r="AY299" i="12"/>
  <c r="AW300" i="12"/>
  <c r="AX300" i="12"/>
  <c r="AY300" i="12"/>
  <c r="AW301" i="12"/>
  <c r="AX301" i="12"/>
  <c r="AY301" i="12"/>
  <c r="AW302" i="12"/>
  <c r="AX302" i="12"/>
  <c r="AY302" i="12"/>
  <c r="AW303" i="12"/>
  <c r="AX303" i="12"/>
  <c r="AY303" i="12"/>
  <c r="AW304" i="12"/>
  <c r="AX304" i="12"/>
  <c r="AY304" i="12"/>
  <c r="AW305" i="12"/>
  <c r="AX305" i="12"/>
  <c r="AY305" i="12"/>
  <c r="AW306" i="12"/>
  <c r="AX306" i="12"/>
  <c r="AY306" i="12"/>
  <c r="AW307" i="12"/>
  <c r="AX307" i="12"/>
  <c r="AY307" i="12"/>
  <c r="AW308" i="12"/>
  <c r="AX308" i="12"/>
  <c r="AY308" i="12"/>
  <c r="AW309" i="12"/>
  <c r="AX309" i="12"/>
  <c r="AY309" i="12"/>
  <c r="AW310" i="12"/>
  <c r="AX310" i="12"/>
  <c r="AY310" i="12"/>
  <c r="AW311" i="12"/>
  <c r="AX311" i="12"/>
  <c r="AY311" i="12"/>
  <c r="AW312" i="12"/>
  <c r="AX312" i="12"/>
  <c r="AY312" i="12"/>
  <c r="AW313" i="12"/>
  <c r="AX313" i="12"/>
  <c r="AY313" i="12"/>
  <c r="AW314" i="12"/>
  <c r="AX314" i="12"/>
  <c r="AY314" i="12"/>
  <c r="AW315" i="12"/>
  <c r="AX315" i="12"/>
  <c r="AY315" i="12"/>
  <c r="AW316" i="12"/>
  <c r="AX316" i="12"/>
  <c r="AY316" i="12"/>
  <c r="AW317" i="12"/>
  <c r="AX317" i="12"/>
  <c r="AY317" i="12"/>
  <c r="AW318" i="12"/>
  <c r="AX318" i="12"/>
  <c r="AY318" i="12"/>
  <c r="AW319" i="12"/>
  <c r="AX319" i="12"/>
  <c r="AY319" i="12"/>
  <c r="AW320" i="12"/>
  <c r="AX320" i="12"/>
  <c r="AY320" i="12"/>
  <c r="AW321" i="12"/>
  <c r="AX321" i="12"/>
  <c r="AY321" i="12"/>
  <c r="AW322" i="12"/>
  <c r="AX322" i="12"/>
  <c r="AY322" i="12"/>
  <c r="AW323" i="12"/>
  <c r="AX323" i="12"/>
  <c r="AY323" i="12"/>
  <c r="AW324" i="12"/>
  <c r="AX324" i="12"/>
  <c r="AY324" i="12"/>
  <c r="AX2" i="12"/>
  <c r="AY2" i="12"/>
  <c r="AW2" i="12"/>
  <c r="AT3" i="12"/>
  <c r="AT4" i="12"/>
  <c r="AT5" i="12"/>
  <c r="AT6" i="12"/>
  <c r="AT7" i="12"/>
  <c r="AT8" i="12"/>
  <c r="AT9" i="12"/>
  <c r="AT10" i="12"/>
  <c r="AT11" i="12"/>
  <c r="AT12" i="12"/>
  <c r="AT13" i="12"/>
  <c r="AT14" i="12"/>
  <c r="AT15" i="12"/>
  <c r="AT16" i="12"/>
  <c r="AT17" i="12"/>
  <c r="AT18" i="12"/>
  <c r="AT19" i="12"/>
  <c r="AT20" i="12"/>
  <c r="AT21" i="12"/>
  <c r="AT22" i="12"/>
  <c r="AT23" i="12"/>
  <c r="AT24" i="12"/>
  <c r="AT25" i="12"/>
  <c r="AT26" i="12"/>
  <c r="AT27" i="12"/>
  <c r="AT28" i="12"/>
  <c r="AT29" i="12"/>
  <c r="AT30" i="12"/>
  <c r="AT31" i="12"/>
  <c r="AT32" i="12"/>
  <c r="AT33" i="12"/>
  <c r="AT34" i="12"/>
  <c r="AT35" i="12"/>
  <c r="AT36" i="12"/>
  <c r="AT37" i="12"/>
  <c r="AT38" i="12"/>
  <c r="AT39" i="12"/>
  <c r="AT40" i="12"/>
  <c r="AT41" i="12"/>
  <c r="AT42" i="12"/>
  <c r="AT43" i="12"/>
  <c r="AT44" i="12"/>
  <c r="AT45" i="12"/>
  <c r="AT46" i="12"/>
  <c r="AT47" i="12"/>
  <c r="AT48" i="12"/>
  <c r="AT49" i="12"/>
  <c r="AT50" i="12"/>
  <c r="AT51" i="12"/>
  <c r="AT52" i="12"/>
  <c r="AT53" i="12"/>
  <c r="AT54" i="12"/>
  <c r="AT55" i="12"/>
  <c r="AT56" i="12"/>
  <c r="AT57" i="12"/>
  <c r="AT58" i="12"/>
  <c r="AT59" i="12"/>
  <c r="AT60" i="12"/>
  <c r="AT61" i="12"/>
  <c r="AT62" i="12"/>
  <c r="AT63" i="12"/>
  <c r="AT64" i="12"/>
  <c r="AT65" i="12"/>
  <c r="AT66" i="12"/>
  <c r="AT67" i="12"/>
  <c r="AT68" i="12"/>
  <c r="AT69" i="12"/>
  <c r="AT70" i="12"/>
  <c r="AT71" i="12"/>
  <c r="AT72" i="12"/>
  <c r="AT73" i="12"/>
  <c r="AT74" i="12"/>
  <c r="AT75" i="12"/>
  <c r="AT76" i="12"/>
  <c r="AT77" i="12"/>
  <c r="AT78" i="12"/>
  <c r="AT79" i="12"/>
  <c r="AT80" i="12"/>
  <c r="AT81" i="12"/>
  <c r="AT82" i="12"/>
  <c r="AT83" i="12"/>
  <c r="AT84" i="12"/>
  <c r="AT85" i="12"/>
  <c r="AT86" i="12"/>
  <c r="AT87" i="12"/>
  <c r="AT88" i="12"/>
  <c r="AT89" i="12"/>
  <c r="AT90" i="12"/>
  <c r="AT91" i="12"/>
  <c r="AT92" i="12"/>
  <c r="AT93" i="12"/>
  <c r="AT94" i="12"/>
  <c r="AT95" i="12"/>
  <c r="AT96" i="12"/>
  <c r="AT97" i="12"/>
  <c r="AT98" i="12"/>
  <c r="AT99" i="12"/>
  <c r="AT100" i="12"/>
  <c r="AT101" i="12"/>
  <c r="AT102" i="12"/>
  <c r="AT103" i="12"/>
  <c r="AT104" i="12"/>
  <c r="AT105" i="12"/>
  <c r="AT106" i="12"/>
  <c r="AT107" i="12"/>
  <c r="AT108" i="12"/>
  <c r="AT109" i="12"/>
  <c r="AT110" i="12"/>
  <c r="AT111" i="12"/>
  <c r="AT112" i="12"/>
  <c r="AT113" i="12"/>
  <c r="AT114" i="12"/>
  <c r="AT115" i="12"/>
  <c r="AT116" i="12"/>
  <c r="AT117" i="12"/>
  <c r="AT118" i="12"/>
  <c r="AT119" i="12"/>
  <c r="AT120" i="12"/>
  <c r="AT121" i="12"/>
  <c r="AT122" i="12"/>
  <c r="AT123" i="12"/>
  <c r="AT124" i="12"/>
  <c r="AT125" i="12"/>
  <c r="AT126" i="12"/>
  <c r="AT127" i="12"/>
  <c r="AT128" i="12"/>
  <c r="AT129" i="12"/>
  <c r="AT130" i="12"/>
  <c r="AT131" i="12"/>
  <c r="AT132" i="12"/>
  <c r="AT133" i="12"/>
  <c r="AT134" i="12"/>
  <c r="AT135" i="12"/>
  <c r="AT136" i="12"/>
  <c r="AT137" i="12"/>
  <c r="AT138" i="12"/>
  <c r="AT139" i="12"/>
  <c r="AT140" i="12"/>
  <c r="AT141" i="12"/>
  <c r="AT142" i="12"/>
  <c r="AT143" i="12"/>
  <c r="AT144" i="12"/>
  <c r="AT145" i="12"/>
  <c r="AT146" i="12"/>
  <c r="AT147" i="12"/>
  <c r="AT148" i="12"/>
  <c r="AT149" i="12"/>
  <c r="AT150" i="12"/>
  <c r="AT151" i="12"/>
  <c r="AT152" i="12"/>
  <c r="AT153" i="12"/>
  <c r="AT154" i="12"/>
  <c r="AT155" i="12"/>
  <c r="AT156" i="12"/>
  <c r="AT157" i="12"/>
  <c r="AT158" i="12"/>
  <c r="AT159" i="12"/>
  <c r="AT160" i="12"/>
  <c r="AT161" i="12"/>
  <c r="AT162" i="12"/>
  <c r="AT163" i="12"/>
  <c r="AT164" i="12"/>
  <c r="AT165" i="12"/>
  <c r="AT166" i="12"/>
  <c r="AT167" i="12"/>
  <c r="AT168" i="12"/>
  <c r="AT169" i="12"/>
  <c r="AT170" i="12"/>
  <c r="AT171" i="12"/>
  <c r="AT172" i="12"/>
  <c r="AT173" i="12"/>
  <c r="AT174" i="12"/>
  <c r="AT175" i="12"/>
  <c r="AT176" i="12"/>
  <c r="AT177" i="12"/>
  <c r="AT178" i="12"/>
  <c r="AT179" i="12"/>
  <c r="AT180" i="12"/>
  <c r="AT181" i="12"/>
  <c r="AT182" i="12"/>
  <c r="AT183" i="12"/>
  <c r="AT184" i="12"/>
  <c r="AT185" i="12"/>
  <c r="AT186" i="12"/>
  <c r="AT187" i="12"/>
  <c r="AT188" i="12"/>
  <c r="AT189" i="12"/>
  <c r="AT190" i="12"/>
  <c r="AT191" i="12"/>
  <c r="AT192" i="12"/>
  <c r="AT193" i="12"/>
  <c r="AT194" i="12"/>
  <c r="AT195" i="12"/>
  <c r="AT196" i="12"/>
  <c r="AT197" i="12"/>
  <c r="AT198" i="12"/>
  <c r="AT199" i="12"/>
  <c r="AT200" i="12"/>
  <c r="AT201" i="12"/>
  <c r="AT202" i="12"/>
  <c r="AT203" i="12"/>
  <c r="AT204" i="12"/>
  <c r="AT205" i="12"/>
  <c r="AT206" i="12"/>
  <c r="AT207" i="12"/>
  <c r="AT208" i="12"/>
  <c r="AT209" i="12"/>
  <c r="AT210" i="12"/>
  <c r="AT211" i="12"/>
  <c r="AT212" i="12"/>
  <c r="AT213" i="12"/>
  <c r="AT214" i="12"/>
  <c r="AT215" i="12"/>
  <c r="AT216" i="12"/>
  <c r="AT217" i="12"/>
  <c r="AT218" i="12"/>
  <c r="AT219" i="12"/>
  <c r="AT220" i="12"/>
  <c r="AT221" i="12"/>
  <c r="AT222" i="12"/>
  <c r="AT223" i="12"/>
  <c r="AT224" i="12"/>
  <c r="AT225" i="12"/>
  <c r="AT226" i="12"/>
  <c r="AT227" i="12"/>
  <c r="AT228" i="12"/>
  <c r="AT229" i="12"/>
  <c r="AT230" i="12"/>
  <c r="AT231" i="12"/>
  <c r="AT232" i="12"/>
  <c r="AT233" i="12"/>
  <c r="AT234" i="12"/>
  <c r="AT235" i="12"/>
  <c r="AT236" i="12"/>
  <c r="AT237" i="12"/>
  <c r="AT238" i="12"/>
  <c r="AT239" i="12"/>
  <c r="AT240" i="12"/>
  <c r="AT241" i="12"/>
  <c r="AT242" i="12"/>
  <c r="AT243" i="12"/>
  <c r="AT244" i="12"/>
  <c r="AT245" i="12"/>
  <c r="AT246" i="12"/>
  <c r="AT247" i="12"/>
  <c r="AT248" i="12"/>
  <c r="AT249" i="12"/>
  <c r="AT250" i="12"/>
  <c r="AT251" i="12"/>
  <c r="AT252" i="12"/>
  <c r="AT253" i="12"/>
  <c r="AT254" i="12"/>
  <c r="AT255" i="12"/>
  <c r="AT256" i="12"/>
  <c r="AT257" i="12"/>
  <c r="AT258" i="12"/>
  <c r="AT259" i="12"/>
  <c r="AT260" i="12"/>
  <c r="AT261" i="12"/>
  <c r="AT262" i="12"/>
  <c r="AT263" i="12"/>
  <c r="AT264" i="12"/>
  <c r="AT265" i="12"/>
  <c r="AT266" i="12"/>
  <c r="AT267" i="12"/>
  <c r="AT268" i="12"/>
  <c r="AT269" i="12"/>
  <c r="AT270" i="12"/>
  <c r="AT271" i="12"/>
  <c r="AT272" i="12"/>
  <c r="AT273" i="12"/>
  <c r="AT274" i="12"/>
  <c r="AT275" i="12"/>
  <c r="AT276" i="12"/>
  <c r="AT277" i="12"/>
  <c r="AT278" i="12"/>
  <c r="AT279" i="12"/>
  <c r="AT280" i="12"/>
  <c r="AT281" i="12"/>
  <c r="AT282" i="12"/>
  <c r="AT283" i="12"/>
  <c r="AT284" i="12"/>
  <c r="AT285" i="12"/>
  <c r="AT286" i="12"/>
  <c r="AT287" i="12"/>
  <c r="AT288" i="12"/>
  <c r="AT289" i="12"/>
  <c r="AT290" i="12"/>
  <c r="AT291" i="12"/>
  <c r="AT292" i="12"/>
  <c r="AT293" i="12"/>
  <c r="AT294" i="12"/>
  <c r="AT295" i="12"/>
  <c r="AT296" i="12"/>
  <c r="AT297" i="12"/>
  <c r="AT298" i="12"/>
  <c r="AT299" i="12"/>
  <c r="AT300" i="12"/>
  <c r="AT301" i="12"/>
  <c r="AT302" i="12"/>
  <c r="AT303" i="12"/>
  <c r="AT304" i="12"/>
  <c r="AT305" i="12"/>
  <c r="AT306" i="12"/>
  <c r="AT307" i="12"/>
  <c r="AT308" i="12"/>
  <c r="AT309" i="12"/>
  <c r="AT310" i="12"/>
  <c r="AT311" i="12"/>
  <c r="AT312" i="12"/>
  <c r="AT313" i="12"/>
  <c r="AT314" i="12"/>
  <c r="AT315" i="12"/>
  <c r="AT316" i="12"/>
  <c r="AT317" i="12"/>
  <c r="AT318" i="12"/>
  <c r="AT319" i="12"/>
  <c r="AT320" i="12"/>
  <c r="AT321" i="12"/>
  <c r="AT322" i="12"/>
  <c r="AT323" i="12"/>
  <c r="AT324" i="12"/>
  <c r="AT2" i="12"/>
  <c r="BH3" i="12"/>
  <c r="BI3" i="12"/>
  <c r="BJ3" i="12"/>
  <c r="BK3" i="12"/>
  <c r="BH4" i="12"/>
  <c r="BI4" i="12"/>
  <c r="BJ4" i="12"/>
  <c r="BK4" i="12"/>
  <c r="BH5" i="12"/>
  <c r="BI5" i="12"/>
  <c r="BJ5" i="12"/>
  <c r="BK5" i="12"/>
  <c r="BH6" i="12"/>
  <c r="BI6" i="12"/>
  <c r="BJ6" i="12"/>
  <c r="BK6" i="12"/>
  <c r="BH7" i="12"/>
  <c r="BI7" i="12"/>
  <c r="BJ7" i="12"/>
  <c r="BK7" i="12"/>
  <c r="BH8" i="12"/>
  <c r="BI8" i="12"/>
  <c r="BJ8" i="12"/>
  <c r="BK8" i="12"/>
  <c r="BH9" i="12"/>
  <c r="BI9" i="12"/>
  <c r="BJ9" i="12"/>
  <c r="BK9" i="12"/>
  <c r="BH10" i="12"/>
  <c r="BI10" i="12"/>
  <c r="BJ10" i="12"/>
  <c r="BK10" i="12"/>
  <c r="BH11" i="12"/>
  <c r="BI11" i="12"/>
  <c r="BJ11" i="12"/>
  <c r="BK11" i="12"/>
  <c r="BH12" i="12"/>
  <c r="BI12" i="12"/>
  <c r="BJ12" i="12"/>
  <c r="BK12" i="12"/>
  <c r="BH13" i="12"/>
  <c r="BI13" i="12"/>
  <c r="BJ13" i="12"/>
  <c r="BK13" i="12"/>
  <c r="BH14" i="12"/>
  <c r="BI14" i="12"/>
  <c r="BJ14" i="12"/>
  <c r="BK14" i="12"/>
  <c r="BH15" i="12"/>
  <c r="BI15" i="12"/>
  <c r="BJ15" i="12"/>
  <c r="BK15" i="12"/>
  <c r="BH16" i="12"/>
  <c r="BI16" i="12"/>
  <c r="BJ16" i="12"/>
  <c r="BK16" i="12"/>
  <c r="BH17" i="12"/>
  <c r="BI17" i="12"/>
  <c r="BJ17" i="12"/>
  <c r="BK17" i="12"/>
  <c r="BH18" i="12"/>
  <c r="BI18" i="12"/>
  <c r="BJ18" i="12"/>
  <c r="BK18" i="12"/>
  <c r="BH19" i="12"/>
  <c r="BI19" i="12"/>
  <c r="BJ19" i="12"/>
  <c r="BK19" i="12"/>
  <c r="BH20" i="12"/>
  <c r="BI20" i="12"/>
  <c r="BJ20" i="12"/>
  <c r="BK20" i="12"/>
  <c r="BH21" i="12"/>
  <c r="BI21" i="12"/>
  <c r="BJ21" i="12"/>
  <c r="BK21" i="12"/>
  <c r="BH22" i="12"/>
  <c r="BI22" i="12"/>
  <c r="BJ22" i="12"/>
  <c r="BK22" i="12"/>
  <c r="BH23" i="12"/>
  <c r="BI23" i="12"/>
  <c r="BJ23" i="12"/>
  <c r="BK23" i="12"/>
  <c r="BH24" i="12"/>
  <c r="BI24" i="12"/>
  <c r="BJ24" i="12"/>
  <c r="BK24" i="12"/>
  <c r="BH25" i="12"/>
  <c r="BI25" i="12"/>
  <c r="BJ25" i="12"/>
  <c r="BK25" i="12"/>
  <c r="BH26" i="12"/>
  <c r="BI26" i="12"/>
  <c r="BJ26" i="12"/>
  <c r="BK26" i="12"/>
  <c r="BH27" i="12"/>
  <c r="BI27" i="12"/>
  <c r="BJ27" i="12"/>
  <c r="BK27" i="12"/>
  <c r="BH28" i="12"/>
  <c r="BI28" i="12"/>
  <c r="BJ28" i="12"/>
  <c r="BK28" i="12"/>
  <c r="BH29" i="12"/>
  <c r="BI29" i="12"/>
  <c r="BJ29" i="12"/>
  <c r="BK29" i="12"/>
  <c r="BH30" i="12"/>
  <c r="BI30" i="12"/>
  <c r="BJ30" i="12"/>
  <c r="BK30" i="12"/>
  <c r="BH31" i="12"/>
  <c r="BI31" i="12"/>
  <c r="BJ31" i="12"/>
  <c r="BK31" i="12"/>
  <c r="BH32" i="12"/>
  <c r="BI32" i="12"/>
  <c r="BJ32" i="12"/>
  <c r="BK32" i="12"/>
  <c r="BH33" i="12"/>
  <c r="BI33" i="12"/>
  <c r="BJ33" i="12"/>
  <c r="BK33" i="12"/>
  <c r="BH34" i="12"/>
  <c r="BI34" i="12"/>
  <c r="BJ34" i="12"/>
  <c r="BK34" i="12"/>
  <c r="BH35" i="12"/>
  <c r="BI35" i="12"/>
  <c r="BJ35" i="12"/>
  <c r="BK35" i="12"/>
  <c r="BH36" i="12"/>
  <c r="BI36" i="12"/>
  <c r="BJ36" i="12"/>
  <c r="BK36" i="12"/>
  <c r="BH37" i="12"/>
  <c r="BI37" i="12"/>
  <c r="BJ37" i="12"/>
  <c r="BK37" i="12"/>
  <c r="BH38" i="12"/>
  <c r="BI38" i="12"/>
  <c r="BJ38" i="12"/>
  <c r="BK38" i="12"/>
  <c r="BH39" i="12"/>
  <c r="BI39" i="12"/>
  <c r="BJ39" i="12"/>
  <c r="BK39" i="12"/>
  <c r="BH40" i="12"/>
  <c r="BI40" i="12"/>
  <c r="BJ40" i="12"/>
  <c r="BK40" i="12"/>
  <c r="BH41" i="12"/>
  <c r="BI41" i="12"/>
  <c r="BJ41" i="12"/>
  <c r="BK41" i="12"/>
  <c r="BH42" i="12"/>
  <c r="BI42" i="12"/>
  <c r="BJ42" i="12"/>
  <c r="BK42" i="12"/>
  <c r="BH43" i="12"/>
  <c r="BI43" i="12"/>
  <c r="BJ43" i="12"/>
  <c r="BK43" i="12"/>
  <c r="BH44" i="12"/>
  <c r="BI44" i="12"/>
  <c r="BJ44" i="12"/>
  <c r="BK44" i="12"/>
  <c r="BH45" i="12"/>
  <c r="BI45" i="12"/>
  <c r="BJ45" i="12"/>
  <c r="BK45" i="12"/>
  <c r="BH46" i="12"/>
  <c r="BI46" i="12"/>
  <c r="BJ46" i="12"/>
  <c r="BK46" i="12"/>
  <c r="BH47" i="12"/>
  <c r="BI47" i="12"/>
  <c r="BJ47" i="12"/>
  <c r="BK47" i="12"/>
  <c r="BH48" i="12"/>
  <c r="BI48" i="12"/>
  <c r="BJ48" i="12"/>
  <c r="BK48" i="12"/>
  <c r="BH49" i="12"/>
  <c r="BI49" i="12"/>
  <c r="BJ49" i="12"/>
  <c r="BK49" i="12"/>
  <c r="BH50" i="12"/>
  <c r="BI50" i="12"/>
  <c r="BJ50" i="12"/>
  <c r="BK50" i="12"/>
  <c r="BH51" i="12"/>
  <c r="BI51" i="12"/>
  <c r="BJ51" i="12"/>
  <c r="BK51" i="12"/>
  <c r="BH52" i="12"/>
  <c r="BI52" i="12"/>
  <c r="BJ52" i="12"/>
  <c r="BK52" i="12"/>
  <c r="BH53" i="12"/>
  <c r="BI53" i="12"/>
  <c r="BJ53" i="12"/>
  <c r="BK53" i="12"/>
  <c r="BH54" i="12"/>
  <c r="BI54" i="12"/>
  <c r="BJ54" i="12"/>
  <c r="BK54" i="12"/>
  <c r="BH55" i="12"/>
  <c r="BI55" i="12"/>
  <c r="BJ55" i="12"/>
  <c r="BK55" i="12"/>
  <c r="BH56" i="12"/>
  <c r="BI56" i="12"/>
  <c r="BJ56" i="12"/>
  <c r="BK56" i="12"/>
  <c r="BH57" i="12"/>
  <c r="BI57" i="12"/>
  <c r="BJ57" i="12"/>
  <c r="BK57" i="12"/>
  <c r="BH58" i="12"/>
  <c r="BI58" i="12"/>
  <c r="BJ58" i="12"/>
  <c r="BK58" i="12"/>
  <c r="BH59" i="12"/>
  <c r="BI59" i="12"/>
  <c r="BJ59" i="12"/>
  <c r="BK59" i="12"/>
  <c r="BH60" i="12"/>
  <c r="BI60" i="12"/>
  <c r="BJ60" i="12"/>
  <c r="BK60" i="12"/>
  <c r="BH61" i="12"/>
  <c r="BI61" i="12"/>
  <c r="BJ61" i="12"/>
  <c r="BK61" i="12"/>
  <c r="BH62" i="12"/>
  <c r="BI62" i="12"/>
  <c r="BJ62" i="12"/>
  <c r="BK62" i="12"/>
  <c r="BH63" i="12"/>
  <c r="BI63" i="12"/>
  <c r="BJ63" i="12"/>
  <c r="BK63" i="12"/>
  <c r="BH64" i="12"/>
  <c r="BI64" i="12"/>
  <c r="BJ64" i="12"/>
  <c r="BK64" i="12"/>
  <c r="BH65" i="12"/>
  <c r="BI65" i="12"/>
  <c r="BJ65" i="12"/>
  <c r="BK65" i="12"/>
  <c r="BH66" i="12"/>
  <c r="BI66" i="12"/>
  <c r="BJ66" i="12"/>
  <c r="BK66" i="12"/>
  <c r="BH67" i="12"/>
  <c r="BI67" i="12"/>
  <c r="BJ67" i="12"/>
  <c r="BK67" i="12"/>
  <c r="BH68" i="12"/>
  <c r="BI68" i="12"/>
  <c r="BJ68" i="12"/>
  <c r="BK68" i="12"/>
  <c r="BH69" i="12"/>
  <c r="BI69" i="12"/>
  <c r="BJ69" i="12"/>
  <c r="BK69" i="12"/>
  <c r="BH70" i="12"/>
  <c r="BI70" i="12"/>
  <c r="BJ70" i="12"/>
  <c r="BK70" i="12"/>
  <c r="BH71" i="12"/>
  <c r="BI71" i="12"/>
  <c r="BJ71" i="12"/>
  <c r="BK71" i="12"/>
  <c r="BH72" i="12"/>
  <c r="BI72" i="12"/>
  <c r="BJ72" i="12"/>
  <c r="BK72" i="12"/>
  <c r="BH73" i="12"/>
  <c r="BI73" i="12"/>
  <c r="BJ73" i="12"/>
  <c r="BK73" i="12"/>
  <c r="BH74" i="12"/>
  <c r="BI74" i="12"/>
  <c r="BJ74" i="12"/>
  <c r="BK74" i="12"/>
  <c r="BH75" i="12"/>
  <c r="BI75" i="12"/>
  <c r="BJ75" i="12"/>
  <c r="BK75" i="12"/>
  <c r="BH76" i="12"/>
  <c r="BI76" i="12"/>
  <c r="BJ76" i="12"/>
  <c r="BK76" i="12"/>
  <c r="BH77" i="12"/>
  <c r="BI77" i="12"/>
  <c r="BJ77" i="12"/>
  <c r="BK77" i="12"/>
  <c r="BH78" i="12"/>
  <c r="BI78" i="12"/>
  <c r="BJ78" i="12"/>
  <c r="BK78" i="12"/>
  <c r="BH79" i="12"/>
  <c r="BI79" i="12"/>
  <c r="BJ79" i="12"/>
  <c r="BK79" i="12"/>
  <c r="BH80" i="12"/>
  <c r="BI80" i="12"/>
  <c r="BJ80" i="12"/>
  <c r="BK80" i="12"/>
  <c r="BH81" i="12"/>
  <c r="BI81" i="12"/>
  <c r="BJ81" i="12"/>
  <c r="BK81" i="12"/>
  <c r="BH82" i="12"/>
  <c r="BI82" i="12"/>
  <c r="BJ82" i="12"/>
  <c r="BK82" i="12"/>
  <c r="BH83" i="12"/>
  <c r="BI83" i="12"/>
  <c r="BJ83" i="12"/>
  <c r="BK83" i="12"/>
  <c r="BH84" i="12"/>
  <c r="BI84" i="12"/>
  <c r="BJ84" i="12"/>
  <c r="BK84" i="12"/>
  <c r="BH85" i="12"/>
  <c r="BI85" i="12"/>
  <c r="BJ85" i="12"/>
  <c r="BK85" i="12"/>
  <c r="BH86" i="12"/>
  <c r="BI86" i="12"/>
  <c r="BJ86" i="12"/>
  <c r="BK86" i="12"/>
  <c r="BH87" i="12"/>
  <c r="BI87" i="12"/>
  <c r="BJ87" i="12"/>
  <c r="BK87" i="12"/>
  <c r="BH88" i="12"/>
  <c r="BI88" i="12"/>
  <c r="BJ88" i="12"/>
  <c r="BK88" i="12"/>
  <c r="BH89" i="12"/>
  <c r="BI89" i="12"/>
  <c r="BJ89" i="12"/>
  <c r="BK89" i="12"/>
  <c r="BH90" i="12"/>
  <c r="BI90" i="12"/>
  <c r="BJ90" i="12"/>
  <c r="BK90" i="12"/>
  <c r="BH91" i="12"/>
  <c r="BI91" i="12"/>
  <c r="BJ91" i="12"/>
  <c r="BK91" i="12"/>
  <c r="BH92" i="12"/>
  <c r="BI92" i="12"/>
  <c r="BJ92" i="12"/>
  <c r="BK92" i="12"/>
  <c r="BH93" i="12"/>
  <c r="BI93" i="12"/>
  <c r="BJ93" i="12"/>
  <c r="BK93" i="12"/>
  <c r="BH94" i="12"/>
  <c r="BI94" i="12"/>
  <c r="BJ94" i="12"/>
  <c r="BK94" i="12"/>
  <c r="BH95" i="12"/>
  <c r="BI95" i="12"/>
  <c r="BJ95" i="12"/>
  <c r="BK95" i="12"/>
  <c r="BH96" i="12"/>
  <c r="BI96" i="12"/>
  <c r="BJ96" i="12"/>
  <c r="BK96" i="12"/>
  <c r="BH97" i="12"/>
  <c r="BI97" i="12"/>
  <c r="BJ97" i="12"/>
  <c r="BK97" i="12"/>
  <c r="BH98" i="12"/>
  <c r="BI98" i="12"/>
  <c r="BJ98" i="12"/>
  <c r="BK98" i="12"/>
  <c r="BH99" i="12"/>
  <c r="BI99" i="12"/>
  <c r="BJ99" i="12"/>
  <c r="BK99" i="12"/>
  <c r="BH100" i="12"/>
  <c r="BI100" i="12"/>
  <c r="BJ100" i="12"/>
  <c r="BK100" i="12"/>
  <c r="BH101" i="12"/>
  <c r="BI101" i="12"/>
  <c r="BJ101" i="12"/>
  <c r="BK101" i="12"/>
  <c r="BH102" i="12"/>
  <c r="BI102" i="12"/>
  <c r="BJ102" i="12"/>
  <c r="BK102" i="12"/>
  <c r="BH103" i="12"/>
  <c r="BI103" i="12"/>
  <c r="BJ103" i="12"/>
  <c r="BK103" i="12"/>
  <c r="BH104" i="12"/>
  <c r="BI104" i="12"/>
  <c r="BJ104" i="12"/>
  <c r="BK104" i="12"/>
  <c r="BH105" i="12"/>
  <c r="BI105" i="12"/>
  <c r="BJ105" i="12"/>
  <c r="BK105" i="12"/>
  <c r="BH106" i="12"/>
  <c r="BI106" i="12"/>
  <c r="BJ106" i="12"/>
  <c r="BK106" i="12"/>
  <c r="BH107" i="12"/>
  <c r="BI107" i="12"/>
  <c r="BJ107" i="12"/>
  <c r="BK107" i="12"/>
  <c r="BH108" i="12"/>
  <c r="BI108" i="12"/>
  <c r="BJ108" i="12"/>
  <c r="BK108" i="12"/>
  <c r="BH109" i="12"/>
  <c r="BI109" i="12"/>
  <c r="BJ109" i="12"/>
  <c r="BK109" i="12"/>
  <c r="BH110" i="12"/>
  <c r="BI110" i="12"/>
  <c r="BJ110" i="12"/>
  <c r="BK110" i="12"/>
  <c r="BH111" i="12"/>
  <c r="BI111" i="12"/>
  <c r="BJ111" i="12"/>
  <c r="BK111" i="12"/>
  <c r="BH112" i="12"/>
  <c r="BI112" i="12"/>
  <c r="BJ112" i="12"/>
  <c r="BK112" i="12"/>
  <c r="BH113" i="12"/>
  <c r="BI113" i="12"/>
  <c r="BJ113" i="12"/>
  <c r="BK113" i="12"/>
  <c r="BH114" i="12"/>
  <c r="BI114" i="12"/>
  <c r="BJ114" i="12"/>
  <c r="BK114" i="12"/>
  <c r="BH115" i="12"/>
  <c r="BI115" i="12"/>
  <c r="BJ115" i="12"/>
  <c r="BK115" i="12"/>
  <c r="BH116" i="12"/>
  <c r="BI116" i="12"/>
  <c r="BJ116" i="12"/>
  <c r="BK116" i="12"/>
  <c r="BH117" i="12"/>
  <c r="BI117" i="12"/>
  <c r="BJ117" i="12"/>
  <c r="BK117" i="12"/>
  <c r="BH118" i="12"/>
  <c r="BI118" i="12"/>
  <c r="BJ118" i="12"/>
  <c r="BK118" i="12"/>
  <c r="BH119" i="12"/>
  <c r="BI119" i="12"/>
  <c r="BJ119" i="12"/>
  <c r="BK119" i="12"/>
  <c r="BH120" i="12"/>
  <c r="BI120" i="12"/>
  <c r="BJ120" i="12"/>
  <c r="BK120" i="12"/>
  <c r="BH121" i="12"/>
  <c r="BI121" i="12"/>
  <c r="BJ121" i="12"/>
  <c r="BK121" i="12"/>
  <c r="BH122" i="12"/>
  <c r="BI122" i="12"/>
  <c r="BJ122" i="12"/>
  <c r="BK122" i="12"/>
  <c r="BH123" i="12"/>
  <c r="BI123" i="12"/>
  <c r="BJ123" i="12"/>
  <c r="BK123" i="12"/>
  <c r="BH124" i="12"/>
  <c r="BI124" i="12"/>
  <c r="BJ124" i="12"/>
  <c r="BK124" i="12"/>
  <c r="BH125" i="12"/>
  <c r="BI125" i="12"/>
  <c r="BJ125" i="12"/>
  <c r="BK125" i="12"/>
  <c r="BH126" i="12"/>
  <c r="BI126" i="12"/>
  <c r="BJ126" i="12"/>
  <c r="BK126" i="12"/>
  <c r="BH127" i="12"/>
  <c r="BI127" i="12"/>
  <c r="BJ127" i="12"/>
  <c r="BK127" i="12"/>
  <c r="BH128" i="12"/>
  <c r="BI128" i="12"/>
  <c r="BJ128" i="12"/>
  <c r="BK128" i="12"/>
  <c r="BH129" i="12"/>
  <c r="BI129" i="12"/>
  <c r="BJ129" i="12"/>
  <c r="BK129" i="12"/>
  <c r="BH130" i="12"/>
  <c r="BI130" i="12"/>
  <c r="BJ130" i="12"/>
  <c r="BK130" i="12"/>
  <c r="BH131" i="12"/>
  <c r="BI131" i="12"/>
  <c r="BJ131" i="12"/>
  <c r="BK131" i="12"/>
  <c r="BH132" i="12"/>
  <c r="BI132" i="12"/>
  <c r="BJ132" i="12"/>
  <c r="BK132" i="12"/>
  <c r="BH133" i="12"/>
  <c r="BI133" i="12"/>
  <c r="BJ133" i="12"/>
  <c r="BK133" i="12"/>
  <c r="BH134" i="12"/>
  <c r="BI134" i="12"/>
  <c r="BJ134" i="12"/>
  <c r="BK134" i="12"/>
  <c r="BH135" i="12"/>
  <c r="BI135" i="12"/>
  <c r="BJ135" i="12"/>
  <c r="BK135" i="12"/>
  <c r="BH136" i="12"/>
  <c r="BI136" i="12"/>
  <c r="BJ136" i="12"/>
  <c r="BK136" i="12"/>
  <c r="BH137" i="12"/>
  <c r="BI137" i="12"/>
  <c r="BJ137" i="12"/>
  <c r="BK137" i="12"/>
  <c r="BH138" i="12"/>
  <c r="BI138" i="12"/>
  <c r="BJ138" i="12"/>
  <c r="BK138" i="12"/>
  <c r="BH139" i="12"/>
  <c r="BI139" i="12"/>
  <c r="BJ139" i="12"/>
  <c r="BK139" i="12"/>
  <c r="BH140" i="12"/>
  <c r="BI140" i="12"/>
  <c r="BJ140" i="12"/>
  <c r="BK140" i="12"/>
  <c r="BH141" i="12"/>
  <c r="BI141" i="12"/>
  <c r="BJ141" i="12"/>
  <c r="BK141" i="12"/>
  <c r="BH142" i="12"/>
  <c r="BI142" i="12"/>
  <c r="BJ142" i="12"/>
  <c r="BK142" i="12"/>
  <c r="BH143" i="12"/>
  <c r="BI143" i="12"/>
  <c r="BJ143" i="12"/>
  <c r="BK143" i="12"/>
  <c r="BH144" i="12"/>
  <c r="BI144" i="12"/>
  <c r="BJ144" i="12"/>
  <c r="BK144" i="12"/>
  <c r="BH145" i="12"/>
  <c r="BI145" i="12"/>
  <c r="BJ145" i="12"/>
  <c r="BK145" i="12"/>
  <c r="BH146" i="12"/>
  <c r="BI146" i="12"/>
  <c r="BJ146" i="12"/>
  <c r="BK146" i="12"/>
  <c r="BH147" i="12"/>
  <c r="BI147" i="12"/>
  <c r="BJ147" i="12"/>
  <c r="BK147" i="12"/>
  <c r="BH148" i="12"/>
  <c r="BI148" i="12"/>
  <c r="BJ148" i="12"/>
  <c r="BK148" i="12"/>
  <c r="BH149" i="12"/>
  <c r="BI149" i="12"/>
  <c r="BJ149" i="12"/>
  <c r="BK149" i="12"/>
  <c r="BH150" i="12"/>
  <c r="BI150" i="12"/>
  <c r="BJ150" i="12"/>
  <c r="BK150" i="12"/>
  <c r="BH151" i="12"/>
  <c r="BI151" i="12"/>
  <c r="BJ151" i="12"/>
  <c r="BK151" i="12"/>
  <c r="BH152" i="12"/>
  <c r="BI152" i="12"/>
  <c r="BJ152" i="12"/>
  <c r="BK152" i="12"/>
  <c r="BH153" i="12"/>
  <c r="BI153" i="12"/>
  <c r="BJ153" i="12"/>
  <c r="BK153" i="12"/>
  <c r="BH154" i="12"/>
  <c r="BI154" i="12"/>
  <c r="BJ154" i="12"/>
  <c r="BK154" i="12"/>
  <c r="BH155" i="12"/>
  <c r="BI155" i="12"/>
  <c r="BJ155" i="12"/>
  <c r="BK155" i="12"/>
  <c r="BH156" i="12"/>
  <c r="BI156" i="12"/>
  <c r="BJ156" i="12"/>
  <c r="BK156" i="12"/>
  <c r="BH157" i="12"/>
  <c r="BI157" i="12"/>
  <c r="BJ157" i="12"/>
  <c r="BK157" i="12"/>
  <c r="BH158" i="12"/>
  <c r="BI158" i="12"/>
  <c r="BJ158" i="12"/>
  <c r="BK158" i="12"/>
  <c r="BH159" i="12"/>
  <c r="BI159" i="12"/>
  <c r="BJ159" i="12"/>
  <c r="BK159" i="12"/>
  <c r="BH160" i="12"/>
  <c r="BI160" i="12"/>
  <c r="BJ160" i="12"/>
  <c r="BK160" i="12"/>
  <c r="BH161" i="12"/>
  <c r="BI161" i="12"/>
  <c r="BJ161" i="12"/>
  <c r="BK161" i="12"/>
  <c r="BH162" i="12"/>
  <c r="BI162" i="12"/>
  <c r="BJ162" i="12"/>
  <c r="BK162" i="12"/>
  <c r="BH163" i="12"/>
  <c r="BI163" i="12"/>
  <c r="BJ163" i="12"/>
  <c r="BK163" i="12"/>
  <c r="BH164" i="12"/>
  <c r="BI164" i="12"/>
  <c r="BJ164" i="12"/>
  <c r="BK164" i="12"/>
  <c r="BH165" i="12"/>
  <c r="BI165" i="12"/>
  <c r="BJ165" i="12"/>
  <c r="BK165" i="12"/>
  <c r="BH166" i="12"/>
  <c r="BI166" i="12"/>
  <c r="BJ166" i="12"/>
  <c r="BK166" i="12"/>
  <c r="BH167" i="12"/>
  <c r="BI167" i="12"/>
  <c r="BJ167" i="12"/>
  <c r="BK167" i="12"/>
  <c r="BH168" i="12"/>
  <c r="BI168" i="12"/>
  <c r="BJ168" i="12"/>
  <c r="BK168" i="12"/>
  <c r="BH169" i="12"/>
  <c r="BI169" i="12"/>
  <c r="BJ169" i="12"/>
  <c r="BK169" i="12"/>
  <c r="BH170" i="12"/>
  <c r="BI170" i="12"/>
  <c r="BJ170" i="12"/>
  <c r="BK170" i="12"/>
  <c r="BH171" i="12"/>
  <c r="BI171" i="12"/>
  <c r="BJ171" i="12"/>
  <c r="BK171" i="12"/>
  <c r="BH172" i="12"/>
  <c r="BI172" i="12"/>
  <c r="BJ172" i="12"/>
  <c r="BK172" i="12"/>
  <c r="BH173" i="12"/>
  <c r="BI173" i="12"/>
  <c r="BJ173" i="12"/>
  <c r="BK173" i="12"/>
  <c r="BH174" i="12"/>
  <c r="BI174" i="12"/>
  <c r="BJ174" i="12"/>
  <c r="BK174" i="12"/>
  <c r="BH175" i="12"/>
  <c r="BI175" i="12"/>
  <c r="BJ175" i="12"/>
  <c r="BK175" i="12"/>
  <c r="BH176" i="12"/>
  <c r="BI176" i="12"/>
  <c r="BJ176" i="12"/>
  <c r="BK176" i="12"/>
  <c r="BH177" i="12"/>
  <c r="BI177" i="12"/>
  <c r="BJ177" i="12"/>
  <c r="BK177" i="12"/>
  <c r="BH178" i="12"/>
  <c r="BI178" i="12"/>
  <c r="BJ178" i="12"/>
  <c r="BK178" i="12"/>
  <c r="BH179" i="12"/>
  <c r="BI179" i="12"/>
  <c r="BJ179" i="12"/>
  <c r="BK179" i="12"/>
  <c r="BH180" i="12"/>
  <c r="BI180" i="12"/>
  <c r="BJ180" i="12"/>
  <c r="BK180" i="12"/>
  <c r="BH181" i="12"/>
  <c r="BI181" i="12"/>
  <c r="BJ181" i="12"/>
  <c r="BK181" i="12"/>
  <c r="BH182" i="12"/>
  <c r="BI182" i="12"/>
  <c r="BJ182" i="12"/>
  <c r="BK182" i="12"/>
  <c r="BH183" i="12"/>
  <c r="BI183" i="12"/>
  <c r="BJ183" i="12"/>
  <c r="BK183" i="12"/>
  <c r="BH184" i="12"/>
  <c r="BI184" i="12"/>
  <c r="BJ184" i="12"/>
  <c r="BK184" i="12"/>
  <c r="BH185" i="12"/>
  <c r="BI185" i="12"/>
  <c r="BJ185" i="12"/>
  <c r="BK185" i="12"/>
  <c r="BH186" i="12"/>
  <c r="BI186" i="12"/>
  <c r="BJ186" i="12"/>
  <c r="BK186" i="12"/>
  <c r="BH187" i="12"/>
  <c r="BI187" i="12"/>
  <c r="BJ187" i="12"/>
  <c r="BK187" i="12"/>
  <c r="BH188" i="12"/>
  <c r="BI188" i="12"/>
  <c r="BJ188" i="12"/>
  <c r="BK188" i="12"/>
  <c r="BH189" i="12"/>
  <c r="BI189" i="12"/>
  <c r="BJ189" i="12"/>
  <c r="BK189" i="12"/>
  <c r="BH190" i="12"/>
  <c r="BI190" i="12"/>
  <c r="BJ190" i="12"/>
  <c r="BK190" i="12"/>
  <c r="BH191" i="12"/>
  <c r="BI191" i="12"/>
  <c r="BJ191" i="12"/>
  <c r="BK191" i="12"/>
  <c r="BH192" i="12"/>
  <c r="BI192" i="12"/>
  <c r="BJ192" i="12"/>
  <c r="BK192" i="12"/>
  <c r="BH193" i="12"/>
  <c r="BI193" i="12"/>
  <c r="BJ193" i="12"/>
  <c r="BK193" i="12"/>
  <c r="BH194" i="12"/>
  <c r="BI194" i="12"/>
  <c r="BJ194" i="12"/>
  <c r="BK194" i="12"/>
  <c r="BH195" i="12"/>
  <c r="BI195" i="12"/>
  <c r="BJ195" i="12"/>
  <c r="BK195" i="12"/>
  <c r="BH196" i="12"/>
  <c r="BI196" i="12"/>
  <c r="BJ196" i="12"/>
  <c r="BK196" i="12"/>
  <c r="BH197" i="12"/>
  <c r="BI197" i="12"/>
  <c r="BJ197" i="12"/>
  <c r="BK197" i="12"/>
  <c r="BH198" i="12"/>
  <c r="BI198" i="12"/>
  <c r="BJ198" i="12"/>
  <c r="BK198" i="12"/>
  <c r="BH199" i="12"/>
  <c r="BI199" i="12"/>
  <c r="BJ199" i="12"/>
  <c r="BK199" i="12"/>
  <c r="BH200" i="12"/>
  <c r="BI200" i="12"/>
  <c r="BJ200" i="12"/>
  <c r="BK200" i="12"/>
  <c r="BH201" i="12"/>
  <c r="BI201" i="12"/>
  <c r="BJ201" i="12"/>
  <c r="BK201" i="12"/>
  <c r="BH202" i="12"/>
  <c r="BI202" i="12"/>
  <c r="BJ202" i="12"/>
  <c r="BK202" i="12"/>
  <c r="BH203" i="12"/>
  <c r="BI203" i="12"/>
  <c r="BJ203" i="12"/>
  <c r="BK203" i="12"/>
  <c r="BH204" i="12"/>
  <c r="BI204" i="12"/>
  <c r="BJ204" i="12"/>
  <c r="BK204" i="12"/>
  <c r="BH205" i="12"/>
  <c r="BI205" i="12"/>
  <c r="BJ205" i="12"/>
  <c r="BK205" i="12"/>
  <c r="BH206" i="12"/>
  <c r="BI206" i="12"/>
  <c r="BJ206" i="12"/>
  <c r="BK206" i="12"/>
  <c r="BH207" i="12"/>
  <c r="BI207" i="12"/>
  <c r="BJ207" i="12"/>
  <c r="BK207" i="12"/>
  <c r="BH208" i="12"/>
  <c r="BI208" i="12"/>
  <c r="BJ208" i="12"/>
  <c r="BK208" i="12"/>
  <c r="BH209" i="12"/>
  <c r="BI209" i="12"/>
  <c r="BJ209" i="12"/>
  <c r="BK209" i="12"/>
  <c r="BH210" i="12"/>
  <c r="BI210" i="12"/>
  <c r="BJ210" i="12"/>
  <c r="BK210" i="12"/>
  <c r="BH211" i="12"/>
  <c r="BI211" i="12"/>
  <c r="BJ211" i="12"/>
  <c r="BK211" i="12"/>
  <c r="BH212" i="12"/>
  <c r="BI212" i="12"/>
  <c r="BJ212" i="12"/>
  <c r="BK212" i="12"/>
  <c r="BH213" i="12"/>
  <c r="BI213" i="12"/>
  <c r="BJ213" i="12"/>
  <c r="BK213" i="12"/>
  <c r="BH214" i="12"/>
  <c r="BI214" i="12"/>
  <c r="BJ214" i="12"/>
  <c r="BK214" i="12"/>
  <c r="BH215" i="12"/>
  <c r="BI215" i="12"/>
  <c r="BJ215" i="12"/>
  <c r="BK215" i="12"/>
  <c r="BH216" i="12"/>
  <c r="BI216" i="12"/>
  <c r="BJ216" i="12"/>
  <c r="BK216" i="12"/>
  <c r="BH217" i="12"/>
  <c r="BI217" i="12"/>
  <c r="BJ217" i="12"/>
  <c r="BK217" i="12"/>
  <c r="BH218" i="12"/>
  <c r="BI218" i="12"/>
  <c r="BJ218" i="12"/>
  <c r="BK218" i="12"/>
  <c r="BH219" i="12"/>
  <c r="BI219" i="12"/>
  <c r="BJ219" i="12"/>
  <c r="BK219" i="12"/>
  <c r="BH220" i="12"/>
  <c r="BI220" i="12"/>
  <c r="BJ220" i="12"/>
  <c r="BK220" i="12"/>
  <c r="BH221" i="12"/>
  <c r="BI221" i="12"/>
  <c r="BJ221" i="12"/>
  <c r="BK221" i="12"/>
  <c r="BH222" i="12"/>
  <c r="BI222" i="12"/>
  <c r="BJ222" i="12"/>
  <c r="BK222" i="12"/>
  <c r="BH223" i="12"/>
  <c r="BI223" i="12"/>
  <c r="BJ223" i="12"/>
  <c r="BK223" i="12"/>
  <c r="BH224" i="12"/>
  <c r="BI224" i="12"/>
  <c r="BJ224" i="12"/>
  <c r="BK224" i="12"/>
  <c r="BH225" i="12"/>
  <c r="BI225" i="12"/>
  <c r="BJ225" i="12"/>
  <c r="BK225" i="12"/>
  <c r="BH226" i="12"/>
  <c r="BI226" i="12"/>
  <c r="BJ226" i="12"/>
  <c r="BK226" i="12"/>
  <c r="BH227" i="12"/>
  <c r="BI227" i="12"/>
  <c r="BJ227" i="12"/>
  <c r="BK227" i="12"/>
  <c r="BH228" i="12"/>
  <c r="BI228" i="12"/>
  <c r="BJ228" i="12"/>
  <c r="BK228" i="12"/>
  <c r="BH229" i="12"/>
  <c r="BI229" i="12"/>
  <c r="BJ229" i="12"/>
  <c r="BK229" i="12"/>
  <c r="BH230" i="12"/>
  <c r="BI230" i="12"/>
  <c r="BJ230" i="12"/>
  <c r="BK230" i="12"/>
  <c r="BH231" i="12"/>
  <c r="BI231" i="12"/>
  <c r="BJ231" i="12"/>
  <c r="BK231" i="12"/>
  <c r="BH232" i="12"/>
  <c r="BI232" i="12"/>
  <c r="BJ232" i="12"/>
  <c r="BK232" i="12"/>
  <c r="BH233" i="12"/>
  <c r="BI233" i="12"/>
  <c r="BJ233" i="12"/>
  <c r="BK233" i="12"/>
  <c r="BH234" i="12"/>
  <c r="BI234" i="12"/>
  <c r="BJ234" i="12"/>
  <c r="BK234" i="12"/>
  <c r="BH235" i="12"/>
  <c r="BI235" i="12"/>
  <c r="BJ235" i="12"/>
  <c r="BK235" i="12"/>
  <c r="BH236" i="12"/>
  <c r="BI236" i="12"/>
  <c r="BJ236" i="12"/>
  <c r="BK236" i="12"/>
  <c r="BH237" i="12"/>
  <c r="BI237" i="12"/>
  <c r="BJ237" i="12"/>
  <c r="BK237" i="12"/>
  <c r="BH238" i="12"/>
  <c r="BI238" i="12"/>
  <c r="BJ238" i="12"/>
  <c r="BK238" i="12"/>
  <c r="BH239" i="12"/>
  <c r="BI239" i="12"/>
  <c r="BJ239" i="12"/>
  <c r="BK239" i="12"/>
  <c r="BH240" i="12"/>
  <c r="BI240" i="12"/>
  <c r="BJ240" i="12"/>
  <c r="BK240" i="12"/>
  <c r="BH241" i="12"/>
  <c r="BI241" i="12"/>
  <c r="BJ241" i="12"/>
  <c r="BK241" i="12"/>
  <c r="BH242" i="12"/>
  <c r="BI242" i="12"/>
  <c r="BJ242" i="12"/>
  <c r="BK242" i="12"/>
  <c r="BH243" i="12"/>
  <c r="BI243" i="12"/>
  <c r="BJ243" i="12"/>
  <c r="BK243" i="12"/>
  <c r="BH244" i="12"/>
  <c r="BI244" i="12"/>
  <c r="BJ244" i="12"/>
  <c r="BK244" i="12"/>
  <c r="BH245" i="12"/>
  <c r="BI245" i="12"/>
  <c r="BJ245" i="12"/>
  <c r="BK245" i="12"/>
  <c r="BH246" i="12"/>
  <c r="BI246" i="12"/>
  <c r="BJ246" i="12"/>
  <c r="BK246" i="12"/>
  <c r="BH247" i="12"/>
  <c r="BI247" i="12"/>
  <c r="BJ247" i="12"/>
  <c r="BK247" i="12"/>
  <c r="BH248" i="12"/>
  <c r="BI248" i="12"/>
  <c r="BJ248" i="12"/>
  <c r="BK248" i="12"/>
  <c r="BH249" i="12"/>
  <c r="BI249" i="12"/>
  <c r="BJ249" i="12"/>
  <c r="BK249" i="12"/>
  <c r="BH250" i="12"/>
  <c r="BI250" i="12"/>
  <c r="BJ250" i="12"/>
  <c r="BK250" i="12"/>
  <c r="BH251" i="12"/>
  <c r="BI251" i="12"/>
  <c r="BJ251" i="12"/>
  <c r="BK251" i="12"/>
  <c r="BH252" i="12"/>
  <c r="BI252" i="12"/>
  <c r="BJ252" i="12"/>
  <c r="BK252" i="12"/>
  <c r="BH253" i="12"/>
  <c r="BI253" i="12"/>
  <c r="BJ253" i="12"/>
  <c r="BK253" i="12"/>
  <c r="BH254" i="12"/>
  <c r="BI254" i="12"/>
  <c r="BJ254" i="12"/>
  <c r="BK254" i="12"/>
  <c r="BH255" i="12"/>
  <c r="BI255" i="12"/>
  <c r="BJ255" i="12"/>
  <c r="BK255" i="12"/>
  <c r="BH256" i="12"/>
  <c r="BI256" i="12"/>
  <c r="BJ256" i="12"/>
  <c r="BK256" i="12"/>
  <c r="BH257" i="12"/>
  <c r="BI257" i="12"/>
  <c r="BJ257" i="12"/>
  <c r="BK257" i="12"/>
  <c r="BH258" i="12"/>
  <c r="BI258" i="12"/>
  <c r="BJ258" i="12"/>
  <c r="BK258" i="12"/>
  <c r="BH259" i="12"/>
  <c r="BI259" i="12"/>
  <c r="BJ259" i="12"/>
  <c r="BK259" i="12"/>
  <c r="BH260" i="12"/>
  <c r="BI260" i="12"/>
  <c r="BJ260" i="12"/>
  <c r="BK260" i="12"/>
  <c r="BH261" i="12"/>
  <c r="BI261" i="12"/>
  <c r="BJ261" i="12"/>
  <c r="BK261" i="12"/>
  <c r="BH262" i="12"/>
  <c r="BI262" i="12"/>
  <c r="BJ262" i="12"/>
  <c r="BK262" i="12"/>
  <c r="BH263" i="12"/>
  <c r="BI263" i="12"/>
  <c r="BJ263" i="12"/>
  <c r="BK263" i="12"/>
  <c r="BH264" i="12"/>
  <c r="BI264" i="12"/>
  <c r="BJ264" i="12"/>
  <c r="BK264" i="12"/>
  <c r="BH265" i="12"/>
  <c r="BI265" i="12"/>
  <c r="BJ265" i="12"/>
  <c r="BK265" i="12"/>
  <c r="BH266" i="12"/>
  <c r="BI266" i="12"/>
  <c r="BJ266" i="12"/>
  <c r="BK266" i="12"/>
  <c r="BH267" i="12"/>
  <c r="BI267" i="12"/>
  <c r="BJ267" i="12"/>
  <c r="BK267" i="12"/>
  <c r="BH268" i="12"/>
  <c r="BI268" i="12"/>
  <c r="BJ268" i="12"/>
  <c r="BK268" i="12"/>
  <c r="BH269" i="12"/>
  <c r="BI269" i="12"/>
  <c r="BJ269" i="12"/>
  <c r="BK269" i="12"/>
  <c r="BH270" i="12"/>
  <c r="BI270" i="12"/>
  <c r="BJ270" i="12"/>
  <c r="BK270" i="12"/>
  <c r="BH271" i="12"/>
  <c r="BI271" i="12"/>
  <c r="BJ271" i="12"/>
  <c r="BK271" i="12"/>
  <c r="BH272" i="12"/>
  <c r="BI272" i="12"/>
  <c r="BJ272" i="12"/>
  <c r="BK272" i="12"/>
  <c r="BH273" i="12"/>
  <c r="BI273" i="12"/>
  <c r="BJ273" i="12"/>
  <c r="BK273" i="12"/>
  <c r="BH274" i="12"/>
  <c r="BI274" i="12"/>
  <c r="BJ274" i="12"/>
  <c r="BK274" i="12"/>
  <c r="BH275" i="12"/>
  <c r="BI275" i="12"/>
  <c r="BJ275" i="12"/>
  <c r="BK275" i="12"/>
  <c r="BH276" i="12"/>
  <c r="BI276" i="12"/>
  <c r="BJ276" i="12"/>
  <c r="BK276" i="12"/>
  <c r="BH277" i="12"/>
  <c r="BI277" i="12"/>
  <c r="BJ277" i="12"/>
  <c r="BK277" i="12"/>
  <c r="BH278" i="12"/>
  <c r="BI278" i="12"/>
  <c r="BJ278" i="12"/>
  <c r="BK278" i="12"/>
  <c r="BH279" i="12"/>
  <c r="BI279" i="12"/>
  <c r="BJ279" i="12"/>
  <c r="BK279" i="12"/>
  <c r="BH280" i="12"/>
  <c r="BI280" i="12"/>
  <c r="BJ280" i="12"/>
  <c r="BK280" i="12"/>
  <c r="BH281" i="12"/>
  <c r="BI281" i="12"/>
  <c r="BJ281" i="12"/>
  <c r="BK281" i="12"/>
  <c r="BH282" i="12"/>
  <c r="BI282" i="12"/>
  <c r="BJ282" i="12"/>
  <c r="BK282" i="12"/>
  <c r="BH283" i="12"/>
  <c r="BI283" i="12"/>
  <c r="BJ283" i="12"/>
  <c r="BK283" i="12"/>
  <c r="BH284" i="12"/>
  <c r="BI284" i="12"/>
  <c r="BJ284" i="12"/>
  <c r="BK284" i="12"/>
  <c r="BH285" i="12"/>
  <c r="BI285" i="12"/>
  <c r="BJ285" i="12"/>
  <c r="BK285" i="12"/>
  <c r="BH286" i="12"/>
  <c r="BI286" i="12"/>
  <c r="BJ286" i="12"/>
  <c r="BK286" i="12"/>
  <c r="BH287" i="12"/>
  <c r="BI287" i="12"/>
  <c r="BJ287" i="12"/>
  <c r="BK287" i="12"/>
  <c r="BH288" i="12"/>
  <c r="BI288" i="12"/>
  <c r="BJ288" i="12"/>
  <c r="BK288" i="12"/>
  <c r="BH289" i="12"/>
  <c r="BI289" i="12"/>
  <c r="BJ289" i="12"/>
  <c r="BK289" i="12"/>
  <c r="BH290" i="12"/>
  <c r="BI290" i="12"/>
  <c r="BJ290" i="12"/>
  <c r="BK290" i="12"/>
  <c r="BH291" i="12"/>
  <c r="BI291" i="12"/>
  <c r="BJ291" i="12"/>
  <c r="BK291" i="12"/>
  <c r="BH292" i="12"/>
  <c r="BI292" i="12"/>
  <c r="BJ292" i="12"/>
  <c r="BK292" i="12"/>
  <c r="BH293" i="12"/>
  <c r="BI293" i="12"/>
  <c r="BJ293" i="12"/>
  <c r="BK293" i="12"/>
  <c r="BH294" i="12"/>
  <c r="BI294" i="12"/>
  <c r="BJ294" i="12"/>
  <c r="BK294" i="12"/>
  <c r="BH295" i="12"/>
  <c r="BI295" i="12"/>
  <c r="BJ295" i="12"/>
  <c r="BK295" i="12"/>
  <c r="BH296" i="12"/>
  <c r="BI296" i="12"/>
  <c r="BJ296" i="12"/>
  <c r="BK296" i="12"/>
  <c r="BH297" i="12"/>
  <c r="BI297" i="12"/>
  <c r="BJ297" i="12"/>
  <c r="BK297" i="12"/>
  <c r="BH298" i="12"/>
  <c r="BI298" i="12"/>
  <c r="BJ298" i="12"/>
  <c r="BK298" i="12"/>
  <c r="BH299" i="12"/>
  <c r="BI299" i="12"/>
  <c r="BJ299" i="12"/>
  <c r="BK299" i="12"/>
  <c r="BH300" i="12"/>
  <c r="BI300" i="12"/>
  <c r="BJ300" i="12"/>
  <c r="BK300" i="12"/>
  <c r="BH301" i="12"/>
  <c r="BI301" i="12"/>
  <c r="BJ301" i="12"/>
  <c r="BK301" i="12"/>
  <c r="BH302" i="12"/>
  <c r="BI302" i="12"/>
  <c r="BJ302" i="12"/>
  <c r="BK302" i="12"/>
  <c r="BH303" i="12"/>
  <c r="BI303" i="12"/>
  <c r="BJ303" i="12"/>
  <c r="BK303" i="12"/>
  <c r="BH304" i="12"/>
  <c r="BI304" i="12"/>
  <c r="BJ304" i="12"/>
  <c r="BK304" i="12"/>
  <c r="BH305" i="12"/>
  <c r="BI305" i="12"/>
  <c r="BJ305" i="12"/>
  <c r="BK305" i="12"/>
  <c r="BH306" i="12"/>
  <c r="BI306" i="12"/>
  <c r="BJ306" i="12"/>
  <c r="BK306" i="12"/>
  <c r="BH307" i="12"/>
  <c r="BI307" i="12"/>
  <c r="BJ307" i="12"/>
  <c r="BK307" i="12"/>
  <c r="BH308" i="12"/>
  <c r="BI308" i="12"/>
  <c r="BJ308" i="12"/>
  <c r="BK308" i="12"/>
  <c r="BH309" i="12"/>
  <c r="BI309" i="12"/>
  <c r="BJ309" i="12"/>
  <c r="BK309" i="12"/>
  <c r="BH310" i="12"/>
  <c r="BI310" i="12"/>
  <c r="BJ310" i="12"/>
  <c r="BK310" i="12"/>
  <c r="BH311" i="12"/>
  <c r="BI311" i="12"/>
  <c r="BJ311" i="12"/>
  <c r="BK311" i="12"/>
  <c r="BH312" i="12"/>
  <c r="BI312" i="12"/>
  <c r="BJ312" i="12"/>
  <c r="BK312" i="12"/>
  <c r="BH313" i="12"/>
  <c r="BI313" i="12"/>
  <c r="BJ313" i="12"/>
  <c r="BK313" i="12"/>
  <c r="BH314" i="12"/>
  <c r="BI314" i="12"/>
  <c r="BJ314" i="12"/>
  <c r="BK314" i="12"/>
  <c r="BH315" i="12"/>
  <c r="BI315" i="12"/>
  <c r="BJ315" i="12"/>
  <c r="BK315" i="12"/>
  <c r="BH316" i="12"/>
  <c r="BI316" i="12"/>
  <c r="BJ316" i="12"/>
  <c r="BK316" i="12"/>
  <c r="BH317" i="12"/>
  <c r="BI317" i="12"/>
  <c r="BJ317" i="12"/>
  <c r="BK317" i="12"/>
  <c r="BH318" i="12"/>
  <c r="BI318" i="12"/>
  <c r="BJ318" i="12"/>
  <c r="BK318" i="12"/>
  <c r="BH319" i="12"/>
  <c r="BI319" i="12"/>
  <c r="BJ319" i="12"/>
  <c r="BK319" i="12"/>
  <c r="BH320" i="12"/>
  <c r="BI320" i="12"/>
  <c r="BJ320" i="12"/>
  <c r="BK320" i="12"/>
  <c r="BH321" i="12"/>
  <c r="BI321" i="12"/>
  <c r="BJ321" i="12"/>
  <c r="BK321" i="12"/>
  <c r="BH322" i="12"/>
  <c r="BI322" i="12"/>
  <c r="BJ322" i="12"/>
  <c r="BK322" i="12"/>
  <c r="BH323" i="12"/>
  <c r="BI323" i="12"/>
  <c r="BJ323" i="12"/>
  <c r="BK323" i="12"/>
  <c r="BH324" i="12"/>
  <c r="BI324" i="12"/>
  <c r="BJ324" i="12"/>
  <c r="BK324" i="12"/>
  <c r="BI2" i="12"/>
  <c r="BJ2" i="12"/>
  <c r="BK2" i="12"/>
  <c r="BH2" i="12"/>
  <c r="BA3" i="12"/>
  <c r="BB3" i="12"/>
  <c r="BC3" i="12"/>
  <c r="BD3" i="12"/>
  <c r="BE3" i="12"/>
  <c r="BF3" i="12"/>
  <c r="BA4" i="12"/>
  <c r="BB4" i="12"/>
  <c r="BC4" i="12"/>
  <c r="BD4" i="12"/>
  <c r="BE4" i="12"/>
  <c r="BF4" i="12"/>
  <c r="BA5" i="12"/>
  <c r="BB5" i="12"/>
  <c r="BC5" i="12"/>
  <c r="BD5" i="12"/>
  <c r="BE5" i="12"/>
  <c r="BF5" i="12"/>
  <c r="BA6" i="12"/>
  <c r="BB6" i="12"/>
  <c r="BC6" i="12"/>
  <c r="BD6" i="12"/>
  <c r="BE6" i="12"/>
  <c r="BF6" i="12"/>
  <c r="BA7" i="12"/>
  <c r="BB7" i="12"/>
  <c r="BC7" i="12"/>
  <c r="BD7" i="12"/>
  <c r="BE7" i="12"/>
  <c r="BF7" i="12"/>
  <c r="BA8" i="12"/>
  <c r="BB8" i="12"/>
  <c r="BC8" i="12"/>
  <c r="BD8" i="12"/>
  <c r="BE8" i="12"/>
  <c r="BF8" i="12"/>
  <c r="BA9" i="12"/>
  <c r="BB9" i="12"/>
  <c r="BC9" i="12"/>
  <c r="BD9" i="12"/>
  <c r="BE9" i="12"/>
  <c r="BF9" i="12"/>
  <c r="BA10" i="12"/>
  <c r="BB10" i="12"/>
  <c r="BC10" i="12"/>
  <c r="BD10" i="12"/>
  <c r="BE10" i="12"/>
  <c r="BF10" i="12"/>
  <c r="BA11" i="12"/>
  <c r="BB11" i="12"/>
  <c r="BC11" i="12"/>
  <c r="BD11" i="12"/>
  <c r="BE11" i="12"/>
  <c r="BF11" i="12"/>
  <c r="BA12" i="12"/>
  <c r="BB12" i="12"/>
  <c r="BC12" i="12"/>
  <c r="BD12" i="12"/>
  <c r="BE12" i="12"/>
  <c r="BF12" i="12"/>
  <c r="BA13" i="12"/>
  <c r="BB13" i="12"/>
  <c r="BC13" i="12"/>
  <c r="BD13" i="12"/>
  <c r="BE13" i="12"/>
  <c r="BF13" i="12"/>
  <c r="BA14" i="12"/>
  <c r="BB14" i="12"/>
  <c r="BC14" i="12"/>
  <c r="BD14" i="12"/>
  <c r="BE14" i="12"/>
  <c r="BF14" i="12"/>
  <c r="BA15" i="12"/>
  <c r="BB15" i="12"/>
  <c r="BC15" i="12"/>
  <c r="BD15" i="12"/>
  <c r="BE15" i="12"/>
  <c r="BF15" i="12"/>
  <c r="BA16" i="12"/>
  <c r="BB16" i="12"/>
  <c r="BC16" i="12"/>
  <c r="BD16" i="12"/>
  <c r="BE16" i="12"/>
  <c r="BF16" i="12"/>
  <c r="BA17" i="12"/>
  <c r="BB17" i="12"/>
  <c r="BC17" i="12"/>
  <c r="BD17" i="12"/>
  <c r="BE17" i="12"/>
  <c r="BF17" i="12"/>
  <c r="BA18" i="12"/>
  <c r="BB18" i="12"/>
  <c r="BC18" i="12"/>
  <c r="BD18" i="12"/>
  <c r="BE18" i="12"/>
  <c r="BF18" i="12"/>
  <c r="BA19" i="12"/>
  <c r="BB19" i="12"/>
  <c r="BC19" i="12"/>
  <c r="BD19" i="12"/>
  <c r="BE19" i="12"/>
  <c r="BF19" i="12"/>
  <c r="BA20" i="12"/>
  <c r="BB20" i="12"/>
  <c r="BC20" i="12"/>
  <c r="BD20" i="12"/>
  <c r="BE20" i="12"/>
  <c r="BF20" i="12"/>
  <c r="BA21" i="12"/>
  <c r="BB21" i="12"/>
  <c r="BC21" i="12"/>
  <c r="BD21" i="12"/>
  <c r="BE21" i="12"/>
  <c r="BF21" i="12"/>
  <c r="BA22" i="12"/>
  <c r="BB22" i="12"/>
  <c r="BC22" i="12"/>
  <c r="BD22" i="12"/>
  <c r="BE22" i="12"/>
  <c r="BF22" i="12"/>
  <c r="BA23" i="12"/>
  <c r="BB23" i="12"/>
  <c r="BC23" i="12"/>
  <c r="BD23" i="12"/>
  <c r="BE23" i="12"/>
  <c r="BF23" i="12"/>
  <c r="BA24" i="12"/>
  <c r="BB24" i="12"/>
  <c r="BC24" i="12"/>
  <c r="BD24" i="12"/>
  <c r="BE24" i="12"/>
  <c r="BF24" i="12"/>
  <c r="BA25" i="12"/>
  <c r="BB25" i="12"/>
  <c r="BC25" i="12"/>
  <c r="BD25" i="12"/>
  <c r="BE25" i="12"/>
  <c r="BF25" i="12"/>
  <c r="BA26" i="12"/>
  <c r="BB26" i="12"/>
  <c r="BC26" i="12"/>
  <c r="BD26" i="12"/>
  <c r="BE26" i="12"/>
  <c r="BF26" i="12"/>
  <c r="BA27" i="12"/>
  <c r="BB27" i="12"/>
  <c r="BC27" i="12"/>
  <c r="BD27" i="12"/>
  <c r="BE27" i="12"/>
  <c r="BF27" i="12"/>
  <c r="BA28" i="12"/>
  <c r="BB28" i="12"/>
  <c r="BC28" i="12"/>
  <c r="BD28" i="12"/>
  <c r="BE28" i="12"/>
  <c r="BF28" i="12"/>
  <c r="BA29" i="12"/>
  <c r="BB29" i="12"/>
  <c r="BC29" i="12"/>
  <c r="BD29" i="12"/>
  <c r="BE29" i="12"/>
  <c r="BF29" i="12"/>
  <c r="BA30" i="12"/>
  <c r="BB30" i="12"/>
  <c r="BC30" i="12"/>
  <c r="BD30" i="12"/>
  <c r="BE30" i="12"/>
  <c r="BF30" i="12"/>
  <c r="BA31" i="12"/>
  <c r="BB31" i="12"/>
  <c r="BC31" i="12"/>
  <c r="BD31" i="12"/>
  <c r="BE31" i="12"/>
  <c r="BF31" i="12"/>
  <c r="BA32" i="12"/>
  <c r="BB32" i="12"/>
  <c r="BC32" i="12"/>
  <c r="BD32" i="12"/>
  <c r="BE32" i="12"/>
  <c r="BF32" i="12"/>
  <c r="BA33" i="12"/>
  <c r="BB33" i="12"/>
  <c r="BC33" i="12"/>
  <c r="BD33" i="12"/>
  <c r="BE33" i="12"/>
  <c r="BF33" i="12"/>
  <c r="BA34" i="12"/>
  <c r="BB34" i="12"/>
  <c r="BC34" i="12"/>
  <c r="BD34" i="12"/>
  <c r="BE34" i="12"/>
  <c r="BF34" i="12"/>
  <c r="BA35" i="12"/>
  <c r="BB35" i="12"/>
  <c r="BC35" i="12"/>
  <c r="BD35" i="12"/>
  <c r="BE35" i="12"/>
  <c r="BF35" i="12"/>
  <c r="BA36" i="12"/>
  <c r="BB36" i="12"/>
  <c r="BC36" i="12"/>
  <c r="BD36" i="12"/>
  <c r="BE36" i="12"/>
  <c r="BF36" i="12"/>
  <c r="BA37" i="12"/>
  <c r="BB37" i="12"/>
  <c r="BC37" i="12"/>
  <c r="BD37" i="12"/>
  <c r="BE37" i="12"/>
  <c r="BF37" i="12"/>
  <c r="BA38" i="12"/>
  <c r="BB38" i="12"/>
  <c r="BC38" i="12"/>
  <c r="BD38" i="12"/>
  <c r="BE38" i="12"/>
  <c r="BF38" i="12"/>
  <c r="BA39" i="12"/>
  <c r="BB39" i="12"/>
  <c r="BC39" i="12"/>
  <c r="BD39" i="12"/>
  <c r="BE39" i="12"/>
  <c r="BF39" i="12"/>
  <c r="BA40" i="12"/>
  <c r="BB40" i="12"/>
  <c r="BC40" i="12"/>
  <c r="BD40" i="12"/>
  <c r="BE40" i="12"/>
  <c r="BF40" i="12"/>
  <c r="BA41" i="12"/>
  <c r="BB41" i="12"/>
  <c r="BC41" i="12"/>
  <c r="BD41" i="12"/>
  <c r="BE41" i="12"/>
  <c r="BF41" i="12"/>
  <c r="BA42" i="12"/>
  <c r="BB42" i="12"/>
  <c r="BC42" i="12"/>
  <c r="BD42" i="12"/>
  <c r="BE42" i="12"/>
  <c r="BF42" i="12"/>
  <c r="BA43" i="12"/>
  <c r="BB43" i="12"/>
  <c r="BC43" i="12"/>
  <c r="BD43" i="12"/>
  <c r="BE43" i="12"/>
  <c r="BF43" i="12"/>
  <c r="BA44" i="12"/>
  <c r="BB44" i="12"/>
  <c r="BC44" i="12"/>
  <c r="BD44" i="12"/>
  <c r="BE44" i="12"/>
  <c r="BF44" i="12"/>
  <c r="BA45" i="12"/>
  <c r="BB45" i="12"/>
  <c r="BC45" i="12"/>
  <c r="BD45" i="12"/>
  <c r="BE45" i="12"/>
  <c r="BF45" i="12"/>
  <c r="BA46" i="12"/>
  <c r="BB46" i="12"/>
  <c r="BC46" i="12"/>
  <c r="BD46" i="12"/>
  <c r="BE46" i="12"/>
  <c r="BF46" i="12"/>
  <c r="BA47" i="12"/>
  <c r="BB47" i="12"/>
  <c r="BC47" i="12"/>
  <c r="BD47" i="12"/>
  <c r="BE47" i="12"/>
  <c r="BF47" i="12"/>
  <c r="BA48" i="12"/>
  <c r="BB48" i="12"/>
  <c r="BC48" i="12"/>
  <c r="BD48" i="12"/>
  <c r="BE48" i="12"/>
  <c r="BF48" i="12"/>
  <c r="BA49" i="12"/>
  <c r="BB49" i="12"/>
  <c r="BC49" i="12"/>
  <c r="BD49" i="12"/>
  <c r="BE49" i="12"/>
  <c r="BF49" i="12"/>
  <c r="BA50" i="12"/>
  <c r="BB50" i="12"/>
  <c r="BC50" i="12"/>
  <c r="BD50" i="12"/>
  <c r="BE50" i="12"/>
  <c r="BF50" i="12"/>
  <c r="BA51" i="12"/>
  <c r="BB51" i="12"/>
  <c r="BC51" i="12"/>
  <c r="BD51" i="12"/>
  <c r="BE51" i="12"/>
  <c r="BF51" i="12"/>
  <c r="BA52" i="12"/>
  <c r="BB52" i="12"/>
  <c r="BC52" i="12"/>
  <c r="BD52" i="12"/>
  <c r="BE52" i="12"/>
  <c r="BF52" i="12"/>
  <c r="BA53" i="12"/>
  <c r="BB53" i="12"/>
  <c r="BC53" i="12"/>
  <c r="BD53" i="12"/>
  <c r="BE53" i="12"/>
  <c r="BF53" i="12"/>
  <c r="BA54" i="12"/>
  <c r="BB54" i="12"/>
  <c r="BC54" i="12"/>
  <c r="BD54" i="12"/>
  <c r="BE54" i="12"/>
  <c r="BF54" i="12"/>
  <c r="BA55" i="12"/>
  <c r="BB55" i="12"/>
  <c r="BC55" i="12"/>
  <c r="BD55" i="12"/>
  <c r="BE55" i="12"/>
  <c r="BF55" i="12"/>
  <c r="BA56" i="12"/>
  <c r="BB56" i="12"/>
  <c r="BC56" i="12"/>
  <c r="BD56" i="12"/>
  <c r="BE56" i="12"/>
  <c r="BF56" i="12"/>
  <c r="BA57" i="12"/>
  <c r="BB57" i="12"/>
  <c r="BC57" i="12"/>
  <c r="BD57" i="12"/>
  <c r="BE57" i="12"/>
  <c r="BF57" i="12"/>
  <c r="BA58" i="12"/>
  <c r="BB58" i="12"/>
  <c r="BC58" i="12"/>
  <c r="BD58" i="12"/>
  <c r="BE58" i="12"/>
  <c r="BF58" i="12"/>
  <c r="BA59" i="12"/>
  <c r="BB59" i="12"/>
  <c r="BC59" i="12"/>
  <c r="BD59" i="12"/>
  <c r="BE59" i="12"/>
  <c r="BF59" i="12"/>
  <c r="BA60" i="12"/>
  <c r="BB60" i="12"/>
  <c r="BC60" i="12"/>
  <c r="BD60" i="12"/>
  <c r="BE60" i="12"/>
  <c r="BF60" i="12"/>
  <c r="BA61" i="12"/>
  <c r="BB61" i="12"/>
  <c r="BC61" i="12"/>
  <c r="BD61" i="12"/>
  <c r="BE61" i="12"/>
  <c r="BF61" i="12"/>
  <c r="BA62" i="12"/>
  <c r="BB62" i="12"/>
  <c r="BC62" i="12"/>
  <c r="BD62" i="12"/>
  <c r="BE62" i="12"/>
  <c r="BF62" i="12"/>
  <c r="BA63" i="12"/>
  <c r="BB63" i="12"/>
  <c r="BC63" i="12"/>
  <c r="BD63" i="12"/>
  <c r="BE63" i="12"/>
  <c r="BF63" i="12"/>
  <c r="BA64" i="12"/>
  <c r="BB64" i="12"/>
  <c r="BC64" i="12"/>
  <c r="BD64" i="12"/>
  <c r="BE64" i="12"/>
  <c r="BF64" i="12"/>
  <c r="BA65" i="12"/>
  <c r="BB65" i="12"/>
  <c r="BC65" i="12"/>
  <c r="BD65" i="12"/>
  <c r="BE65" i="12"/>
  <c r="BF65" i="12"/>
  <c r="BA66" i="12"/>
  <c r="BB66" i="12"/>
  <c r="BC66" i="12"/>
  <c r="BD66" i="12"/>
  <c r="BE66" i="12"/>
  <c r="BF66" i="12"/>
  <c r="BA67" i="12"/>
  <c r="BB67" i="12"/>
  <c r="BC67" i="12"/>
  <c r="BD67" i="12"/>
  <c r="BE67" i="12"/>
  <c r="BF67" i="12"/>
  <c r="BA68" i="12"/>
  <c r="BB68" i="12"/>
  <c r="BC68" i="12"/>
  <c r="BD68" i="12"/>
  <c r="BE68" i="12"/>
  <c r="BF68" i="12"/>
  <c r="BA69" i="12"/>
  <c r="BB69" i="12"/>
  <c r="BC69" i="12"/>
  <c r="BD69" i="12"/>
  <c r="BE69" i="12"/>
  <c r="BF69" i="12"/>
  <c r="BA70" i="12"/>
  <c r="BB70" i="12"/>
  <c r="BC70" i="12"/>
  <c r="BD70" i="12"/>
  <c r="BE70" i="12"/>
  <c r="BF70" i="12"/>
  <c r="BA71" i="12"/>
  <c r="BB71" i="12"/>
  <c r="BC71" i="12"/>
  <c r="BD71" i="12"/>
  <c r="BE71" i="12"/>
  <c r="BF71" i="12"/>
  <c r="BA72" i="12"/>
  <c r="BB72" i="12"/>
  <c r="BC72" i="12"/>
  <c r="BD72" i="12"/>
  <c r="BE72" i="12"/>
  <c r="BF72" i="12"/>
  <c r="BA73" i="12"/>
  <c r="BB73" i="12"/>
  <c r="BC73" i="12"/>
  <c r="BD73" i="12"/>
  <c r="BE73" i="12"/>
  <c r="BF73" i="12"/>
  <c r="BA74" i="12"/>
  <c r="BB74" i="12"/>
  <c r="BC74" i="12"/>
  <c r="BD74" i="12"/>
  <c r="BE74" i="12"/>
  <c r="BF74" i="12"/>
  <c r="BA75" i="12"/>
  <c r="BB75" i="12"/>
  <c r="BC75" i="12"/>
  <c r="BD75" i="12"/>
  <c r="BE75" i="12"/>
  <c r="BF75" i="12"/>
  <c r="BA76" i="12"/>
  <c r="BB76" i="12"/>
  <c r="BC76" i="12"/>
  <c r="BD76" i="12"/>
  <c r="BE76" i="12"/>
  <c r="BF76" i="12"/>
  <c r="BA77" i="12"/>
  <c r="BB77" i="12"/>
  <c r="BC77" i="12"/>
  <c r="BD77" i="12"/>
  <c r="BE77" i="12"/>
  <c r="BF77" i="12"/>
  <c r="BA78" i="12"/>
  <c r="BB78" i="12"/>
  <c r="BC78" i="12"/>
  <c r="BD78" i="12"/>
  <c r="BE78" i="12"/>
  <c r="BF78" i="12"/>
  <c r="BA79" i="12"/>
  <c r="BB79" i="12"/>
  <c r="BC79" i="12"/>
  <c r="BD79" i="12"/>
  <c r="BE79" i="12"/>
  <c r="BF79" i="12"/>
  <c r="BA80" i="12"/>
  <c r="BB80" i="12"/>
  <c r="BC80" i="12"/>
  <c r="BD80" i="12"/>
  <c r="BE80" i="12"/>
  <c r="BF80" i="12"/>
  <c r="BA81" i="12"/>
  <c r="BB81" i="12"/>
  <c r="BC81" i="12"/>
  <c r="BD81" i="12"/>
  <c r="BE81" i="12"/>
  <c r="BF81" i="12"/>
  <c r="BA82" i="12"/>
  <c r="BB82" i="12"/>
  <c r="BC82" i="12"/>
  <c r="BD82" i="12"/>
  <c r="BE82" i="12"/>
  <c r="BF82" i="12"/>
  <c r="BA83" i="12"/>
  <c r="BB83" i="12"/>
  <c r="BC83" i="12"/>
  <c r="BD83" i="12"/>
  <c r="BE83" i="12"/>
  <c r="BF83" i="12"/>
  <c r="BA84" i="12"/>
  <c r="BB84" i="12"/>
  <c r="BC84" i="12"/>
  <c r="BD84" i="12"/>
  <c r="BE84" i="12"/>
  <c r="BF84" i="12"/>
  <c r="BA85" i="12"/>
  <c r="BB85" i="12"/>
  <c r="BC85" i="12"/>
  <c r="BD85" i="12"/>
  <c r="BE85" i="12"/>
  <c r="BF85" i="12"/>
  <c r="BA86" i="12"/>
  <c r="BB86" i="12"/>
  <c r="BC86" i="12"/>
  <c r="BD86" i="12"/>
  <c r="BE86" i="12"/>
  <c r="BF86" i="12"/>
  <c r="BA87" i="12"/>
  <c r="BB87" i="12"/>
  <c r="BC87" i="12"/>
  <c r="BD87" i="12"/>
  <c r="BE87" i="12"/>
  <c r="BF87" i="12"/>
  <c r="BA88" i="12"/>
  <c r="BB88" i="12"/>
  <c r="BC88" i="12"/>
  <c r="BD88" i="12"/>
  <c r="BE88" i="12"/>
  <c r="BF88" i="12"/>
  <c r="BA89" i="12"/>
  <c r="BB89" i="12"/>
  <c r="BC89" i="12"/>
  <c r="BD89" i="12"/>
  <c r="BE89" i="12"/>
  <c r="BF89" i="12"/>
  <c r="BA90" i="12"/>
  <c r="BB90" i="12"/>
  <c r="BC90" i="12"/>
  <c r="BD90" i="12"/>
  <c r="BE90" i="12"/>
  <c r="BF90" i="12"/>
  <c r="BA91" i="12"/>
  <c r="BB91" i="12"/>
  <c r="BC91" i="12"/>
  <c r="BD91" i="12"/>
  <c r="BE91" i="12"/>
  <c r="BF91" i="12"/>
  <c r="BA92" i="12"/>
  <c r="BB92" i="12"/>
  <c r="BC92" i="12"/>
  <c r="BD92" i="12"/>
  <c r="BE92" i="12"/>
  <c r="BF92" i="12"/>
  <c r="BA93" i="12"/>
  <c r="BB93" i="12"/>
  <c r="BC93" i="12"/>
  <c r="BD93" i="12"/>
  <c r="BE93" i="12"/>
  <c r="BF93" i="12"/>
  <c r="BA94" i="12"/>
  <c r="BB94" i="12"/>
  <c r="BC94" i="12"/>
  <c r="BD94" i="12"/>
  <c r="BE94" i="12"/>
  <c r="BF94" i="12"/>
  <c r="BA95" i="12"/>
  <c r="BB95" i="12"/>
  <c r="BC95" i="12"/>
  <c r="BD95" i="12"/>
  <c r="BE95" i="12"/>
  <c r="BF95" i="12"/>
  <c r="BA96" i="12"/>
  <c r="BB96" i="12"/>
  <c r="BC96" i="12"/>
  <c r="BD96" i="12"/>
  <c r="BE96" i="12"/>
  <c r="BF96" i="12"/>
  <c r="BA97" i="12"/>
  <c r="BB97" i="12"/>
  <c r="BC97" i="12"/>
  <c r="BD97" i="12"/>
  <c r="BE97" i="12"/>
  <c r="BF97" i="12"/>
  <c r="BA98" i="12"/>
  <c r="BB98" i="12"/>
  <c r="BC98" i="12"/>
  <c r="BD98" i="12"/>
  <c r="BE98" i="12"/>
  <c r="BF98" i="12"/>
  <c r="BA99" i="12"/>
  <c r="BB99" i="12"/>
  <c r="BC99" i="12"/>
  <c r="BD99" i="12"/>
  <c r="BE99" i="12"/>
  <c r="BF99" i="12"/>
  <c r="BA100" i="12"/>
  <c r="BB100" i="12"/>
  <c r="BC100" i="12"/>
  <c r="BD100" i="12"/>
  <c r="BE100" i="12"/>
  <c r="BF100" i="12"/>
  <c r="BA101" i="12"/>
  <c r="BB101" i="12"/>
  <c r="BC101" i="12"/>
  <c r="BD101" i="12"/>
  <c r="BE101" i="12"/>
  <c r="BF101" i="12"/>
  <c r="BA102" i="12"/>
  <c r="BB102" i="12"/>
  <c r="BC102" i="12"/>
  <c r="BD102" i="12"/>
  <c r="BE102" i="12"/>
  <c r="BF102" i="12"/>
  <c r="BA103" i="12"/>
  <c r="BB103" i="12"/>
  <c r="BC103" i="12"/>
  <c r="BD103" i="12"/>
  <c r="BE103" i="12"/>
  <c r="BF103" i="12"/>
  <c r="BA104" i="12"/>
  <c r="BB104" i="12"/>
  <c r="BC104" i="12"/>
  <c r="BD104" i="12"/>
  <c r="BE104" i="12"/>
  <c r="BF104" i="12"/>
  <c r="BA105" i="12"/>
  <c r="BB105" i="12"/>
  <c r="BC105" i="12"/>
  <c r="BD105" i="12"/>
  <c r="BE105" i="12"/>
  <c r="BF105" i="12"/>
  <c r="BA106" i="12"/>
  <c r="BB106" i="12"/>
  <c r="BC106" i="12"/>
  <c r="BD106" i="12"/>
  <c r="BE106" i="12"/>
  <c r="BF106" i="12"/>
  <c r="BA107" i="12"/>
  <c r="BB107" i="12"/>
  <c r="BC107" i="12"/>
  <c r="BD107" i="12"/>
  <c r="BE107" i="12"/>
  <c r="BF107" i="12"/>
  <c r="BA108" i="12"/>
  <c r="BB108" i="12"/>
  <c r="BC108" i="12"/>
  <c r="BD108" i="12"/>
  <c r="BE108" i="12"/>
  <c r="BF108" i="12"/>
  <c r="BA109" i="12"/>
  <c r="BB109" i="12"/>
  <c r="BC109" i="12"/>
  <c r="BD109" i="12"/>
  <c r="BE109" i="12"/>
  <c r="BF109" i="12"/>
  <c r="BA110" i="12"/>
  <c r="BB110" i="12"/>
  <c r="BC110" i="12"/>
  <c r="BD110" i="12"/>
  <c r="BE110" i="12"/>
  <c r="BF110" i="12"/>
  <c r="BA111" i="12"/>
  <c r="BB111" i="12"/>
  <c r="BC111" i="12"/>
  <c r="BD111" i="12"/>
  <c r="BE111" i="12"/>
  <c r="BF111" i="12"/>
  <c r="BA112" i="12"/>
  <c r="BB112" i="12"/>
  <c r="BC112" i="12"/>
  <c r="BD112" i="12"/>
  <c r="BE112" i="12"/>
  <c r="BF112" i="12"/>
  <c r="BA113" i="12"/>
  <c r="BB113" i="12"/>
  <c r="BC113" i="12"/>
  <c r="BD113" i="12"/>
  <c r="BE113" i="12"/>
  <c r="BF113" i="12"/>
  <c r="BA114" i="12"/>
  <c r="BB114" i="12"/>
  <c r="BC114" i="12"/>
  <c r="BD114" i="12"/>
  <c r="BE114" i="12"/>
  <c r="BF114" i="12"/>
  <c r="BA115" i="12"/>
  <c r="BB115" i="12"/>
  <c r="BC115" i="12"/>
  <c r="BD115" i="12"/>
  <c r="BE115" i="12"/>
  <c r="BF115" i="12"/>
  <c r="BA116" i="12"/>
  <c r="BB116" i="12"/>
  <c r="BC116" i="12"/>
  <c r="BD116" i="12"/>
  <c r="BE116" i="12"/>
  <c r="BF116" i="12"/>
  <c r="BA117" i="12"/>
  <c r="BB117" i="12"/>
  <c r="BC117" i="12"/>
  <c r="BD117" i="12"/>
  <c r="BE117" i="12"/>
  <c r="BF117" i="12"/>
  <c r="BA118" i="12"/>
  <c r="BB118" i="12"/>
  <c r="BC118" i="12"/>
  <c r="BD118" i="12"/>
  <c r="BE118" i="12"/>
  <c r="BF118" i="12"/>
  <c r="BA119" i="12"/>
  <c r="BB119" i="12"/>
  <c r="BC119" i="12"/>
  <c r="BD119" i="12"/>
  <c r="BE119" i="12"/>
  <c r="BF119" i="12"/>
  <c r="BA120" i="12"/>
  <c r="BB120" i="12"/>
  <c r="BC120" i="12"/>
  <c r="BD120" i="12"/>
  <c r="BE120" i="12"/>
  <c r="BF120" i="12"/>
  <c r="BA121" i="12"/>
  <c r="BB121" i="12"/>
  <c r="BC121" i="12"/>
  <c r="BD121" i="12"/>
  <c r="BE121" i="12"/>
  <c r="BF121" i="12"/>
  <c r="BA122" i="12"/>
  <c r="BB122" i="12"/>
  <c r="BC122" i="12"/>
  <c r="BD122" i="12"/>
  <c r="BE122" i="12"/>
  <c r="BF122" i="12"/>
  <c r="BA123" i="12"/>
  <c r="BB123" i="12"/>
  <c r="BC123" i="12"/>
  <c r="BD123" i="12"/>
  <c r="BE123" i="12"/>
  <c r="BF123" i="12"/>
  <c r="BA124" i="12"/>
  <c r="BB124" i="12"/>
  <c r="BC124" i="12"/>
  <c r="BD124" i="12"/>
  <c r="BE124" i="12"/>
  <c r="BF124" i="12"/>
  <c r="BA125" i="12"/>
  <c r="BB125" i="12"/>
  <c r="BC125" i="12"/>
  <c r="BD125" i="12"/>
  <c r="BE125" i="12"/>
  <c r="BF125" i="12"/>
  <c r="BA126" i="12"/>
  <c r="BB126" i="12"/>
  <c r="BC126" i="12"/>
  <c r="BD126" i="12"/>
  <c r="BE126" i="12"/>
  <c r="BF126" i="12"/>
  <c r="BA127" i="12"/>
  <c r="BB127" i="12"/>
  <c r="BC127" i="12"/>
  <c r="BD127" i="12"/>
  <c r="BE127" i="12"/>
  <c r="BF127" i="12"/>
  <c r="BA128" i="12"/>
  <c r="BB128" i="12"/>
  <c r="BC128" i="12"/>
  <c r="BD128" i="12"/>
  <c r="BE128" i="12"/>
  <c r="BF128" i="12"/>
  <c r="BA129" i="12"/>
  <c r="BB129" i="12"/>
  <c r="BC129" i="12"/>
  <c r="BD129" i="12"/>
  <c r="BE129" i="12"/>
  <c r="BF129" i="12"/>
  <c r="BA130" i="12"/>
  <c r="BB130" i="12"/>
  <c r="BC130" i="12"/>
  <c r="BD130" i="12"/>
  <c r="BE130" i="12"/>
  <c r="BF130" i="12"/>
  <c r="BA131" i="12"/>
  <c r="BB131" i="12"/>
  <c r="BC131" i="12"/>
  <c r="BD131" i="12"/>
  <c r="BE131" i="12"/>
  <c r="BF131" i="12"/>
  <c r="BA132" i="12"/>
  <c r="BB132" i="12"/>
  <c r="BC132" i="12"/>
  <c r="BD132" i="12"/>
  <c r="BE132" i="12"/>
  <c r="BF132" i="12"/>
  <c r="BA133" i="12"/>
  <c r="BB133" i="12"/>
  <c r="BC133" i="12"/>
  <c r="BD133" i="12"/>
  <c r="BE133" i="12"/>
  <c r="BF133" i="12"/>
  <c r="BA134" i="12"/>
  <c r="BB134" i="12"/>
  <c r="BC134" i="12"/>
  <c r="BD134" i="12"/>
  <c r="BE134" i="12"/>
  <c r="BF134" i="12"/>
  <c r="BA135" i="12"/>
  <c r="BB135" i="12"/>
  <c r="BC135" i="12"/>
  <c r="BD135" i="12"/>
  <c r="BE135" i="12"/>
  <c r="BF135" i="12"/>
  <c r="BA136" i="12"/>
  <c r="BB136" i="12"/>
  <c r="BC136" i="12"/>
  <c r="BD136" i="12"/>
  <c r="BE136" i="12"/>
  <c r="BF136" i="12"/>
  <c r="BA137" i="12"/>
  <c r="BB137" i="12"/>
  <c r="BC137" i="12"/>
  <c r="BD137" i="12"/>
  <c r="BE137" i="12"/>
  <c r="BF137" i="12"/>
  <c r="BA138" i="12"/>
  <c r="BB138" i="12"/>
  <c r="BC138" i="12"/>
  <c r="BD138" i="12"/>
  <c r="BE138" i="12"/>
  <c r="BF138" i="12"/>
  <c r="BA139" i="12"/>
  <c r="BB139" i="12"/>
  <c r="BC139" i="12"/>
  <c r="BD139" i="12"/>
  <c r="BE139" i="12"/>
  <c r="BF139" i="12"/>
  <c r="BA140" i="12"/>
  <c r="BB140" i="12"/>
  <c r="BC140" i="12"/>
  <c r="BD140" i="12"/>
  <c r="BE140" i="12"/>
  <c r="BF140" i="12"/>
  <c r="BA141" i="12"/>
  <c r="BB141" i="12"/>
  <c r="BC141" i="12"/>
  <c r="BD141" i="12"/>
  <c r="BE141" i="12"/>
  <c r="BF141" i="12"/>
  <c r="BA142" i="12"/>
  <c r="BB142" i="12"/>
  <c r="BC142" i="12"/>
  <c r="BD142" i="12"/>
  <c r="BE142" i="12"/>
  <c r="BF142" i="12"/>
  <c r="BA143" i="12"/>
  <c r="BB143" i="12"/>
  <c r="BC143" i="12"/>
  <c r="BD143" i="12"/>
  <c r="BE143" i="12"/>
  <c r="BF143" i="12"/>
  <c r="BA144" i="12"/>
  <c r="BB144" i="12"/>
  <c r="BC144" i="12"/>
  <c r="BD144" i="12"/>
  <c r="BE144" i="12"/>
  <c r="BF144" i="12"/>
  <c r="BA145" i="12"/>
  <c r="BB145" i="12"/>
  <c r="BC145" i="12"/>
  <c r="BD145" i="12"/>
  <c r="BE145" i="12"/>
  <c r="BF145" i="12"/>
  <c r="BA146" i="12"/>
  <c r="BB146" i="12"/>
  <c r="BC146" i="12"/>
  <c r="BD146" i="12"/>
  <c r="BE146" i="12"/>
  <c r="BF146" i="12"/>
  <c r="BA147" i="12"/>
  <c r="BB147" i="12"/>
  <c r="BC147" i="12"/>
  <c r="BD147" i="12"/>
  <c r="BE147" i="12"/>
  <c r="BF147" i="12"/>
  <c r="BA148" i="12"/>
  <c r="BB148" i="12"/>
  <c r="BC148" i="12"/>
  <c r="BD148" i="12"/>
  <c r="BE148" i="12"/>
  <c r="BF148" i="12"/>
  <c r="BA149" i="12"/>
  <c r="BB149" i="12"/>
  <c r="BC149" i="12"/>
  <c r="BD149" i="12"/>
  <c r="BE149" i="12"/>
  <c r="BF149" i="12"/>
  <c r="BA150" i="12"/>
  <c r="BB150" i="12"/>
  <c r="BC150" i="12"/>
  <c r="BD150" i="12"/>
  <c r="BE150" i="12"/>
  <c r="BF150" i="12"/>
  <c r="BA151" i="12"/>
  <c r="BB151" i="12"/>
  <c r="BC151" i="12"/>
  <c r="BD151" i="12"/>
  <c r="BE151" i="12"/>
  <c r="BF151" i="12"/>
  <c r="BA152" i="12"/>
  <c r="BB152" i="12"/>
  <c r="BC152" i="12"/>
  <c r="BD152" i="12"/>
  <c r="BE152" i="12"/>
  <c r="BF152" i="12"/>
  <c r="BA153" i="12"/>
  <c r="BB153" i="12"/>
  <c r="BC153" i="12"/>
  <c r="BD153" i="12"/>
  <c r="BE153" i="12"/>
  <c r="BF153" i="12"/>
  <c r="BA154" i="12"/>
  <c r="BB154" i="12"/>
  <c r="BC154" i="12"/>
  <c r="BD154" i="12"/>
  <c r="BE154" i="12"/>
  <c r="BF154" i="12"/>
  <c r="BA155" i="12"/>
  <c r="BB155" i="12"/>
  <c r="BC155" i="12"/>
  <c r="BD155" i="12"/>
  <c r="BE155" i="12"/>
  <c r="BF155" i="12"/>
  <c r="BA156" i="12"/>
  <c r="BB156" i="12"/>
  <c r="BC156" i="12"/>
  <c r="BD156" i="12"/>
  <c r="BE156" i="12"/>
  <c r="BF156" i="12"/>
  <c r="BA157" i="12"/>
  <c r="BB157" i="12"/>
  <c r="BC157" i="12"/>
  <c r="BD157" i="12"/>
  <c r="BE157" i="12"/>
  <c r="BF157" i="12"/>
  <c r="BA158" i="12"/>
  <c r="BB158" i="12"/>
  <c r="BC158" i="12"/>
  <c r="BD158" i="12"/>
  <c r="BE158" i="12"/>
  <c r="BF158" i="12"/>
  <c r="BA159" i="12"/>
  <c r="BB159" i="12"/>
  <c r="BC159" i="12"/>
  <c r="BD159" i="12"/>
  <c r="BE159" i="12"/>
  <c r="BF159" i="12"/>
  <c r="BA160" i="12"/>
  <c r="BB160" i="12"/>
  <c r="BC160" i="12"/>
  <c r="BD160" i="12"/>
  <c r="BE160" i="12"/>
  <c r="BF160" i="12"/>
  <c r="BA161" i="12"/>
  <c r="BB161" i="12"/>
  <c r="BC161" i="12"/>
  <c r="BD161" i="12"/>
  <c r="BE161" i="12"/>
  <c r="BF161" i="12"/>
  <c r="BA162" i="12"/>
  <c r="BB162" i="12"/>
  <c r="BC162" i="12"/>
  <c r="BD162" i="12"/>
  <c r="BE162" i="12"/>
  <c r="BF162" i="12"/>
  <c r="BA163" i="12"/>
  <c r="BB163" i="12"/>
  <c r="BC163" i="12"/>
  <c r="BD163" i="12"/>
  <c r="BE163" i="12"/>
  <c r="BF163" i="12"/>
  <c r="BA164" i="12"/>
  <c r="BB164" i="12"/>
  <c r="BC164" i="12"/>
  <c r="BD164" i="12"/>
  <c r="BE164" i="12"/>
  <c r="BF164" i="12"/>
  <c r="BA165" i="12"/>
  <c r="BB165" i="12"/>
  <c r="BC165" i="12"/>
  <c r="BD165" i="12"/>
  <c r="BE165" i="12"/>
  <c r="BF165" i="12"/>
  <c r="BA166" i="12"/>
  <c r="BB166" i="12"/>
  <c r="BC166" i="12"/>
  <c r="BD166" i="12"/>
  <c r="BE166" i="12"/>
  <c r="BF166" i="12"/>
  <c r="BA167" i="12"/>
  <c r="BB167" i="12"/>
  <c r="BC167" i="12"/>
  <c r="BD167" i="12"/>
  <c r="BE167" i="12"/>
  <c r="BF167" i="12"/>
  <c r="BA168" i="12"/>
  <c r="BB168" i="12"/>
  <c r="BC168" i="12"/>
  <c r="BD168" i="12"/>
  <c r="BE168" i="12"/>
  <c r="BF168" i="12"/>
  <c r="BA169" i="12"/>
  <c r="BB169" i="12"/>
  <c r="BC169" i="12"/>
  <c r="BD169" i="12"/>
  <c r="BE169" i="12"/>
  <c r="BF169" i="12"/>
  <c r="BA170" i="12"/>
  <c r="BB170" i="12"/>
  <c r="BC170" i="12"/>
  <c r="BD170" i="12"/>
  <c r="BE170" i="12"/>
  <c r="BF170" i="12"/>
  <c r="BA171" i="12"/>
  <c r="BB171" i="12"/>
  <c r="BC171" i="12"/>
  <c r="BD171" i="12"/>
  <c r="BE171" i="12"/>
  <c r="BF171" i="12"/>
  <c r="BA172" i="12"/>
  <c r="BB172" i="12"/>
  <c r="BC172" i="12"/>
  <c r="BD172" i="12"/>
  <c r="BE172" i="12"/>
  <c r="BF172" i="12"/>
  <c r="BA173" i="12"/>
  <c r="BB173" i="12"/>
  <c r="BC173" i="12"/>
  <c r="BD173" i="12"/>
  <c r="BE173" i="12"/>
  <c r="BF173" i="12"/>
  <c r="BA174" i="12"/>
  <c r="BB174" i="12"/>
  <c r="BC174" i="12"/>
  <c r="BD174" i="12"/>
  <c r="BE174" i="12"/>
  <c r="BF174" i="12"/>
  <c r="BA175" i="12"/>
  <c r="BB175" i="12"/>
  <c r="BC175" i="12"/>
  <c r="BD175" i="12"/>
  <c r="BE175" i="12"/>
  <c r="BF175" i="12"/>
  <c r="BA176" i="12"/>
  <c r="BB176" i="12"/>
  <c r="BC176" i="12"/>
  <c r="BD176" i="12"/>
  <c r="BE176" i="12"/>
  <c r="BF176" i="12"/>
  <c r="BA177" i="12"/>
  <c r="BB177" i="12"/>
  <c r="BC177" i="12"/>
  <c r="BD177" i="12"/>
  <c r="BE177" i="12"/>
  <c r="BF177" i="12"/>
  <c r="BA178" i="12"/>
  <c r="BB178" i="12"/>
  <c r="BC178" i="12"/>
  <c r="BD178" i="12"/>
  <c r="BE178" i="12"/>
  <c r="BF178" i="12"/>
  <c r="BA179" i="12"/>
  <c r="BB179" i="12"/>
  <c r="BC179" i="12"/>
  <c r="BD179" i="12"/>
  <c r="BE179" i="12"/>
  <c r="BF179" i="12"/>
  <c r="BA180" i="12"/>
  <c r="BB180" i="12"/>
  <c r="BC180" i="12"/>
  <c r="BD180" i="12"/>
  <c r="BE180" i="12"/>
  <c r="BF180" i="12"/>
  <c r="BA181" i="12"/>
  <c r="BB181" i="12"/>
  <c r="BC181" i="12"/>
  <c r="BD181" i="12"/>
  <c r="BE181" i="12"/>
  <c r="BF181" i="12"/>
  <c r="BA182" i="12"/>
  <c r="BB182" i="12"/>
  <c r="BC182" i="12"/>
  <c r="BD182" i="12"/>
  <c r="BE182" i="12"/>
  <c r="BF182" i="12"/>
  <c r="BA183" i="12"/>
  <c r="BB183" i="12"/>
  <c r="BC183" i="12"/>
  <c r="BD183" i="12"/>
  <c r="BE183" i="12"/>
  <c r="BF183" i="12"/>
  <c r="BA184" i="12"/>
  <c r="BB184" i="12"/>
  <c r="BC184" i="12"/>
  <c r="BD184" i="12"/>
  <c r="BE184" i="12"/>
  <c r="BF184" i="12"/>
  <c r="BA185" i="12"/>
  <c r="BB185" i="12"/>
  <c r="BC185" i="12"/>
  <c r="BD185" i="12"/>
  <c r="BE185" i="12"/>
  <c r="BF185" i="12"/>
  <c r="BA186" i="12"/>
  <c r="BB186" i="12"/>
  <c r="BC186" i="12"/>
  <c r="BD186" i="12"/>
  <c r="BE186" i="12"/>
  <c r="BF186" i="12"/>
  <c r="BA187" i="12"/>
  <c r="BB187" i="12"/>
  <c r="BC187" i="12"/>
  <c r="BD187" i="12"/>
  <c r="BE187" i="12"/>
  <c r="BF187" i="12"/>
  <c r="BA188" i="12"/>
  <c r="BB188" i="12"/>
  <c r="BC188" i="12"/>
  <c r="BD188" i="12"/>
  <c r="BE188" i="12"/>
  <c r="BF188" i="12"/>
  <c r="BA189" i="12"/>
  <c r="BB189" i="12"/>
  <c r="BC189" i="12"/>
  <c r="BD189" i="12"/>
  <c r="BE189" i="12"/>
  <c r="BF189" i="12"/>
  <c r="BA190" i="12"/>
  <c r="BB190" i="12"/>
  <c r="BC190" i="12"/>
  <c r="BD190" i="12"/>
  <c r="BE190" i="12"/>
  <c r="BF190" i="12"/>
  <c r="BA191" i="12"/>
  <c r="BB191" i="12"/>
  <c r="BC191" i="12"/>
  <c r="BD191" i="12"/>
  <c r="BE191" i="12"/>
  <c r="BF191" i="12"/>
  <c r="BA192" i="12"/>
  <c r="BB192" i="12"/>
  <c r="BC192" i="12"/>
  <c r="BD192" i="12"/>
  <c r="BE192" i="12"/>
  <c r="BF192" i="12"/>
  <c r="BA193" i="12"/>
  <c r="BB193" i="12"/>
  <c r="BC193" i="12"/>
  <c r="BD193" i="12"/>
  <c r="BE193" i="12"/>
  <c r="BF193" i="12"/>
  <c r="BA194" i="12"/>
  <c r="BB194" i="12"/>
  <c r="BC194" i="12"/>
  <c r="BD194" i="12"/>
  <c r="BE194" i="12"/>
  <c r="BF194" i="12"/>
  <c r="BA195" i="12"/>
  <c r="BB195" i="12"/>
  <c r="BC195" i="12"/>
  <c r="BD195" i="12"/>
  <c r="BE195" i="12"/>
  <c r="BF195" i="12"/>
  <c r="BA196" i="12"/>
  <c r="BB196" i="12"/>
  <c r="BC196" i="12"/>
  <c r="BD196" i="12"/>
  <c r="BE196" i="12"/>
  <c r="BF196" i="12"/>
  <c r="BA197" i="12"/>
  <c r="BB197" i="12"/>
  <c r="BC197" i="12"/>
  <c r="BD197" i="12"/>
  <c r="BE197" i="12"/>
  <c r="BF197" i="12"/>
  <c r="BA198" i="12"/>
  <c r="BB198" i="12"/>
  <c r="BC198" i="12"/>
  <c r="BD198" i="12"/>
  <c r="BE198" i="12"/>
  <c r="BF198" i="12"/>
  <c r="BA199" i="12"/>
  <c r="BB199" i="12"/>
  <c r="BC199" i="12"/>
  <c r="BD199" i="12"/>
  <c r="BE199" i="12"/>
  <c r="BF199" i="12"/>
  <c r="BA200" i="12"/>
  <c r="BB200" i="12"/>
  <c r="BC200" i="12"/>
  <c r="BD200" i="12"/>
  <c r="BE200" i="12"/>
  <c r="BF200" i="12"/>
  <c r="BA201" i="12"/>
  <c r="BB201" i="12"/>
  <c r="BC201" i="12"/>
  <c r="BD201" i="12"/>
  <c r="BE201" i="12"/>
  <c r="BF201" i="12"/>
  <c r="BA202" i="12"/>
  <c r="BB202" i="12"/>
  <c r="BC202" i="12"/>
  <c r="BD202" i="12"/>
  <c r="BE202" i="12"/>
  <c r="BF202" i="12"/>
  <c r="BA203" i="12"/>
  <c r="BB203" i="12"/>
  <c r="BC203" i="12"/>
  <c r="BD203" i="12"/>
  <c r="BE203" i="12"/>
  <c r="BF203" i="12"/>
  <c r="BA204" i="12"/>
  <c r="BB204" i="12"/>
  <c r="BC204" i="12"/>
  <c r="BD204" i="12"/>
  <c r="BE204" i="12"/>
  <c r="BF204" i="12"/>
  <c r="BA205" i="12"/>
  <c r="BB205" i="12"/>
  <c r="BC205" i="12"/>
  <c r="BD205" i="12"/>
  <c r="BE205" i="12"/>
  <c r="BF205" i="12"/>
  <c r="BA206" i="12"/>
  <c r="BB206" i="12"/>
  <c r="BC206" i="12"/>
  <c r="BD206" i="12"/>
  <c r="BE206" i="12"/>
  <c r="BF206" i="12"/>
  <c r="BA207" i="12"/>
  <c r="BB207" i="12"/>
  <c r="BC207" i="12"/>
  <c r="BD207" i="12"/>
  <c r="BE207" i="12"/>
  <c r="BF207" i="12"/>
  <c r="BA208" i="12"/>
  <c r="BB208" i="12"/>
  <c r="BC208" i="12"/>
  <c r="BD208" i="12"/>
  <c r="BE208" i="12"/>
  <c r="BF208" i="12"/>
  <c r="BA209" i="12"/>
  <c r="BB209" i="12"/>
  <c r="BC209" i="12"/>
  <c r="BD209" i="12"/>
  <c r="BE209" i="12"/>
  <c r="BF209" i="12"/>
  <c r="BA210" i="12"/>
  <c r="BB210" i="12"/>
  <c r="BC210" i="12"/>
  <c r="BD210" i="12"/>
  <c r="BE210" i="12"/>
  <c r="BF210" i="12"/>
  <c r="BA211" i="12"/>
  <c r="BB211" i="12"/>
  <c r="BC211" i="12"/>
  <c r="BD211" i="12"/>
  <c r="BE211" i="12"/>
  <c r="BF211" i="12"/>
  <c r="BA212" i="12"/>
  <c r="BB212" i="12"/>
  <c r="BC212" i="12"/>
  <c r="BD212" i="12"/>
  <c r="BE212" i="12"/>
  <c r="BF212" i="12"/>
  <c r="BA213" i="12"/>
  <c r="BB213" i="12"/>
  <c r="BC213" i="12"/>
  <c r="BD213" i="12"/>
  <c r="BE213" i="12"/>
  <c r="BF213" i="12"/>
  <c r="BA214" i="12"/>
  <c r="BB214" i="12"/>
  <c r="BC214" i="12"/>
  <c r="BD214" i="12"/>
  <c r="BE214" i="12"/>
  <c r="BF214" i="12"/>
  <c r="BA215" i="12"/>
  <c r="BB215" i="12"/>
  <c r="BC215" i="12"/>
  <c r="BD215" i="12"/>
  <c r="BE215" i="12"/>
  <c r="BF215" i="12"/>
  <c r="BA216" i="12"/>
  <c r="BB216" i="12"/>
  <c r="BC216" i="12"/>
  <c r="BD216" i="12"/>
  <c r="BE216" i="12"/>
  <c r="BF216" i="12"/>
  <c r="BA217" i="12"/>
  <c r="BB217" i="12"/>
  <c r="BC217" i="12"/>
  <c r="BD217" i="12"/>
  <c r="BE217" i="12"/>
  <c r="BF217" i="12"/>
  <c r="BA218" i="12"/>
  <c r="BB218" i="12"/>
  <c r="BC218" i="12"/>
  <c r="BD218" i="12"/>
  <c r="BE218" i="12"/>
  <c r="BF218" i="12"/>
  <c r="BA219" i="12"/>
  <c r="BB219" i="12"/>
  <c r="BC219" i="12"/>
  <c r="BD219" i="12"/>
  <c r="BE219" i="12"/>
  <c r="BF219" i="12"/>
  <c r="BA220" i="12"/>
  <c r="BB220" i="12"/>
  <c r="BC220" i="12"/>
  <c r="BD220" i="12"/>
  <c r="BE220" i="12"/>
  <c r="BF220" i="12"/>
  <c r="BA221" i="12"/>
  <c r="BB221" i="12"/>
  <c r="BC221" i="12"/>
  <c r="BD221" i="12"/>
  <c r="BE221" i="12"/>
  <c r="BF221" i="12"/>
  <c r="BA222" i="12"/>
  <c r="BB222" i="12"/>
  <c r="BC222" i="12"/>
  <c r="BD222" i="12"/>
  <c r="BE222" i="12"/>
  <c r="BF222" i="12"/>
  <c r="BA223" i="12"/>
  <c r="BB223" i="12"/>
  <c r="BC223" i="12"/>
  <c r="BD223" i="12"/>
  <c r="BE223" i="12"/>
  <c r="BF223" i="12"/>
  <c r="BA224" i="12"/>
  <c r="BB224" i="12"/>
  <c r="BC224" i="12"/>
  <c r="BD224" i="12"/>
  <c r="BE224" i="12"/>
  <c r="BF224" i="12"/>
  <c r="BA225" i="12"/>
  <c r="BB225" i="12"/>
  <c r="BC225" i="12"/>
  <c r="BD225" i="12"/>
  <c r="BE225" i="12"/>
  <c r="BF225" i="12"/>
  <c r="BA226" i="12"/>
  <c r="BB226" i="12"/>
  <c r="BC226" i="12"/>
  <c r="BD226" i="12"/>
  <c r="BE226" i="12"/>
  <c r="BF226" i="12"/>
  <c r="BA227" i="12"/>
  <c r="BB227" i="12"/>
  <c r="BC227" i="12"/>
  <c r="BD227" i="12"/>
  <c r="BE227" i="12"/>
  <c r="BF227" i="12"/>
  <c r="BA228" i="12"/>
  <c r="BB228" i="12"/>
  <c r="BC228" i="12"/>
  <c r="BD228" i="12"/>
  <c r="BE228" i="12"/>
  <c r="BF228" i="12"/>
  <c r="BA229" i="12"/>
  <c r="BB229" i="12"/>
  <c r="BC229" i="12"/>
  <c r="BD229" i="12"/>
  <c r="BE229" i="12"/>
  <c r="BF229" i="12"/>
  <c r="BA230" i="12"/>
  <c r="BB230" i="12"/>
  <c r="BC230" i="12"/>
  <c r="BD230" i="12"/>
  <c r="BE230" i="12"/>
  <c r="BF230" i="12"/>
  <c r="BA231" i="12"/>
  <c r="BB231" i="12"/>
  <c r="BC231" i="12"/>
  <c r="BD231" i="12"/>
  <c r="BE231" i="12"/>
  <c r="BF231" i="12"/>
  <c r="BA232" i="12"/>
  <c r="BB232" i="12"/>
  <c r="BC232" i="12"/>
  <c r="BD232" i="12"/>
  <c r="BE232" i="12"/>
  <c r="BF232" i="12"/>
  <c r="BA233" i="12"/>
  <c r="BB233" i="12"/>
  <c r="BC233" i="12"/>
  <c r="BD233" i="12"/>
  <c r="BE233" i="12"/>
  <c r="BF233" i="12"/>
  <c r="BA234" i="12"/>
  <c r="BB234" i="12"/>
  <c r="BC234" i="12"/>
  <c r="BD234" i="12"/>
  <c r="BE234" i="12"/>
  <c r="BF234" i="12"/>
  <c r="BA235" i="12"/>
  <c r="BB235" i="12"/>
  <c r="BC235" i="12"/>
  <c r="BD235" i="12"/>
  <c r="BE235" i="12"/>
  <c r="BF235" i="12"/>
  <c r="BA236" i="12"/>
  <c r="BB236" i="12"/>
  <c r="BC236" i="12"/>
  <c r="BD236" i="12"/>
  <c r="BE236" i="12"/>
  <c r="BF236" i="12"/>
  <c r="BA237" i="12"/>
  <c r="BB237" i="12"/>
  <c r="BC237" i="12"/>
  <c r="BD237" i="12"/>
  <c r="BE237" i="12"/>
  <c r="BF237" i="12"/>
  <c r="BA238" i="12"/>
  <c r="BB238" i="12"/>
  <c r="BC238" i="12"/>
  <c r="BD238" i="12"/>
  <c r="BE238" i="12"/>
  <c r="BF238" i="12"/>
  <c r="BA239" i="12"/>
  <c r="BB239" i="12"/>
  <c r="BC239" i="12"/>
  <c r="BD239" i="12"/>
  <c r="BE239" i="12"/>
  <c r="BF239" i="12"/>
  <c r="BA240" i="12"/>
  <c r="BB240" i="12"/>
  <c r="BC240" i="12"/>
  <c r="BD240" i="12"/>
  <c r="BE240" i="12"/>
  <c r="BF240" i="12"/>
  <c r="BA241" i="12"/>
  <c r="BB241" i="12"/>
  <c r="BC241" i="12"/>
  <c r="BD241" i="12"/>
  <c r="BE241" i="12"/>
  <c r="BF241" i="12"/>
  <c r="BA242" i="12"/>
  <c r="BB242" i="12"/>
  <c r="BC242" i="12"/>
  <c r="BD242" i="12"/>
  <c r="BE242" i="12"/>
  <c r="BF242" i="12"/>
  <c r="BA243" i="12"/>
  <c r="BB243" i="12"/>
  <c r="BC243" i="12"/>
  <c r="BD243" i="12"/>
  <c r="BE243" i="12"/>
  <c r="BF243" i="12"/>
  <c r="BA244" i="12"/>
  <c r="BB244" i="12"/>
  <c r="BC244" i="12"/>
  <c r="BD244" i="12"/>
  <c r="BE244" i="12"/>
  <c r="BF244" i="12"/>
  <c r="BA245" i="12"/>
  <c r="BB245" i="12"/>
  <c r="BC245" i="12"/>
  <c r="BD245" i="12"/>
  <c r="BE245" i="12"/>
  <c r="BF245" i="12"/>
  <c r="BA246" i="12"/>
  <c r="BB246" i="12"/>
  <c r="BC246" i="12"/>
  <c r="BD246" i="12"/>
  <c r="BE246" i="12"/>
  <c r="BF246" i="12"/>
  <c r="BA247" i="12"/>
  <c r="BB247" i="12"/>
  <c r="BC247" i="12"/>
  <c r="BD247" i="12"/>
  <c r="BE247" i="12"/>
  <c r="BF247" i="12"/>
  <c r="BA248" i="12"/>
  <c r="BB248" i="12"/>
  <c r="BC248" i="12"/>
  <c r="BD248" i="12"/>
  <c r="BE248" i="12"/>
  <c r="BF248" i="12"/>
  <c r="BA249" i="12"/>
  <c r="BB249" i="12"/>
  <c r="BC249" i="12"/>
  <c r="BD249" i="12"/>
  <c r="BE249" i="12"/>
  <c r="BF249" i="12"/>
  <c r="BA250" i="12"/>
  <c r="BB250" i="12"/>
  <c r="BC250" i="12"/>
  <c r="BD250" i="12"/>
  <c r="BE250" i="12"/>
  <c r="BF250" i="12"/>
  <c r="BA251" i="12"/>
  <c r="BB251" i="12"/>
  <c r="BC251" i="12"/>
  <c r="BD251" i="12"/>
  <c r="BE251" i="12"/>
  <c r="BF251" i="12"/>
  <c r="BA252" i="12"/>
  <c r="BB252" i="12"/>
  <c r="BC252" i="12"/>
  <c r="BD252" i="12"/>
  <c r="BE252" i="12"/>
  <c r="BF252" i="12"/>
  <c r="BA253" i="12"/>
  <c r="BB253" i="12"/>
  <c r="BC253" i="12"/>
  <c r="BD253" i="12"/>
  <c r="BE253" i="12"/>
  <c r="BF253" i="12"/>
  <c r="BA254" i="12"/>
  <c r="BB254" i="12"/>
  <c r="BC254" i="12"/>
  <c r="BD254" i="12"/>
  <c r="BE254" i="12"/>
  <c r="BF254" i="12"/>
  <c r="BA255" i="12"/>
  <c r="BB255" i="12"/>
  <c r="BC255" i="12"/>
  <c r="BD255" i="12"/>
  <c r="BE255" i="12"/>
  <c r="BF255" i="12"/>
  <c r="BA256" i="12"/>
  <c r="BB256" i="12"/>
  <c r="BC256" i="12"/>
  <c r="BD256" i="12"/>
  <c r="BE256" i="12"/>
  <c r="BF256" i="12"/>
  <c r="BA257" i="12"/>
  <c r="BB257" i="12"/>
  <c r="BC257" i="12"/>
  <c r="BD257" i="12"/>
  <c r="BE257" i="12"/>
  <c r="BF257" i="12"/>
  <c r="BA258" i="12"/>
  <c r="BB258" i="12"/>
  <c r="BC258" i="12"/>
  <c r="BD258" i="12"/>
  <c r="BE258" i="12"/>
  <c r="BF258" i="12"/>
  <c r="BA259" i="12"/>
  <c r="BB259" i="12"/>
  <c r="BC259" i="12"/>
  <c r="BD259" i="12"/>
  <c r="BE259" i="12"/>
  <c r="BF259" i="12"/>
  <c r="BA260" i="12"/>
  <c r="BB260" i="12"/>
  <c r="BC260" i="12"/>
  <c r="BD260" i="12"/>
  <c r="BE260" i="12"/>
  <c r="BF260" i="12"/>
  <c r="BA261" i="12"/>
  <c r="BB261" i="12"/>
  <c r="BC261" i="12"/>
  <c r="BD261" i="12"/>
  <c r="BE261" i="12"/>
  <c r="BF261" i="12"/>
  <c r="BA262" i="12"/>
  <c r="BB262" i="12"/>
  <c r="BC262" i="12"/>
  <c r="BD262" i="12"/>
  <c r="BE262" i="12"/>
  <c r="BF262" i="12"/>
  <c r="BA263" i="12"/>
  <c r="BB263" i="12"/>
  <c r="BC263" i="12"/>
  <c r="BD263" i="12"/>
  <c r="BE263" i="12"/>
  <c r="BF263" i="12"/>
  <c r="BA264" i="12"/>
  <c r="BB264" i="12"/>
  <c r="BC264" i="12"/>
  <c r="BD264" i="12"/>
  <c r="BE264" i="12"/>
  <c r="BF264" i="12"/>
  <c r="BA265" i="12"/>
  <c r="BB265" i="12"/>
  <c r="BC265" i="12"/>
  <c r="BD265" i="12"/>
  <c r="BE265" i="12"/>
  <c r="BF265" i="12"/>
  <c r="BA266" i="12"/>
  <c r="BB266" i="12"/>
  <c r="BC266" i="12"/>
  <c r="BD266" i="12"/>
  <c r="BE266" i="12"/>
  <c r="BF266" i="12"/>
  <c r="BA267" i="12"/>
  <c r="BB267" i="12"/>
  <c r="BC267" i="12"/>
  <c r="BD267" i="12"/>
  <c r="BE267" i="12"/>
  <c r="BF267" i="12"/>
  <c r="BA268" i="12"/>
  <c r="BB268" i="12"/>
  <c r="BC268" i="12"/>
  <c r="BD268" i="12"/>
  <c r="BE268" i="12"/>
  <c r="BF268" i="12"/>
  <c r="BA269" i="12"/>
  <c r="BB269" i="12"/>
  <c r="BC269" i="12"/>
  <c r="BD269" i="12"/>
  <c r="BE269" i="12"/>
  <c r="BF269" i="12"/>
  <c r="BA270" i="12"/>
  <c r="BB270" i="12"/>
  <c r="BC270" i="12"/>
  <c r="BD270" i="12"/>
  <c r="BE270" i="12"/>
  <c r="BF270" i="12"/>
  <c r="BA271" i="12"/>
  <c r="BB271" i="12"/>
  <c r="BC271" i="12"/>
  <c r="BD271" i="12"/>
  <c r="BE271" i="12"/>
  <c r="BF271" i="12"/>
  <c r="BA272" i="12"/>
  <c r="BB272" i="12"/>
  <c r="BC272" i="12"/>
  <c r="BD272" i="12"/>
  <c r="BE272" i="12"/>
  <c r="BF272" i="12"/>
  <c r="BA273" i="12"/>
  <c r="BB273" i="12"/>
  <c r="BC273" i="12"/>
  <c r="BD273" i="12"/>
  <c r="BE273" i="12"/>
  <c r="BF273" i="12"/>
  <c r="BA274" i="12"/>
  <c r="BB274" i="12"/>
  <c r="BC274" i="12"/>
  <c r="BD274" i="12"/>
  <c r="BE274" i="12"/>
  <c r="BF274" i="12"/>
  <c r="BA275" i="12"/>
  <c r="BB275" i="12"/>
  <c r="BC275" i="12"/>
  <c r="BD275" i="12"/>
  <c r="BE275" i="12"/>
  <c r="BF275" i="12"/>
  <c r="BA276" i="12"/>
  <c r="BB276" i="12"/>
  <c r="BC276" i="12"/>
  <c r="BD276" i="12"/>
  <c r="BE276" i="12"/>
  <c r="BF276" i="12"/>
  <c r="BA277" i="12"/>
  <c r="BB277" i="12"/>
  <c r="BC277" i="12"/>
  <c r="BD277" i="12"/>
  <c r="BE277" i="12"/>
  <c r="BF277" i="12"/>
  <c r="BA278" i="12"/>
  <c r="BB278" i="12"/>
  <c r="BC278" i="12"/>
  <c r="BD278" i="12"/>
  <c r="BE278" i="12"/>
  <c r="BF278" i="12"/>
  <c r="BA279" i="12"/>
  <c r="BB279" i="12"/>
  <c r="BC279" i="12"/>
  <c r="BD279" i="12"/>
  <c r="BE279" i="12"/>
  <c r="BF279" i="12"/>
  <c r="BA280" i="12"/>
  <c r="BB280" i="12"/>
  <c r="BC280" i="12"/>
  <c r="BD280" i="12"/>
  <c r="BE280" i="12"/>
  <c r="BF280" i="12"/>
  <c r="BA281" i="12"/>
  <c r="BB281" i="12"/>
  <c r="BC281" i="12"/>
  <c r="BD281" i="12"/>
  <c r="BE281" i="12"/>
  <c r="BF281" i="12"/>
  <c r="BA282" i="12"/>
  <c r="BB282" i="12"/>
  <c r="BC282" i="12"/>
  <c r="BD282" i="12"/>
  <c r="BE282" i="12"/>
  <c r="BF282" i="12"/>
  <c r="BA283" i="12"/>
  <c r="BB283" i="12"/>
  <c r="BC283" i="12"/>
  <c r="BD283" i="12"/>
  <c r="BE283" i="12"/>
  <c r="BF283" i="12"/>
  <c r="BA284" i="12"/>
  <c r="BB284" i="12"/>
  <c r="BC284" i="12"/>
  <c r="BD284" i="12"/>
  <c r="BE284" i="12"/>
  <c r="BF284" i="12"/>
  <c r="BA285" i="12"/>
  <c r="BB285" i="12"/>
  <c r="BC285" i="12"/>
  <c r="BD285" i="12"/>
  <c r="BE285" i="12"/>
  <c r="BF285" i="12"/>
  <c r="BA286" i="12"/>
  <c r="BB286" i="12"/>
  <c r="BC286" i="12"/>
  <c r="BD286" i="12"/>
  <c r="BE286" i="12"/>
  <c r="BF286" i="12"/>
  <c r="BA287" i="12"/>
  <c r="BB287" i="12"/>
  <c r="BC287" i="12"/>
  <c r="BD287" i="12"/>
  <c r="BE287" i="12"/>
  <c r="BF287" i="12"/>
  <c r="BA288" i="12"/>
  <c r="BB288" i="12"/>
  <c r="BC288" i="12"/>
  <c r="BD288" i="12"/>
  <c r="BE288" i="12"/>
  <c r="BF288" i="12"/>
  <c r="BA289" i="12"/>
  <c r="BB289" i="12"/>
  <c r="BC289" i="12"/>
  <c r="BD289" i="12"/>
  <c r="BE289" i="12"/>
  <c r="BF289" i="12"/>
  <c r="BA290" i="12"/>
  <c r="BB290" i="12"/>
  <c r="BC290" i="12"/>
  <c r="BD290" i="12"/>
  <c r="BE290" i="12"/>
  <c r="BF290" i="12"/>
  <c r="BA291" i="12"/>
  <c r="BB291" i="12"/>
  <c r="BC291" i="12"/>
  <c r="BD291" i="12"/>
  <c r="BE291" i="12"/>
  <c r="BF291" i="12"/>
  <c r="BA292" i="12"/>
  <c r="BB292" i="12"/>
  <c r="BC292" i="12"/>
  <c r="BD292" i="12"/>
  <c r="BE292" i="12"/>
  <c r="BF292" i="12"/>
  <c r="BA293" i="12"/>
  <c r="BB293" i="12"/>
  <c r="BC293" i="12"/>
  <c r="BD293" i="12"/>
  <c r="BE293" i="12"/>
  <c r="BF293" i="12"/>
  <c r="BA294" i="12"/>
  <c r="BB294" i="12"/>
  <c r="BC294" i="12"/>
  <c r="BD294" i="12"/>
  <c r="BE294" i="12"/>
  <c r="BF294" i="12"/>
  <c r="BA295" i="12"/>
  <c r="BB295" i="12"/>
  <c r="BC295" i="12"/>
  <c r="BD295" i="12"/>
  <c r="BE295" i="12"/>
  <c r="BF295" i="12"/>
  <c r="BA296" i="12"/>
  <c r="BB296" i="12"/>
  <c r="BC296" i="12"/>
  <c r="BD296" i="12"/>
  <c r="BE296" i="12"/>
  <c r="BF296" i="12"/>
  <c r="BA297" i="12"/>
  <c r="BB297" i="12"/>
  <c r="BC297" i="12"/>
  <c r="BD297" i="12"/>
  <c r="BE297" i="12"/>
  <c r="BF297" i="12"/>
  <c r="BA298" i="12"/>
  <c r="BB298" i="12"/>
  <c r="BC298" i="12"/>
  <c r="BD298" i="12"/>
  <c r="BE298" i="12"/>
  <c r="BF298" i="12"/>
  <c r="BA299" i="12"/>
  <c r="BB299" i="12"/>
  <c r="BC299" i="12"/>
  <c r="BD299" i="12"/>
  <c r="BE299" i="12"/>
  <c r="BF299" i="12"/>
  <c r="BA300" i="12"/>
  <c r="BB300" i="12"/>
  <c r="BC300" i="12"/>
  <c r="BD300" i="12"/>
  <c r="BE300" i="12"/>
  <c r="BF300" i="12"/>
  <c r="BA301" i="12"/>
  <c r="BB301" i="12"/>
  <c r="BC301" i="12"/>
  <c r="BD301" i="12"/>
  <c r="BE301" i="12"/>
  <c r="BF301" i="12"/>
  <c r="BA302" i="12"/>
  <c r="BB302" i="12"/>
  <c r="BC302" i="12"/>
  <c r="BD302" i="12"/>
  <c r="BE302" i="12"/>
  <c r="BF302" i="12"/>
  <c r="BA303" i="12"/>
  <c r="BB303" i="12"/>
  <c r="BC303" i="12"/>
  <c r="BD303" i="12"/>
  <c r="BE303" i="12"/>
  <c r="BF303" i="12"/>
  <c r="BA304" i="12"/>
  <c r="BB304" i="12"/>
  <c r="BC304" i="12"/>
  <c r="BD304" i="12"/>
  <c r="BE304" i="12"/>
  <c r="BF304" i="12"/>
  <c r="BA305" i="12"/>
  <c r="BB305" i="12"/>
  <c r="BC305" i="12"/>
  <c r="BD305" i="12"/>
  <c r="BE305" i="12"/>
  <c r="BF305" i="12"/>
  <c r="BA306" i="12"/>
  <c r="BB306" i="12"/>
  <c r="BC306" i="12"/>
  <c r="BD306" i="12"/>
  <c r="BE306" i="12"/>
  <c r="BF306" i="12"/>
  <c r="BA307" i="12"/>
  <c r="BB307" i="12"/>
  <c r="BC307" i="12"/>
  <c r="BD307" i="12"/>
  <c r="BE307" i="12"/>
  <c r="BF307" i="12"/>
  <c r="BA308" i="12"/>
  <c r="BB308" i="12"/>
  <c r="BC308" i="12"/>
  <c r="BD308" i="12"/>
  <c r="BE308" i="12"/>
  <c r="BF308" i="12"/>
  <c r="BA309" i="12"/>
  <c r="BB309" i="12"/>
  <c r="BC309" i="12"/>
  <c r="BD309" i="12"/>
  <c r="BE309" i="12"/>
  <c r="BF309" i="12"/>
  <c r="BA310" i="12"/>
  <c r="BB310" i="12"/>
  <c r="BC310" i="12"/>
  <c r="BD310" i="12"/>
  <c r="BE310" i="12"/>
  <c r="BF310" i="12"/>
  <c r="BA311" i="12"/>
  <c r="BB311" i="12"/>
  <c r="BC311" i="12"/>
  <c r="BD311" i="12"/>
  <c r="BE311" i="12"/>
  <c r="BF311" i="12"/>
  <c r="BA312" i="12"/>
  <c r="BB312" i="12"/>
  <c r="BC312" i="12"/>
  <c r="BD312" i="12"/>
  <c r="BE312" i="12"/>
  <c r="BF312" i="12"/>
  <c r="BA313" i="12"/>
  <c r="BB313" i="12"/>
  <c r="BC313" i="12"/>
  <c r="BD313" i="12"/>
  <c r="BE313" i="12"/>
  <c r="BF313" i="12"/>
  <c r="BA314" i="12"/>
  <c r="BB314" i="12"/>
  <c r="BC314" i="12"/>
  <c r="BD314" i="12"/>
  <c r="BE314" i="12"/>
  <c r="BF314" i="12"/>
  <c r="BA315" i="12"/>
  <c r="BB315" i="12"/>
  <c r="BC315" i="12"/>
  <c r="BD315" i="12"/>
  <c r="BE315" i="12"/>
  <c r="BF315" i="12"/>
  <c r="BA316" i="12"/>
  <c r="BB316" i="12"/>
  <c r="BC316" i="12"/>
  <c r="BD316" i="12"/>
  <c r="BE316" i="12"/>
  <c r="BF316" i="12"/>
  <c r="BA317" i="12"/>
  <c r="BB317" i="12"/>
  <c r="BC317" i="12"/>
  <c r="BD317" i="12"/>
  <c r="BE317" i="12"/>
  <c r="BF317" i="12"/>
  <c r="BA318" i="12"/>
  <c r="BB318" i="12"/>
  <c r="BC318" i="12"/>
  <c r="BD318" i="12"/>
  <c r="BE318" i="12"/>
  <c r="BF318" i="12"/>
  <c r="BA319" i="12"/>
  <c r="BB319" i="12"/>
  <c r="BC319" i="12"/>
  <c r="BD319" i="12"/>
  <c r="BE319" i="12"/>
  <c r="BF319" i="12"/>
  <c r="BA320" i="12"/>
  <c r="BB320" i="12"/>
  <c r="BC320" i="12"/>
  <c r="BD320" i="12"/>
  <c r="BE320" i="12"/>
  <c r="BF320" i="12"/>
  <c r="BA321" i="12"/>
  <c r="BB321" i="12"/>
  <c r="BC321" i="12"/>
  <c r="BD321" i="12"/>
  <c r="BE321" i="12"/>
  <c r="BF321" i="12"/>
  <c r="BA322" i="12"/>
  <c r="BB322" i="12"/>
  <c r="BC322" i="12"/>
  <c r="BD322" i="12"/>
  <c r="BE322" i="12"/>
  <c r="BF322" i="12"/>
  <c r="BA323" i="12"/>
  <c r="BB323" i="12"/>
  <c r="BC323" i="12"/>
  <c r="BD323" i="12"/>
  <c r="BE323" i="12"/>
  <c r="BF323" i="12"/>
  <c r="BA324" i="12"/>
  <c r="BB324" i="12"/>
  <c r="BC324" i="12"/>
  <c r="BD324" i="12"/>
  <c r="BE324" i="12"/>
  <c r="BF324" i="12"/>
  <c r="BB2" i="12"/>
  <c r="BC2" i="12"/>
  <c r="BD2" i="12"/>
  <c r="BE2" i="12"/>
  <c r="BF2" i="12"/>
  <c r="BA2" i="12"/>
  <c r="K3" i="12"/>
  <c r="L3" i="12"/>
  <c r="M3" i="12"/>
  <c r="N3" i="12"/>
  <c r="O3" i="12"/>
  <c r="P3" i="12"/>
  <c r="Q3" i="12"/>
  <c r="R3" i="12"/>
  <c r="S3" i="12"/>
  <c r="T3" i="12"/>
  <c r="U3" i="12"/>
  <c r="V3" i="12"/>
  <c r="W3" i="12"/>
  <c r="K4" i="12"/>
  <c r="L4" i="12"/>
  <c r="M4" i="12"/>
  <c r="N4" i="12"/>
  <c r="O4" i="12"/>
  <c r="P4" i="12"/>
  <c r="Q4" i="12"/>
  <c r="R4" i="12"/>
  <c r="S4" i="12"/>
  <c r="T4" i="12"/>
  <c r="U4" i="12"/>
  <c r="V4" i="12"/>
  <c r="W4" i="12"/>
  <c r="K5" i="12"/>
  <c r="L5" i="12"/>
  <c r="M5" i="12"/>
  <c r="N5" i="12"/>
  <c r="O5" i="12"/>
  <c r="P5" i="12"/>
  <c r="Q5" i="12"/>
  <c r="R5" i="12"/>
  <c r="S5" i="12"/>
  <c r="T5" i="12"/>
  <c r="U5" i="12"/>
  <c r="V5" i="12"/>
  <c r="W5" i="12"/>
  <c r="K6" i="12"/>
  <c r="L6" i="12"/>
  <c r="M6" i="12"/>
  <c r="N6" i="12"/>
  <c r="O6" i="12"/>
  <c r="P6" i="12"/>
  <c r="Q6" i="12"/>
  <c r="R6" i="12"/>
  <c r="S6" i="12"/>
  <c r="T6" i="12"/>
  <c r="U6" i="12"/>
  <c r="V6" i="12"/>
  <c r="W6" i="12"/>
  <c r="K7" i="12"/>
  <c r="L7" i="12"/>
  <c r="M7" i="12"/>
  <c r="N7" i="12"/>
  <c r="O7" i="12"/>
  <c r="P7" i="12"/>
  <c r="Q7" i="12"/>
  <c r="R7" i="12"/>
  <c r="S7" i="12"/>
  <c r="T7" i="12"/>
  <c r="U7" i="12"/>
  <c r="V7" i="12"/>
  <c r="W7" i="12"/>
  <c r="K8" i="12"/>
  <c r="L8" i="12"/>
  <c r="M8" i="12"/>
  <c r="N8" i="12"/>
  <c r="O8" i="12"/>
  <c r="P8" i="12"/>
  <c r="Q8" i="12"/>
  <c r="R8" i="12"/>
  <c r="S8" i="12"/>
  <c r="T8" i="12"/>
  <c r="U8" i="12"/>
  <c r="V8" i="12"/>
  <c r="W8" i="12"/>
  <c r="K9" i="12"/>
  <c r="L9" i="12"/>
  <c r="M9" i="12"/>
  <c r="N9" i="12"/>
  <c r="O9" i="12"/>
  <c r="P9" i="12"/>
  <c r="Q9" i="12"/>
  <c r="R9" i="12"/>
  <c r="S9" i="12"/>
  <c r="T9" i="12"/>
  <c r="U9" i="12"/>
  <c r="V9" i="12"/>
  <c r="W9" i="12"/>
  <c r="K10" i="12"/>
  <c r="L10" i="12"/>
  <c r="M10" i="12"/>
  <c r="N10" i="12"/>
  <c r="O10" i="12"/>
  <c r="P10" i="12"/>
  <c r="Q10" i="12"/>
  <c r="R10" i="12"/>
  <c r="S10" i="12"/>
  <c r="T10" i="12"/>
  <c r="U10" i="12"/>
  <c r="V10" i="12"/>
  <c r="W10" i="12"/>
  <c r="K11" i="12"/>
  <c r="L11" i="12"/>
  <c r="M11" i="12"/>
  <c r="N11" i="12"/>
  <c r="O11" i="12"/>
  <c r="P11" i="12"/>
  <c r="Q11" i="12"/>
  <c r="R11" i="12"/>
  <c r="S11" i="12"/>
  <c r="T11" i="12"/>
  <c r="U11" i="12"/>
  <c r="V11" i="12"/>
  <c r="W11" i="12"/>
  <c r="K12" i="12"/>
  <c r="L12" i="12"/>
  <c r="M12" i="12"/>
  <c r="N12" i="12"/>
  <c r="O12" i="12"/>
  <c r="P12" i="12"/>
  <c r="Q12" i="12"/>
  <c r="R12" i="12"/>
  <c r="S12" i="12"/>
  <c r="T12" i="12"/>
  <c r="U12" i="12"/>
  <c r="V12" i="12"/>
  <c r="W12" i="12"/>
  <c r="K13" i="12"/>
  <c r="L13" i="12"/>
  <c r="M13" i="12"/>
  <c r="N13" i="12"/>
  <c r="O13" i="12"/>
  <c r="P13" i="12"/>
  <c r="Q13" i="12"/>
  <c r="R13" i="12"/>
  <c r="S13" i="12"/>
  <c r="T13" i="12"/>
  <c r="U13" i="12"/>
  <c r="V13" i="12"/>
  <c r="W13" i="12"/>
  <c r="K14" i="12"/>
  <c r="L14" i="12"/>
  <c r="M14" i="12"/>
  <c r="N14" i="12"/>
  <c r="O14" i="12"/>
  <c r="P14" i="12"/>
  <c r="Q14" i="12"/>
  <c r="R14" i="12"/>
  <c r="S14" i="12"/>
  <c r="T14" i="12"/>
  <c r="U14" i="12"/>
  <c r="V14" i="12"/>
  <c r="W14" i="12"/>
  <c r="K15" i="12"/>
  <c r="L15" i="12"/>
  <c r="M15" i="12"/>
  <c r="N15" i="12"/>
  <c r="O15" i="12"/>
  <c r="P15" i="12"/>
  <c r="Q15" i="12"/>
  <c r="R15" i="12"/>
  <c r="S15" i="12"/>
  <c r="T15" i="12"/>
  <c r="U15" i="12"/>
  <c r="V15" i="12"/>
  <c r="W15" i="12"/>
  <c r="K16" i="12"/>
  <c r="L16" i="12"/>
  <c r="M16" i="12"/>
  <c r="N16" i="12"/>
  <c r="O16" i="12"/>
  <c r="P16" i="12"/>
  <c r="Q16" i="12"/>
  <c r="R16" i="12"/>
  <c r="S16" i="12"/>
  <c r="T16" i="12"/>
  <c r="U16" i="12"/>
  <c r="V16" i="12"/>
  <c r="W16" i="12"/>
  <c r="K17" i="12"/>
  <c r="L17" i="12"/>
  <c r="M17" i="12"/>
  <c r="N17" i="12"/>
  <c r="O17" i="12"/>
  <c r="P17" i="12"/>
  <c r="Q17" i="12"/>
  <c r="R17" i="12"/>
  <c r="S17" i="12"/>
  <c r="T17" i="12"/>
  <c r="U17" i="12"/>
  <c r="V17" i="12"/>
  <c r="W17" i="12"/>
  <c r="K18" i="12"/>
  <c r="L18" i="12"/>
  <c r="M18" i="12"/>
  <c r="N18" i="12"/>
  <c r="O18" i="12"/>
  <c r="P18" i="12"/>
  <c r="Q18" i="12"/>
  <c r="R18" i="12"/>
  <c r="S18" i="12"/>
  <c r="T18" i="12"/>
  <c r="U18" i="12"/>
  <c r="V18" i="12"/>
  <c r="W18" i="12"/>
  <c r="K19" i="12"/>
  <c r="L19" i="12"/>
  <c r="M19" i="12"/>
  <c r="N19" i="12"/>
  <c r="O19" i="12"/>
  <c r="P19" i="12"/>
  <c r="Q19" i="12"/>
  <c r="R19" i="12"/>
  <c r="S19" i="12"/>
  <c r="T19" i="12"/>
  <c r="U19" i="12"/>
  <c r="V19" i="12"/>
  <c r="W19" i="12"/>
  <c r="K20" i="12"/>
  <c r="L20" i="12"/>
  <c r="M20" i="12"/>
  <c r="N20" i="12"/>
  <c r="O20" i="12"/>
  <c r="P20" i="12"/>
  <c r="Q20" i="12"/>
  <c r="R20" i="12"/>
  <c r="S20" i="12"/>
  <c r="T20" i="12"/>
  <c r="U20" i="12"/>
  <c r="V20" i="12"/>
  <c r="W20" i="12"/>
  <c r="K21" i="12"/>
  <c r="L21" i="12"/>
  <c r="M21" i="12"/>
  <c r="N21" i="12"/>
  <c r="O21" i="12"/>
  <c r="P21" i="12"/>
  <c r="Q21" i="12"/>
  <c r="R21" i="12"/>
  <c r="S21" i="12"/>
  <c r="T21" i="12"/>
  <c r="U21" i="12"/>
  <c r="V21" i="12"/>
  <c r="W21" i="12"/>
  <c r="K22" i="12"/>
  <c r="L22" i="12"/>
  <c r="M22" i="12"/>
  <c r="N22" i="12"/>
  <c r="O22" i="12"/>
  <c r="P22" i="12"/>
  <c r="Q22" i="12"/>
  <c r="R22" i="12"/>
  <c r="S22" i="12"/>
  <c r="T22" i="12"/>
  <c r="U22" i="12"/>
  <c r="V22" i="12"/>
  <c r="W22" i="12"/>
  <c r="K23" i="12"/>
  <c r="L23" i="12"/>
  <c r="M23" i="12"/>
  <c r="N23" i="12"/>
  <c r="O23" i="12"/>
  <c r="P23" i="12"/>
  <c r="Q23" i="12"/>
  <c r="R23" i="12"/>
  <c r="S23" i="12"/>
  <c r="T23" i="12"/>
  <c r="U23" i="12"/>
  <c r="V23" i="12"/>
  <c r="W23" i="12"/>
  <c r="K24" i="12"/>
  <c r="L24" i="12"/>
  <c r="M24" i="12"/>
  <c r="N24" i="12"/>
  <c r="O24" i="12"/>
  <c r="P24" i="12"/>
  <c r="Q24" i="12"/>
  <c r="R24" i="12"/>
  <c r="S24" i="12"/>
  <c r="T24" i="12"/>
  <c r="U24" i="12"/>
  <c r="V24" i="12"/>
  <c r="W24" i="12"/>
  <c r="K25" i="12"/>
  <c r="L25" i="12"/>
  <c r="M25" i="12"/>
  <c r="N25" i="12"/>
  <c r="O25" i="12"/>
  <c r="P25" i="12"/>
  <c r="Q25" i="12"/>
  <c r="R25" i="12"/>
  <c r="S25" i="12"/>
  <c r="T25" i="12"/>
  <c r="U25" i="12"/>
  <c r="V25" i="12"/>
  <c r="W25" i="12"/>
  <c r="K26" i="12"/>
  <c r="L26" i="12"/>
  <c r="M26" i="12"/>
  <c r="N26" i="12"/>
  <c r="O26" i="12"/>
  <c r="P26" i="12"/>
  <c r="Q26" i="12"/>
  <c r="R26" i="12"/>
  <c r="S26" i="12"/>
  <c r="T26" i="12"/>
  <c r="U26" i="12"/>
  <c r="V26" i="12"/>
  <c r="W26" i="12"/>
  <c r="K27" i="12"/>
  <c r="L27" i="12"/>
  <c r="M27" i="12"/>
  <c r="N27" i="12"/>
  <c r="O27" i="12"/>
  <c r="P27" i="12"/>
  <c r="Q27" i="12"/>
  <c r="R27" i="12"/>
  <c r="S27" i="12"/>
  <c r="T27" i="12"/>
  <c r="U27" i="12"/>
  <c r="V27" i="12"/>
  <c r="W27" i="12"/>
  <c r="K28" i="12"/>
  <c r="L28" i="12"/>
  <c r="M28" i="12"/>
  <c r="N28" i="12"/>
  <c r="O28" i="12"/>
  <c r="P28" i="12"/>
  <c r="Q28" i="12"/>
  <c r="R28" i="12"/>
  <c r="S28" i="12"/>
  <c r="T28" i="12"/>
  <c r="U28" i="12"/>
  <c r="V28" i="12"/>
  <c r="W28" i="12"/>
  <c r="K29" i="12"/>
  <c r="L29" i="12"/>
  <c r="M29" i="12"/>
  <c r="N29" i="12"/>
  <c r="O29" i="12"/>
  <c r="P29" i="12"/>
  <c r="Q29" i="12"/>
  <c r="R29" i="12"/>
  <c r="S29" i="12"/>
  <c r="T29" i="12"/>
  <c r="U29" i="12"/>
  <c r="V29" i="12"/>
  <c r="W29" i="12"/>
  <c r="K30" i="12"/>
  <c r="L30" i="12"/>
  <c r="M30" i="12"/>
  <c r="N30" i="12"/>
  <c r="O30" i="12"/>
  <c r="P30" i="12"/>
  <c r="Q30" i="12"/>
  <c r="R30" i="12"/>
  <c r="S30" i="12"/>
  <c r="T30" i="12"/>
  <c r="U30" i="12"/>
  <c r="V30" i="12"/>
  <c r="W30" i="12"/>
  <c r="K31" i="12"/>
  <c r="L31" i="12"/>
  <c r="M31" i="12"/>
  <c r="N31" i="12"/>
  <c r="O31" i="12"/>
  <c r="P31" i="12"/>
  <c r="Q31" i="12"/>
  <c r="R31" i="12"/>
  <c r="S31" i="12"/>
  <c r="T31" i="12"/>
  <c r="U31" i="12"/>
  <c r="V31" i="12"/>
  <c r="W31" i="12"/>
  <c r="K32" i="12"/>
  <c r="L32" i="12"/>
  <c r="M32" i="12"/>
  <c r="N32" i="12"/>
  <c r="O32" i="12"/>
  <c r="P32" i="12"/>
  <c r="Q32" i="12"/>
  <c r="R32" i="12"/>
  <c r="S32" i="12"/>
  <c r="T32" i="12"/>
  <c r="U32" i="12"/>
  <c r="V32" i="12"/>
  <c r="W32" i="12"/>
  <c r="K33" i="12"/>
  <c r="L33" i="12"/>
  <c r="M33" i="12"/>
  <c r="N33" i="12"/>
  <c r="O33" i="12"/>
  <c r="P33" i="12"/>
  <c r="Q33" i="12"/>
  <c r="R33" i="12"/>
  <c r="S33" i="12"/>
  <c r="T33" i="12"/>
  <c r="U33" i="12"/>
  <c r="V33" i="12"/>
  <c r="W33" i="12"/>
  <c r="K34" i="12"/>
  <c r="L34" i="12"/>
  <c r="M34" i="12"/>
  <c r="N34" i="12"/>
  <c r="O34" i="12"/>
  <c r="P34" i="12"/>
  <c r="Q34" i="12"/>
  <c r="R34" i="12"/>
  <c r="S34" i="12"/>
  <c r="T34" i="12"/>
  <c r="U34" i="12"/>
  <c r="V34" i="12"/>
  <c r="W34" i="12"/>
  <c r="K35" i="12"/>
  <c r="L35" i="12"/>
  <c r="M35" i="12"/>
  <c r="N35" i="12"/>
  <c r="O35" i="12"/>
  <c r="P35" i="12"/>
  <c r="Q35" i="12"/>
  <c r="R35" i="12"/>
  <c r="S35" i="12"/>
  <c r="T35" i="12"/>
  <c r="U35" i="12"/>
  <c r="V35" i="12"/>
  <c r="W35" i="12"/>
  <c r="K36" i="12"/>
  <c r="L36" i="12"/>
  <c r="M36" i="12"/>
  <c r="N36" i="12"/>
  <c r="O36" i="12"/>
  <c r="P36" i="12"/>
  <c r="Q36" i="12"/>
  <c r="R36" i="12"/>
  <c r="S36" i="12"/>
  <c r="T36" i="12"/>
  <c r="U36" i="12"/>
  <c r="V36" i="12"/>
  <c r="W36" i="12"/>
  <c r="K37" i="12"/>
  <c r="L37" i="12"/>
  <c r="M37" i="12"/>
  <c r="N37" i="12"/>
  <c r="O37" i="12"/>
  <c r="P37" i="12"/>
  <c r="Q37" i="12"/>
  <c r="R37" i="12"/>
  <c r="S37" i="12"/>
  <c r="T37" i="12"/>
  <c r="U37" i="12"/>
  <c r="V37" i="12"/>
  <c r="W37" i="12"/>
  <c r="K38" i="12"/>
  <c r="L38" i="12"/>
  <c r="M38" i="12"/>
  <c r="N38" i="12"/>
  <c r="O38" i="12"/>
  <c r="P38" i="12"/>
  <c r="Q38" i="12"/>
  <c r="R38" i="12"/>
  <c r="S38" i="12"/>
  <c r="T38" i="12"/>
  <c r="U38" i="12"/>
  <c r="V38" i="12"/>
  <c r="W38" i="12"/>
  <c r="K39" i="12"/>
  <c r="L39" i="12"/>
  <c r="M39" i="12"/>
  <c r="N39" i="12"/>
  <c r="O39" i="12"/>
  <c r="P39" i="12"/>
  <c r="Q39" i="12"/>
  <c r="R39" i="12"/>
  <c r="S39" i="12"/>
  <c r="T39" i="12"/>
  <c r="U39" i="12"/>
  <c r="V39" i="12"/>
  <c r="W39" i="12"/>
  <c r="K40" i="12"/>
  <c r="L40" i="12"/>
  <c r="M40" i="12"/>
  <c r="N40" i="12"/>
  <c r="O40" i="12"/>
  <c r="P40" i="12"/>
  <c r="Q40" i="12"/>
  <c r="R40" i="12"/>
  <c r="S40" i="12"/>
  <c r="T40" i="12"/>
  <c r="U40" i="12"/>
  <c r="V40" i="12"/>
  <c r="W40" i="12"/>
  <c r="K41" i="12"/>
  <c r="L41" i="12"/>
  <c r="M41" i="12"/>
  <c r="N41" i="12"/>
  <c r="O41" i="12"/>
  <c r="P41" i="12"/>
  <c r="Q41" i="12"/>
  <c r="R41" i="12"/>
  <c r="S41" i="12"/>
  <c r="T41" i="12"/>
  <c r="U41" i="12"/>
  <c r="V41" i="12"/>
  <c r="W41" i="12"/>
  <c r="K42" i="12"/>
  <c r="L42" i="12"/>
  <c r="M42" i="12"/>
  <c r="N42" i="12"/>
  <c r="O42" i="12"/>
  <c r="P42" i="12"/>
  <c r="Q42" i="12"/>
  <c r="R42" i="12"/>
  <c r="S42" i="12"/>
  <c r="T42" i="12"/>
  <c r="U42" i="12"/>
  <c r="V42" i="12"/>
  <c r="W42" i="12"/>
  <c r="K43" i="12"/>
  <c r="L43" i="12"/>
  <c r="M43" i="12"/>
  <c r="N43" i="12"/>
  <c r="O43" i="12"/>
  <c r="P43" i="12"/>
  <c r="Q43" i="12"/>
  <c r="R43" i="12"/>
  <c r="S43" i="12"/>
  <c r="T43" i="12"/>
  <c r="U43" i="12"/>
  <c r="V43" i="12"/>
  <c r="W43" i="12"/>
  <c r="K44" i="12"/>
  <c r="L44" i="12"/>
  <c r="M44" i="12"/>
  <c r="N44" i="12"/>
  <c r="O44" i="12"/>
  <c r="P44" i="12"/>
  <c r="Q44" i="12"/>
  <c r="R44" i="12"/>
  <c r="S44" i="12"/>
  <c r="T44" i="12"/>
  <c r="U44" i="12"/>
  <c r="V44" i="12"/>
  <c r="W44" i="12"/>
  <c r="K45" i="12"/>
  <c r="L45" i="12"/>
  <c r="M45" i="12"/>
  <c r="N45" i="12"/>
  <c r="O45" i="12"/>
  <c r="P45" i="12"/>
  <c r="Q45" i="12"/>
  <c r="R45" i="12"/>
  <c r="S45" i="12"/>
  <c r="T45" i="12"/>
  <c r="U45" i="12"/>
  <c r="V45" i="12"/>
  <c r="W45" i="12"/>
  <c r="K46" i="12"/>
  <c r="L46" i="12"/>
  <c r="M46" i="12"/>
  <c r="N46" i="12"/>
  <c r="O46" i="12"/>
  <c r="P46" i="12"/>
  <c r="Q46" i="12"/>
  <c r="R46" i="12"/>
  <c r="S46" i="12"/>
  <c r="T46" i="12"/>
  <c r="U46" i="12"/>
  <c r="V46" i="12"/>
  <c r="W46" i="12"/>
  <c r="K47" i="12"/>
  <c r="L47" i="12"/>
  <c r="M47" i="12"/>
  <c r="N47" i="12"/>
  <c r="O47" i="12"/>
  <c r="P47" i="12"/>
  <c r="Q47" i="12"/>
  <c r="R47" i="12"/>
  <c r="S47" i="12"/>
  <c r="T47" i="12"/>
  <c r="U47" i="12"/>
  <c r="V47" i="12"/>
  <c r="W47" i="12"/>
  <c r="K48" i="12"/>
  <c r="L48" i="12"/>
  <c r="M48" i="12"/>
  <c r="N48" i="12"/>
  <c r="O48" i="12"/>
  <c r="P48" i="12"/>
  <c r="Q48" i="12"/>
  <c r="R48" i="12"/>
  <c r="S48" i="12"/>
  <c r="T48" i="12"/>
  <c r="U48" i="12"/>
  <c r="V48" i="12"/>
  <c r="W48" i="12"/>
  <c r="K49" i="12"/>
  <c r="L49" i="12"/>
  <c r="M49" i="12"/>
  <c r="N49" i="12"/>
  <c r="O49" i="12"/>
  <c r="P49" i="12"/>
  <c r="Q49" i="12"/>
  <c r="R49" i="12"/>
  <c r="S49" i="12"/>
  <c r="T49" i="12"/>
  <c r="U49" i="12"/>
  <c r="V49" i="12"/>
  <c r="W49" i="12"/>
  <c r="K50" i="12"/>
  <c r="L50" i="12"/>
  <c r="M50" i="12"/>
  <c r="N50" i="12"/>
  <c r="O50" i="12"/>
  <c r="P50" i="12"/>
  <c r="Q50" i="12"/>
  <c r="R50" i="12"/>
  <c r="S50" i="12"/>
  <c r="T50" i="12"/>
  <c r="U50" i="12"/>
  <c r="V50" i="12"/>
  <c r="W50" i="12"/>
  <c r="K51" i="12"/>
  <c r="L51" i="12"/>
  <c r="M51" i="12"/>
  <c r="N51" i="12"/>
  <c r="O51" i="12"/>
  <c r="P51" i="12"/>
  <c r="Q51" i="12"/>
  <c r="R51" i="12"/>
  <c r="S51" i="12"/>
  <c r="T51" i="12"/>
  <c r="U51" i="12"/>
  <c r="V51" i="12"/>
  <c r="W51" i="12"/>
  <c r="K52" i="12"/>
  <c r="L52" i="12"/>
  <c r="M52" i="12"/>
  <c r="N52" i="12"/>
  <c r="O52" i="12"/>
  <c r="P52" i="12"/>
  <c r="Q52" i="12"/>
  <c r="R52" i="12"/>
  <c r="S52" i="12"/>
  <c r="T52" i="12"/>
  <c r="U52" i="12"/>
  <c r="V52" i="12"/>
  <c r="W52" i="12"/>
  <c r="K53" i="12"/>
  <c r="L53" i="12"/>
  <c r="M53" i="12"/>
  <c r="N53" i="12"/>
  <c r="O53" i="12"/>
  <c r="P53" i="12"/>
  <c r="Q53" i="12"/>
  <c r="R53" i="12"/>
  <c r="S53" i="12"/>
  <c r="T53" i="12"/>
  <c r="U53" i="12"/>
  <c r="V53" i="12"/>
  <c r="W53" i="12"/>
  <c r="K54" i="12"/>
  <c r="L54" i="12"/>
  <c r="M54" i="12"/>
  <c r="N54" i="12"/>
  <c r="O54" i="12"/>
  <c r="P54" i="12"/>
  <c r="Q54" i="12"/>
  <c r="R54" i="12"/>
  <c r="S54" i="12"/>
  <c r="T54" i="12"/>
  <c r="U54" i="12"/>
  <c r="V54" i="12"/>
  <c r="W54" i="12"/>
  <c r="K55" i="12"/>
  <c r="L55" i="12"/>
  <c r="M55" i="12"/>
  <c r="N55" i="12"/>
  <c r="O55" i="12"/>
  <c r="P55" i="12"/>
  <c r="Q55" i="12"/>
  <c r="R55" i="12"/>
  <c r="S55" i="12"/>
  <c r="T55" i="12"/>
  <c r="U55" i="12"/>
  <c r="V55" i="12"/>
  <c r="W55" i="12"/>
  <c r="K56" i="12"/>
  <c r="L56" i="12"/>
  <c r="M56" i="12"/>
  <c r="N56" i="12"/>
  <c r="O56" i="12"/>
  <c r="P56" i="12"/>
  <c r="Q56" i="12"/>
  <c r="R56" i="12"/>
  <c r="S56" i="12"/>
  <c r="T56" i="12"/>
  <c r="U56" i="12"/>
  <c r="V56" i="12"/>
  <c r="W56" i="12"/>
  <c r="K57" i="12"/>
  <c r="L57" i="12"/>
  <c r="M57" i="12"/>
  <c r="N57" i="12"/>
  <c r="O57" i="12"/>
  <c r="P57" i="12"/>
  <c r="Q57" i="12"/>
  <c r="R57" i="12"/>
  <c r="S57" i="12"/>
  <c r="T57" i="12"/>
  <c r="U57" i="12"/>
  <c r="V57" i="12"/>
  <c r="W57" i="12"/>
  <c r="K58" i="12"/>
  <c r="L58" i="12"/>
  <c r="M58" i="12"/>
  <c r="N58" i="12"/>
  <c r="O58" i="12"/>
  <c r="P58" i="12"/>
  <c r="Q58" i="12"/>
  <c r="R58" i="12"/>
  <c r="S58" i="12"/>
  <c r="T58" i="12"/>
  <c r="U58" i="12"/>
  <c r="V58" i="12"/>
  <c r="W58" i="12"/>
  <c r="K59" i="12"/>
  <c r="L59" i="12"/>
  <c r="M59" i="12"/>
  <c r="N59" i="12"/>
  <c r="O59" i="12"/>
  <c r="P59" i="12"/>
  <c r="Q59" i="12"/>
  <c r="R59" i="12"/>
  <c r="S59" i="12"/>
  <c r="T59" i="12"/>
  <c r="U59" i="12"/>
  <c r="V59" i="12"/>
  <c r="W59" i="12"/>
  <c r="K60" i="12"/>
  <c r="L60" i="12"/>
  <c r="M60" i="12"/>
  <c r="N60" i="12"/>
  <c r="O60" i="12"/>
  <c r="P60" i="12"/>
  <c r="Q60" i="12"/>
  <c r="R60" i="12"/>
  <c r="S60" i="12"/>
  <c r="T60" i="12"/>
  <c r="U60" i="12"/>
  <c r="V60" i="12"/>
  <c r="W60" i="12"/>
  <c r="K61" i="12"/>
  <c r="L61" i="12"/>
  <c r="M61" i="12"/>
  <c r="N61" i="12"/>
  <c r="O61" i="12"/>
  <c r="P61" i="12"/>
  <c r="Q61" i="12"/>
  <c r="R61" i="12"/>
  <c r="S61" i="12"/>
  <c r="T61" i="12"/>
  <c r="U61" i="12"/>
  <c r="V61" i="12"/>
  <c r="W61" i="12"/>
  <c r="K62" i="12"/>
  <c r="L62" i="12"/>
  <c r="M62" i="12"/>
  <c r="N62" i="12"/>
  <c r="O62" i="12"/>
  <c r="P62" i="12"/>
  <c r="Q62" i="12"/>
  <c r="R62" i="12"/>
  <c r="S62" i="12"/>
  <c r="T62" i="12"/>
  <c r="U62" i="12"/>
  <c r="V62" i="12"/>
  <c r="W62" i="12"/>
  <c r="K63" i="12"/>
  <c r="L63" i="12"/>
  <c r="M63" i="12"/>
  <c r="N63" i="12"/>
  <c r="O63" i="12"/>
  <c r="P63" i="12"/>
  <c r="Q63" i="12"/>
  <c r="R63" i="12"/>
  <c r="S63" i="12"/>
  <c r="T63" i="12"/>
  <c r="U63" i="12"/>
  <c r="V63" i="12"/>
  <c r="W63" i="12"/>
  <c r="K64" i="12"/>
  <c r="L64" i="12"/>
  <c r="M64" i="12"/>
  <c r="N64" i="12"/>
  <c r="O64" i="12"/>
  <c r="P64" i="12"/>
  <c r="Q64" i="12"/>
  <c r="R64" i="12"/>
  <c r="S64" i="12"/>
  <c r="T64" i="12"/>
  <c r="U64" i="12"/>
  <c r="V64" i="12"/>
  <c r="W64" i="12"/>
  <c r="K65" i="12"/>
  <c r="L65" i="12"/>
  <c r="M65" i="12"/>
  <c r="N65" i="12"/>
  <c r="O65" i="12"/>
  <c r="P65" i="12"/>
  <c r="Q65" i="12"/>
  <c r="R65" i="12"/>
  <c r="S65" i="12"/>
  <c r="T65" i="12"/>
  <c r="U65" i="12"/>
  <c r="V65" i="12"/>
  <c r="W65" i="12"/>
  <c r="K66" i="12"/>
  <c r="L66" i="12"/>
  <c r="M66" i="12"/>
  <c r="N66" i="12"/>
  <c r="O66" i="12"/>
  <c r="P66" i="12"/>
  <c r="Q66" i="12"/>
  <c r="R66" i="12"/>
  <c r="S66" i="12"/>
  <c r="T66" i="12"/>
  <c r="U66" i="12"/>
  <c r="V66" i="12"/>
  <c r="W66" i="12"/>
  <c r="K67" i="12"/>
  <c r="L67" i="12"/>
  <c r="M67" i="12"/>
  <c r="N67" i="12"/>
  <c r="O67" i="12"/>
  <c r="P67" i="12"/>
  <c r="Q67" i="12"/>
  <c r="R67" i="12"/>
  <c r="S67" i="12"/>
  <c r="T67" i="12"/>
  <c r="U67" i="12"/>
  <c r="V67" i="12"/>
  <c r="W67" i="12"/>
  <c r="K68" i="12"/>
  <c r="L68" i="12"/>
  <c r="M68" i="12"/>
  <c r="N68" i="12"/>
  <c r="O68" i="12"/>
  <c r="P68" i="12"/>
  <c r="Q68" i="12"/>
  <c r="R68" i="12"/>
  <c r="S68" i="12"/>
  <c r="T68" i="12"/>
  <c r="U68" i="12"/>
  <c r="V68" i="12"/>
  <c r="W68" i="12"/>
  <c r="K69" i="12"/>
  <c r="L69" i="12"/>
  <c r="M69" i="12"/>
  <c r="N69" i="12"/>
  <c r="O69" i="12"/>
  <c r="P69" i="12"/>
  <c r="Q69" i="12"/>
  <c r="R69" i="12"/>
  <c r="S69" i="12"/>
  <c r="T69" i="12"/>
  <c r="U69" i="12"/>
  <c r="V69" i="12"/>
  <c r="W69" i="12"/>
  <c r="K70" i="12"/>
  <c r="L70" i="12"/>
  <c r="M70" i="12"/>
  <c r="N70" i="12"/>
  <c r="O70" i="12"/>
  <c r="P70" i="12"/>
  <c r="Q70" i="12"/>
  <c r="R70" i="12"/>
  <c r="S70" i="12"/>
  <c r="T70" i="12"/>
  <c r="U70" i="12"/>
  <c r="V70" i="12"/>
  <c r="W70" i="12"/>
  <c r="K71" i="12"/>
  <c r="L71" i="12"/>
  <c r="M71" i="12"/>
  <c r="N71" i="12"/>
  <c r="O71" i="12"/>
  <c r="P71" i="12"/>
  <c r="Q71" i="12"/>
  <c r="R71" i="12"/>
  <c r="S71" i="12"/>
  <c r="T71" i="12"/>
  <c r="U71" i="12"/>
  <c r="V71" i="12"/>
  <c r="W71" i="12"/>
  <c r="K72" i="12"/>
  <c r="L72" i="12"/>
  <c r="M72" i="12"/>
  <c r="N72" i="12"/>
  <c r="O72" i="12"/>
  <c r="P72" i="12"/>
  <c r="Q72" i="12"/>
  <c r="R72" i="12"/>
  <c r="S72" i="12"/>
  <c r="T72" i="12"/>
  <c r="U72" i="12"/>
  <c r="V72" i="12"/>
  <c r="W72" i="12"/>
  <c r="K73" i="12"/>
  <c r="L73" i="12"/>
  <c r="M73" i="12"/>
  <c r="N73" i="12"/>
  <c r="O73" i="12"/>
  <c r="P73" i="12"/>
  <c r="Q73" i="12"/>
  <c r="R73" i="12"/>
  <c r="S73" i="12"/>
  <c r="T73" i="12"/>
  <c r="U73" i="12"/>
  <c r="V73" i="12"/>
  <c r="W73" i="12"/>
  <c r="K74" i="12"/>
  <c r="L74" i="12"/>
  <c r="M74" i="12"/>
  <c r="N74" i="12"/>
  <c r="O74" i="12"/>
  <c r="P74" i="12"/>
  <c r="Q74" i="12"/>
  <c r="R74" i="12"/>
  <c r="S74" i="12"/>
  <c r="T74" i="12"/>
  <c r="U74" i="12"/>
  <c r="V74" i="12"/>
  <c r="W74" i="12"/>
  <c r="K75" i="12"/>
  <c r="L75" i="12"/>
  <c r="M75" i="12"/>
  <c r="N75" i="12"/>
  <c r="O75" i="12"/>
  <c r="P75" i="12"/>
  <c r="Q75" i="12"/>
  <c r="R75" i="12"/>
  <c r="S75" i="12"/>
  <c r="T75" i="12"/>
  <c r="U75" i="12"/>
  <c r="V75" i="12"/>
  <c r="W75" i="12"/>
  <c r="K76" i="12"/>
  <c r="L76" i="12"/>
  <c r="M76" i="12"/>
  <c r="N76" i="12"/>
  <c r="O76" i="12"/>
  <c r="P76" i="12"/>
  <c r="Q76" i="12"/>
  <c r="R76" i="12"/>
  <c r="S76" i="12"/>
  <c r="T76" i="12"/>
  <c r="U76" i="12"/>
  <c r="V76" i="12"/>
  <c r="W76" i="12"/>
  <c r="K77" i="12"/>
  <c r="L77" i="12"/>
  <c r="M77" i="12"/>
  <c r="N77" i="12"/>
  <c r="O77" i="12"/>
  <c r="P77" i="12"/>
  <c r="Q77" i="12"/>
  <c r="R77" i="12"/>
  <c r="S77" i="12"/>
  <c r="T77" i="12"/>
  <c r="U77" i="12"/>
  <c r="V77" i="12"/>
  <c r="W77" i="12"/>
  <c r="K78" i="12"/>
  <c r="L78" i="12"/>
  <c r="M78" i="12"/>
  <c r="N78" i="12"/>
  <c r="O78" i="12"/>
  <c r="P78" i="12"/>
  <c r="Q78" i="12"/>
  <c r="R78" i="12"/>
  <c r="S78" i="12"/>
  <c r="T78" i="12"/>
  <c r="U78" i="12"/>
  <c r="V78" i="12"/>
  <c r="W78" i="12"/>
  <c r="K79" i="12"/>
  <c r="L79" i="12"/>
  <c r="M79" i="12"/>
  <c r="N79" i="12"/>
  <c r="O79" i="12"/>
  <c r="P79" i="12"/>
  <c r="Q79" i="12"/>
  <c r="R79" i="12"/>
  <c r="S79" i="12"/>
  <c r="T79" i="12"/>
  <c r="U79" i="12"/>
  <c r="V79" i="12"/>
  <c r="W79" i="12"/>
  <c r="K80" i="12"/>
  <c r="L80" i="12"/>
  <c r="M80" i="12"/>
  <c r="N80" i="12"/>
  <c r="O80" i="12"/>
  <c r="P80" i="12"/>
  <c r="Q80" i="12"/>
  <c r="R80" i="12"/>
  <c r="S80" i="12"/>
  <c r="T80" i="12"/>
  <c r="U80" i="12"/>
  <c r="V80" i="12"/>
  <c r="W80" i="12"/>
  <c r="K81" i="12"/>
  <c r="L81" i="12"/>
  <c r="M81" i="12"/>
  <c r="N81" i="12"/>
  <c r="O81" i="12"/>
  <c r="P81" i="12"/>
  <c r="Q81" i="12"/>
  <c r="R81" i="12"/>
  <c r="S81" i="12"/>
  <c r="T81" i="12"/>
  <c r="U81" i="12"/>
  <c r="V81" i="12"/>
  <c r="W81" i="12"/>
  <c r="K82" i="12"/>
  <c r="L82" i="12"/>
  <c r="M82" i="12"/>
  <c r="N82" i="12"/>
  <c r="O82" i="12"/>
  <c r="P82" i="12"/>
  <c r="Q82" i="12"/>
  <c r="R82" i="12"/>
  <c r="S82" i="12"/>
  <c r="T82" i="12"/>
  <c r="U82" i="12"/>
  <c r="V82" i="12"/>
  <c r="W82" i="12"/>
  <c r="K83" i="12"/>
  <c r="L83" i="12"/>
  <c r="M83" i="12"/>
  <c r="N83" i="12"/>
  <c r="O83" i="12"/>
  <c r="P83" i="12"/>
  <c r="Q83" i="12"/>
  <c r="R83" i="12"/>
  <c r="S83" i="12"/>
  <c r="T83" i="12"/>
  <c r="U83" i="12"/>
  <c r="V83" i="12"/>
  <c r="W83" i="12"/>
  <c r="K84" i="12"/>
  <c r="L84" i="12"/>
  <c r="M84" i="12"/>
  <c r="N84" i="12"/>
  <c r="O84" i="12"/>
  <c r="P84" i="12"/>
  <c r="Q84" i="12"/>
  <c r="R84" i="12"/>
  <c r="S84" i="12"/>
  <c r="T84" i="12"/>
  <c r="U84" i="12"/>
  <c r="V84" i="12"/>
  <c r="W84" i="12"/>
  <c r="K85" i="12"/>
  <c r="L85" i="12"/>
  <c r="M85" i="12"/>
  <c r="N85" i="12"/>
  <c r="O85" i="12"/>
  <c r="P85" i="12"/>
  <c r="Q85" i="12"/>
  <c r="R85" i="12"/>
  <c r="S85" i="12"/>
  <c r="T85" i="12"/>
  <c r="U85" i="12"/>
  <c r="V85" i="12"/>
  <c r="W85" i="12"/>
  <c r="K86" i="12"/>
  <c r="L86" i="12"/>
  <c r="M86" i="12"/>
  <c r="N86" i="12"/>
  <c r="O86" i="12"/>
  <c r="P86" i="12"/>
  <c r="Q86" i="12"/>
  <c r="R86" i="12"/>
  <c r="S86" i="12"/>
  <c r="T86" i="12"/>
  <c r="U86" i="12"/>
  <c r="V86" i="12"/>
  <c r="W86" i="12"/>
  <c r="K87" i="12"/>
  <c r="L87" i="12"/>
  <c r="M87" i="12"/>
  <c r="N87" i="12"/>
  <c r="O87" i="12"/>
  <c r="P87" i="12"/>
  <c r="Q87" i="12"/>
  <c r="R87" i="12"/>
  <c r="S87" i="12"/>
  <c r="T87" i="12"/>
  <c r="U87" i="12"/>
  <c r="V87" i="12"/>
  <c r="W87" i="12"/>
  <c r="K88" i="12"/>
  <c r="L88" i="12"/>
  <c r="M88" i="12"/>
  <c r="N88" i="12"/>
  <c r="O88" i="12"/>
  <c r="P88" i="12"/>
  <c r="Q88" i="12"/>
  <c r="R88" i="12"/>
  <c r="S88" i="12"/>
  <c r="T88" i="12"/>
  <c r="U88" i="12"/>
  <c r="V88" i="12"/>
  <c r="W88" i="12"/>
  <c r="K89" i="12"/>
  <c r="L89" i="12"/>
  <c r="M89" i="12"/>
  <c r="N89" i="12"/>
  <c r="O89" i="12"/>
  <c r="P89" i="12"/>
  <c r="Q89" i="12"/>
  <c r="R89" i="12"/>
  <c r="S89" i="12"/>
  <c r="T89" i="12"/>
  <c r="U89" i="12"/>
  <c r="V89" i="12"/>
  <c r="W89" i="12"/>
  <c r="K90" i="12"/>
  <c r="L90" i="12"/>
  <c r="M90" i="12"/>
  <c r="N90" i="12"/>
  <c r="O90" i="12"/>
  <c r="P90" i="12"/>
  <c r="Q90" i="12"/>
  <c r="R90" i="12"/>
  <c r="S90" i="12"/>
  <c r="T90" i="12"/>
  <c r="U90" i="12"/>
  <c r="V90" i="12"/>
  <c r="W90" i="12"/>
  <c r="K91" i="12"/>
  <c r="L91" i="12"/>
  <c r="M91" i="12"/>
  <c r="N91" i="12"/>
  <c r="O91" i="12"/>
  <c r="P91" i="12"/>
  <c r="Q91" i="12"/>
  <c r="R91" i="12"/>
  <c r="S91" i="12"/>
  <c r="T91" i="12"/>
  <c r="U91" i="12"/>
  <c r="V91" i="12"/>
  <c r="W91" i="12"/>
  <c r="K92" i="12"/>
  <c r="L92" i="12"/>
  <c r="M92" i="12"/>
  <c r="N92" i="12"/>
  <c r="O92" i="12"/>
  <c r="P92" i="12"/>
  <c r="Q92" i="12"/>
  <c r="R92" i="12"/>
  <c r="S92" i="12"/>
  <c r="T92" i="12"/>
  <c r="U92" i="12"/>
  <c r="V92" i="12"/>
  <c r="W92" i="12"/>
  <c r="K93" i="12"/>
  <c r="L93" i="12"/>
  <c r="M93" i="12"/>
  <c r="N93" i="12"/>
  <c r="O93" i="12"/>
  <c r="P93" i="12"/>
  <c r="Q93" i="12"/>
  <c r="R93" i="12"/>
  <c r="S93" i="12"/>
  <c r="T93" i="12"/>
  <c r="U93" i="12"/>
  <c r="V93" i="12"/>
  <c r="W93" i="12"/>
  <c r="K94" i="12"/>
  <c r="L94" i="12"/>
  <c r="M94" i="12"/>
  <c r="N94" i="12"/>
  <c r="O94" i="12"/>
  <c r="P94" i="12"/>
  <c r="Q94" i="12"/>
  <c r="R94" i="12"/>
  <c r="S94" i="12"/>
  <c r="T94" i="12"/>
  <c r="U94" i="12"/>
  <c r="V94" i="12"/>
  <c r="W94" i="12"/>
  <c r="K95" i="12"/>
  <c r="L95" i="12"/>
  <c r="M95" i="12"/>
  <c r="N95" i="12"/>
  <c r="O95" i="12"/>
  <c r="P95" i="12"/>
  <c r="Q95" i="12"/>
  <c r="R95" i="12"/>
  <c r="S95" i="12"/>
  <c r="T95" i="12"/>
  <c r="U95" i="12"/>
  <c r="V95" i="12"/>
  <c r="W95" i="12"/>
  <c r="K96" i="12"/>
  <c r="L96" i="12"/>
  <c r="M96" i="12"/>
  <c r="N96" i="12"/>
  <c r="O96" i="12"/>
  <c r="P96" i="12"/>
  <c r="Q96" i="12"/>
  <c r="R96" i="12"/>
  <c r="S96" i="12"/>
  <c r="T96" i="12"/>
  <c r="U96" i="12"/>
  <c r="V96" i="12"/>
  <c r="W96" i="12"/>
  <c r="K97" i="12"/>
  <c r="L97" i="12"/>
  <c r="M97" i="12"/>
  <c r="N97" i="12"/>
  <c r="O97" i="12"/>
  <c r="P97" i="12"/>
  <c r="Q97" i="12"/>
  <c r="R97" i="12"/>
  <c r="S97" i="12"/>
  <c r="T97" i="12"/>
  <c r="U97" i="12"/>
  <c r="V97" i="12"/>
  <c r="W97" i="12"/>
  <c r="K98" i="12"/>
  <c r="L98" i="12"/>
  <c r="M98" i="12"/>
  <c r="N98" i="12"/>
  <c r="O98" i="12"/>
  <c r="P98" i="12"/>
  <c r="Q98" i="12"/>
  <c r="R98" i="12"/>
  <c r="S98" i="12"/>
  <c r="T98" i="12"/>
  <c r="U98" i="12"/>
  <c r="V98" i="12"/>
  <c r="W98" i="12"/>
  <c r="K99" i="12"/>
  <c r="L99" i="12"/>
  <c r="M99" i="12"/>
  <c r="N99" i="12"/>
  <c r="O99" i="12"/>
  <c r="P99" i="12"/>
  <c r="Q99" i="12"/>
  <c r="R99" i="12"/>
  <c r="S99" i="12"/>
  <c r="T99" i="12"/>
  <c r="U99" i="12"/>
  <c r="V99" i="12"/>
  <c r="W99" i="12"/>
  <c r="K100" i="12"/>
  <c r="L100" i="12"/>
  <c r="M100" i="12"/>
  <c r="N100" i="12"/>
  <c r="O100" i="12"/>
  <c r="P100" i="12"/>
  <c r="Q100" i="12"/>
  <c r="R100" i="12"/>
  <c r="S100" i="12"/>
  <c r="T100" i="12"/>
  <c r="U100" i="12"/>
  <c r="V100" i="12"/>
  <c r="W100" i="12"/>
  <c r="K101" i="12"/>
  <c r="L101" i="12"/>
  <c r="M101" i="12"/>
  <c r="N101" i="12"/>
  <c r="O101" i="12"/>
  <c r="P101" i="12"/>
  <c r="Q101" i="12"/>
  <c r="R101" i="12"/>
  <c r="S101" i="12"/>
  <c r="T101" i="12"/>
  <c r="U101" i="12"/>
  <c r="V101" i="12"/>
  <c r="W101" i="12"/>
  <c r="K102" i="12"/>
  <c r="L102" i="12"/>
  <c r="M102" i="12"/>
  <c r="N102" i="12"/>
  <c r="O102" i="12"/>
  <c r="P102" i="12"/>
  <c r="Q102" i="12"/>
  <c r="R102" i="12"/>
  <c r="S102" i="12"/>
  <c r="T102" i="12"/>
  <c r="U102" i="12"/>
  <c r="V102" i="12"/>
  <c r="W102" i="12"/>
  <c r="K103" i="12"/>
  <c r="L103" i="12"/>
  <c r="M103" i="12"/>
  <c r="N103" i="12"/>
  <c r="O103" i="12"/>
  <c r="P103" i="12"/>
  <c r="Q103" i="12"/>
  <c r="R103" i="12"/>
  <c r="S103" i="12"/>
  <c r="T103" i="12"/>
  <c r="U103" i="12"/>
  <c r="V103" i="12"/>
  <c r="W103" i="12"/>
  <c r="K104" i="12"/>
  <c r="L104" i="12"/>
  <c r="M104" i="12"/>
  <c r="N104" i="12"/>
  <c r="O104" i="12"/>
  <c r="P104" i="12"/>
  <c r="Q104" i="12"/>
  <c r="R104" i="12"/>
  <c r="S104" i="12"/>
  <c r="T104" i="12"/>
  <c r="U104" i="12"/>
  <c r="V104" i="12"/>
  <c r="W104" i="12"/>
  <c r="K105" i="12"/>
  <c r="L105" i="12"/>
  <c r="M105" i="12"/>
  <c r="N105" i="12"/>
  <c r="O105" i="12"/>
  <c r="P105" i="12"/>
  <c r="Q105" i="12"/>
  <c r="R105" i="12"/>
  <c r="S105" i="12"/>
  <c r="T105" i="12"/>
  <c r="U105" i="12"/>
  <c r="V105" i="12"/>
  <c r="W105" i="12"/>
  <c r="K106" i="12"/>
  <c r="L106" i="12"/>
  <c r="M106" i="12"/>
  <c r="N106" i="12"/>
  <c r="O106" i="12"/>
  <c r="P106" i="12"/>
  <c r="Q106" i="12"/>
  <c r="R106" i="12"/>
  <c r="S106" i="12"/>
  <c r="T106" i="12"/>
  <c r="U106" i="12"/>
  <c r="V106" i="12"/>
  <c r="W106" i="12"/>
  <c r="K107" i="12"/>
  <c r="L107" i="12"/>
  <c r="M107" i="12"/>
  <c r="N107" i="12"/>
  <c r="O107" i="12"/>
  <c r="P107" i="12"/>
  <c r="Q107" i="12"/>
  <c r="R107" i="12"/>
  <c r="S107" i="12"/>
  <c r="T107" i="12"/>
  <c r="U107" i="12"/>
  <c r="V107" i="12"/>
  <c r="W107" i="12"/>
  <c r="K108" i="12"/>
  <c r="L108" i="12"/>
  <c r="M108" i="12"/>
  <c r="N108" i="12"/>
  <c r="O108" i="12"/>
  <c r="P108" i="12"/>
  <c r="Q108" i="12"/>
  <c r="R108" i="12"/>
  <c r="S108" i="12"/>
  <c r="T108" i="12"/>
  <c r="U108" i="12"/>
  <c r="V108" i="12"/>
  <c r="W108" i="12"/>
  <c r="K109" i="12"/>
  <c r="L109" i="12"/>
  <c r="M109" i="12"/>
  <c r="N109" i="12"/>
  <c r="O109" i="12"/>
  <c r="P109" i="12"/>
  <c r="Q109" i="12"/>
  <c r="R109" i="12"/>
  <c r="S109" i="12"/>
  <c r="T109" i="12"/>
  <c r="U109" i="12"/>
  <c r="V109" i="12"/>
  <c r="W109" i="12"/>
  <c r="K110" i="12"/>
  <c r="L110" i="12"/>
  <c r="M110" i="12"/>
  <c r="N110" i="12"/>
  <c r="O110" i="12"/>
  <c r="P110" i="12"/>
  <c r="Q110" i="12"/>
  <c r="R110" i="12"/>
  <c r="S110" i="12"/>
  <c r="T110" i="12"/>
  <c r="U110" i="12"/>
  <c r="V110" i="12"/>
  <c r="W110" i="12"/>
  <c r="K111" i="12"/>
  <c r="L111" i="12"/>
  <c r="M111" i="12"/>
  <c r="N111" i="12"/>
  <c r="O111" i="12"/>
  <c r="P111" i="12"/>
  <c r="Q111" i="12"/>
  <c r="R111" i="12"/>
  <c r="S111" i="12"/>
  <c r="T111" i="12"/>
  <c r="U111" i="12"/>
  <c r="V111" i="12"/>
  <c r="W111" i="12"/>
  <c r="K112" i="12"/>
  <c r="L112" i="12"/>
  <c r="M112" i="12"/>
  <c r="N112" i="12"/>
  <c r="O112" i="12"/>
  <c r="P112" i="12"/>
  <c r="Q112" i="12"/>
  <c r="R112" i="12"/>
  <c r="S112" i="12"/>
  <c r="T112" i="12"/>
  <c r="U112" i="12"/>
  <c r="V112" i="12"/>
  <c r="W112" i="12"/>
  <c r="K113" i="12"/>
  <c r="L113" i="12"/>
  <c r="M113" i="12"/>
  <c r="N113" i="12"/>
  <c r="O113" i="12"/>
  <c r="P113" i="12"/>
  <c r="Q113" i="12"/>
  <c r="R113" i="12"/>
  <c r="S113" i="12"/>
  <c r="T113" i="12"/>
  <c r="U113" i="12"/>
  <c r="V113" i="12"/>
  <c r="W113" i="12"/>
  <c r="K114" i="12"/>
  <c r="L114" i="12"/>
  <c r="M114" i="12"/>
  <c r="N114" i="12"/>
  <c r="O114" i="12"/>
  <c r="P114" i="12"/>
  <c r="Q114" i="12"/>
  <c r="R114" i="12"/>
  <c r="S114" i="12"/>
  <c r="T114" i="12"/>
  <c r="U114" i="12"/>
  <c r="V114" i="12"/>
  <c r="W114" i="12"/>
  <c r="K115" i="12"/>
  <c r="L115" i="12"/>
  <c r="M115" i="12"/>
  <c r="N115" i="12"/>
  <c r="O115" i="12"/>
  <c r="P115" i="12"/>
  <c r="Q115" i="12"/>
  <c r="R115" i="12"/>
  <c r="S115" i="12"/>
  <c r="T115" i="12"/>
  <c r="U115" i="12"/>
  <c r="V115" i="12"/>
  <c r="W115" i="12"/>
  <c r="K116" i="12"/>
  <c r="L116" i="12"/>
  <c r="M116" i="12"/>
  <c r="N116" i="12"/>
  <c r="O116" i="12"/>
  <c r="P116" i="12"/>
  <c r="Q116" i="12"/>
  <c r="R116" i="12"/>
  <c r="S116" i="12"/>
  <c r="T116" i="12"/>
  <c r="U116" i="12"/>
  <c r="V116" i="12"/>
  <c r="W116" i="12"/>
  <c r="K117" i="12"/>
  <c r="L117" i="12"/>
  <c r="M117" i="12"/>
  <c r="N117" i="12"/>
  <c r="O117" i="12"/>
  <c r="P117" i="12"/>
  <c r="Q117" i="12"/>
  <c r="R117" i="12"/>
  <c r="S117" i="12"/>
  <c r="T117" i="12"/>
  <c r="U117" i="12"/>
  <c r="V117" i="12"/>
  <c r="W117" i="12"/>
  <c r="K118" i="12"/>
  <c r="L118" i="12"/>
  <c r="M118" i="12"/>
  <c r="N118" i="12"/>
  <c r="O118" i="12"/>
  <c r="P118" i="12"/>
  <c r="Q118" i="12"/>
  <c r="R118" i="12"/>
  <c r="S118" i="12"/>
  <c r="T118" i="12"/>
  <c r="U118" i="12"/>
  <c r="V118" i="12"/>
  <c r="W118" i="12"/>
  <c r="K119" i="12"/>
  <c r="L119" i="12"/>
  <c r="M119" i="12"/>
  <c r="N119" i="12"/>
  <c r="O119" i="12"/>
  <c r="P119" i="12"/>
  <c r="Q119" i="12"/>
  <c r="R119" i="12"/>
  <c r="S119" i="12"/>
  <c r="T119" i="12"/>
  <c r="U119" i="12"/>
  <c r="V119" i="12"/>
  <c r="W119" i="12"/>
  <c r="K120" i="12"/>
  <c r="L120" i="12"/>
  <c r="M120" i="12"/>
  <c r="N120" i="12"/>
  <c r="O120" i="12"/>
  <c r="P120" i="12"/>
  <c r="Q120" i="12"/>
  <c r="R120" i="12"/>
  <c r="S120" i="12"/>
  <c r="T120" i="12"/>
  <c r="U120" i="12"/>
  <c r="V120" i="12"/>
  <c r="W120" i="12"/>
  <c r="K121" i="12"/>
  <c r="L121" i="12"/>
  <c r="M121" i="12"/>
  <c r="N121" i="12"/>
  <c r="O121" i="12"/>
  <c r="P121" i="12"/>
  <c r="Q121" i="12"/>
  <c r="R121" i="12"/>
  <c r="S121" i="12"/>
  <c r="T121" i="12"/>
  <c r="U121" i="12"/>
  <c r="V121" i="12"/>
  <c r="W121" i="12"/>
  <c r="K122" i="12"/>
  <c r="L122" i="12"/>
  <c r="M122" i="12"/>
  <c r="N122" i="12"/>
  <c r="O122" i="12"/>
  <c r="P122" i="12"/>
  <c r="Q122" i="12"/>
  <c r="R122" i="12"/>
  <c r="S122" i="12"/>
  <c r="T122" i="12"/>
  <c r="U122" i="12"/>
  <c r="V122" i="12"/>
  <c r="W122" i="12"/>
  <c r="K123" i="12"/>
  <c r="L123" i="12"/>
  <c r="M123" i="12"/>
  <c r="N123" i="12"/>
  <c r="O123" i="12"/>
  <c r="P123" i="12"/>
  <c r="Q123" i="12"/>
  <c r="R123" i="12"/>
  <c r="S123" i="12"/>
  <c r="T123" i="12"/>
  <c r="U123" i="12"/>
  <c r="V123" i="12"/>
  <c r="W123" i="12"/>
  <c r="K124" i="12"/>
  <c r="L124" i="12"/>
  <c r="M124" i="12"/>
  <c r="N124" i="12"/>
  <c r="O124" i="12"/>
  <c r="P124" i="12"/>
  <c r="Q124" i="12"/>
  <c r="R124" i="12"/>
  <c r="S124" i="12"/>
  <c r="T124" i="12"/>
  <c r="U124" i="12"/>
  <c r="V124" i="12"/>
  <c r="W124" i="12"/>
  <c r="K125" i="12"/>
  <c r="L125" i="12"/>
  <c r="M125" i="12"/>
  <c r="N125" i="12"/>
  <c r="O125" i="12"/>
  <c r="P125" i="12"/>
  <c r="Q125" i="12"/>
  <c r="R125" i="12"/>
  <c r="S125" i="12"/>
  <c r="T125" i="12"/>
  <c r="U125" i="12"/>
  <c r="V125" i="12"/>
  <c r="W125" i="12"/>
  <c r="K126" i="12"/>
  <c r="L126" i="12"/>
  <c r="M126" i="12"/>
  <c r="N126" i="12"/>
  <c r="O126" i="12"/>
  <c r="P126" i="12"/>
  <c r="Q126" i="12"/>
  <c r="R126" i="12"/>
  <c r="S126" i="12"/>
  <c r="T126" i="12"/>
  <c r="U126" i="12"/>
  <c r="V126" i="12"/>
  <c r="W126" i="12"/>
  <c r="K127" i="12"/>
  <c r="L127" i="12"/>
  <c r="M127" i="12"/>
  <c r="N127" i="12"/>
  <c r="O127" i="12"/>
  <c r="P127" i="12"/>
  <c r="Q127" i="12"/>
  <c r="R127" i="12"/>
  <c r="S127" i="12"/>
  <c r="T127" i="12"/>
  <c r="U127" i="12"/>
  <c r="V127" i="12"/>
  <c r="W127" i="12"/>
  <c r="K128" i="12"/>
  <c r="L128" i="12"/>
  <c r="M128" i="12"/>
  <c r="N128" i="12"/>
  <c r="O128" i="12"/>
  <c r="P128" i="12"/>
  <c r="Q128" i="12"/>
  <c r="R128" i="12"/>
  <c r="S128" i="12"/>
  <c r="T128" i="12"/>
  <c r="U128" i="12"/>
  <c r="V128" i="12"/>
  <c r="W128" i="12"/>
  <c r="K129" i="12"/>
  <c r="L129" i="12"/>
  <c r="M129" i="12"/>
  <c r="N129" i="12"/>
  <c r="O129" i="12"/>
  <c r="P129" i="12"/>
  <c r="Q129" i="12"/>
  <c r="R129" i="12"/>
  <c r="S129" i="12"/>
  <c r="T129" i="12"/>
  <c r="U129" i="12"/>
  <c r="V129" i="12"/>
  <c r="W129" i="12"/>
  <c r="K130" i="12"/>
  <c r="L130" i="12"/>
  <c r="M130" i="12"/>
  <c r="N130" i="12"/>
  <c r="O130" i="12"/>
  <c r="P130" i="12"/>
  <c r="Q130" i="12"/>
  <c r="R130" i="12"/>
  <c r="S130" i="12"/>
  <c r="T130" i="12"/>
  <c r="U130" i="12"/>
  <c r="V130" i="12"/>
  <c r="W130" i="12"/>
  <c r="K131" i="12"/>
  <c r="L131" i="12"/>
  <c r="M131" i="12"/>
  <c r="N131" i="12"/>
  <c r="O131" i="12"/>
  <c r="P131" i="12"/>
  <c r="Q131" i="12"/>
  <c r="R131" i="12"/>
  <c r="S131" i="12"/>
  <c r="T131" i="12"/>
  <c r="U131" i="12"/>
  <c r="V131" i="12"/>
  <c r="W131" i="12"/>
  <c r="K132" i="12"/>
  <c r="L132" i="12"/>
  <c r="M132" i="12"/>
  <c r="N132" i="12"/>
  <c r="O132" i="12"/>
  <c r="P132" i="12"/>
  <c r="Q132" i="12"/>
  <c r="R132" i="12"/>
  <c r="S132" i="12"/>
  <c r="T132" i="12"/>
  <c r="U132" i="12"/>
  <c r="V132" i="12"/>
  <c r="W132" i="12"/>
  <c r="K133" i="12"/>
  <c r="L133" i="12"/>
  <c r="M133" i="12"/>
  <c r="N133" i="12"/>
  <c r="O133" i="12"/>
  <c r="P133" i="12"/>
  <c r="Q133" i="12"/>
  <c r="R133" i="12"/>
  <c r="S133" i="12"/>
  <c r="T133" i="12"/>
  <c r="U133" i="12"/>
  <c r="V133" i="12"/>
  <c r="W133" i="12"/>
  <c r="K134" i="12"/>
  <c r="L134" i="12"/>
  <c r="M134" i="12"/>
  <c r="N134" i="12"/>
  <c r="O134" i="12"/>
  <c r="P134" i="12"/>
  <c r="Q134" i="12"/>
  <c r="R134" i="12"/>
  <c r="S134" i="12"/>
  <c r="T134" i="12"/>
  <c r="U134" i="12"/>
  <c r="V134" i="12"/>
  <c r="W134" i="12"/>
  <c r="K135" i="12"/>
  <c r="L135" i="12"/>
  <c r="M135" i="12"/>
  <c r="N135" i="12"/>
  <c r="O135" i="12"/>
  <c r="P135" i="12"/>
  <c r="Q135" i="12"/>
  <c r="R135" i="12"/>
  <c r="S135" i="12"/>
  <c r="T135" i="12"/>
  <c r="U135" i="12"/>
  <c r="V135" i="12"/>
  <c r="W135" i="12"/>
  <c r="K136" i="12"/>
  <c r="L136" i="12"/>
  <c r="M136" i="12"/>
  <c r="N136" i="12"/>
  <c r="O136" i="12"/>
  <c r="P136" i="12"/>
  <c r="Q136" i="12"/>
  <c r="R136" i="12"/>
  <c r="S136" i="12"/>
  <c r="T136" i="12"/>
  <c r="U136" i="12"/>
  <c r="V136" i="12"/>
  <c r="W136" i="12"/>
  <c r="K137" i="12"/>
  <c r="L137" i="12"/>
  <c r="M137" i="12"/>
  <c r="N137" i="12"/>
  <c r="O137" i="12"/>
  <c r="P137" i="12"/>
  <c r="Q137" i="12"/>
  <c r="R137" i="12"/>
  <c r="S137" i="12"/>
  <c r="T137" i="12"/>
  <c r="U137" i="12"/>
  <c r="V137" i="12"/>
  <c r="W137" i="12"/>
  <c r="K138" i="12"/>
  <c r="L138" i="12"/>
  <c r="M138" i="12"/>
  <c r="N138" i="12"/>
  <c r="O138" i="12"/>
  <c r="P138" i="12"/>
  <c r="Q138" i="12"/>
  <c r="R138" i="12"/>
  <c r="S138" i="12"/>
  <c r="T138" i="12"/>
  <c r="U138" i="12"/>
  <c r="V138" i="12"/>
  <c r="W138" i="12"/>
  <c r="K139" i="12"/>
  <c r="L139" i="12"/>
  <c r="M139" i="12"/>
  <c r="N139" i="12"/>
  <c r="O139" i="12"/>
  <c r="P139" i="12"/>
  <c r="Q139" i="12"/>
  <c r="R139" i="12"/>
  <c r="S139" i="12"/>
  <c r="T139" i="12"/>
  <c r="U139" i="12"/>
  <c r="V139" i="12"/>
  <c r="W139" i="12"/>
  <c r="K140" i="12"/>
  <c r="L140" i="12"/>
  <c r="M140" i="12"/>
  <c r="N140" i="12"/>
  <c r="O140" i="12"/>
  <c r="P140" i="12"/>
  <c r="Q140" i="12"/>
  <c r="R140" i="12"/>
  <c r="S140" i="12"/>
  <c r="T140" i="12"/>
  <c r="U140" i="12"/>
  <c r="V140" i="12"/>
  <c r="W140" i="12"/>
  <c r="K141" i="12"/>
  <c r="L141" i="12"/>
  <c r="M141" i="12"/>
  <c r="N141" i="12"/>
  <c r="O141" i="12"/>
  <c r="P141" i="12"/>
  <c r="Q141" i="12"/>
  <c r="R141" i="12"/>
  <c r="S141" i="12"/>
  <c r="T141" i="12"/>
  <c r="U141" i="12"/>
  <c r="V141" i="12"/>
  <c r="W141" i="12"/>
  <c r="K142" i="12"/>
  <c r="L142" i="12"/>
  <c r="M142" i="12"/>
  <c r="N142" i="12"/>
  <c r="O142" i="12"/>
  <c r="P142" i="12"/>
  <c r="Q142" i="12"/>
  <c r="R142" i="12"/>
  <c r="S142" i="12"/>
  <c r="T142" i="12"/>
  <c r="U142" i="12"/>
  <c r="V142" i="12"/>
  <c r="W142" i="12"/>
  <c r="K143" i="12"/>
  <c r="L143" i="12"/>
  <c r="M143" i="12"/>
  <c r="N143" i="12"/>
  <c r="O143" i="12"/>
  <c r="P143" i="12"/>
  <c r="Q143" i="12"/>
  <c r="R143" i="12"/>
  <c r="S143" i="12"/>
  <c r="T143" i="12"/>
  <c r="U143" i="12"/>
  <c r="V143" i="12"/>
  <c r="W143" i="12"/>
  <c r="K144" i="12"/>
  <c r="L144" i="12"/>
  <c r="M144" i="12"/>
  <c r="N144" i="12"/>
  <c r="O144" i="12"/>
  <c r="P144" i="12"/>
  <c r="Q144" i="12"/>
  <c r="R144" i="12"/>
  <c r="S144" i="12"/>
  <c r="T144" i="12"/>
  <c r="U144" i="12"/>
  <c r="V144" i="12"/>
  <c r="W144" i="12"/>
  <c r="K145" i="12"/>
  <c r="L145" i="12"/>
  <c r="M145" i="12"/>
  <c r="N145" i="12"/>
  <c r="O145" i="12"/>
  <c r="P145" i="12"/>
  <c r="Q145" i="12"/>
  <c r="R145" i="12"/>
  <c r="S145" i="12"/>
  <c r="T145" i="12"/>
  <c r="U145" i="12"/>
  <c r="V145" i="12"/>
  <c r="W145" i="12"/>
  <c r="K146" i="12"/>
  <c r="L146" i="12"/>
  <c r="M146" i="12"/>
  <c r="N146" i="12"/>
  <c r="O146" i="12"/>
  <c r="P146" i="12"/>
  <c r="Q146" i="12"/>
  <c r="R146" i="12"/>
  <c r="S146" i="12"/>
  <c r="T146" i="12"/>
  <c r="U146" i="12"/>
  <c r="V146" i="12"/>
  <c r="W146" i="12"/>
  <c r="K147" i="12"/>
  <c r="L147" i="12"/>
  <c r="M147" i="12"/>
  <c r="N147" i="12"/>
  <c r="O147" i="12"/>
  <c r="P147" i="12"/>
  <c r="Q147" i="12"/>
  <c r="R147" i="12"/>
  <c r="S147" i="12"/>
  <c r="T147" i="12"/>
  <c r="U147" i="12"/>
  <c r="V147" i="12"/>
  <c r="W147" i="12"/>
  <c r="K148" i="12"/>
  <c r="L148" i="12"/>
  <c r="M148" i="12"/>
  <c r="N148" i="12"/>
  <c r="O148" i="12"/>
  <c r="P148" i="12"/>
  <c r="Q148" i="12"/>
  <c r="R148" i="12"/>
  <c r="S148" i="12"/>
  <c r="T148" i="12"/>
  <c r="U148" i="12"/>
  <c r="V148" i="12"/>
  <c r="W148" i="12"/>
  <c r="K149" i="12"/>
  <c r="L149" i="12"/>
  <c r="M149" i="12"/>
  <c r="N149" i="12"/>
  <c r="O149" i="12"/>
  <c r="P149" i="12"/>
  <c r="Q149" i="12"/>
  <c r="R149" i="12"/>
  <c r="S149" i="12"/>
  <c r="T149" i="12"/>
  <c r="U149" i="12"/>
  <c r="V149" i="12"/>
  <c r="W149" i="12"/>
  <c r="K150" i="12"/>
  <c r="L150" i="12"/>
  <c r="M150" i="12"/>
  <c r="N150" i="12"/>
  <c r="O150" i="12"/>
  <c r="P150" i="12"/>
  <c r="Q150" i="12"/>
  <c r="R150" i="12"/>
  <c r="S150" i="12"/>
  <c r="T150" i="12"/>
  <c r="U150" i="12"/>
  <c r="V150" i="12"/>
  <c r="W150" i="12"/>
  <c r="K151" i="12"/>
  <c r="L151" i="12"/>
  <c r="M151" i="12"/>
  <c r="N151" i="12"/>
  <c r="O151" i="12"/>
  <c r="P151" i="12"/>
  <c r="Q151" i="12"/>
  <c r="R151" i="12"/>
  <c r="S151" i="12"/>
  <c r="T151" i="12"/>
  <c r="U151" i="12"/>
  <c r="V151" i="12"/>
  <c r="W151" i="12"/>
  <c r="K152" i="12"/>
  <c r="L152" i="12"/>
  <c r="M152" i="12"/>
  <c r="N152" i="12"/>
  <c r="O152" i="12"/>
  <c r="P152" i="12"/>
  <c r="Q152" i="12"/>
  <c r="R152" i="12"/>
  <c r="S152" i="12"/>
  <c r="T152" i="12"/>
  <c r="U152" i="12"/>
  <c r="V152" i="12"/>
  <c r="W152" i="12"/>
  <c r="K153" i="12"/>
  <c r="L153" i="12"/>
  <c r="M153" i="12"/>
  <c r="N153" i="12"/>
  <c r="O153" i="12"/>
  <c r="P153" i="12"/>
  <c r="Q153" i="12"/>
  <c r="R153" i="12"/>
  <c r="S153" i="12"/>
  <c r="T153" i="12"/>
  <c r="U153" i="12"/>
  <c r="V153" i="12"/>
  <c r="W153" i="12"/>
  <c r="K154" i="12"/>
  <c r="L154" i="12"/>
  <c r="M154" i="12"/>
  <c r="N154" i="12"/>
  <c r="O154" i="12"/>
  <c r="P154" i="12"/>
  <c r="Q154" i="12"/>
  <c r="R154" i="12"/>
  <c r="S154" i="12"/>
  <c r="T154" i="12"/>
  <c r="U154" i="12"/>
  <c r="V154" i="12"/>
  <c r="W154" i="12"/>
  <c r="K155" i="12"/>
  <c r="L155" i="12"/>
  <c r="M155" i="12"/>
  <c r="N155" i="12"/>
  <c r="O155" i="12"/>
  <c r="P155" i="12"/>
  <c r="Q155" i="12"/>
  <c r="R155" i="12"/>
  <c r="S155" i="12"/>
  <c r="T155" i="12"/>
  <c r="U155" i="12"/>
  <c r="V155" i="12"/>
  <c r="W155" i="12"/>
  <c r="K156" i="12"/>
  <c r="L156" i="12"/>
  <c r="M156" i="12"/>
  <c r="N156" i="12"/>
  <c r="O156" i="12"/>
  <c r="P156" i="12"/>
  <c r="Q156" i="12"/>
  <c r="R156" i="12"/>
  <c r="S156" i="12"/>
  <c r="T156" i="12"/>
  <c r="U156" i="12"/>
  <c r="V156" i="12"/>
  <c r="W156" i="12"/>
  <c r="K157" i="12"/>
  <c r="L157" i="12"/>
  <c r="M157" i="12"/>
  <c r="N157" i="12"/>
  <c r="O157" i="12"/>
  <c r="P157" i="12"/>
  <c r="Q157" i="12"/>
  <c r="R157" i="12"/>
  <c r="S157" i="12"/>
  <c r="T157" i="12"/>
  <c r="U157" i="12"/>
  <c r="V157" i="12"/>
  <c r="W157" i="12"/>
  <c r="K158" i="12"/>
  <c r="L158" i="12"/>
  <c r="M158" i="12"/>
  <c r="N158" i="12"/>
  <c r="O158" i="12"/>
  <c r="P158" i="12"/>
  <c r="Q158" i="12"/>
  <c r="R158" i="12"/>
  <c r="S158" i="12"/>
  <c r="T158" i="12"/>
  <c r="U158" i="12"/>
  <c r="V158" i="12"/>
  <c r="W158" i="12"/>
  <c r="K159" i="12"/>
  <c r="L159" i="12"/>
  <c r="M159" i="12"/>
  <c r="N159" i="12"/>
  <c r="O159" i="12"/>
  <c r="P159" i="12"/>
  <c r="Q159" i="12"/>
  <c r="R159" i="12"/>
  <c r="S159" i="12"/>
  <c r="T159" i="12"/>
  <c r="U159" i="12"/>
  <c r="V159" i="12"/>
  <c r="W159" i="12"/>
  <c r="K160" i="12"/>
  <c r="L160" i="12"/>
  <c r="M160" i="12"/>
  <c r="N160" i="12"/>
  <c r="O160" i="12"/>
  <c r="P160" i="12"/>
  <c r="Q160" i="12"/>
  <c r="R160" i="12"/>
  <c r="S160" i="12"/>
  <c r="T160" i="12"/>
  <c r="U160" i="12"/>
  <c r="V160" i="12"/>
  <c r="W160" i="12"/>
  <c r="K161" i="12"/>
  <c r="L161" i="12"/>
  <c r="M161" i="12"/>
  <c r="N161" i="12"/>
  <c r="O161" i="12"/>
  <c r="P161" i="12"/>
  <c r="Q161" i="12"/>
  <c r="R161" i="12"/>
  <c r="S161" i="12"/>
  <c r="T161" i="12"/>
  <c r="U161" i="12"/>
  <c r="V161" i="12"/>
  <c r="W161" i="12"/>
  <c r="K162" i="12"/>
  <c r="L162" i="12"/>
  <c r="M162" i="12"/>
  <c r="N162" i="12"/>
  <c r="O162" i="12"/>
  <c r="P162" i="12"/>
  <c r="Q162" i="12"/>
  <c r="R162" i="12"/>
  <c r="S162" i="12"/>
  <c r="T162" i="12"/>
  <c r="U162" i="12"/>
  <c r="V162" i="12"/>
  <c r="W162" i="12"/>
  <c r="K163" i="12"/>
  <c r="L163" i="12"/>
  <c r="M163" i="12"/>
  <c r="N163" i="12"/>
  <c r="O163" i="12"/>
  <c r="P163" i="12"/>
  <c r="Q163" i="12"/>
  <c r="R163" i="12"/>
  <c r="S163" i="12"/>
  <c r="T163" i="12"/>
  <c r="U163" i="12"/>
  <c r="V163" i="12"/>
  <c r="W163" i="12"/>
  <c r="K164" i="12"/>
  <c r="L164" i="12"/>
  <c r="M164" i="12"/>
  <c r="N164" i="12"/>
  <c r="O164" i="12"/>
  <c r="P164" i="12"/>
  <c r="Q164" i="12"/>
  <c r="R164" i="12"/>
  <c r="S164" i="12"/>
  <c r="T164" i="12"/>
  <c r="U164" i="12"/>
  <c r="V164" i="12"/>
  <c r="W164" i="12"/>
  <c r="K165" i="12"/>
  <c r="L165" i="12"/>
  <c r="M165" i="12"/>
  <c r="N165" i="12"/>
  <c r="O165" i="12"/>
  <c r="P165" i="12"/>
  <c r="Q165" i="12"/>
  <c r="R165" i="12"/>
  <c r="S165" i="12"/>
  <c r="T165" i="12"/>
  <c r="U165" i="12"/>
  <c r="V165" i="12"/>
  <c r="W165" i="12"/>
  <c r="K166" i="12"/>
  <c r="L166" i="12"/>
  <c r="M166" i="12"/>
  <c r="N166" i="12"/>
  <c r="O166" i="12"/>
  <c r="P166" i="12"/>
  <c r="Q166" i="12"/>
  <c r="R166" i="12"/>
  <c r="S166" i="12"/>
  <c r="T166" i="12"/>
  <c r="U166" i="12"/>
  <c r="V166" i="12"/>
  <c r="W166" i="12"/>
  <c r="K167" i="12"/>
  <c r="L167" i="12"/>
  <c r="M167" i="12"/>
  <c r="N167" i="12"/>
  <c r="O167" i="12"/>
  <c r="P167" i="12"/>
  <c r="Q167" i="12"/>
  <c r="R167" i="12"/>
  <c r="S167" i="12"/>
  <c r="T167" i="12"/>
  <c r="U167" i="12"/>
  <c r="V167" i="12"/>
  <c r="W167" i="12"/>
  <c r="K168" i="12"/>
  <c r="L168" i="12"/>
  <c r="M168" i="12"/>
  <c r="N168" i="12"/>
  <c r="O168" i="12"/>
  <c r="P168" i="12"/>
  <c r="Q168" i="12"/>
  <c r="R168" i="12"/>
  <c r="S168" i="12"/>
  <c r="T168" i="12"/>
  <c r="U168" i="12"/>
  <c r="V168" i="12"/>
  <c r="W168" i="12"/>
  <c r="K169" i="12"/>
  <c r="L169" i="12"/>
  <c r="M169" i="12"/>
  <c r="N169" i="12"/>
  <c r="O169" i="12"/>
  <c r="P169" i="12"/>
  <c r="Q169" i="12"/>
  <c r="R169" i="12"/>
  <c r="S169" i="12"/>
  <c r="T169" i="12"/>
  <c r="U169" i="12"/>
  <c r="V169" i="12"/>
  <c r="W169" i="12"/>
  <c r="K170" i="12"/>
  <c r="L170" i="12"/>
  <c r="M170" i="12"/>
  <c r="N170" i="12"/>
  <c r="O170" i="12"/>
  <c r="P170" i="12"/>
  <c r="Q170" i="12"/>
  <c r="R170" i="12"/>
  <c r="S170" i="12"/>
  <c r="T170" i="12"/>
  <c r="U170" i="12"/>
  <c r="V170" i="12"/>
  <c r="W170" i="12"/>
  <c r="K171" i="12"/>
  <c r="L171" i="12"/>
  <c r="M171" i="12"/>
  <c r="N171" i="12"/>
  <c r="O171" i="12"/>
  <c r="P171" i="12"/>
  <c r="Q171" i="12"/>
  <c r="R171" i="12"/>
  <c r="S171" i="12"/>
  <c r="T171" i="12"/>
  <c r="U171" i="12"/>
  <c r="V171" i="12"/>
  <c r="W171" i="12"/>
  <c r="K172" i="12"/>
  <c r="L172" i="12"/>
  <c r="M172" i="12"/>
  <c r="N172" i="12"/>
  <c r="O172" i="12"/>
  <c r="P172" i="12"/>
  <c r="Q172" i="12"/>
  <c r="R172" i="12"/>
  <c r="S172" i="12"/>
  <c r="T172" i="12"/>
  <c r="U172" i="12"/>
  <c r="V172" i="12"/>
  <c r="W172" i="12"/>
  <c r="K173" i="12"/>
  <c r="L173" i="12"/>
  <c r="M173" i="12"/>
  <c r="N173" i="12"/>
  <c r="O173" i="12"/>
  <c r="P173" i="12"/>
  <c r="Q173" i="12"/>
  <c r="R173" i="12"/>
  <c r="S173" i="12"/>
  <c r="T173" i="12"/>
  <c r="U173" i="12"/>
  <c r="V173" i="12"/>
  <c r="W173" i="12"/>
  <c r="K174" i="12"/>
  <c r="L174" i="12"/>
  <c r="M174" i="12"/>
  <c r="N174" i="12"/>
  <c r="O174" i="12"/>
  <c r="P174" i="12"/>
  <c r="Q174" i="12"/>
  <c r="R174" i="12"/>
  <c r="S174" i="12"/>
  <c r="T174" i="12"/>
  <c r="U174" i="12"/>
  <c r="V174" i="12"/>
  <c r="W174" i="12"/>
  <c r="K175" i="12"/>
  <c r="L175" i="12"/>
  <c r="M175" i="12"/>
  <c r="N175" i="12"/>
  <c r="O175" i="12"/>
  <c r="P175" i="12"/>
  <c r="Q175" i="12"/>
  <c r="R175" i="12"/>
  <c r="S175" i="12"/>
  <c r="T175" i="12"/>
  <c r="U175" i="12"/>
  <c r="V175" i="12"/>
  <c r="W175" i="12"/>
  <c r="K176" i="12"/>
  <c r="L176" i="12"/>
  <c r="M176" i="12"/>
  <c r="N176" i="12"/>
  <c r="O176" i="12"/>
  <c r="P176" i="12"/>
  <c r="Q176" i="12"/>
  <c r="R176" i="12"/>
  <c r="S176" i="12"/>
  <c r="T176" i="12"/>
  <c r="U176" i="12"/>
  <c r="V176" i="12"/>
  <c r="W176" i="12"/>
  <c r="K177" i="12"/>
  <c r="L177" i="12"/>
  <c r="M177" i="12"/>
  <c r="N177" i="12"/>
  <c r="O177" i="12"/>
  <c r="P177" i="12"/>
  <c r="Q177" i="12"/>
  <c r="R177" i="12"/>
  <c r="S177" i="12"/>
  <c r="T177" i="12"/>
  <c r="U177" i="12"/>
  <c r="V177" i="12"/>
  <c r="W177" i="12"/>
  <c r="K178" i="12"/>
  <c r="L178" i="12"/>
  <c r="M178" i="12"/>
  <c r="N178" i="12"/>
  <c r="O178" i="12"/>
  <c r="P178" i="12"/>
  <c r="Q178" i="12"/>
  <c r="R178" i="12"/>
  <c r="S178" i="12"/>
  <c r="T178" i="12"/>
  <c r="U178" i="12"/>
  <c r="V178" i="12"/>
  <c r="W178" i="12"/>
  <c r="K179" i="12"/>
  <c r="L179" i="12"/>
  <c r="M179" i="12"/>
  <c r="N179" i="12"/>
  <c r="O179" i="12"/>
  <c r="P179" i="12"/>
  <c r="Q179" i="12"/>
  <c r="R179" i="12"/>
  <c r="S179" i="12"/>
  <c r="T179" i="12"/>
  <c r="U179" i="12"/>
  <c r="V179" i="12"/>
  <c r="W179" i="12"/>
  <c r="K180" i="12"/>
  <c r="L180" i="12"/>
  <c r="M180" i="12"/>
  <c r="N180" i="12"/>
  <c r="O180" i="12"/>
  <c r="P180" i="12"/>
  <c r="Q180" i="12"/>
  <c r="R180" i="12"/>
  <c r="S180" i="12"/>
  <c r="T180" i="12"/>
  <c r="U180" i="12"/>
  <c r="V180" i="12"/>
  <c r="W180" i="12"/>
  <c r="K181" i="12"/>
  <c r="L181" i="12"/>
  <c r="M181" i="12"/>
  <c r="N181" i="12"/>
  <c r="O181" i="12"/>
  <c r="P181" i="12"/>
  <c r="Q181" i="12"/>
  <c r="R181" i="12"/>
  <c r="S181" i="12"/>
  <c r="T181" i="12"/>
  <c r="U181" i="12"/>
  <c r="V181" i="12"/>
  <c r="W181" i="12"/>
  <c r="K182" i="12"/>
  <c r="L182" i="12"/>
  <c r="M182" i="12"/>
  <c r="N182" i="12"/>
  <c r="O182" i="12"/>
  <c r="P182" i="12"/>
  <c r="Q182" i="12"/>
  <c r="R182" i="12"/>
  <c r="S182" i="12"/>
  <c r="T182" i="12"/>
  <c r="U182" i="12"/>
  <c r="V182" i="12"/>
  <c r="W182" i="12"/>
  <c r="K183" i="12"/>
  <c r="L183" i="12"/>
  <c r="M183" i="12"/>
  <c r="N183" i="12"/>
  <c r="O183" i="12"/>
  <c r="P183" i="12"/>
  <c r="Q183" i="12"/>
  <c r="R183" i="12"/>
  <c r="S183" i="12"/>
  <c r="T183" i="12"/>
  <c r="U183" i="12"/>
  <c r="V183" i="12"/>
  <c r="W183" i="12"/>
  <c r="K184" i="12"/>
  <c r="L184" i="12"/>
  <c r="M184" i="12"/>
  <c r="N184" i="12"/>
  <c r="O184" i="12"/>
  <c r="P184" i="12"/>
  <c r="Q184" i="12"/>
  <c r="R184" i="12"/>
  <c r="S184" i="12"/>
  <c r="T184" i="12"/>
  <c r="U184" i="12"/>
  <c r="V184" i="12"/>
  <c r="W184" i="12"/>
  <c r="K185" i="12"/>
  <c r="L185" i="12"/>
  <c r="M185" i="12"/>
  <c r="N185" i="12"/>
  <c r="O185" i="12"/>
  <c r="P185" i="12"/>
  <c r="Q185" i="12"/>
  <c r="R185" i="12"/>
  <c r="S185" i="12"/>
  <c r="T185" i="12"/>
  <c r="U185" i="12"/>
  <c r="V185" i="12"/>
  <c r="W185" i="12"/>
  <c r="K186" i="12"/>
  <c r="L186" i="12"/>
  <c r="M186" i="12"/>
  <c r="N186" i="12"/>
  <c r="O186" i="12"/>
  <c r="P186" i="12"/>
  <c r="Q186" i="12"/>
  <c r="R186" i="12"/>
  <c r="S186" i="12"/>
  <c r="T186" i="12"/>
  <c r="U186" i="12"/>
  <c r="V186" i="12"/>
  <c r="W186" i="12"/>
  <c r="K187" i="12"/>
  <c r="L187" i="12"/>
  <c r="M187" i="12"/>
  <c r="N187" i="12"/>
  <c r="O187" i="12"/>
  <c r="P187" i="12"/>
  <c r="Q187" i="12"/>
  <c r="R187" i="12"/>
  <c r="S187" i="12"/>
  <c r="T187" i="12"/>
  <c r="U187" i="12"/>
  <c r="V187" i="12"/>
  <c r="W187" i="12"/>
  <c r="K188" i="12"/>
  <c r="L188" i="12"/>
  <c r="M188" i="12"/>
  <c r="N188" i="12"/>
  <c r="O188" i="12"/>
  <c r="P188" i="12"/>
  <c r="Q188" i="12"/>
  <c r="R188" i="12"/>
  <c r="S188" i="12"/>
  <c r="T188" i="12"/>
  <c r="U188" i="12"/>
  <c r="V188" i="12"/>
  <c r="W188" i="12"/>
  <c r="K189" i="12"/>
  <c r="L189" i="12"/>
  <c r="M189" i="12"/>
  <c r="N189" i="12"/>
  <c r="O189" i="12"/>
  <c r="P189" i="12"/>
  <c r="Q189" i="12"/>
  <c r="R189" i="12"/>
  <c r="S189" i="12"/>
  <c r="T189" i="12"/>
  <c r="U189" i="12"/>
  <c r="V189" i="12"/>
  <c r="W189" i="12"/>
  <c r="K190" i="12"/>
  <c r="L190" i="12"/>
  <c r="M190" i="12"/>
  <c r="N190" i="12"/>
  <c r="O190" i="12"/>
  <c r="P190" i="12"/>
  <c r="Q190" i="12"/>
  <c r="R190" i="12"/>
  <c r="S190" i="12"/>
  <c r="T190" i="12"/>
  <c r="U190" i="12"/>
  <c r="V190" i="12"/>
  <c r="W190" i="12"/>
  <c r="K191" i="12"/>
  <c r="L191" i="12"/>
  <c r="M191" i="12"/>
  <c r="N191" i="12"/>
  <c r="O191" i="12"/>
  <c r="P191" i="12"/>
  <c r="Q191" i="12"/>
  <c r="R191" i="12"/>
  <c r="S191" i="12"/>
  <c r="T191" i="12"/>
  <c r="U191" i="12"/>
  <c r="V191" i="12"/>
  <c r="W191" i="12"/>
  <c r="K192" i="12"/>
  <c r="L192" i="12"/>
  <c r="M192" i="12"/>
  <c r="N192" i="12"/>
  <c r="O192" i="12"/>
  <c r="P192" i="12"/>
  <c r="Q192" i="12"/>
  <c r="R192" i="12"/>
  <c r="S192" i="12"/>
  <c r="T192" i="12"/>
  <c r="U192" i="12"/>
  <c r="V192" i="12"/>
  <c r="W192" i="12"/>
  <c r="K193" i="12"/>
  <c r="L193" i="12"/>
  <c r="M193" i="12"/>
  <c r="N193" i="12"/>
  <c r="O193" i="12"/>
  <c r="P193" i="12"/>
  <c r="Q193" i="12"/>
  <c r="R193" i="12"/>
  <c r="S193" i="12"/>
  <c r="T193" i="12"/>
  <c r="U193" i="12"/>
  <c r="V193" i="12"/>
  <c r="W193" i="12"/>
  <c r="K194" i="12"/>
  <c r="L194" i="12"/>
  <c r="M194" i="12"/>
  <c r="N194" i="12"/>
  <c r="O194" i="12"/>
  <c r="P194" i="12"/>
  <c r="Q194" i="12"/>
  <c r="R194" i="12"/>
  <c r="S194" i="12"/>
  <c r="T194" i="12"/>
  <c r="U194" i="12"/>
  <c r="V194" i="12"/>
  <c r="W194" i="12"/>
  <c r="K195" i="12"/>
  <c r="L195" i="12"/>
  <c r="M195" i="12"/>
  <c r="N195" i="12"/>
  <c r="O195" i="12"/>
  <c r="P195" i="12"/>
  <c r="Q195" i="12"/>
  <c r="R195" i="12"/>
  <c r="S195" i="12"/>
  <c r="T195" i="12"/>
  <c r="U195" i="12"/>
  <c r="V195" i="12"/>
  <c r="W195" i="12"/>
  <c r="K196" i="12"/>
  <c r="L196" i="12"/>
  <c r="M196" i="12"/>
  <c r="N196" i="12"/>
  <c r="O196" i="12"/>
  <c r="P196" i="12"/>
  <c r="Q196" i="12"/>
  <c r="R196" i="12"/>
  <c r="S196" i="12"/>
  <c r="T196" i="12"/>
  <c r="U196" i="12"/>
  <c r="V196" i="12"/>
  <c r="W196" i="12"/>
  <c r="K197" i="12"/>
  <c r="L197" i="12"/>
  <c r="M197" i="12"/>
  <c r="N197" i="12"/>
  <c r="O197" i="12"/>
  <c r="P197" i="12"/>
  <c r="Q197" i="12"/>
  <c r="R197" i="12"/>
  <c r="S197" i="12"/>
  <c r="T197" i="12"/>
  <c r="U197" i="12"/>
  <c r="V197" i="12"/>
  <c r="W197" i="12"/>
  <c r="K198" i="12"/>
  <c r="L198" i="12"/>
  <c r="M198" i="12"/>
  <c r="N198" i="12"/>
  <c r="O198" i="12"/>
  <c r="P198" i="12"/>
  <c r="Q198" i="12"/>
  <c r="R198" i="12"/>
  <c r="S198" i="12"/>
  <c r="T198" i="12"/>
  <c r="U198" i="12"/>
  <c r="V198" i="12"/>
  <c r="W198" i="12"/>
  <c r="K199" i="12"/>
  <c r="L199" i="12"/>
  <c r="M199" i="12"/>
  <c r="N199" i="12"/>
  <c r="O199" i="12"/>
  <c r="P199" i="12"/>
  <c r="Q199" i="12"/>
  <c r="R199" i="12"/>
  <c r="S199" i="12"/>
  <c r="T199" i="12"/>
  <c r="U199" i="12"/>
  <c r="V199" i="12"/>
  <c r="W199" i="12"/>
  <c r="K200" i="12"/>
  <c r="L200" i="12"/>
  <c r="M200" i="12"/>
  <c r="N200" i="12"/>
  <c r="O200" i="12"/>
  <c r="P200" i="12"/>
  <c r="Q200" i="12"/>
  <c r="R200" i="12"/>
  <c r="S200" i="12"/>
  <c r="T200" i="12"/>
  <c r="U200" i="12"/>
  <c r="V200" i="12"/>
  <c r="W200" i="12"/>
  <c r="K201" i="12"/>
  <c r="L201" i="12"/>
  <c r="M201" i="12"/>
  <c r="N201" i="12"/>
  <c r="O201" i="12"/>
  <c r="P201" i="12"/>
  <c r="Q201" i="12"/>
  <c r="R201" i="12"/>
  <c r="S201" i="12"/>
  <c r="T201" i="12"/>
  <c r="U201" i="12"/>
  <c r="V201" i="12"/>
  <c r="W201" i="12"/>
  <c r="K202" i="12"/>
  <c r="L202" i="12"/>
  <c r="M202" i="12"/>
  <c r="N202" i="12"/>
  <c r="O202" i="12"/>
  <c r="P202" i="12"/>
  <c r="Q202" i="12"/>
  <c r="R202" i="12"/>
  <c r="S202" i="12"/>
  <c r="T202" i="12"/>
  <c r="U202" i="12"/>
  <c r="V202" i="12"/>
  <c r="W202" i="12"/>
  <c r="K203" i="12"/>
  <c r="L203" i="12"/>
  <c r="M203" i="12"/>
  <c r="N203" i="12"/>
  <c r="O203" i="12"/>
  <c r="P203" i="12"/>
  <c r="Q203" i="12"/>
  <c r="R203" i="12"/>
  <c r="S203" i="12"/>
  <c r="T203" i="12"/>
  <c r="U203" i="12"/>
  <c r="V203" i="12"/>
  <c r="W203" i="12"/>
  <c r="K204" i="12"/>
  <c r="L204" i="12"/>
  <c r="M204" i="12"/>
  <c r="N204" i="12"/>
  <c r="O204" i="12"/>
  <c r="P204" i="12"/>
  <c r="Q204" i="12"/>
  <c r="R204" i="12"/>
  <c r="S204" i="12"/>
  <c r="T204" i="12"/>
  <c r="U204" i="12"/>
  <c r="V204" i="12"/>
  <c r="W204" i="12"/>
  <c r="K205" i="12"/>
  <c r="L205" i="12"/>
  <c r="M205" i="12"/>
  <c r="N205" i="12"/>
  <c r="O205" i="12"/>
  <c r="P205" i="12"/>
  <c r="Q205" i="12"/>
  <c r="R205" i="12"/>
  <c r="S205" i="12"/>
  <c r="T205" i="12"/>
  <c r="U205" i="12"/>
  <c r="V205" i="12"/>
  <c r="W205" i="12"/>
  <c r="K206" i="12"/>
  <c r="L206" i="12"/>
  <c r="M206" i="12"/>
  <c r="N206" i="12"/>
  <c r="O206" i="12"/>
  <c r="P206" i="12"/>
  <c r="Q206" i="12"/>
  <c r="R206" i="12"/>
  <c r="S206" i="12"/>
  <c r="T206" i="12"/>
  <c r="U206" i="12"/>
  <c r="V206" i="12"/>
  <c r="W206" i="12"/>
  <c r="K207" i="12"/>
  <c r="L207" i="12"/>
  <c r="M207" i="12"/>
  <c r="N207" i="12"/>
  <c r="O207" i="12"/>
  <c r="P207" i="12"/>
  <c r="Q207" i="12"/>
  <c r="R207" i="12"/>
  <c r="S207" i="12"/>
  <c r="T207" i="12"/>
  <c r="U207" i="12"/>
  <c r="V207" i="12"/>
  <c r="W207" i="12"/>
  <c r="K208" i="12"/>
  <c r="L208" i="12"/>
  <c r="M208" i="12"/>
  <c r="N208" i="12"/>
  <c r="O208" i="12"/>
  <c r="P208" i="12"/>
  <c r="Q208" i="12"/>
  <c r="R208" i="12"/>
  <c r="S208" i="12"/>
  <c r="T208" i="12"/>
  <c r="U208" i="12"/>
  <c r="V208" i="12"/>
  <c r="W208" i="12"/>
  <c r="K209" i="12"/>
  <c r="L209" i="12"/>
  <c r="M209" i="12"/>
  <c r="N209" i="12"/>
  <c r="O209" i="12"/>
  <c r="P209" i="12"/>
  <c r="Q209" i="12"/>
  <c r="R209" i="12"/>
  <c r="S209" i="12"/>
  <c r="T209" i="12"/>
  <c r="U209" i="12"/>
  <c r="V209" i="12"/>
  <c r="W209" i="12"/>
  <c r="K210" i="12"/>
  <c r="L210" i="12"/>
  <c r="M210" i="12"/>
  <c r="N210" i="12"/>
  <c r="O210" i="12"/>
  <c r="P210" i="12"/>
  <c r="Q210" i="12"/>
  <c r="R210" i="12"/>
  <c r="S210" i="12"/>
  <c r="T210" i="12"/>
  <c r="U210" i="12"/>
  <c r="V210" i="12"/>
  <c r="W210" i="12"/>
  <c r="K211" i="12"/>
  <c r="L211" i="12"/>
  <c r="M211" i="12"/>
  <c r="N211" i="12"/>
  <c r="O211" i="12"/>
  <c r="P211" i="12"/>
  <c r="Q211" i="12"/>
  <c r="R211" i="12"/>
  <c r="S211" i="12"/>
  <c r="T211" i="12"/>
  <c r="U211" i="12"/>
  <c r="V211" i="12"/>
  <c r="W211" i="12"/>
  <c r="K212" i="12"/>
  <c r="L212" i="12"/>
  <c r="M212" i="12"/>
  <c r="N212" i="12"/>
  <c r="O212" i="12"/>
  <c r="P212" i="12"/>
  <c r="Q212" i="12"/>
  <c r="R212" i="12"/>
  <c r="S212" i="12"/>
  <c r="T212" i="12"/>
  <c r="U212" i="12"/>
  <c r="V212" i="12"/>
  <c r="W212" i="12"/>
  <c r="K213" i="12"/>
  <c r="L213" i="12"/>
  <c r="M213" i="12"/>
  <c r="N213" i="12"/>
  <c r="O213" i="12"/>
  <c r="P213" i="12"/>
  <c r="Q213" i="12"/>
  <c r="R213" i="12"/>
  <c r="S213" i="12"/>
  <c r="T213" i="12"/>
  <c r="U213" i="12"/>
  <c r="V213" i="12"/>
  <c r="W213" i="12"/>
  <c r="K214" i="12"/>
  <c r="L214" i="12"/>
  <c r="M214" i="12"/>
  <c r="N214" i="12"/>
  <c r="O214" i="12"/>
  <c r="P214" i="12"/>
  <c r="Q214" i="12"/>
  <c r="R214" i="12"/>
  <c r="S214" i="12"/>
  <c r="T214" i="12"/>
  <c r="U214" i="12"/>
  <c r="V214" i="12"/>
  <c r="W214" i="12"/>
  <c r="K215" i="12"/>
  <c r="L215" i="12"/>
  <c r="M215" i="12"/>
  <c r="N215" i="12"/>
  <c r="O215" i="12"/>
  <c r="P215" i="12"/>
  <c r="Q215" i="12"/>
  <c r="R215" i="12"/>
  <c r="S215" i="12"/>
  <c r="T215" i="12"/>
  <c r="U215" i="12"/>
  <c r="V215" i="12"/>
  <c r="W215" i="12"/>
  <c r="K216" i="12"/>
  <c r="L216" i="12"/>
  <c r="M216" i="12"/>
  <c r="N216" i="12"/>
  <c r="O216" i="12"/>
  <c r="P216" i="12"/>
  <c r="Q216" i="12"/>
  <c r="R216" i="12"/>
  <c r="S216" i="12"/>
  <c r="T216" i="12"/>
  <c r="U216" i="12"/>
  <c r="V216" i="12"/>
  <c r="W216" i="12"/>
  <c r="K217" i="12"/>
  <c r="L217" i="12"/>
  <c r="M217" i="12"/>
  <c r="N217" i="12"/>
  <c r="O217" i="12"/>
  <c r="P217" i="12"/>
  <c r="Q217" i="12"/>
  <c r="R217" i="12"/>
  <c r="S217" i="12"/>
  <c r="T217" i="12"/>
  <c r="U217" i="12"/>
  <c r="V217" i="12"/>
  <c r="W217" i="12"/>
  <c r="K218" i="12"/>
  <c r="L218" i="12"/>
  <c r="M218" i="12"/>
  <c r="N218" i="12"/>
  <c r="O218" i="12"/>
  <c r="P218" i="12"/>
  <c r="Q218" i="12"/>
  <c r="R218" i="12"/>
  <c r="S218" i="12"/>
  <c r="T218" i="12"/>
  <c r="U218" i="12"/>
  <c r="V218" i="12"/>
  <c r="W218" i="12"/>
  <c r="K219" i="12"/>
  <c r="L219" i="12"/>
  <c r="M219" i="12"/>
  <c r="N219" i="12"/>
  <c r="O219" i="12"/>
  <c r="P219" i="12"/>
  <c r="Q219" i="12"/>
  <c r="R219" i="12"/>
  <c r="S219" i="12"/>
  <c r="T219" i="12"/>
  <c r="U219" i="12"/>
  <c r="V219" i="12"/>
  <c r="W219" i="12"/>
  <c r="K220" i="12"/>
  <c r="L220" i="12"/>
  <c r="M220" i="12"/>
  <c r="N220" i="12"/>
  <c r="O220" i="12"/>
  <c r="P220" i="12"/>
  <c r="Q220" i="12"/>
  <c r="R220" i="12"/>
  <c r="S220" i="12"/>
  <c r="T220" i="12"/>
  <c r="U220" i="12"/>
  <c r="V220" i="12"/>
  <c r="W220" i="12"/>
  <c r="K221" i="12"/>
  <c r="L221" i="12"/>
  <c r="M221" i="12"/>
  <c r="N221" i="12"/>
  <c r="O221" i="12"/>
  <c r="P221" i="12"/>
  <c r="Q221" i="12"/>
  <c r="R221" i="12"/>
  <c r="S221" i="12"/>
  <c r="T221" i="12"/>
  <c r="U221" i="12"/>
  <c r="V221" i="12"/>
  <c r="W221" i="12"/>
  <c r="K222" i="12"/>
  <c r="L222" i="12"/>
  <c r="M222" i="12"/>
  <c r="N222" i="12"/>
  <c r="O222" i="12"/>
  <c r="P222" i="12"/>
  <c r="Q222" i="12"/>
  <c r="R222" i="12"/>
  <c r="S222" i="12"/>
  <c r="T222" i="12"/>
  <c r="U222" i="12"/>
  <c r="V222" i="12"/>
  <c r="W222" i="12"/>
  <c r="K223" i="12"/>
  <c r="L223" i="12"/>
  <c r="M223" i="12"/>
  <c r="N223" i="12"/>
  <c r="O223" i="12"/>
  <c r="P223" i="12"/>
  <c r="Q223" i="12"/>
  <c r="R223" i="12"/>
  <c r="S223" i="12"/>
  <c r="T223" i="12"/>
  <c r="U223" i="12"/>
  <c r="V223" i="12"/>
  <c r="W223" i="12"/>
  <c r="K224" i="12"/>
  <c r="L224" i="12"/>
  <c r="M224" i="12"/>
  <c r="N224" i="12"/>
  <c r="O224" i="12"/>
  <c r="P224" i="12"/>
  <c r="Q224" i="12"/>
  <c r="R224" i="12"/>
  <c r="S224" i="12"/>
  <c r="T224" i="12"/>
  <c r="U224" i="12"/>
  <c r="V224" i="12"/>
  <c r="W224" i="12"/>
  <c r="K225" i="12"/>
  <c r="L225" i="12"/>
  <c r="M225" i="12"/>
  <c r="N225" i="12"/>
  <c r="O225" i="12"/>
  <c r="P225" i="12"/>
  <c r="Q225" i="12"/>
  <c r="R225" i="12"/>
  <c r="S225" i="12"/>
  <c r="T225" i="12"/>
  <c r="U225" i="12"/>
  <c r="V225" i="12"/>
  <c r="W225" i="12"/>
  <c r="K226" i="12"/>
  <c r="L226" i="12"/>
  <c r="M226" i="12"/>
  <c r="N226" i="12"/>
  <c r="O226" i="12"/>
  <c r="P226" i="12"/>
  <c r="Q226" i="12"/>
  <c r="R226" i="12"/>
  <c r="S226" i="12"/>
  <c r="T226" i="12"/>
  <c r="U226" i="12"/>
  <c r="V226" i="12"/>
  <c r="W226" i="12"/>
  <c r="K227" i="12"/>
  <c r="L227" i="12"/>
  <c r="M227" i="12"/>
  <c r="N227" i="12"/>
  <c r="O227" i="12"/>
  <c r="P227" i="12"/>
  <c r="Q227" i="12"/>
  <c r="R227" i="12"/>
  <c r="S227" i="12"/>
  <c r="T227" i="12"/>
  <c r="U227" i="12"/>
  <c r="V227" i="12"/>
  <c r="W227" i="12"/>
  <c r="K228" i="12"/>
  <c r="L228" i="12"/>
  <c r="M228" i="12"/>
  <c r="N228" i="12"/>
  <c r="O228" i="12"/>
  <c r="P228" i="12"/>
  <c r="Q228" i="12"/>
  <c r="R228" i="12"/>
  <c r="S228" i="12"/>
  <c r="T228" i="12"/>
  <c r="U228" i="12"/>
  <c r="V228" i="12"/>
  <c r="W228" i="12"/>
  <c r="K229" i="12"/>
  <c r="L229" i="12"/>
  <c r="M229" i="12"/>
  <c r="N229" i="12"/>
  <c r="O229" i="12"/>
  <c r="P229" i="12"/>
  <c r="Q229" i="12"/>
  <c r="R229" i="12"/>
  <c r="S229" i="12"/>
  <c r="T229" i="12"/>
  <c r="U229" i="12"/>
  <c r="V229" i="12"/>
  <c r="W229" i="12"/>
  <c r="K230" i="12"/>
  <c r="L230" i="12"/>
  <c r="M230" i="12"/>
  <c r="N230" i="12"/>
  <c r="O230" i="12"/>
  <c r="P230" i="12"/>
  <c r="Q230" i="12"/>
  <c r="R230" i="12"/>
  <c r="S230" i="12"/>
  <c r="T230" i="12"/>
  <c r="U230" i="12"/>
  <c r="V230" i="12"/>
  <c r="W230" i="12"/>
  <c r="K231" i="12"/>
  <c r="L231" i="12"/>
  <c r="M231" i="12"/>
  <c r="N231" i="12"/>
  <c r="O231" i="12"/>
  <c r="P231" i="12"/>
  <c r="Q231" i="12"/>
  <c r="R231" i="12"/>
  <c r="S231" i="12"/>
  <c r="T231" i="12"/>
  <c r="U231" i="12"/>
  <c r="V231" i="12"/>
  <c r="W231" i="12"/>
  <c r="K232" i="12"/>
  <c r="L232" i="12"/>
  <c r="M232" i="12"/>
  <c r="N232" i="12"/>
  <c r="O232" i="12"/>
  <c r="P232" i="12"/>
  <c r="Q232" i="12"/>
  <c r="R232" i="12"/>
  <c r="S232" i="12"/>
  <c r="T232" i="12"/>
  <c r="U232" i="12"/>
  <c r="V232" i="12"/>
  <c r="W232" i="12"/>
  <c r="K233" i="12"/>
  <c r="L233" i="12"/>
  <c r="M233" i="12"/>
  <c r="N233" i="12"/>
  <c r="O233" i="12"/>
  <c r="P233" i="12"/>
  <c r="Q233" i="12"/>
  <c r="R233" i="12"/>
  <c r="S233" i="12"/>
  <c r="T233" i="12"/>
  <c r="U233" i="12"/>
  <c r="V233" i="12"/>
  <c r="W233" i="12"/>
  <c r="K234" i="12"/>
  <c r="L234" i="12"/>
  <c r="M234" i="12"/>
  <c r="N234" i="12"/>
  <c r="O234" i="12"/>
  <c r="P234" i="12"/>
  <c r="Q234" i="12"/>
  <c r="R234" i="12"/>
  <c r="S234" i="12"/>
  <c r="T234" i="12"/>
  <c r="U234" i="12"/>
  <c r="V234" i="12"/>
  <c r="W234" i="12"/>
  <c r="K235" i="12"/>
  <c r="L235" i="12"/>
  <c r="M235" i="12"/>
  <c r="N235" i="12"/>
  <c r="O235" i="12"/>
  <c r="P235" i="12"/>
  <c r="Q235" i="12"/>
  <c r="R235" i="12"/>
  <c r="S235" i="12"/>
  <c r="T235" i="12"/>
  <c r="U235" i="12"/>
  <c r="V235" i="12"/>
  <c r="W235" i="12"/>
  <c r="K236" i="12"/>
  <c r="L236" i="12"/>
  <c r="M236" i="12"/>
  <c r="N236" i="12"/>
  <c r="O236" i="12"/>
  <c r="P236" i="12"/>
  <c r="Q236" i="12"/>
  <c r="R236" i="12"/>
  <c r="S236" i="12"/>
  <c r="T236" i="12"/>
  <c r="U236" i="12"/>
  <c r="V236" i="12"/>
  <c r="W236" i="12"/>
  <c r="K237" i="12"/>
  <c r="L237" i="12"/>
  <c r="M237" i="12"/>
  <c r="N237" i="12"/>
  <c r="O237" i="12"/>
  <c r="P237" i="12"/>
  <c r="Q237" i="12"/>
  <c r="R237" i="12"/>
  <c r="S237" i="12"/>
  <c r="T237" i="12"/>
  <c r="U237" i="12"/>
  <c r="V237" i="12"/>
  <c r="W237" i="12"/>
  <c r="K238" i="12"/>
  <c r="L238" i="12"/>
  <c r="M238" i="12"/>
  <c r="N238" i="12"/>
  <c r="O238" i="12"/>
  <c r="P238" i="12"/>
  <c r="Q238" i="12"/>
  <c r="R238" i="12"/>
  <c r="S238" i="12"/>
  <c r="T238" i="12"/>
  <c r="U238" i="12"/>
  <c r="V238" i="12"/>
  <c r="W238" i="12"/>
  <c r="K239" i="12"/>
  <c r="L239" i="12"/>
  <c r="M239" i="12"/>
  <c r="N239" i="12"/>
  <c r="O239" i="12"/>
  <c r="P239" i="12"/>
  <c r="Q239" i="12"/>
  <c r="R239" i="12"/>
  <c r="S239" i="12"/>
  <c r="T239" i="12"/>
  <c r="U239" i="12"/>
  <c r="V239" i="12"/>
  <c r="W239" i="12"/>
  <c r="K240" i="12"/>
  <c r="L240" i="12"/>
  <c r="M240" i="12"/>
  <c r="N240" i="12"/>
  <c r="O240" i="12"/>
  <c r="P240" i="12"/>
  <c r="Q240" i="12"/>
  <c r="R240" i="12"/>
  <c r="S240" i="12"/>
  <c r="T240" i="12"/>
  <c r="U240" i="12"/>
  <c r="V240" i="12"/>
  <c r="W240" i="12"/>
  <c r="K241" i="12"/>
  <c r="L241" i="12"/>
  <c r="M241" i="12"/>
  <c r="N241" i="12"/>
  <c r="O241" i="12"/>
  <c r="P241" i="12"/>
  <c r="Q241" i="12"/>
  <c r="R241" i="12"/>
  <c r="S241" i="12"/>
  <c r="T241" i="12"/>
  <c r="U241" i="12"/>
  <c r="V241" i="12"/>
  <c r="W241" i="12"/>
  <c r="K242" i="12"/>
  <c r="L242" i="12"/>
  <c r="M242" i="12"/>
  <c r="N242" i="12"/>
  <c r="O242" i="12"/>
  <c r="P242" i="12"/>
  <c r="Q242" i="12"/>
  <c r="R242" i="12"/>
  <c r="S242" i="12"/>
  <c r="T242" i="12"/>
  <c r="U242" i="12"/>
  <c r="V242" i="12"/>
  <c r="W242" i="12"/>
  <c r="K243" i="12"/>
  <c r="L243" i="12"/>
  <c r="M243" i="12"/>
  <c r="N243" i="12"/>
  <c r="O243" i="12"/>
  <c r="P243" i="12"/>
  <c r="Q243" i="12"/>
  <c r="R243" i="12"/>
  <c r="S243" i="12"/>
  <c r="T243" i="12"/>
  <c r="U243" i="12"/>
  <c r="V243" i="12"/>
  <c r="W243" i="12"/>
  <c r="K244" i="12"/>
  <c r="L244" i="12"/>
  <c r="M244" i="12"/>
  <c r="N244" i="12"/>
  <c r="O244" i="12"/>
  <c r="P244" i="12"/>
  <c r="Q244" i="12"/>
  <c r="R244" i="12"/>
  <c r="S244" i="12"/>
  <c r="T244" i="12"/>
  <c r="U244" i="12"/>
  <c r="V244" i="12"/>
  <c r="W244" i="12"/>
  <c r="K245" i="12"/>
  <c r="L245" i="12"/>
  <c r="M245" i="12"/>
  <c r="N245" i="12"/>
  <c r="O245" i="12"/>
  <c r="P245" i="12"/>
  <c r="Q245" i="12"/>
  <c r="R245" i="12"/>
  <c r="S245" i="12"/>
  <c r="T245" i="12"/>
  <c r="U245" i="12"/>
  <c r="V245" i="12"/>
  <c r="W245" i="12"/>
  <c r="K246" i="12"/>
  <c r="L246" i="12"/>
  <c r="M246" i="12"/>
  <c r="N246" i="12"/>
  <c r="O246" i="12"/>
  <c r="P246" i="12"/>
  <c r="Q246" i="12"/>
  <c r="R246" i="12"/>
  <c r="S246" i="12"/>
  <c r="T246" i="12"/>
  <c r="U246" i="12"/>
  <c r="V246" i="12"/>
  <c r="W246" i="12"/>
  <c r="K247" i="12"/>
  <c r="L247" i="12"/>
  <c r="M247" i="12"/>
  <c r="N247" i="12"/>
  <c r="O247" i="12"/>
  <c r="P247" i="12"/>
  <c r="Q247" i="12"/>
  <c r="R247" i="12"/>
  <c r="S247" i="12"/>
  <c r="T247" i="12"/>
  <c r="U247" i="12"/>
  <c r="V247" i="12"/>
  <c r="W247" i="12"/>
  <c r="K248" i="12"/>
  <c r="L248" i="12"/>
  <c r="M248" i="12"/>
  <c r="N248" i="12"/>
  <c r="O248" i="12"/>
  <c r="P248" i="12"/>
  <c r="Q248" i="12"/>
  <c r="R248" i="12"/>
  <c r="S248" i="12"/>
  <c r="T248" i="12"/>
  <c r="U248" i="12"/>
  <c r="V248" i="12"/>
  <c r="W248" i="12"/>
  <c r="K249" i="12"/>
  <c r="L249" i="12"/>
  <c r="M249" i="12"/>
  <c r="N249" i="12"/>
  <c r="O249" i="12"/>
  <c r="P249" i="12"/>
  <c r="Q249" i="12"/>
  <c r="R249" i="12"/>
  <c r="S249" i="12"/>
  <c r="T249" i="12"/>
  <c r="U249" i="12"/>
  <c r="V249" i="12"/>
  <c r="W249" i="12"/>
  <c r="K250" i="12"/>
  <c r="L250" i="12"/>
  <c r="M250" i="12"/>
  <c r="N250" i="12"/>
  <c r="O250" i="12"/>
  <c r="P250" i="12"/>
  <c r="Q250" i="12"/>
  <c r="R250" i="12"/>
  <c r="S250" i="12"/>
  <c r="T250" i="12"/>
  <c r="U250" i="12"/>
  <c r="V250" i="12"/>
  <c r="W250" i="12"/>
  <c r="K251" i="12"/>
  <c r="L251" i="12"/>
  <c r="M251" i="12"/>
  <c r="N251" i="12"/>
  <c r="O251" i="12"/>
  <c r="P251" i="12"/>
  <c r="Q251" i="12"/>
  <c r="R251" i="12"/>
  <c r="S251" i="12"/>
  <c r="T251" i="12"/>
  <c r="U251" i="12"/>
  <c r="V251" i="12"/>
  <c r="W251" i="12"/>
  <c r="K252" i="12"/>
  <c r="L252" i="12"/>
  <c r="M252" i="12"/>
  <c r="N252" i="12"/>
  <c r="O252" i="12"/>
  <c r="P252" i="12"/>
  <c r="Q252" i="12"/>
  <c r="R252" i="12"/>
  <c r="S252" i="12"/>
  <c r="T252" i="12"/>
  <c r="U252" i="12"/>
  <c r="V252" i="12"/>
  <c r="W252" i="12"/>
  <c r="K253" i="12"/>
  <c r="L253" i="12"/>
  <c r="M253" i="12"/>
  <c r="N253" i="12"/>
  <c r="O253" i="12"/>
  <c r="P253" i="12"/>
  <c r="Q253" i="12"/>
  <c r="R253" i="12"/>
  <c r="S253" i="12"/>
  <c r="T253" i="12"/>
  <c r="U253" i="12"/>
  <c r="V253" i="12"/>
  <c r="W253" i="12"/>
  <c r="K254" i="12"/>
  <c r="L254" i="12"/>
  <c r="M254" i="12"/>
  <c r="N254" i="12"/>
  <c r="O254" i="12"/>
  <c r="P254" i="12"/>
  <c r="Q254" i="12"/>
  <c r="R254" i="12"/>
  <c r="S254" i="12"/>
  <c r="T254" i="12"/>
  <c r="U254" i="12"/>
  <c r="V254" i="12"/>
  <c r="W254" i="12"/>
  <c r="K255" i="12"/>
  <c r="L255" i="12"/>
  <c r="M255" i="12"/>
  <c r="N255" i="12"/>
  <c r="O255" i="12"/>
  <c r="P255" i="12"/>
  <c r="Q255" i="12"/>
  <c r="R255" i="12"/>
  <c r="S255" i="12"/>
  <c r="T255" i="12"/>
  <c r="U255" i="12"/>
  <c r="V255" i="12"/>
  <c r="W255" i="12"/>
  <c r="K256" i="12"/>
  <c r="L256" i="12"/>
  <c r="M256" i="12"/>
  <c r="N256" i="12"/>
  <c r="O256" i="12"/>
  <c r="P256" i="12"/>
  <c r="Q256" i="12"/>
  <c r="R256" i="12"/>
  <c r="S256" i="12"/>
  <c r="T256" i="12"/>
  <c r="U256" i="12"/>
  <c r="V256" i="12"/>
  <c r="W256" i="12"/>
  <c r="K257" i="12"/>
  <c r="L257" i="12"/>
  <c r="M257" i="12"/>
  <c r="N257" i="12"/>
  <c r="O257" i="12"/>
  <c r="P257" i="12"/>
  <c r="Q257" i="12"/>
  <c r="R257" i="12"/>
  <c r="S257" i="12"/>
  <c r="T257" i="12"/>
  <c r="U257" i="12"/>
  <c r="V257" i="12"/>
  <c r="W257" i="12"/>
  <c r="K258" i="12"/>
  <c r="L258" i="12"/>
  <c r="M258" i="12"/>
  <c r="N258" i="12"/>
  <c r="O258" i="12"/>
  <c r="P258" i="12"/>
  <c r="Q258" i="12"/>
  <c r="R258" i="12"/>
  <c r="S258" i="12"/>
  <c r="T258" i="12"/>
  <c r="U258" i="12"/>
  <c r="V258" i="12"/>
  <c r="W258" i="12"/>
  <c r="K259" i="12"/>
  <c r="L259" i="12"/>
  <c r="M259" i="12"/>
  <c r="N259" i="12"/>
  <c r="O259" i="12"/>
  <c r="P259" i="12"/>
  <c r="Q259" i="12"/>
  <c r="R259" i="12"/>
  <c r="S259" i="12"/>
  <c r="T259" i="12"/>
  <c r="U259" i="12"/>
  <c r="V259" i="12"/>
  <c r="W259" i="12"/>
  <c r="K260" i="12"/>
  <c r="L260" i="12"/>
  <c r="M260" i="12"/>
  <c r="N260" i="12"/>
  <c r="O260" i="12"/>
  <c r="P260" i="12"/>
  <c r="Q260" i="12"/>
  <c r="R260" i="12"/>
  <c r="S260" i="12"/>
  <c r="T260" i="12"/>
  <c r="U260" i="12"/>
  <c r="V260" i="12"/>
  <c r="W260" i="12"/>
  <c r="K261" i="12"/>
  <c r="L261" i="12"/>
  <c r="M261" i="12"/>
  <c r="N261" i="12"/>
  <c r="O261" i="12"/>
  <c r="P261" i="12"/>
  <c r="Q261" i="12"/>
  <c r="R261" i="12"/>
  <c r="S261" i="12"/>
  <c r="T261" i="12"/>
  <c r="U261" i="12"/>
  <c r="V261" i="12"/>
  <c r="W261" i="12"/>
  <c r="K262" i="12"/>
  <c r="L262" i="12"/>
  <c r="M262" i="12"/>
  <c r="N262" i="12"/>
  <c r="O262" i="12"/>
  <c r="P262" i="12"/>
  <c r="Q262" i="12"/>
  <c r="R262" i="12"/>
  <c r="S262" i="12"/>
  <c r="T262" i="12"/>
  <c r="U262" i="12"/>
  <c r="V262" i="12"/>
  <c r="W262" i="12"/>
  <c r="K263" i="12"/>
  <c r="L263" i="12"/>
  <c r="M263" i="12"/>
  <c r="N263" i="12"/>
  <c r="O263" i="12"/>
  <c r="P263" i="12"/>
  <c r="Q263" i="12"/>
  <c r="R263" i="12"/>
  <c r="S263" i="12"/>
  <c r="T263" i="12"/>
  <c r="U263" i="12"/>
  <c r="V263" i="12"/>
  <c r="W263" i="12"/>
  <c r="K264" i="12"/>
  <c r="L264" i="12"/>
  <c r="M264" i="12"/>
  <c r="N264" i="12"/>
  <c r="O264" i="12"/>
  <c r="P264" i="12"/>
  <c r="Q264" i="12"/>
  <c r="R264" i="12"/>
  <c r="S264" i="12"/>
  <c r="T264" i="12"/>
  <c r="U264" i="12"/>
  <c r="V264" i="12"/>
  <c r="W264" i="12"/>
  <c r="K265" i="12"/>
  <c r="L265" i="12"/>
  <c r="M265" i="12"/>
  <c r="N265" i="12"/>
  <c r="O265" i="12"/>
  <c r="P265" i="12"/>
  <c r="Q265" i="12"/>
  <c r="R265" i="12"/>
  <c r="S265" i="12"/>
  <c r="T265" i="12"/>
  <c r="U265" i="12"/>
  <c r="V265" i="12"/>
  <c r="W265" i="12"/>
  <c r="K266" i="12"/>
  <c r="L266" i="12"/>
  <c r="M266" i="12"/>
  <c r="N266" i="12"/>
  <c r="O266" i="12"/>
  <c r="P266" i="12"/>
  <c r="Q266" i="12"/>
  <c r="R266" i="12"/>
  <c r="S266" i="12"/>
  <c r="T266" i="12"/>
  <c r="U266" i="12"/>
  <c r="V266" i="12"/>
  <c r="W266" i="12"/>
  <c r="K267" i="12"/>
  <c r="L267" i="12"/>
  <c r="M267" i="12"/>
  <c r="N267" i="12"/>
  <c r="O267" i="12"/>
  <c r="P267" i="12"/>
  <c r="Q267" i="12"/>
  <c r="R267" i="12"/>
  <c r="S267" i="12"/>
  <c r="T267" i="12"/>
  <c r="U267" i="12"/>
  <c r="V267" i="12"/>
  <c r="W267" i="12"/>
  <c r="K268" i="12"/>
  <c r="L268" i="12"/>
  <c r="M268" i="12"/>
  <c r="N268" i="12"/>
  <c r="O268" i="12"/>
  <c r="P268" i="12"/>
  <c r="Q268" i="12"/>
  <c r="R268" i="12"/>
  <c r="S268" i="12"/>
  <c r="T268" i="12"/>
  <c r="U268" i="12"/>
  <c r="V268" i="12"/>
  <c r="W268" i="12"/>
  <c r="K269" i="12"/>
  <c r="L269" i="12"/>
  <c r="M269" i="12"/>
  <c r="N269" i="12"/>
  <c r="O269" i="12"/>
  <c r="P269" i="12"/>
  <c r="Q269" i="12"/>
  <c r="R269" i="12"/>
  <c r="S269" i="12"/>
  <c r="T269" i="12"/>
  <c r="U269" i="12"/>
  <c r="V269" i="12"/>
  <c r="W269" i="12"/>
  <c r="K270" i="12"/>
  <c r="L270" i="12"/>
  <c r="M270" i="12"/>
  <c r="N270" i="12"/>
  <c r="O270" i="12"/>
  <c r="P270" i="12"/>
  <c r="Q270" i="12"/>
  <c r="R270" i="12"/>
  <c r="S270" i="12"/>
  <c r="T270" i="12"/>
  <c r="U270" i="12"/>
  <c r="V270" i="12"/>
  <c r="W270" i="12"/>
  <c r="K271" i="12"/>
  <c r="L271" i="12"/>
  <c r="M271" i="12"/>
  <c r="N271" i="12"/>
  <c r="O271" i="12"/>
  <c r="P271" i="12"/>
  <c r="Q271" i="12"/>
  <c r="R271" i="12"/>
  <c r="S271" i="12"/>
  <c r="T271" i="12"/>
  <c r="U271" i="12"/>
  <c r="V271" i="12"/>
  <c r="W271" i="12"/>
  <c r="K272" i="12"/>
  <c r="L272" i="12"/>
  <c r="M272" i="12"/>
  <c r="N272" i="12"/>
  <c r="O272" i="12"/>
  <c r="P272" i="12"/>
  <c r="Q272" i="12"/>
  <c r="R272" i="12"/>
  <c r="S272" i="12"/>
  <c r="T272" i="12"/>
  <c r="U272" i="12"/>
  <c r="V272" i="12"/>
  <c r="W272" i="12"/>
  <c r="K273" i="12"/>
  <c r="L273" i="12"/>
  <c r="M273" i="12"/>
  <c r="N273" i="12"/>
  <c r="O273" i="12"/>
  <c r="P273" i="12"/>
  <c r="Q273" i="12"/>
  <c r="R273" i="12"/>
  <c r="S273" i="12"/>
  <c r="T273" i="12"/>
  <c r="U273" i="12"/>
  <c r="V273" i="12"/>
  <c r="W273" i="12"/>
  <c r="K274" i="12"/>
  <c r="L274" i="12"/>
  <c r="M274" i="12"/>
  <c r="N274" i="12"/>
  <c r="O274" i="12"/>
  <c r="P274" i="12"/>
  <c r="Q274" i="12"/>
  <c r="R274" i="12"/>
  <c r="S274" i="12"/>
  <c r="T274" i="12"/>
  <c r="U274" i="12"/>
  <c r="V274" i="12"/>
  <c r="W274" i="12"/>
  <c r="K275" i="12"/>
  <c r="L275" i="12"/>
  <c r="M275" i="12"/>
  <c r="N275" i="12"/>
  <c r="O275" i="12"/>
  <c r="P275" i="12"/>
  <c r="Q275" i="12"/>
  <c r="R275" i="12"/>
  <c r="S275" i="12"/>
  <c r="T275" i="12"/>
  <c r="U275" i="12"/>
  <c r="V275" i="12"/>
  <c r="W275" i="12"/>
  <c r="K276" i="12"/>
  <c r="L276" i="12"/>
  <c r="M276" i="12"/>
  <c r="N276" i="12"/>
  <c r="O276" i="12"/>
  <c r="P276" i="12"/>
  <c r="Q276" i="12"/>
  <c r="R276" i="12"/>
  <c r="S276" i="12"/>
  <c r="T276" i="12"/>
  <c r="U276" i="12"/>
  <c r="V276" i="12"/>
  <c r="W276" i="12"/>
  <c r="K277" i="12"/>
  <c r="L277" i="12"/>
  <c r="M277" i="12"/>
  <c r="N277" i="12"/>
  <c r="O277" i="12"/>
  <c r="P277" i="12"/>
  <c r="Q277" i="12"/>
  <c r="R277" i="12"/>
  <c r="S277" i="12"/>
  <c r="T277" i="12"/>
  <c r="U277" i="12"/>
  <c r="V277" i="12"/>
  <c r="W277" i="12"/>
  <c r="K278" i="12"/>
  <c r="L278" i="12"/>
  <c r="M278" i="12"/>
  <c r="N278" i="12"/>
  <c r="O278" i="12"/>
  <c r="P278" i="12"/>
  <c r="Q278" i="12"/>
  <c r="R278" i="12"/>
  <c r="S278" i="12"/>
  <c r="T278" i="12"/>
  <c r="U278" i="12"/>
  <c r="V278" i="12"/>
  <c r="W278" i="12"/>
  <c r="K279" i="12"/>
  <c r="L279" i="12"/>
  <c r="M279" i="12"/>
  <c r="N279" i="12"/>
  <c r="O279" i="12"/>
  <c r="P279" i="12"/>
  <c r="Q279" i="12"/>
  <c r="R279" i="12"/>
  <c r="S279" i="12"/>
  <c r="T279" i="12"/>
  <c r="U279" i="12"/>
  <c r="V279" i="12"/>
  <c r="W279" i="12"/>
  <c r="K280" i="12"/>
  <c r="L280" i="12"/>
  <c r="M280" i="12"/>
  <c r="N280" i="12"/>
  <c r="O280" i="12"/>
  <c r="P280" i="12"/>
  <c r="Q280" i="12"/>
  <c r="R280" i="12"/>
  <c r="S280" i="12"/>
  <c r="T280" i="12"/>
  <c r="U280" i="12"/>
  <c r="V280" i="12"/>
  <c r="W280" i="12"/>
  <c r="K281" i="12"/>
  <c r="L281" i="12"/>
  <c r="M281" i="12"/>
  <c r="N281" i="12"/>
  <c r="O281" i="12"/>
  <c r="P281" i="12"/>
  <c r="Q281" i="12"/>
  <c r="R281" i="12"/>
  <c r="S281" i="12"/>
  <c r="T281" i="12"/>
  <c r="U281" i="12"/>
  <c r="V281" i="12"/>
  <c r="W281" i="12"/>
  <c r="K282" i="12"/>
  <c r="L282" i="12"/>
  <c r="M282" i="12"/>
  <c r="N282" i="12"/>
  <c r="O282" i="12"/>
  <c r="P282" i="12"/>
  <c r="Q282" i="12"/>
  <c r="R282" i="12"/>
  <c r="S282" i="12"/>
  <c r="T282" i="12"/>
  <c r="U282" i="12"/>
  <c r="V282" i="12"/>
  <c r="W282" i="12"/>
  <c r="K283" i="12"/>
  <c r="L283" i="12"/>
  <c r="M283" i="12"/>
  <c r="N283" i="12"/>
  <c r="O283" i="12"/>
  <c r="P283" i="12"/>
  <c r="Q283" i="12"/>
  <c r="R283" i="12"/>
  <c r="S283" i="12"/>
  <c r="T283" i="12"/>
  <c r="U283" i="12"/>
  <c r="V283" i="12"/>
  <c r="W283" i="12"/>
  <c r="K284" i="12"/>
  <c r="L284" i="12"/>
  <c r="M284" i="12"/>
  <c r="N284" i="12"/>
  <c r="O284" i="12"/>
  <c r="P284" i="12"/>
  <c r="Q284" i="12"/>
  <c r="R284" i="12"/>
  <c r="S284" i="12"/>
  <c r="T284" i="12"/>
  <c r="U284" i="12"/>
  <c r="V284" i="12"/>
  <c r="W284" i="12"/>
  <c r="K285" i="12"/>
  <c r="L285" i="12"/>
  <c r="M285" i="12"/>
  <c r="N285" i="12"/>
  <c r="O285" i="12"/>
  <c r="P285" i="12"/>
  <c r="Q285" i="12"/>
  <c r="R285" i="12"/>
  <c r="S285" i="12"/>
  <c r="T285" i="12"/>
  <c r="U285" i="12"/>
  <c r="V285" i="12"/>
  <c r="W285" i="12"/>
  <c r="K286" i="12"/>
  <c r="L286" i="12"/>
  <c r="M286" i="12"/>
  <c r="N286" i="12"/>
  <c r="O286" i="12"/>
  <c r="P286" i="12"/>
  <c r="Q286" i="12"/>
  <c r="R286" i="12"/>
  <c r="S286" i="12"/>
  <c r="T286" i="12"/>
  <c r="U286" i="12"/>
  <c r="V286" i="12"/>
  <c r="W286" i="12"/>
  <c r="K287" i="12"/>
  <c r="L287" i="12"/>
  <c r="M287" i="12"/>
  <c r="N287" i="12"/>
  <c r="O287" i="12"/>
  <c r="P287" i="12"/>
  <c r="Q287" i="12"/>
  <c r="R287" i="12"/>
  <c r="S287" i="12"/>
  <c r="T287" i="12"/>
  <c r="U287" i="12"/>
  <c r="V287" i="12"/>
  <c r="W287" i="12"/>
  <c r="K288" i="12"/>
  <c r="L288" i="12"/>
  <c r="M288" i="12"/>
  <c r="N288" i="12"/>
  <c r="O288" i="12"/>
  <c r="P288" i="12"/>
  <c r="Q288" i="12"/>
  <c r="R288" i="12"/>
  <c r="S288" i="12"/>
  <c r="T288" i="12"/>
  <c r="U288" i="12"/>
  <c r="V288" i="12"/>
  <c r="W288" i="12"/>
  <c r="K289" i="12"/>
  <c r="L289" i="12"/>
  <c r="M289" i="12"/>
  <c r="N289" i="12"/>
  <c r="O289" i="12"/>
  <c r="P289" i="12"/>
  <c r="Q289" i="12"/>
  <c r="R289" i="12"/>
  <c r="S289" i="12"/>
  <c r="T289" i="12"/>
  <c r="U289" i="12"/>
  <c r="V289" i="12"/>
  <c r="W289" i="12"/>
  <c r="K290" i="12"/>
  <c r="L290" i="12"/>
  <c r="M290" i="12"/>
  <c r="N290" i="12"/>
  <c r="O290" i="12"/>
  <c r="P290" i="12"/>
  <c r="Q290" i="12"/>
  <c r="R290" i="12"/>
  <c r="S290" i="12"/>
  <c r="T290" i="12"/>
  <c r="U290" i="12"/>
  <c r="V290" i="12"/>
  <c r="W290" i="12"/>
  <c r="K291" i="12"/>
  <c r="L291" i="12"/>
  <c r="M291" i="12"/>
  <c r="N291" i="12"/>
  <c r="O291" i="12"/>
  <c r="P291" i="12"/>
  <c r="Q291" i="12"/>
  <c r="R291" i="12"/>
  <c r="S291" i="12"/>
  <c r="T291" i="12"/>
  <c r="U291" i="12"/>
  <c r="V291" i="12"/>
  <c r="W291" i="12"/>
  <c r="K292" i="12"/>
  <c r="L292" i="12"/>
  <c r="M292" i="12"/>
  <c r="N292" i="12"/>
  <c r="O292" i="12"/>
  <c r="P292" i="12"/>
  <c r="Q292" i="12"/>
  <c r="R292" i="12"/>
  <c r="S292" i="12"/>
  <c r="T292" i="12"/>
  <c r="U292" i="12"/>
  <c r="V292" i="12"/>
  <c r="W292" i="12"/>
  <c r="K293" i="12"/>
  <c r="L293" i="12"/>
  <c r="M293" i="12"/>
  <c r="N293" i="12"/>
  <c r="O293" i="12"/>
  <c r="P293" i="12"/>
  <c r="Q293" i="12"/>
  <c r="R293" i="12"/>
  <c r="S293" i="12"/>
  <c r="T293" i="12"/>
  <c r="U293" i="12"/>
  <c r="V293" i="12"/>
  <c r="W293" i="12"/>
  <c r="K294" i="12"/>
  <c r="L294" i="12"/>
  <c r="M294" i="12"/>
  <c r="N294" i="12"/>
  <c r="O294" i="12"/>
  <c r="P294" i="12"/>
  <c r="Q294" i="12"/>
  <c r="R294" i="12"/>
  <c r="S294" i="12"/>
  <c r="T294" i="12"/>
  <c r="U294" i="12"/>
  <c r="V294" i="12"/>
  <c r="W294" i="12"/>
  <c r="K295" i="12"/>
  <c r="L295" i="12"/>
  <c r="M295" i="12"/>
  <c r="N295" i="12"/>
  <c r="O295" i="12"/>
  <c r="P295" i="12"/>
  <c r="Q295" i="12"/>
  <c r="R295" i="12"/>
  <c r="S295" i="12"/>
  <c r="T295" i="12"/>
  <c r="U295" i="12"/>
  <c r="V295" i="12"/>
  <c r="W295" i="12"/>
  <c r="L2" i="12"/>
  <c r="M2" i="12"/>
  <c r="N2" i="12"/>
  <c r="O2" i="12"/>
  <c r="P2" i="12"/>
  <c r="Q2" i="12"/>
  <c r="R2" i="12"/>
  <c r="S2" i="12"/>
  <c r="T2" i="12"/>
  <c r="U2" i="12"/>
  <c r="V2" i="12"/>
  <c r="W2" i="12"/>
  <c r="K2" i="12"/>
  <c r="Y3" i="12"/>
  <c r="Z3" i="12"/>
  <c r="AA3" i="12"/>
  <c r="AB3" i="12"/>
  <c r="AC3" i="12"/>
  <c r="AD3" i="12"/>
  <c r="AE3" i="12"/>
  <c r="AF3" i="12"/>
  <c r="AG3" i="12"/>
  <c r="AH3" i="12"/>
  <c r="AI3" i="12"/>
  <c r="Y4" i="12"/>
  <c r="Z4" i="12"/>
  <c r="AA4" i="12"/>
  <c r="AB4" i="12"/>
  <c r="AC4" i="12"/>
  <c r="AD4" i="12"/>
  <c r="AE4" i="12"/>
  <c r="AF4" i="12"/>
  <c r="AG4" i="12"/>
  <c r="AH4" i="12"/>
  <c r="AI4" i="12"/>
  <c r="Y5" i="12"/>
  <c r="Z5" i="12"/>
  <c r="AA5" i="12"/>
  <c r="AB5" i="12"/>
  <c r="AC5" i="12"/>
  <c r="AD5" i="12"/>
  <c r="AE5" i="12"/>
  <c r="AF5" i="12"/>
  <c r="AG5" i="12"/>
  <c r="AH5" i="12"/>
  <c r="AI5" i="12"/>
  <c r="Y6" i="12"/>
  <c r="Z6" i="12"/>
  <c r="AA6" i="12"/>
  <c r="AB6" i="12"/>
  <c r="AC6" i="12"/>
  <c r="AD6" i="12"/>
  <c r="AE6" i="12"/>
  <c r="AF6" i="12"/>
  <c r="AG6" i="12"/>
  <c r="AH6" i="12"/>
  <c r="AI6" i="12"/>
  <c r="Y7" i="12"/>
  <c r="Z7" i="12"/>
  <c r="AA7" i="12"/>
  <c r="AB7" i="12"/>
  <c r="AC7" i="12"/>
  <c r="AD7" i="12"/>
  <c r="AE7" i="12"/>
  <c r="AF7" i="12"/>
  <c r="AG7" i="12"/>
  <c r="AH7" i="12"/>
  <c r="AI7" i="12"/>
  <c r="Y8" i="12"/>
  <c r="Z8" i="12"/>
  <c r="AA8" i="12"/>
  <c r="AB8" i="12"/>
  <c r="AC8" i="12"/>
  <c r="AD8" i="12"/>
  <c r="AE8" i="12"/>
  <c r="AF8" i="12"/>
  <c r="AG8" i="12"/>
  <c r="AH8" i="12"/>
  <c r="AI8" i="12"/>
  <c r="Y9" i="12"/>
  <c r="Z9" i="12"/>
  <c r="AA9" i="12"/>
  <c r="AB9" i="12"/>
  <c r="AC9" i="12"/>
  <c r="AD9" i="12"/>
  <c r="AE9" i="12"/>
  <c r="AF9" i="12"/>
  <c r="AG9" i="12"/>
  <c r="AH9" i="12"/>
  <c r="AI9" i="12"/>
  <c r="Y10" i="12"/>
  <c r="Z10" i="12"/>
  <c r="AA10" i="12"/>
  <c r="AB10" i="12"/>
  <c r="AC10" i="12"/>
  <c r="AD10" i="12"/>
  <c r="AE10" i="12"/>
  <c r="AF10" i="12"/>
  <c r="AG10" i="12"/>
  <c r="AH10" i="12"/>
  <c r="AI10" i="12"/>
  <c r="Y11" i="12"/>
  <c r="Z11" i="12"/>
  <c r="AA11" i="12"/>
  <c r="AB11" i="12"/>
  <c r="AC11" i="12"/>
  <c r="AD11" i="12"/>
  <c r="AE11" i="12"/>
  <c r="AF11" i="12"/>
  <c r="AG11" i="12"/>
  <c r="AH11" i="12"/>
  <c r="AI11" i="12"/>
  <c r="Y12" i="12"/>
  <c r="Z12" i="12"/>
  <c r="AA12" i="12"/>
  <c r="AB12" i="12"/>
  <c r="AC12" i="12"/>
  <c r="AD12" i="12"/>
  <c r="AE12" i="12"/>
  <c r="AF12" i="12"/>
  <c r="AG12" i="12"/>
  <c r="AH12" i="12"/>
  <c r="AI12" i="12"/>
  <c r="Y13" i="12"/>
  <c r="Z13" i="12"/>
  <c r="AA13" i="12"/>
  <c r="AB13" i="12"/>
  <c r="AC13" i="12"/>
  <c r="AD13" i="12"/>
  <c r="AE13" i="12"/>
  <c r="AF13" i="12"/>
  <c r="AG13" i="12"/>
  <c r="AH13" i="12"/>
  <c r="AI13" i="12"/>
  <c r="Y14" i="12"/>
  <c r="Z14" i="12"/>
  <c r="AA14" i="12"/>
  <c r="AB14" i="12"/>
  <c r="AC14" i="12"/>
  <c r="AD14" i="12"/>
  <c r="AE14" i="12"/>
  <c r="AF14" i="12"/>
  <c r="AG14" i="12"/>
  <c r="AH14" i="12"/>
  <c r="AI14" i="12"/>
  <c r="Y15" i="12"/>
  <c r="Z15" i="12"/>
  <c r="AA15" i="12"/>
  <c r="AB15" i="12"/>
  <c r="AC15" i="12"/>
  <c r="AD15" i="12"/>
  <c r="AE15" i="12"/>
  <c r="AF15" i="12"/>
  <c r="AG15" i="12"/>
  <c r="AH15" i="12"/>
  <c r="AI15" i="12"/>
  <c r="Y16" i="12"/>
  <c r="Z16" i="12"/>
  <c r="AA16" i="12"/>
  <c r="AB16" i="12"/>
  <c r="AC16" i="12"/>
  <c r="AD16" i="12"/>
  <c r="AE16" i="12"/>
  <c r="AF16" i="12"/>
  <c r="AG16" i="12"/>
  <c r="AH16" i="12"/>
  <c r="AI16" i="12"/>
  <c r="Y17" i="12"/>
  <c r="Z17" i="12"/>
  <c r="AA17" i="12"/>
  <c r="AB17" i="12"/>
  <c r="AC17" i="12"/>
  <c r="AD17" i="12"/>
  <c r="AE17" i="12"/>
  <c r="AF17" i="12"/>
  <c r="AG17" i="12"/>
  <c r="AH17" i="12"/>
  <c r="AI17" i="12"/>
  <c r="Y18" i="12"/>
  <c r="Z18" i="12"/>
  <c r="AA18" i="12"/>
  <c r="AB18" i="12"/>
  <c r="AC18" i="12"/>
  <c r="AD18" i="12"/>
  <c r="AE18" i="12"/>
  <c r="AF18" i="12"/>
  <c r="AG18" i="12"/>
  <c r="AH18" i="12"/>
  <c r="AI18" i="12"/>
  <c r="Y19" i="12"/>
  <c r="Z19" i="12"/>
  <c r="AA19" i="12"/>
  <c r="AB19" i="12"/>
  <c r="AC19" i="12"/>
  <c r="AD19" i="12"/>
  <c r="AE19" i="12"/>
  <c r="AF19" i="12"/>
  <c r="AG19" i="12"/>
  <c r="AH19" i="12"/>
  <c r="AI19" i="12"/>
  <c r="Y20" i="12"/>
  <c r="Z20" i="12"/>
  <c r="AA20" i="12"/>
  <c r="AB20" i="12"/>
  <c r="AC20" i="12"/>
  <c r="AD20" i="12"/>
  <c r="AE20" i="12"/>
  <c r="AF20" i="12"/>
  <c r="AG20" i="12"/>
  <c r="AH20" i="12"/>
  <c r="AI20" i="12"/>
  <c r="Y21" i="12"/>
  <c r="Z21" i="12"/>
  <c r="AA21" i="12"/>
  <c r="AB21" i="12"/>
  <c r="AC21" i="12"/>
  <c r="AD21" i="12"/>
  <c r="AE21" i="12"/>
  <c r="AF21" i="12"/>
  <c r="AG21" i="12"/>
  <c r="AH21" i="12"/>
  <c r="AI21" i="12"/>
  <c r="Y22" i="12"/>
  <c r="Z22" i="12"/>
  <c r="AA22" i="12"/>
  <c r="AB22" i="12"/>
  <c r="AC22" i="12"/>
  <c r="AD22" i="12"/>
  <c r="AE22" i="12"/>
  <c r="AF22" i="12"/>
  <c r="AG22" i="12"/>
  <c r="AH22" i="12"/>
  <c r="AI22" i="12"/>
  <c r="Y23" i="12"/>
  <c r="Z23" i="12"/>
  <c r="AA23" i="12"/>
  <c r="AB23" i="12"/>
  <c r="AC23" i="12"/>
  <c r="AD23" i="12"/>
  <c r="AE23" i="12"/>
  <c r="AF23" i="12"/>
  <c r="AG23" i="12"/>
  <c r="AH23" i="12"/>
  <c r="AI23" i="12"/>
  <c r="Y24" i="12"/>
  <c r="Z24" i="12"/>
  <c r="AA24" i="12"/>
  <c r="AB24" i="12"/>
  <c r="AC24" i="12"/>
  <c r="AD24" i="12"/>
  <c r="AE24" i="12"/>
  <c r="AF24" i="12"/>
  <c r="AG24" i="12"/>
  <c r="AH24" i="12"/>
  <c r="AI24" i="12"/>
  <c r="Y25" i="12"/>
  <c r="Z25" i="12"/>
  <c r="AA25" i="12"/>
  <c r="AB25" i="12"/>
  <c r="AC25" i="12"/>
  <c r="AD25" i="12"/>
  <c r="AE25" i="12"/>
  <c r="AF25" i="12"/>
  <c r="AG25" i="12"/>
  <c r="AH25" i="12"/>
  <c r="AI25" i="12"/>
  <c r="Y26" i="12"/>
  <c r="Z26" i="12"/>
  <c r="AA26" i="12"/>
  <c r="AB26" i="12"/>
  <c r="AC26" i="12"/>
  <c r="AD26" i="12"/>
  <c r="AE26" i="12"/>
  <c r="AF26" i="12"/>
  <c r="AG26" i="12"/>
  <c r="AH26" i="12"/>
  <c r="AI26" i="12"/>
  <c r="Y27" i="12"/>
  <c r="Z27" i="12"/>
  <c r="AA27" i="12"/>
  <c r="AB27" i="12"/>
  <c r="AC27" i="12"/>
  <c r="AD27" i="12"/>
  <c r="AE27" i="12"/>
  <c r="AF27" i="12"/>
  <c r="AG27" i="12"/>
  <c r="AH27" i="12"/>
  <c r="AI27" i="12"/>
  <c r="Y28" i="12"/>
  <c r="Z28" i="12"/>
  <c r="AA28" i="12"/>
  <c r="AB28" i="12"/>
  <c r="AC28" i="12"/>
  <c r="AD28" i="12"/>
  <c r="AE28" i="12"/>
  <c r="AF28" i="12"/>
  <c r="AG28" i="12"/>
  <c r="AH28" i="12"/>
  <c r="AI28" i="12"/>
  <c r="Y29" i="12"/>
  <c r="Z29" i="12"/>
  <c r="AA29" i="12"/>
  <c r="AB29" i="12"/>
  <c r="AC29" i="12"/>
  <c r="AD29" i="12"/>
  <c r="AE29" i="12"/>
  <c r="AF29" i="12"/>
  <c r="AG29" i="12"/>
  <c r="AH29" i="12"/>
  <c r="AI29" i="12"/>
  <c r="Y30" i="12"/>
  <c r="Z30" i="12"/>
  <c r="AA30" i="12"/>
  <c r="AB30" i="12"/>
  <c r="AC30" i="12"/>
  <c r="AD30" i="12"/>
  <c r="AE30" i="12"/>
  <c r="AF30" i="12"/>
  <c r="AG30" i="12"/>
  <c r="AH30" i="12"/>
  <c r="AI30" i="12"/>
  <c r="Y31" i="12"/>
  <c r="Z31" i="12"/>
  <c r="AA31" i="12"/>
  <c r="AB31" i="12"/>
  <c r="AC31" i="12"/>
  <c r="AD31" i="12"/>
  <c r="AE31" i="12"/>
  <c r="AF31" i="12"/>
  <c r="AG31" i="12"/>
  <c r="AH31" i="12"/>
  <c r="AI31" i="12"/>
  <c r="Y32" i="12"/>
  <c r="Z32" i="12"/>
  <c r="AA32" i="12"/>
  <c r="AB32" i="12"/>
  <c r="AC32" i="12"/>
  <c r="AD32" i="12"/>
  <c r="AE32" i="12"/>
  <c r="AF32" i="12"/>
  <c r="AG32" i="12"/>
  <c r="AH32" i="12"/>
  <c r="AI32" i="12"/>
  <c r="Y33" i="12"/>
  <c r="Z33" i="12"/>
  <c r="AA33" i="12"/>
  <c r="AB33" i="12"/>
  <c r="AC33" i="12"/>
  <c r="AD33" i="12"/>
  <c r="AE33" i="12"/>
  <c r="AF33" i="12"/>
  <c r="AG33" i="12"/>
  <c r="AH33" i="12"/>
  <c r="AI33" i="12"/>
  <c r="Y34" i="12"/>
  <c r="Z34" i="12"/>
  <c r="AA34" i="12"/>
  <c r="AB34" i="12"/>
  <c r="AC34" i="12"/>
  <c r="AD34" i="12"/>
  <c r="AE34" i="12"/>
  <c r="AF34" i="12"/>
  <c r="AG34" i="12"/>
  <c r="AH34" i="12"/>
  <c r="AI34" i="12"/>
  <c r="Y35" i="12"/>
  <c r="Z35" i="12"/>
  <c r="AA35" i="12"/>
  <c r="AB35" i="12"/>
  <c r="AC35" i="12"/>
  <c r="AD35" i="12"/>
  <c r="AE35" i="12"/>
  <c r="AF35" i="12"/>
  <c r="AG35" i="12"/>
  <c r="AH35" i="12"/>
  <c r="AI35" i="12"/>
  <c r="Y36" i="12"/>
  <c r="Z36" i="12"/>
  <c r="AA36" i="12"/>
  <c r="AB36" i="12"/>
  <c r="AC36" i="12"/>
  <c r="AD36" i="12"/>
  <c r="AE36" i="12"/>
  <c r="AF36" i="12"/>
  <c r="AG36" i="12"/>
  <c r="AH36" i="12"/>
  <c r="AI36" i="12"/>
  <c r="Y37" i="12"/>
  <c r="Z37" i="12"/>
  <c r="AA37" i="12"/>
  <c r="AB37" i="12"/>
  <c r="AC37" i="12"/>
  <c r="AD37" i="12"/>
  <c r="AE37" i="12"/>
  <c r="AF37" i="12"/>
  <c r="AG37" i="12"/>
  <c r="AH37" i="12"/>
  <c r="AI37" i="12"/>
  <c r="Y38" i="12"/>
  <c r="Z38" i="12"/>
  <c r="AA38" i="12"/>
  <c r="AB38" i="12"/>
  <c r="AC38" i="12"/>
  <c r="AD38" i="12"/>
  <c r="AE38" i="12"/>
  <c r="AF38" i="12"/>
  <c r="AG38" i="12"/>
  <c r="AH38" i="12"/>
  <c r="AI38" i="12"/>
  <c r="Y39" i="12"/>
  <c r="Z39" i="12"/>
  <c r="AA39" i="12"/>
  <c r="AB39" i="12"/>
  <c r="AC39" i="12"/>
  <c r="AD39" i="12"/>
  <c r="AE39" i="12"/>
  <c r="AF39" i="12"/>
  <c r="AG39" i="12"/>
  <c r="AH39" i="12"/>
  <c r="AI39" i="12"/>
  <c r="Y40" i="12"/>
  <c r="Z40" i="12"/>
  <c r="AA40" i="12"/>
  <c r="AB40" i="12"/>
  <c r="AC40" i="12"/>
  <c r="AD40" i="12"/>
  <c r="AE40" i="12"/>
  <c r="AF40" i="12"/>
  <c r="AG40" i="12"/>
  <c r="AH40" i="12"/>
  <c r="AI40" i="12"/>
  <c r="Y41" i="12"/>
  <c r="Z41" i="12"/>
  <c r="AA41" i="12"/>
  <c r="AB41" i="12"/>
  <c r="AC41" i="12"/>
  <c r="AD41" i="12"/>
  <c r="AE41" i="12"/>
  <c r="AF41" i="12"/>
  <c r="AG41" i="12"/>
  <c r="AH41" i="12"/>
  <c r="AI41" i="12"/>
  <c r="Y42" i="12"/>
  <c r="Z42" i="12"/>
  <c r="AA42" i="12"/>
  <c r="AB42" i="12"/>
  <c r="AC42" i="12"/>
  <c r="AD42" i="12"/>
  <c r="AE42" i="12"/>
  <c r="AF42" i="12"/>
  <c r="AG42" i="12"/>
  <c r="AH42" i="12"/>
  <c r="AI42" i="12"/>
  <c r="Y43" i="12"/>
  <c r="Z43" i="12"/>
  <c r="AA43" i="12"/>
  <c r="AB43" i="12"/>
  <c r="AC43" i="12"/>
  <c r="AD43" i="12"/>
  <c r="AE43" i="12"/>
  <c r="AF43" i="12"/>
  <c r="AG43" i="12"/>
  <c r="AH43" i="12"/>
  <c r="AI43" i="12"/>
  <c r="Y44" i="12"/>
  <c r="Z44" i="12"/>
  <c r="AA44" i="12"/>
  <c r="AB44" i="12"/>
  <c r="AC44" i="12"/>
  <c r="AD44" i="12"/>
  <c r="AE44" i="12"/>
  <c r="AF44" i="12"/>
  <c r="AG44" i="12"/>
  <c r="AH44" i="12"/>
  <c r="AI44" i="12"/>
  <c r="Y45" i="12"/>
  <c r="Z45" i="12"/>
  <c r="AA45" i="12"/>
  <c r="AB45" i="12"/>
  <c r="AC45" i="12"/>
  <c r="AD45" i="12"/>
  <c r="AE45" i="12"/>
  <c r="AF45" i="12"/>
  <c r="AG45" i="12"/>
  <c r="AH45" i="12"/>
  <c r="AI45" i="12"/>
  <c r="Y46" i="12"/>
  <c r="Z46" i="12"/>
  <c r="AA46" i="12"/>
  <c r="AB46" i="12"/>
  <c r="AC46" i="12"/>
  <c r="AD46" i="12"/>
  <c r="AE46" i="12"/>
  <c r="AF46" i="12"/>
  <c r="AG46" i="12"/>
  <c r="AH46" i="12"/>
  <c r="AI46" i="12"/>
  <c r="Y47" i="12"/>
  <c r="Z47" i="12"/>
  <c r="AA47" i="12"/>
  <c r="AB47" i="12"/>
  <c r="AC47" i="12"/>
  <c r="AD47" i="12"/>
  <c r="AE47" i="12"/>
  <c r="AF47" i="12"/>
  <c r="AG47" i="12"/>
  <c r="AH47" i="12"/>
  <c r="AI47" i="12"/>
  <c r="Y48" i="12"/>
  <c r="Z48" i="12"/>
  <c r="AA48" i="12"/>
  <c r="AB48" i="12"/>
  <c r="AC48" i="12"/>
  <c r="AD48" i="12"/>
  <c r="AE48" i="12"/>
  <c r="AF48" i="12"/>
  <c r="AG48" i="12"/>
  <c r="AH48" i="12"/>
  <c r="AI48" i="12"/>
  <c r="Y49" i="12"/>
  <c r="Z49" i="12"/>
  <c r="AA49" i="12"/>
  <c r="AB49" i="12"/>
  <c r="AC49" i="12"/>
  <c r="AD49" i="12"/>
  <c r="AE49" i="12"/>
  <c r="AF49" i="12"/>
  <c r="AG49" i="12"/>
  <c r="AH49" i="12"/>
  <c r="AI49" i="12"/>
  <c r="Y50" i="12"/>
  <c r="Z50" i="12"/>
  <c r="AA50" i="12"/>
  <c r="AB50" i="12"/>
  <c r="AC50" i="12"/>
  <c r="AD50" i="12"/>
  <c r="AE50" i="12"/>
  <c r="AF50" i="12"/>
  <c r="AG50" i="12"/>
  <c r="AH50" i="12"/>
  <c r="AI50" i="12"/>
  <c r="Y51" i="12"/>
  <c r="Z51" i="12"/>
  <c r="AA51" i="12"/>
  <c r="AB51" i="12"/>
  <c r="AC51" i="12"/>
  <c r="AD51" i="12"/>
  <c r="AE51" i="12"/>
  <c r="AF51" i="12"/>
  <c r="AG51" i="12"/>
  <c r="AH51" i="12"/>
  <c r="AI51" i="12"/>
  <c r="Y52" i="12"/>
  <c r="Z52" i="12"/>
  <c r="AA52" i="12"/>
  <c r="AB52" i="12"/>
  <c r="AC52" i="12"/>
  <c r="AD52" i="12"/>
  <c r="AE52" i="12"/>
  <c r="AF52" i="12"/>
  <c r="AG52" i="12"/>
  <c r="AH52" i="12"/>
  <c r="AI52" i="12"/>
  <c r="Y53" i="12"/>
  <c r="Z53" i="12"/>
  <c r="AA53" i="12"/>
  <c r="AB53" i="12"/>
  <c r="AC53" i="12"/>
  <c r="AD53" i="12"/>
  <c r="AE53" i="12"/>
  <c r="AF53" i="12"/>
  <c r="AG53" i="12"/>
  <c r="AH53" i="12"/>
  <c r="AI53" i="12"/>
  <c r="Y54" i="12"/>
  <c r="Z54" i="12"/>
  <c r="AA54" i="12"/>
  <c r="AB54" i="12"/>
  <c r="AC54" i="12"/>
  <c r="AD54" i="12"/>
  <c r="AE54" i="12"/>
  <c r="AF54" i="12"/>
  <c r="AG54" i="12"/>
  <c r="AH54" i="12"/>
  <c r="AI54" i="12"/>
  <c r="Y55" i="12"/>
  <c r="Z55" i="12"/>
  <c r="AA55" i="12"/>
  <c r="AB55" i="12"/>
  <c r="AC55" i="12"/>
  <c r="AD55" i="12"/>
  <c r="AE55" i="12"/>
  <c r="AF55" i="12"/>
  <c r="AG55" i="12"/>
  <c r="AH55" i="12"/>
  <c r="AI55" i="12"/>
  <c r="Y56" i="12"/>
  <c r="Z56" i="12"/>
  <c r="AA56" i="12"/>
  <c r="AB56" i="12"/>
  <c r="AC56" i="12"/>
  <c r="AD56" i="12"/>
  <c r="AE56" i="12"/>
  <c r="AF56" i="12"/>
  <c r="AG56" i="12"/>
  <c r="AH56" i="12"/>
  <c r="AI56" i="12"/>
  <c r="Y57" i="12"/>
  <c r="Z57" i="12"/>
  <c r="AA57" i="12"/>
  <c r="AB57" i="12"/>
  <c r="AC57" i="12"/>
  <c r="AD57" i="12"/>
  <c r="AE57" i="12"/>
  <c r="AF57" i="12"/>
  <c r="AG57" i="12"/>
  <c r="AH57" i="12"/>
  <c r="AI57" i="12"/>
  <c r="Y58" i="12"/>
  <c r="Z58" i="12"/>
  <c r="AA58" i="12"/>
  <c r="AB58" i="12"/>
  <c r="AC58" i="12"/>
  <c r="AD58" i="12"/>
  <c r="AE58" i="12"/>
  <c r="AF58" i="12"/>
  <c r="AG58" i="12"/>
  <c r="AH58" i="12"/>
  <c r="AI58" i="12"/>
  <c r="Y59" i="12"/>
  <c r="Z59" i="12"/>
  <c r="AA59" i="12"/>
  <c r="AB59" i="12"/>
  <c r="AC59" i="12"/>
  <c r="AD59" i="12"/>
  <c r="AE59" i="12"/>
  <c r="AF59" i="12"/>
  <c r="AG59" i="12"/>
  <c r="AH59" i="12"/>
  <c r="AI59" i="12"/>
  <c r="Y60" i="12"/>
  <c r="Z60" i="12"/>
  <c r="AA60" i="12"/>
  <c r="AB60" i="12"/>
  <c r="AC60" i="12"/>
  <c r="AD60" i="12"/>
  <c r="AE60" i="12"/>
  <c r="AF60" i="12"/>
  <c r="AG60" i="12"/>
  <c r="AH60" i="12"/>
  <c r="AI60" i="12"/>
  <c r="Y61" i="12"/>
  <c r="Z61" i="12"/>
  <c r="AA61" i="12"/>
  <c r="AB61" i="12"/>
  <c r="AC61" i="12"/>
  <c r="AD61" i="12"/>
  <c r="AE61" i="12"/>
  <c r="AF61" i="12"/>
  <c r="AG61" i="12"/>
  <c r="AH61" i="12"/>
  <c r="AI61" i="12"/>
  <c r="Y62" i="12"/>
  <c r="Z62" i="12"/>
  <c r="AA62" i="12"/>
  <c r="AB62" i="12"/>
  <c r="AC62" i="12"/>
  <c r="AD62" i="12"/>
  <c r="AE62" i="12"/>
  <c r="AF62" i="12"/>
  <c r="AG62" i="12"/>
  <c r="AH62" i="12"/>
  <c r="AI62" i="12"/>
  <c r="Y63" i="12"/>
  <c r="Z63" i="12"/>
  <c r="AA63" i="12"/>
  <c r="AB63" i="12"/>
  <c r="AC63" i="12"/>
  <c r="AD63" i="12"/>
  <c r="AE63" i="12"/>
  <c r="AF63" i="12"/>
  <c r="AG63" i="12"/>
  <c r="AH63" i="12"/>
  <c r="AI63" i="12"/>
  <c r="Y64" i="12"/>
  <c r="Z64" i="12"/>
  <c r="AA64" i="12"/>
  <c r="AB64" i="12"/>
  <c r="AC64" i="12"/>
  <c r="AD64" i="12"/>
  <c r="AE64" i="12"/>
  <c r="AF64" i="12"/>
  <c r="AG64" i="12"/>
  <c r="AH64" i="12"/>
  <c r="AI64" i="12"/>
  <c r="Y65" i="12"/>
  <c r="Z65" i="12"/>
  <c r="AA65" i="12"/>
  <c r="AB65" i="12"/>
  <c r="AC65" i="12"/>
  <c r="AD65" i="12"/>
  <c r="AE65" i="12"/>
  <c r="AF65" i="12"/>
  <c r="AG65" i="12"/>
  <c r="AH65" i="12"/>
  <c r="AI65" i="12"/>
  <c r="Y66" i="12"/>
  <c r="Z66" i="12"/>
  <c r="AA66" i="12"/>
  <c r="AB66" i="12"/>
  <c r="AC66" i="12"/>
  <c r="AD66" i="12"/>
  <c r="AE66" i="12"/>
  <c r="AF66" i="12"/>
  <c r="AG66" i="12"/>
  <c r="AH66" i="12"/>
  <c r="AI66" i="12"/>
  <c r="Y67" i="12"/>
  <c r="Z67" i="12"/>
  <c r="AA67" i="12"/>
  <c r="AB67" i="12"/>
  <c r="AC67" i="12"/>
  <c r="AD67" i="12"/>
  <c r="AE67" i="12"/>
  <c r="AF67" i="12"/>
  <c r="AG67" i="12"/>
  <c r="AH67" i="12"/>
  <c r="AI67" i="12"/>
  <c r="Y68" i="12"/>
  <c r="Z68" i="12"/>
  <c r="AA68" i="12"/>
  <c r="AB68" i="12"/>
  <c r="AC68" i="12"/>
  <c r="AD68" i="12"/>
  <c r="AE68" i="12"/>
  <c r="AF68" i="12"/>
  <c r="AG68" i="12"/>
  <c r="AH68" i="12"/>
  <c r="AI68" i="12"/>
  <c r="Y69" i="12"/>
  <c r="Z69" i="12"/>
  <c r="AA69" i="12"/>
  <c r="AB69" i="12"/>
  <c r="AC69" i="12"/>
  <c r="AD69" i="12"/>
  <c r="AE69" i="12"/>
  <c r="AF69" i="12"/>
  <c r="AG69" i="12"/>
  <c r="AH69" i="12"/>
  <c r="AI69" i="12"/>
  <c r="Y70" i="12"/>
  <c r="Z70" i="12"/>
  <c r="AA70" i="12"/>
  <c r="AB70" i="12"/>
  <c r="AC70" i="12"/>
  <c r="AD70" i="12"/>
  <c r="AE70" i="12"/>
  <c r="AF70" i="12"/>
  <c r="AG70" i="12"/>
  <c r="AH70" i="12"/>
  <c r="AI70" i="12"/>
  <c r="Y71" i="12"/>
  <c r="Z71" i="12"/>
  <c r="AA71" i="12"/>
  <c r="AB71" i="12"/>
  <c r="AC71" i="12"/>
  <c r="AD71" i="12"/>
  <c r="AE71" i="12"/>
  <c r="AF71" i="12"/>
  <c r="AG71" i="12"/>
  <c r="AH71" i="12"/>
  <c r="AI71" i="12"/>
  <c r="Y72" i="12"/>
  <c r="Z72" i="12"/>
  <c r="AA72" i="12"/>
  <c r="AB72" i="12"/>
  <c r="AC72" i="12"/>
  <c r="AD72" i="12"/>
  <c r="AE72" i="12"/>
  <c r="AF72" i="12"/>
  <c r="AG72" i="12"/>
  <c r="AH72" i="12"/>
  <c r="AI72" i="12"/>
  <c r="Y73" i="12"/>
  <c r="Z73" i="12"/>
  <c r="AA73" i="12"/>
  <c r="AB73" i="12"/>
  <c r="AC73" i="12"/>
  <c r="AD73" i="12"/>
  <c r="AE73" i="12"/>
  <c r="AF73" i="12"/>
  <c r="AG73" i="12"/>
  <c r="AH73" i="12"/>
  <c r="AI73" i="12"/>
  <c r="Y74" i="12"/>
  <c r="Z74" i="12"/>
  <c r="AA74" i="12"/>
  <c r="AB74" i="12"/>
  <c r="AC74" i="12"/>
  <c r="AD74" i="12"/>
  <c r="AE74" i="12"/>
  <c r="AF74" i="12"/>
  <c r="AG74" i="12"/>
  <c r="AH74" i="12"/>
  <c r="AI74" i="12"/>
  <c r="Y75" i="12"/>
  <c r="Z75" i="12"/>
  <c r="AA75" i="12"/>
  <c r="AB75" i="12"/>
  <c r="AC75" i="12"/>
  <c r="AD75" i="12"/>
  <c r="AE75" i="12"/>
  <c r="AF75" i="12"/>
  <c r="AG75" i="12"/>
  <c r="AH75" i="12"/>
  <c r="AI75" i="12"/>
  <c r="Y76" i="12"/>
  <c r="Z76" i="12"/>
  <c r="AA76" i="12"/>
  <c r="AB76" i="12"/>
  <c r="AC76" i="12"/>
  <c r="AD76" i="12"/>
  <c r="AE76" i="12"/>
  <c r="AF76" i="12"/>
  <c r="AG76" i="12"/>
  <c r="AH76" i="12"/>
  <c r="AI76" i="12"/>
  <c r="Y77" i="12"/>
  <c r="Z77" i="12"/>
  <c r="AA77" i="12"/>
  <c r="AB77" i="12"/>
  <c r="AC77" i="12"/>
  <c r="AD77" i="12"/>
  <c r="AE77" i="12"/>
  <c r="AF77" i="12"/>
  <c r="AG77" i="12"/>
  <c r="AH77" i="12"/>
  <c r="AI77" i="12"/>
  <c r="Y78" i="12"/>
  <c r="Z78" i="12"/>
  <c r="AA78" i="12"/>
  <c r="AB78" i="12"/>
  <c r="AC78" i="12"/>
  <c r="AD78" i="12"/>
  <c r="AE78" i="12"/>
  <c r="AF78" i="12"/>
  <c r="AG78" i="12"/>
  <c r="AH78" i="12"/>
  <c r="AI78" i="12"/>
  <c r="Y79" i="12"/>
  <c r="Z79" i="12"/>
  <c r="AA79" i="12"/>
  <c r="AB79" i="12"/>
  <c r="AC79" i="12"/>
  <c r="AD79" i="12"/>
  <c r="AE79" i="12"/>
  <c r="AF79" i="12"/>
  <c r="AG79" i="12"/>
  <c r="AH79" i="12"/>
  <c r="AI79" i="12"/>
  <c r="Y80" i="12"/>
  <c r="Z80" i="12"/>
  <c r="AA80" i="12"/>
  <c r="AB80" i="12"/>
  <c r="AC80" i="12"/>
  <c r="AD80" i="12"/>
  <c r="AE80" i="12"/>
  <c r="AF80" i="12"/>
  <c r="AG80" i="12"/>
  <c r="AH80" i="12"/>
  <c r="AI80" i="12"/>
  <c r="Y81" i="12"/>
  <c r="Z81" i="12"/>
  <c r="AA81" i="12"/>
  <c r="AB81" i="12"/>
  <c r="AC81" i="12"/>
  <c r="AD81" i="12"/>
  <c r="AE81" i="12"/>
  <c r="AF81" i="12"/>
  <c r="AG81" i="12"/>
  <c r="AH81" i="12"/>
  <c r="AI81" i="12"/>
  <c r="Y82" i="12"/>
  <c r="Z82" i="12"/>
  <c r="AA82" i="12"/>
  <c r="AB82" i="12"/>
  <c r="AC82" i="12"/>
  <c r="AD82" i="12"/>
  <c r="AE82" i="12"/>
  <c r="AF82" i="12"/>
  <c r="AG82" i="12"/>
  <c r="AH82" i="12"/>
  <c r="AI82" i="12"/>
  <c r="Y83" i="12"/>
  <c r="Z83" i="12"/>
  <c r="AA83" i="12"/>
  <c r="AB83" i="12"/>
  <c r="AC83" i="12"/>
  <c r="AD83" i="12"/>
  <c r="AE83" i="12"/>
  <c r="AF83" i="12"/>
  <c r="AG83" i="12"/>
  <c r="AH83" i="12"/>
  <c r="AI83" i="12"/>
  <c r="Y84" i="12"/>
  <c r="Z84" i="12"/>
  <c r="AA84" i="12"/>
  <c r="AB84" i="12"/>
  <c r="AC84" i="12"/>
  <c r="AD84" i="12"/>
  <c r="AE84" i="12"/>
  <c r="AF84" i="12"/>
  <c r="AG84" i="12"/>
  <c r="AH84" i="12"/>
  <c r="AI84" i="12"/>
  <c r="Y85" i="12"/>
  <c r="Z85" i="12"/>
  <c r="AA85" i="12"/>
  <c r="AB85" i="12"/>
  <c r="AC85" i="12"/>
  <c r="AD85" i="12"/>
  <c r="AE85" i="12"/>
  <c r="AF85" i="12"/>
  <c r="AG85" i="12"/>
  <c r="AH85" i="12"/>
  <c r="AI85" i="12"/>
  <c r="Y86" i="12"/>
  <c r="Z86" i="12"/>
  <c r="AA86" i="12"/>
  <c r="AB86" i="12"/>
  <c r="AC86" i="12"/>
  <c r="AD86" i="12"/>
  <c r="AE86" i="12"/>
  <c r="AF86" i="12"/>
  <c r="AG86" i="12"/>
  <c r="AH86" i="12"/>
  <c r="AI86" i="12"/>
  <c r="Y87" i="12"/>
  <c r="Z87" i="12"/>
  <c r="AA87" i="12"/>
  <c r="AB87" i="12"/>
  <c r="AC87" i="12"/>
  <c r="AD87" i="12"/>
  <c r="AE87" i="12"/>
  <c r="AF87" i="12"/>
  <c r="AG87" i="12"/>
  <c r="AH87" i="12"/>
  <c r="AI87" i="12"/>
  <c r="Y88" i="12"/>
  <c r="Z88" i="12"/>
  <c r="AA88" i="12"/>
  <c r="AB88" i="12"/>
  <c r="AC88" i="12"/>
  <c r="AD88" i="12"/>
  <c r="AE88" i="12"/>
  <c r="AF88" i="12"/>
  <c r="AG88" i="12"/>
  <c r="AH88" i="12"/>
  <c r="AI88" i="12"/>
  <c r="Y89" i="12"/>
  <c r="Z89" i="12"/>
  <c r="AA89" i="12"/>
  <c r="AB89" i="12"/>
  <c r="AC89" i="12"/>
  <c r="AD89" i="12"/>
  <c r="AE89" i="12"/>
  <c r="AF89" i="12"/>
  <c r="AG89" i="12"/>
  <c r="AH89" i="12"/>
  <c r="AI89" i="12"/>
  <c r="Y90" i="12"/>
  <c r="Z90" i="12"/>
  <c r="AA90" i="12"/>
  <c r="AB90" i="12"/>
  <c r="AC90" i="12"/>
  <c r="AD90" i="12"/>
  <c r="AE90" i="12"/>
  <c r="AF90" i="12"/>
  <c r="AG90" i="12"/>
  <c r="AH90" i="12"/>
  <c r="AI90" i="12"/>
  <c r="Y91" i="12"/>
  <c r="Z91" i="12"/>
  <c r="AA91" i="12"/>
  <c r="AB91" i="12"/>
  <c r="AC91" i="12"/>
  <c r="AD91" i="12"/>
  <c r="AE91" i="12"/>
  <c r="AF91" i="12"/>
  <c r="AG91" i="12"/>
  <c r="AH91" i="12"/>
  <c r="AI91" i="12"/>
  <c r="Y92" i="12"/>
  <c r="Z92" i="12"/>
  <c r="AA92" i="12"/>
  <c r="AB92" i="12"/>
  <c r="AC92" i="12"/>
  <c r="AD92" i="12"/>
  <c r="AE92" i="12"/>
  <c r="AF92" i="12"/>
  <c r="AG92" i="12"/>
  <c r="AH92" i="12"/>
  <c r="AI92" i="12"/>
  <c r="Y93" i="12"/>
  <c r="Z93" i="12"/>
  <c r="AA93" i="12"/>
  <c r="AB93" i="12"/>
  <c r="AC93" i="12"/>
  <c r="AD93" i="12"/>
  <c r="AE93" i="12"/>
  <c r="AF93" i="12"/>
  <c r="AG93" i="12"/>
  <c r="AH93" i="12"/>
  <c r="AI93" i="12"/>
  <c r="Y94" i="12"/>
  <c r="Z94" i="12"/>
  <c r="AA94" i="12"/>
  <c r="AB94" i="12"/>
  <c r="AC94" i="12"/>
  <c r="AD94" i="12"/>
  <c r="AE94" i="12"/>
  <c r="AF94" i="12"/>
  <c r="AG94" i="12"/>
  <c r="AH94" i="12"/>
  <c r="AI94" i="12"/>
  <c r="Y95" i="12"/>
  <c r="Z95" i="12"/>
  <c r="AA95" i="12"/>
  <c r="AB95" i="12"/>
  <c r="AC95" i="12"/>
  <c r="AD95" i="12"/>
  <c r="AE95" i="12"/>
  <c r="AF95" i="12"/>
  <c r="AG95" i="12"/>
  <c r="AH95" i="12"/>
  <c r="AI95" i="12"/>
  <c r="Y96" i="12"/>
  <c r="Z96" i="12"/>
  <c r="AA96" i="12"/>
  <c r="AB96" i="12"/>
  <c r="AC96" i="12"/>
  <c r="AD96" i="12"/>
  <c r="AE96" i="12"/>
  <c r="AF96" i="12"/>
  <c r="AG96" i="12"/>
  <c r="AH96" i="12"/>
  <c r="AI96" i="12"/>
  <c r="Y97" i="12"/>
  <c r="Z97" i="12"/>
  <c r="AA97" i="12"/>
  <c r="AB97" i="12"/>
  <c r="AC97" i="12"/>
  <c r="AD97" i="12"/>
  <c r="AE97" i="12"/>
  <c r="AF97" i="12"/>
  <c r="AG97" i="12"/>
  <c r="AH97" i="12"/>
  <c r="AI97" i="12"/>
  <c r="Y98" i="12"/>
  <c r="Z98" i="12"/>
  <c r="AA98" i="12"/>
  <c r="AB98" i="12"/>
  <c r="AC98" i="12"/>
  <c r="AD98" i="12"/>
  <c r="AE98" i="12"/>
  <c r="AF98" i="12"/>
  <c r="AG98" i="12"/>
  <c r="AH98" i="12"/>
  <c r="AI98" i="12"/>
  <c r="Y99" i="12"/>
  <c r="Z99" i="12"/>
  <c r="AA99" i="12"/>
  <c r="AB99" i="12"/>
  <c r="AC99" i="12"/>
  <c r="AD99" i="12"/>
  <c r="AE99" i="12"/>
  <c r="AF99" i="12"/>
  <c r="AG99" i="12"/>
  <c r="AH99" i="12"/>
  <c r="AI99" i="12"/>
  <c r="Y100" i="12"/>
  <c r="Z100" i="12"/>
  <c r="AA100" i="12"/>
  <c r="AB100" i="12"/>
  <c r="AC100" i="12"/>
  <c r="AD100" i="12"/>
  <c r="AE100" i="12"/>
  <c r="AF100" i="12"/>
  <c r="AG100" i="12"/>
  <c r="AH100" i="12"/>
  <c r="AI100" i="12"/>
  <c r="Y101" i="12"/>
  <c r="Z101" i="12"/>
  <c r="AA101" i="12"/>
  <c r="AB101" i="12"/>
  <c r="AC101" i="12"/>
  <c r="AD101" i="12"/>
  <c r="AE101" i="12"/>
  <c r="AF101" i="12"/>
  <c r="AG101" i="12"/>
  <c r="AH101" i="12"/>
  <c r="AI101" i="12"/>
  <c r="Y102" i="12"/>
  <c r="Z102" i="12"/>
  <c r="AA102" i="12"/>
  <c r="AB102" i="12"/>
  <c r="AC102" i="12"/>
  <c r="AD102" i="12"/>
  <c r="AE102" i="12"/>
  <c r="AF102" i="12"/>
  <c r="AG102" i="12"/>
  <c r="AH102" i="12"/>
  <c r="AI102" i="12"/>
  <c r="Y103" i="12"/>
  <c r="Z103" i="12"/>
  <c r="AA103" i="12"/>
  <c r="AB103" i="12"/>
  <c r="AC103" i="12"/>
  <c r="AD103" i="12"/>
  <c r="AE103" i="12"/>
  <c r="AF103" i="12"/>
  <c r="AG103" i="12"/>
  <c r="AH103" i="12"/>
  <c r="AI103" i="12"/>
  <c r="Y104" i="12"/>
  <c r="Z104" i="12"/>
  <c r="AA104" i="12"/>
  <c r="AB104" i="12"/>
  <c r="AC104" i="12"/>
  <c r="AD104" i="12"/>
  <c r="AE104" i="12"/>
  <c r="AF104" i="12"/>
  <c r="AG104" i="12"/>
  <c r="AH104" i="12"/>
  <c r="AI104" i="12"/>
  <c r="Y105" i="12"/>
  <c r="Z105" i="12"/>
  <c r="AA105" i="12"/>
  <c r="AB105" i="12"/>
  <c r="AC105" i="12"/>
  <c r="AD105" i="12"/>
  <c r="AE105" i="12"/>
  <c r="AF105" i="12"/>
  <c r="AG105" i="12"/>
  <c r="AH105" i="12"/>
  <c r="AI105" i="12"/>
  <c r="Y106" i="12"/>
  <c r="Z106" i="12"/>
  <c r="AA106" i="12"/>
  <c r="AB106" i="12"/>
  <c r="AC106" i="12"/>
  <c r="AD106" i="12"/>
  <c r="AE106" i="12"/>
  <c r="AF106" i="12"/>
  <c r="AG106" i="12"/>
  <c r="AH106" i="12"/>
  <c r="AI106" i="12"/>
  <c r="Y107" i="12"/>
  <c r="Z107" i="12"/>
  <c r="AA107" i="12"/>
  <c r="AB107" i="12"/>
  <c r="AC107" i="12"/>
  <c r="AD107" i="12"/>
  <c r="AE107" i="12"/>
  <c r="AF107" i="12"/>
  <c r="AG107" i="12"/>
  <c r="AH107" i="12"/>
  <c r="AI107" i="12"/>
  <c r="Y108" i="12"/>
  <c r="Z108" i="12"/>
  <c r="AA108" i="12"/>
  <c r="AB108" i="12"/>
  <c r="AC108" i="12"/>
  <c r="AD108" i="12"/>
  <c r="AE108" i="12"/>
  <c r="AF108" i="12"/>
  <c r="AG108" i="12"/>
  <c r="AH108" i="12"/>
  <c r="AI108" i="12"/>
  <c r="Y109" i="12"/>
  <c r="Z109" i="12"/>
  <c r="AA109" i="12"/>
  <c r="AB109" i="12"/>
  <c r="AC109" i="12"/>
  <c r="AD109" i="12"/>
  <c r="AE109" i="12"/>
  <c r="AF109" i="12"/>
  <c r="AG109" i="12"/>
  <c r="AH109" i="12"/>
  <c r="AI109" i="12"/>
  <c r="Y110" i="12"/>
  <c r="Z110" i="12"/>
  <c r="AA110" i="12"/>
  <c r="AB110" i="12"/>
  <c r="AC110" i="12"/>
  <c r="AD110" i="12"/>
  <c r="AE110" i="12"/>
  <c r="AF110" i="12"/>
  <c r="AG110" i="12"/>
  <c r="AH110" i="12"/>
  <c r="AI110" i="12"/>
  <c r="Y111" i="12"/>
  <c r="Z111" i="12"/>
  <c r="AA111" i="12"/>
  <c r="AB111" i="12"/>
  <c r="AC111" i="12"/>
  <c r="AD111" i="12"/>
  <c r="AE111" i="12"/>
  <c r="AF111" i="12"/>
  <c r="AG111" i="12"/>
  <c r="AH111" i="12"/>
  <c r="AI111" i="12"/>
  <c r="Y112" i="12"/>
  <c r="Z112" i="12"/>
  <c r="AA112" i="12"/>
  <c r="AB112" i="12"/>
  <c r="AC112" i="12"/>
  <c r="AD112" i="12"/>
  <c r="AE112" i="12"/>
  <c r="AF112" i="12"/>
  <c r="AG112" i="12"/>
  <c r="AH112" i="12"/>
  <c r="AI112" i="12"/>
  <c r="Y113" i="12"/>
  <c r="Z113" i="12"/>
  <c r="AA113" i="12"/>
  <c r="AB113" i="12"/>
  <c r="AC113" i="12"/>
  <c r="AD113" i="12"/>
  <c r="AE113" i="12"/>
  <c r="AF113" i="12"/>
  <c r="AG113" i="12"/>
  <c r="AH113" i="12"/>
  <c r="AI113" i="12"/>
  <c r="Y114" i="12"/>
  <c r="Z114" i="12"/>
  <c r="AA114" i="12"/>
  <c r="AB114" i="12"/>
  <c r="AC114" i="12"/>
  <c r="AD114" i="12"/>
  <c r="AE114" i="12"/>
  <c r="AF114" i="12"/>
  <c r="AG114" i="12"/>
  <c r="AH114" i="12"/>
  <c r="AI114" i="12"/>
  <c r="Y115" i="12"/>
  <c r="Z115" i="12"/>
  <c r="AA115" i="12"/>
  <c r="AB115" i="12"/>
  <c r="AC115" i="12"/>
  <c r="AD115" i="12"/>
  <c r="AE115" i="12"/>
  <c r="AF115" i="12"/>
  <c r="AG115" i="12"/>
  <c r="AH115" i="12"/>
  <c r="AI115" i="12"/>
  <c r="Y116" i="12"/>
  <c r="Z116" i="12"/>
  <c r="AA116" i="12"/>
  <c r="AB116" i="12"/>
  <c r="AC116" i="12"/>
  <c r="AD116" i="12"/>
  <c r="AE116" i="12"/>
  <c r="AF116" i="12"/>
  <c r="AG116" i="12"/>
  <c r="AH116" i="12"/>
  <c r="AI116" i="12"/>
  <c r="Y117" i="12"/>
  <c r="Z117" i="12"/>
  <c r="AA117" i="12"/>
  <c r="AB117" i="12"/>
  <c r="AC117" i="12"/>
  <c r="AD117" i="12"/>
  <c r="AE117" i="12"/>
  <c r="AF117" i="12"/>
  <c r="AG117" i="12"/>
  <c r="AH117" i="12"/>
  <c r="AI117" i="12"/>
  <c r="Y118" i="12"/>
  <c r="Z118" i="12"/>
  <c r="AA118" i="12"/>
  <c r="AB118" i="12"/>
  <c r="AC118" i="12"/>
  <c r="AD118" i="12"/>
  <c r="AE118" i="12"/>
  <c r="AF118" i="12"/>
  <c r="AG118" i="12"/>
  <c r="AH118" i="12"/>
  <c r="AI118" i="12"/>
  <c r="Y119" i="12"/>
  <c r="Z119" i="12"/>
  <c r="AA119" i="12"/>
  <c r="AB119" i="12"/>
  <c r="AC119" i="12"/>
  <c r="AD119" i="12"/>
  <c r="AE119" i="12"/>
  <c r="AF119" i="12"/>
  <c r="AG119" i="12"/>
  <c r="AH119" i="12"/>
  <c r="AI119" i="12"/>
  <c r="Y120" i="12"/>
  <c r="Z120" i="12"/>
  <c r="AA120" i="12"/>
  <c r="AB120" i="12"/>
  <c r="AC120" i="12"/>
  <c r="AD120" i="12"/>
  <c r="AE120" i="12"/>
  <c r="AF120" i="12"/>
  <c r="AG120" i="12"/>
  <c r="AH120" i="12"/>
  <c r="AI120" i="12"/>
  <c r="Y121" i="12"/>
  <c r="Z121" i="12"/>
  <c r="AA121" i="12"/>
  <c r="AB121" i="12"/>
  <c r="AC121" i="12"/>
  <c r="AD121" i="12"/>
  <c r="AE121" i="12"/>
  <c r="AF121" i="12"/>
  <c r="AG121" i="12"/>
  <c r="AH121" i="12"/>
  <c r="AI121" i="12"/>
  <c r="Y122" i="12"/>
  <c r="Z122" i="12"/>
  <c r="AA122" i="12"/>
  <c r="AB122" i="12"/>
  <c r="AC122" i="12"/>
  <c r="AD122" i="12"/>
  <c r="AE122" i="12"/>
  <c r="AF122" i="12"/>
  <c r="AG122" i="12"/>
  <c r="AH122" i="12"/>
  <c r="AI122" i="12"/>
  <c r="Y123" i="12"/>
  <c r="Z123" i="12"/>
  <c r="AA123" i="12"/>
  <c r="AB123" i="12"/>
  <c r="AC123" i="12"/>
  <c r="AD123" i="12"/>
  <c r="AE123" i="12"/>
  <c r="AF123" i="12"/>
  <c r="AG123" i="12"/>
  <c r="AH123" i="12"/>
  <c r="AI123" i="12"/>
  <c r="Y124" i="12"/>
  <c r="Z124" i="12"/>
  <c r="AA124" i="12"/>
  <c r="AB124" i="12"/>
  <c r="AC124" i="12"/>
  <c r="AD124" i="12"/>
  <c r="AE124" i="12"/>
  <c r="AF124" i="12"/>
  <c r="AG124" i="12"/>
  <c r="AH124" i="12"/>
  <c r="AI124" i="12"/>
  <c r="Y125" i="12"/>
  <c r="Z125" i="12"/>
  <c r="AA125" i="12"/>
  <c r="AB125" i="12"/>
  <c r="AC125" i="12"/>
  <c r="AD125" i="12"/>
  <c r="AE125" i="12"/>
  <c r="AF125" i="12"/>
  <c r="AG125" i="12"/>
  <c r="AH125" i="12"/>
  <c r="AI125" i="12"/>
  <c r="Y126" i="12"/>
  <c r="Z126" i="12"/>
  <c r="AA126" i="12"/>
  <c r="AB126" i="12"/>
  <c r="AC126" i="12"/>
  <c r="AD126" i="12"/>
  <c r="AE126" i="12"/>
  <c r="AF126" i="12"/>
  <c r="AG126" i="12"/>
  <c r="AH126" i="12"/>
  <c r="AI126" i="12"/>
  <c r="Y127" i="12"/>
  <c r="Z127" i="12"/>
  <c r="AA127" i="12"/>
  <c r="AB127" i="12"/>
  <c r="AC127" i="12"/>
  <c r="AD127" i="12"/>
  <c r="AE127" i="12"/>
  <c r="AF127" i="12"/>
  <c r="AG127" i="12"/>
  <c r="AH127" i="12"/>
  <c r="AI127" i="12"/>
  <c r="Y128" i="12"/>
  <c r="Z128" i="12"/>
  <c r="AA128" i="12"/>
  <c r="AB128" i="12"/>
  <c r="AC128" i="12"/>
  <c r="AD128" i="12"/>
  <c r="AE128" i="12"/>
  <c r="AF128" i="12"/>
  <c r="AG128" i="12"/>
  <c r="AH128" i="12"/>
  <c r="AI128" i="12"/>
  <c r="Y129" i="12"/>
  <c r="Z129" i="12"/>
  <c r="AA129" i="12"/>
  <c r="AB129" i="12"/>
  <c r="AC129" i="12"/>
  <c r="AD129" i="12"/>
  <c r="AE129" i="12"/>
  <c r="AF129" i="12"/>
  <c r="AG129" i="12"/>
  <c r="AH129" i="12"/>
  <c r="AI129" i="12"/>
  <c r="Y130" i="12"/>
  <c r="Z130" i="12"/>
  <c r="AA130" i="12"/>
  <c r="AB130" i="12"/>
  <c r="AC130" i="12"/>
  <c r="AD130" i="12"/>
  <c r="AE130" i="12"/>
  <c r="AF130" i="12"/>
  <c r="AG130" i="12"/>
  <c r="AH130" i="12"/>
  <c r="AI130" i="12"/>
  <c r="Y131" i="12"/>
  <c r="Z131" i="12"/>
  <c r="AA131" i="12"/>
  <c r="AB131" i="12"/>
  <c r="AC131" i="12"/>
  <c r="AD131" i="12"/>
  <c r="AE131" i="12"/>
  <c r="AF131" i="12"/>
  <c r="AG131" i="12"/>
  <c r="AH131" i="12"/>
  <c r="AI131" i="12"/>
  <c r="Y132" i="12"/>
  <c r="Z132" i="12"/>
  <c r="AA132" i="12"/>
  <c r="AB132" i="12"/>
  <c r="AC132" i="12"/>
  <c r="AD132" i="12"/>
  <c r="AE132" i="12"/>
  <c r="AF132" i="12"/>
  <c r="AG132" i="12"/>
  <c r="AH132" i="12"/>
  <c r="AI132" i="12"/>
  <c r="Y133" i="12"/>
  <c r="Z133" i="12"/>
  <c r="AA133" i="12"/>
  <c r="AB133" i="12"/>
  <c r="AC133" i="12"/>
  <c r="AD133" i="12"/>
  <c r="AE133" i="12"/>
  <c r="AF133" i="12"/>
  <c r="AG133" i="12"/>
  <c r="AH133" i="12"/>
  <c r="AI133" i="12"/>
  <c r="Y134" i="12"/>
  <c r="Z134" i="12"/>
  <c r="AA134" i="12"/>
  <c r="AB134" i="12"/>
  <c r="AC134" i="12"/>
  <c r="AD134" i="12"/>
  <c r="AE134" i="12"/>
  <c r="AF134" i="12"/>
  <c r="AG134" i="12"/>
  <c r="AH134" i="12"/>
  <c r="AI134" i="12"/>
  <c r="Y135" i="12"/>
  <c r="Z135" i="12"/>
  <c r="AA135" i="12"/>
  <c r="AB135" i="12"/>
  <c r="AC135" i="12"/>
  <c r="AD135" i="12"/>
  <c r="AE135" i="12"/>
  <c r="AF135" i="12"/>
  <c r="AG135" i="12"/>
  <c r="AH135" i="12"/>
  <c r="AI135" i="12"/>
  <c r="Y136" i="12"/>
  <c r="Z136" i="12"/>
  <c r="AA136" i="12"/>
  <c r="AB136" i="12"/>
  <c r="AC136" i="12"/>
  <c r="AD136" i="12"/>
  <c r="AE136" i="12"/>
  <c r="AF136" i="12"/>
  <c r="AG136" i="12"/>
  <c r="AH136" i="12"/>
  <c r="AI136" i="12"/>
  <c r="Y137" i="12"/>
  <c r="Z137" i="12"/>
  <c r="AA137" i="12"/>
  <c r="AB137" i="12"/>
  <c r="AC137" i="12"/>
  <c r="AD137" i="12"/>
  <c r="AE137" i="12"/>
  <c r="AF137" i="12"/>
  <c r="AG137" i="12"/>
  <c r="AH137" i="12"/>
  <c r="AI137" i="12"/>
  <c r="Y138" i="12"/>
  <c r="Z138" i="12"/>
  <c r="AA138" i="12"/>
  <c r="AB138" i="12"/>
  <c r="AC138" i="12"/>
  <c r="AD138" i="12"/>
  <c r="AE138" i="12"/>
  <c r="AF138" i="12"/>
  <c r="AG138" i="12"/>
  <c r="AH138" i="12"/>
  <c r="AI138" i="12"/>
  <c r="Y139" i="12"/>
  <c r="Z139" i="12"/>
  <c r="AA139" i="12"/>
  <c r="AB139" i="12"/>
  <c r="AC139" i="12"/>
  <c r="AD139" i="12"/>
  <c r="AE139" i="12"/>
  <c r="AF139" i="12"/>
  <c r="AG139" i="12"/>
  <c r="AH139" i="12"/>
  <c r="AI139" i="12"/>
  <c r="Y140" i="12"/>
  <c r="Z140" i="12"/>
  <c r="AA140" i="12"/>
  <c r="AB140" i="12"/>
  <c r="AC140" i="12"/>
  <c r="AD140" i="12"/>
  <c r="AE140" i="12"/>
  <c r="AF140" i="12"/>
  <c r="AG140" i="12"/>
  <c r="AH140" i="12"/>
  <c r="AI140" i="12"/>
  <c r="Y141" i="12"/>
  <c r="Z141" i="12"/>
  <c r="AA141" i="12"/>
  <c r="AB141" i="12"/>
  <c r="AC141" i="12"/>
  <c r="AD141" i="12"/>
  <c r="AE141" i="12"/>
  <c r="AF141" i="12"/>
  <c r="AG141" i="12"/>
  <c r="AH141" i="12"/>
  <c r="AI141" i="12"/>
  <c r="Y142" i="12"/>
  <c r="Z142" i="12"/>
  <c r="AA142" i="12"/>
  <c r="AB142" i="12"/>
  <c r="AC142" i="12"/>
  <c r="AD142" i="12"/>
  <c r="AE142" i="12"/>
  <c r="AF142" i="12"/>
  <c r="AG142" i="12"/>
  <c r="AH142" i="12"/>
  <c r="AI142" i="12"/>
  <c r="Y143" i="12"/>
  <c r="Z143" i="12"/>
  <c r="AA143" i="12"/>
  <c r="AB143" i="12"/>
  <c r="AC143" i="12"/>
  <c r="AD143" i="12"/>
  <c r="AE143" i="12"/>
  <c r="AF143" i="12"/>
  <c r="AG143" i="12"/>
  <c r="AH143" i="12"/>
  <c r="AI143" i="12"/>
  <c r="Y144" i="12"/>
  <c r="Z144" i="12"/>
  <c r="AA144" i="12"/>
  <c r="AB144" i="12"/>
  <c r="AC144" i="12"/>
  <c r="AD144" i="12"/>
  <c r="AE144" i="12"/>
  <c r="AF144" i="12"/>
  <c r="AG144" i="12"/>
  <c r="AH144" i="12"/>
  <c r="AI144" i="12"/>
  <c r="Y145" i="12"/>
  <c r="Z145" i="12"/>
  <c r="AA145" i="12"/>
  <c r="AB145" i="12"/>
  <c r="AC145" i="12"/>
  <c r="AD145" i="12"/>
  <c r="AE145" i="12"/>
  <c r="AF145" i="12"/>
  <c r="AG145" i="12"/>
  <c r="AH145" i="12"/>
  <c r="AI145" i="12"/>
  <c r="Y146" i="12"/>
  <c r="Z146" i="12"/>
  <c r="AA146" i="12"/>
  <c r="AB146" i="12"/>
  <c r="AC146" i="12"/>
  <c r="AD146" i="12"/>
  <c r="AE146" i="12"/>
  <c r="AF146" i="12"/>
  <c r="AG146" i="12"/>
  <c r="AH146" i="12"/>
  <c r="AI146" i="12"/>
  <c r="Y147" i="12"/>
  <c r="Z147" i="12"/>
  <c r="AA147" i="12"/>
  <c r="AB147" i="12"/>
  <c r="AC147" i="12"/>
  <c r="AD147" i="12"/>
  <c r="AE147" i="12"/>
  <c r="AF147" i="12"/>
  <c r="AG147" i="12"/>
  <c r="AH147" i="12"/>
  <c r="AI147" i="12"/>
  <c r="Y148" i="12"/>
  <c r="Z148" i="12"/>
  <c r="AA148" i="12"/>
  <c r="AB148" i="12"/>
  <c r="AC148" i="12"/>
  <c r="AD148" i="12"/>
  <c r="AE148" i="12"/>
  <c r="AF148" i="12"/>
  <c r="AG148" i="12"/>
  <c r="AH148" i="12"/>
  <c r="AI148" i="12"/>
  <c r="Y149" i="12"/>
  <c r="Z149" i="12"/>
  <c r="AA149" i="12"/>
  <c r="AB149" i="12"/>
  <c r="AC149" i="12"/>
  <c r="AD149" i="12"/>
  <c r="AE149" i="12"/>
  <c r="AF149" i="12"/>
  <c r="AG149" i="12"/>
  <c r="AH149" i="12"/>
  <c r="AI149" i="12"/>
  <c r="Y150" i="12"/>
  <c r="Z150" i="12"/>
  <c r="AA150" i="12"/>
  <c r="AB150" i="12"/>
  <c r="AC150" i="12"/>
  <c r="AD150" i="12"/>
  <c r="AE150" i="12"/>
  <c r="AF150" i="12"/>
  <c r="AG150" i="12"/>
  <c r="AH150" i="12"/>
  <c r="AI150" i="12"/>
  <c r="Y151" i="12"/>
  <c r="Z151" i="12"/>
  <c r="AA151" i="12"/>
  <c r="AB151" i="12"/>
  <c r="AC151" i="12"/>
  <c r="AD151" i="12"/>
  <c r="AE151" i="12"/>
  <c r="AF151" i="12"/>
  <c r="AG151" i="12"/>
  <c r="AH151" i="12"/>
  <c r="AI151" i="12"/>
  <c r="Y152" i="12"/>
  <c r="Z152" i="12"/>
  <c r="AA152" i="12"/>
  <c r="AB152" i="12"/>
  <c r="AC152" i="12"/>
  <c r="AD152" i="12"/>
  <c r="AE152" i="12"/>
  <c r="AF152" i="12"/>
  <c r="AG152" i="12"/>
  <c r="AH152" i="12"/>
  <c r="AI152" i="12"/>
  <c r="Y153" i="12"/>
  <c r="Z153" i="12"/>
  <c r="AA153" i="12"/>
  <c r="AB153" i="12"/>
  <c r="AC153" i="12"/>
  <c r="AD153" i="12"/>
  <c r="AE153" i="12"/>
  <c r="AF153" i="12"/>
  <c r="AG153" i="12"/>
  <c r="AH153" i="12"/>
  <c r="AI153" i="12"/>
  <c r="Y154" i="12"/>
  <c r="Z154" i="12"/>
  <c r="AA154" i="12"/>
  <c r="AB154" i="12"/>
  <c r="AC154" i="12"/>
  <c r="AD154" i="12"/>
  <c r="AE154" i="12"/>
  <c r="AF154" i="12"/>
  <c r="AG154" i="12"/>
  <c r="AH154" i="12"/>
  <c r="AI154" i="12"/>
  <c r="Y155" i="12"/>
  <c r="Z155" i="12"/>
  <c r="AA155" i="12"/>
  <c r="AB155" i="12"/>
  <c r="AC155" i="12"/>
  <c r="AD155" i="12"/>
  <c r="AE155" i="12"/>
  <c r="AF155" i="12"/>
  <c r="AG155" i="12"/>
  <c r="AH155" i="12"/>
  <c r="AI155" i="12"/>
  <c r="Y156" i="12"/>
  <c r="Z156" i="12"/>
  <c r="AA156" i="12"/>
  <c r="AB156" i="12"/>
  <c r="AC156" i="12"/>
  <c r="AD156" i="12"/>
  <c r="AE156" i="12"/>
  <c r="AF156" i="12"/>
  <c r="AG156" i="12"/>
  <c r="AH156" i="12"/>
  <c r="AI156" i="12"/>
  <c r="Y157" i="12"/>
  <c r="Z157" i="12"/>
  <c r="AA157" i="12"/>
  <c r="AB157" i="12"/>
  <c r="AC157" i="12"/>
  <c r="AD157" i="12"/>
  <c r="AE157" i="12"/>
  <c r="AF157" i="12"/>
  <c r="AG157" i="12"/>
  <c r="AH157" i="12"/>
  <c r="AI157" i="12"/>
  <c r="Y158" i="12"/>
  <c r="Z158" i="12"/>
  <c r="AA158" i="12"/>
  <c r="AB158" i="12"/>
  <c r="AC158" i="12"/>
  <c r="AD158" i="12"/>
  <c r="AE158" i="12"/>
  <c r="AF158" i="12"/>
  <c r="AG158" i="12"/>
  <c r="AH158" i="12"/>
  <c r="AI158" i="12"/>
  <c r="Y159" i="12"/>
  <c r="Z159" i="12"/>
  <c r="AA159" i="12"/>
  <c r="AB159" i="12"/>
  <c r="AC159" i="12"/>
  <c r="AD159" i="12"/>
  <c r="AE159" i="12"/>
  <c r="AF159" i="12"/>
  <c r="AG159" i="12"/>
  <c r="AH159" i="12"/>
  <c r="AI159" i="12"/>
  <c r="Y160" i="12"/>
  <c r="Z160" i="12"/>
  <c r="AA160" i="12"/>
  <c r="AB160" i="12"/>
  <c r="AC160" i="12"/>
  <c r="AD160" i="12"/>
  <c r="AE160" i="12"/>
  <c r="AF160" i="12"/>
  <c r="AG160" i="12"/>
  <c r="AH160" i="12"/>
  <c r="AI160" i="12"/>
  <c r="Y161" i="12"/>
  <c r="Z161" i="12"/>
  <c r="AA161" i="12"/>
  <c r="AB161" i="12"/>
  <c r="AC161" i="12"/>
  <c r="AD161" i="12"/>
  <c r="AE161" i="12"/>
  <c r="AF161" i="12"/>
  <c r="AG161" i="12"/>
  <c r="AH161" i="12"/>
  <c r="AI161" i="12"/>
  <c r="Y162" i="12"/>
  <c r="Z162" i="12"/>
  <c r="AA162" i="12"/>
  <c r="AB162" i="12"/>
  <c r="AC162" i="12"/>
  <c r="AD162" i="12"/>
  <c r="AE162" i="12"/>
  <c r="AF162" i="12"/>
  <c r="AG162" i="12"/>
  <c r="AH162" i="12"/>
  <c r="AI162" i="12"/>
  <c r="Y163" i="12"/>
  <c r="Z163" i="12"/>
  <c r="AA163" i="12"/>
  <c r="AB163" i="12"/>
  <c r="AC163" i="12"/>
  <c r="AD163" i="12"/>
  <c r="AE163" i="12"/>
  <c r="AF163" i="12"/>
  <c r="AG163" i="12"/>
  <c r="AH163" i="12"/>
  <c r="AI163" i="12"/>
  <c r="Y164" i="12"/>
  <c r="Z164" i="12"/>
  <c r="AA164" i="12"/>
  <c r="AB164" i="12"/>
  <c r="AC164" i="12"/>
  <c r="AD164" i="12"/>
  <c r="AE164" i="12"/>
  <c r="AF164" i="12"/>
  <c r="AG164" i="12"/>
  <c r="AH164" i="12"/>
  <c r="AI164" i="12"/>
  <c r="Y165" i="12"/>
  <c r="Z165" i="12"/>
  <c r="AA165" i="12"/>
  <c r="AB165" i="12"/>
  <c r="AC165" i="12"/>
  <c r="AD165" i="12"/>
  <c r="AE165" i="12"/>
  <c r="AF165" i="12"/>
  <c r="AG165" i="12"/>
  <c r="AH165" i="12"/>
  <c r="AI165" i="12"/>
  <c r="Y166" i="12"/>
  <c r="Z166" i="12"/>
  <c r="AA166" i="12"/>
  <c r="AB166" i="12"/>
  <c r="AC166" i="12"/>
  <c r="AD166" i="12"/>
  <c r="AE166" i="12"/>
  <c r="AF166" i="12"/>
  <c r="AG166" i="12"/>
  <c r="AH166" i="12"/>
  <c r="AI166" i="12"/>
  <c r="Y167" i="12"/>
  <c r="Z167" i="12"/>
  <c r="AA167" i="12"/>
  <c r="AB167" i="12"/>
  <c r="AC167" i="12"/>
  <c r="AD167" i="12"/>
  <c r="AE167" i="12"/>
  <c r="AF167" i="12"/>
  <c r="AG167" i="12"/>
  <c r="AH167" i="12"/>
  <c r="AI167" i="12"/>
  <c r="Y168" i="12"/>
  <c r="Z168" i="12"/>
  <c r="AA168" i="12"/>
  <c r="AB168" i="12"/>
  <c r="AC168" i="12"/>
  <c r="AD168" i="12"/>
  <c r="AE168" i="12"/>
  <c r="AF168" i="12"/>
  <c r="AG168" i="12"/>
  <c r="AH168" i="12"/>
  <c r="AI168" i="12"/>
  <c r="Y169" i="12"/>
  <c r="Z169" i="12"/>
  <c r="AA169" i="12"/>
  <c r="AB169" i="12"/>
  <c r="AC169" i="12"/>
  <c r="AD169" i="12"/>
  <c r="AE169" i="12"/>
  <c r="AF169" i="12"/>
  <c r="AG169" i="12"/>
  <c r="AH169" i="12"/>
  <c r="AI169" i="12"/>
  <c r="Y170" i="12"/>
  <c r="Z170" i="12"/>
  <c r="AA170" i="12"/>
  <c r="AB170" i="12"/>
  <c r="AC170" i="12"/>
  <c r="AD170" i="12"/>
  <c r="AE170" i="12"/>
  <c r="AF170" i="12"/>
  <c r="AG170" i="12"/>
  <c r="AH170" i="12"/>
  <c r="AI170" i="12"/>
  <c r="Y171" i="12"/>
  <c r="Z171" i="12"/>
  <c r="AA171" i="12"/>
  <c r="AB171" i="12"/>
  <c r="AC171" i="12"/>
  <c r="AD171" i="12"/>
  <c r="AE171" i="12"/>
  <c r="AF171" i="12"/>
  <c r="AG171" i="12"/>
  <c r="AH171" i="12"/>
  <c r="AI171" i="12"/>
  <c r="Y172" i="12"/>
  <c r="Z172" i="12"/>
  <c r="AA172" i="12"/>
  <c r="AB172" i="12"/>
  <c r="AC172" i="12"/>
  <c r="AD172" i="12"/>
  <c r="AE172" i="12"/>
  <c r="AF172" i="12"/>
  <c r="AG172" i="12"/>
  <c r="AH172" i="12"/>
  <c r="AI172" i="12"/>
  <c r="Y173" i="12"/>
  <c r="Z173" i="12"/>
  <c r="AA173" i="12"/>
  <c r="AB173" i="12"/>
  <c r="AC173" i="12"/>
  <c r="AD173" i="12"/>
  <c r="AE173" i="12"/>
  <c r="AF173" i="12"/>
  <c r="AG173" i="12"/>
  <c r="AH173" i="12"/>
  <c r="AI173" i="12"/>
  <c r="Y174" i="12"/>
  <c r="Z174" i="12"/>
  <c r="AA174" i="12"/>
  <c r="AB174" i="12"/>
  <c r="AC174" i="12"/>
  <c r="AD174" i="12"/>
  <c r="AE174" i="12"/>
  <c r="AF174" i="12"/>
  <c r="AG174" i="12"/>
  <c r="AH174" i="12"/>
  <c r="AI174" i="12"/>
  <c r="Y175" i="12"/>
  <c r="Z175" i="12"/>
  <c r="AA175" i="12"/>
  <c r="AB175" i="12"/>
  <c r="AC175" i="12"/>
  <c r="AD175" i="12"/>
  <c r="AE175" i="12"/>
  <c r="AF175" i="12"/>
  <c r="AG175" i="12"/>
  <c r="AH175" i="12"/>
  <c r="AI175" i="12"/>
  <c r="Y176" i="12"/>
  <c r="Z176" i="12"/>
  <c r="AA176" i="12"/>
  <c r="AB176" i="12"/>
  <c r="AC176" i="12"/>
  <c r="AD176" i="12"/>
  <c r="AE176" i="12"/>
  <c r="AF176" i="12"/>
  <c r="AG176" i="12"/>
  <c r="AH176" i="12"/>
  <c r="AI176" i="12"/>
  <c r="Y177" i="12"/>
  <c r="Z177" i="12"/>
  <c r="AA177" i="12"/>
  <c r="AB177" i="12"/>
  <c r="AC177" i="12"/>
  <c r="AD177" i="12"/>
  <c r="AE177" i="12"/>
  <c r="AF177" i="12"/>
  <c r="AG177" i="12"/>
  <c r="AH177" i="12"/>
  <c r="AI177" i="12"/>
  <c r="Y178" i="12"/>
  <c r="Z178" i="12"/>
  <c r="AA178" i="12"/>
  <c r="AB178" i="12"/>
  <c r="AC178" i="12"/>
  <c r="AD178" i="12"/>
  <c r="AE178" i="12"/>
  <c r="AF178" i="12"/>
  <c r="AG178" i="12"/>
  <c r="AH178" i="12"/>
  <c r="AI178" i="12"/>
  <c r="Y179" i="12"/>
  <c r="Z179" i="12"/>
  <c r="AA179" i="12"/>
  <c r="AB179" i="12"/>
  <c r="AC179" i="12"/>
  <c r="AD179" i="12"/>
  <c r="AE179" i="12"/>
  <c r="AF179" i="12"/>
  <c r="AG179" i="12"/>
  <c r="AH179" i="12"/>
  <c r="AI179" i="12"/>
  <c r="Y180" i="12"/>
  <c r="Z180" i="12"/>
  <c r="AA180" i="12"/>
  <c r="AB180" i="12"/>
  <c r="AC180" i="12"/>
  <c r="AD180" i="12"/>
  <c r="AE180" i="12"/>
  <c r="AF180" i="12"/>
  <c r="AG180" i="12"/>
  <c r="AH180" i="12"/>
  <c r="AI180" i="12"/>
  <c r="Y181" i="12"/>
  <c r="Z181" i="12"/>
  <c r="AA181" i="12"/>
  <c r="AB181" i="12"/>
  <c r="AC181" i="12"/>
  <c r="AD181" i="12"/>
  <c r="AE181" i="12"/>
  <c r="AF181" i="12"/>
  <c r="AG181" i="12"/>
  <c r="AH181" i="12"/>
  <c r="AI181" i="12"/>
  <c r="Y182" i="12"/>
  <c r="Z182" i="12"/>
  <c r="AA182" i="12"/>
  <c r="AB182" i="12"/>
  <c r="AC182" i="12"/>
  <c r="AD182" i="12"/>
  <c r="AE182" i="12"/>
  <c r="AF182" i="12"/>
  <c r="AG182" i="12"/>
  <c r="AH182" i="12"/>
  <c r="AI182" i="12"/>
  <c r="Y183" i="12"/>
  <c r="Z183" i="12"/>
  <c r="AA183" i="12"/>
  <c r="AB183" i="12"/>
  <c r="AC183" i="12"/>
  <c r="AD183" i="12"/>
  <c r="AE183" i="12"/>
  <c r="AF183" i="12"/>
  <c r="AG183" i="12"/>
  <c r="AH183" i="12"/>
  <c r="AI183" i="12"/>
  <c r="Y184" i="12"/>
  <c r="Z184" i="12"/>
  <c r="AA184" i="12"/>
  <c r="AB184" i="12"/>
  <c r="AC184" i="12"/>
  <c r="AD184" i="12"/>
  <c r="AE184" i="12"/>
  <c r="AF184" i="12"/>
  <c r="AG184" i="12"/>
  <c r="AH184" i="12"/>
  <c r="AI184" i="12"/>
  <c r="Y185" i="12"/>
  <c r="Z185" i="12"/>
  <c r="AA185" i="12"/>
  <c r="AB185" i="12"/>
  <c r="AC185" i="12"/>
  <c r="AD185" i="12"/>
  <c r="AE185" i="12"/>
  <c r="AF185" i="12"/>
  <c r="AG185" i="12"/>
  <c r="AH185" i="12"/>
  <c r="AI185" i="12"/>
  <c r="Y186" i="12"/>
  <c r="Z186" i="12"/>
  <c r="AA186" i="12"/>
  <c r="AB186" i="12"/>
  <c r="AC186" i="12"/>
  <c r="AD186" i="12"/>
  <c r="AE186" i="12"/>
  <c r="AF186" i="12"/>
  <c r="AG186" i="12"/>
  <c r="AH186" i="12"/>
  <c r="AI186" i="12"/>
  <c r="Y187" i="12"/>
  <c r="Z187" i="12"/>
  <c r="AA187" i="12"/>
  <c r="AB187" i="12"/>
  <c r="AC187" i="12"/>
  <c r="AD187" i="12"/>
  <c r="AE187" i="12"/>
  <c r="AF187" i="12"/>
  <c r="AG187" i="12"/>
  <c r="AH187" i="12"/>
  <c r="AI187" i="12"/>
  <c r="Y188" i="12"/>
  <c r="Z188" i="12"/>
  <c r="AA188" i="12"/>
  <c r="AB188" i="12"/>
  <c r="AC188" i="12"/>
  <c r="AD188" i="12"/>
  <c r="AE188" i="12"/>
  <c r="AF188" i="12"/>
  <c r="AG188" i="12"/>
  <c r="AH188" i="12"/>
  <c r="AI188" i="12"/>
  <c r="Y189" i="12"/>
  <c r="Z189" i="12"/>
  <c r="AA189" i="12"/>
  <c r="AB189" i="12"/>
  <c r="AC189" i="12"/>
  <c r="AD189" i="12"/>
  <c r="AE189" i="12"/>
  <c r="AF189" i="12"/>
  <c r="AG189" i="12"/>
  <c r="AH189" i="12"/>
  <c r="AI189" i="12"/>
  <c r="Y190" i="12"/>
  <c r="Z190" i="12"/>
  <c r="AA190" i="12"/>
  <c r="AB190" i="12"/>
  <c r="AC190" i="12"/>
  <c r="AD190" i="12"/>
  <c r="AE190" i="12"/>
  <c r="AF190" i="12"/>
  <c r="AG190" i="12"/>
  <c r="AH190" i="12"/>
  <c r="AI190" i="12"/>
  <c r="Y191" i="12"/>
  <c r="Z191" i="12"/>
  <c r="AA191" i="12"/>
  <c r="AB191" i="12"/>
  <c r="AC191" i="12"/>
  <c r="AD191" i="12"/>
  <c r="AE191" i="12"/>
  <c r="AF191" i="12"/>
  <c r="AG191" i="12"/>
  <c r="AH191" i="12"/>
  <c r="AI191" i="12"/>
  <c r="Y192" i="12"/>
  <c r="Z192" i="12"/>
  <c r="AA192" i="12"/>
  <c r="AB192" i="12"/>
  <c r="AC192" i="12"/>
  <c r="AD192" i="12"/>
  <c r="AE192" i="12"/>
  <c r="AF192" i="12"/>
  <c r="AG192" i="12"/>
  <c r="AH192" i="12"/>
  <c r="AI192" i="12"/>
  <c r="Y193" i="12"/>
  <c r="Z193" i="12"/>
  <c r="AA193" i="12"/>
  <c r="AB193" i="12"/>
  <c r="AC193" i="12"/>
  <c r="AD193" i="12"/>
  <c r="AE193" i="12"/>
  <c r="AF193" i="12"/>
  <c r="AG193" i="12"/>
  <c r="AH193" i="12"/>
  <c r="AI193" i="12"/>
  <c r="Y194" i="12"/>
  <c r="Z194" i="12"/>
  <c r="AA194" i="12"/>
  <c r="AB194" i="12"/>
  <c r="AC194" i="12"/>
  <c r="AD194" i="12"/>
  <c r="AE194" i="12"/>
  <c r="AF194" i="12"/>
  <c r="AG194" i="12"/>
  <c r="AH194" i="12"/>
  <c r="AI194" i="12"/>
  <c r="Y195" i="12"/>
  <c r="Z195" i="12"/>
  <c r="AA195" i="12"/>
  <c r="AB195" i="12"/>
  <c r="AC195" i="12"/>
  <c r="AD195" i="12"/>
  <c r="AE195" i="12"/>
  <c r="AF195" i="12"/>
  <c r="AG195" i="12"/>
  <c r="AH195" i="12"/>
  <c r="AI195" i="12"/>
  <c r="Y196" i="12"/>
  <c r="Z196" i="12"/>
  <c r="AA196" i="12"/>
  <c r="AB196" i="12"/>
  <c r="AC196" i="12"/>
  <c r="AD196" i="12"/>
  <c r="AE196" i="12"/>
  <c r="AF196" i="12"/>
  <c r="AG196" i="12"/>
  <c r="AH196" i="12"/>
  <c r="AI196" i="12"/>
  <c r="Y197" i="12"/>
  <c r="Z197" i="12"/>
  <c r="AA197" i="12"/>
  <c r="AB197" i="12"/>
  <c r="AC197" i="12"/>
  <c r="AD197" i="12"/>
  <c r="AE197" i="12"/>
  <c r="AF197" i="12"/>
  <c r="AG197" i="12"/>
  <c r="AH197" i="12"/>
  <c r="AI197" i="12"/>
  <c r="Y198" i="12"/>
  <c r="Z198" i="12"/>
  <c r="AA198" i="12"/>
  <c r="AB198" i="12"/>
  <c r="AC198" i="12"/>
  <c r="AD198" i="12"/>
  <c r="AE198" i="12"/>
  <c r="AF198" i="12"/>
  <c r="AG198" i="12"/>
  <c r="AH198" i="12"/>
  <c r="AI198" i="12"/>
  <c r="Y199" i="12"/>
  <c r="Z199" i="12"/>
  <c r="AA199" i="12"/>
  <c r="AB199" i="12"/>
  <c r="AC199" i="12"/>
  <c r="AD199" i="12"/>
  <c r="AE199" i="12"/>
  <c r="AF199" i="12"/>
  <c r="AG199" i="12"/>
  <c r="AH199" i="12"/>
  <c r="AI199" i="12"/>
  <c r="Y200" i="12"/>
  <c r="Z200" i="12"/>
  <c r="AA200" i="12"/>
  <c r="AB200" i="12"/>
  <c r="AC200" i="12"/>
  <c r="AD200" i="12"/>
  <c r="AE200" i="12"/>
  <c r="AF200" i="12"/>
  <c r="AG200" i="12"/>
  <c r="AH200" i="12"/>
  <c r="AI200" i="12"/>
  <c r="Y201" i="12"/>
  <c r="Z201" i="12"/>
  <c r="AA201" i="12"/>
  <c r="AB201" i="12"/>
  <c r="AC201" i="12"/>
  <c r="AD201" i="12"/>
  <c r="AE201" i="12"/>
  <c r="AF201" i="12"/>
  <c r="AG201" i="12"/>
  <c r="AH201" i="12"/>
  <c r="AI201" i="12"/>
  <c r="Y202" i="12"/>
  <c r="Z202" i="12"/>
  <c r="AA202" i="12"/>
  <c r="AB202" i="12"/>
  <c r="AC202" i="12"/>
  <c r="AD202" i="12"/>
  <c r="AE202" i="12"/>
  <c r="AF202" i="12"/>
  <c r="AG202" i="12"/>
  <c r="AH202" i="12"/>
  <c r="AI202" i="12"/>
  <c r="Y203" i="12"/>
  <c r="Z203" i="12"/>
  <c r="AA203" i="12"/>
  <c r="AB203" i="12"/>
  <c r="AC203" i="12"/>
  <c r="AD203" i="12"/>
  <c r="AE203" i="12"/>
  <c r="AF203" i="12"/>
  <c r="AG203" i="12"/>
  <c r="AH203" i="12"/>
  <c r="AI203" i="12"/>
  <c r="Y204" i="12"/>
  <c r="Z204" i="12"/>
  <c r="AA204" i="12"/>
  <c r="AB204" i="12"/>
  <c r="AC204" i="12"/>
  <c r="AD204" i="12"/>
  <c r="AE204" i="12"/>
  <c r="AF204" i="12"/>
  <c r="AG204" i="12"/>
  <c r="AH204" i="12"/>
  <c r="AI204" i="12"/>
  <c r="Y205" i="12"/>
  <c r="Z205" i="12"/>
  <c r="AA205" i="12"/>
  <c r="AB205" i="12"/>
  <c r="AC205" i="12"/>
  <c r="AD205" i="12"/>
  <c r="AE205" i="12"/>
  <c r="AF205" i="12"/>
  <c r="AG205" i="12"/>
  <c r="AH205" i="12"/>
  <c r="AI205" i="12"/>
  <c r="Y206" i="12"/>
  <c r="Z206" i="12"/>
  <c r="AA206" i="12"/>
  <c r="AB206" i="12"/>
  <c r="AC206" i="12"/>
  <c r="AD206" i="12"/>
  <c r="AE206" i="12"/>
  <c r="AF206" i="12"/>
  <c r="AG206" i="12"/>
  <c r="AH206" i="12"/>
  <c r="AI206" i="12"/>
  <c r="Y207" i="12"/>
  <c r="Z207" i="12"/>
  <c r="AA207" i="12"/>
  <c r="AB207" i="12"/>
  <c r="AC207" i="12"/>
  <c r="AD207" i="12"/>
  <c r="AE207" i="12"/>
  <c r="AF207" i="12"/>
  <c r="AG207" i="12"/>
  <c r="AH207" i="12"/>
  <c r="AI207" i="12"/>
  <c r="Y208" i="12"/>
  <c r="Z208" i="12"/>
  <c r="AA208" i="12"/>
  <c r="AB208" i="12"/>
  <c r="AC208" i="12"/>
  <c r="AD208" i="12"/>
  <c r="AE208" i="12"/>
  <c r="AF208" i="12"/>
  <c r="AG208" i="12"/>
  <c r="AH208" i="12"/>
  <c r="AI208" i="12"/>
  <c r="Y209" i="12"/>
  <c r="Z209" i="12"/>
  <c r="AA209" i="12"/>
  <c r="AB209" i="12"/>
  <c r="AC209" i="12"/>
  <c r="AD209" i="12"/>
  <c r="AE209" i="12"/>
  <c r="AF209" i="12"/>
  <c r="AG209" i="12"/>
  <c r="AH209" i="12"/>
  <c r="AI209" i="12"/>
  <c r="Y210" i="12"/>
  <c r="Z210" i="12"/>
  <c r="AA210" i="12"/>
  <c r="AB210" i="12"/>
  <c r="AC210" i="12"/>
  <c r="AD210" i="12"/>
  <c r="AE210" i="12"/>
  <c r="AF210" i="12"/>
  <c r="AG210" i="12"/>
  <c r="AH210" i="12"/>
  <c r="AI210" i="12"/>
  <c r="Y211" i="12"/>
  <c r="Z211" i="12"/>
  <c r="AA211" i="12"/>
  <c r="AB211" i="12"/>
  <c r="AC211" i="12"/>
  <c r="AD211" i="12"/>
  <c r="AE211" i="12"/>
  <c r="AF211" i="12"/>
  <c r="AG211" i="12"/>
  <c r="AH211" i="12"/>
  <c r="AI211" i="12"/>
  <c r="Y212" i="12"/>
  <c r="Z212" i="12"/>
  <c r="AA212" i="12"/>
  <c r="AB212" i="12"/>
  <c r="AC212" i="12"/>
  <c r="AD212" i="12"/>
  <c r="AE212" i="12"/>
  <c r="AF212" i="12"/>
  <c r="AG212" i="12"/>
  <c r="AH212" i="12"/>
  <c r="AI212" i="12"/>
  <c r="Y213" i="12"/>
  <c r="Z213" i="12"/>
  <c r="AA213" i="12"/>
  <c r="AB213" i="12"/>
  <c r="AC213" i="12"/>
  <c r="AD213" i="12"/>
  <c r="AE213" i="12"/>
  <c r="AF213" i="12"/>
  <c r="AG213" i="12"/>
  <c r="AH213" i="12"/>
  <c r="AI213" i="12"/>
  <c r="Y214" i="12"/>
  <c r="Z214" i="12"/>
  <c r="AA214" i="12"/>
  <c r="AB214" i="12"/>
  <c r="AC214" i="12"/>
  <c r="AD214" i="12"/>
  <c r="AE214" i="12"/>
  <c r="AF214" i="12"/>
  <c r="AG214" i="12"/>
  <c r="AH214" i="12"/>
  <c r="AI214" i="12"/>
  <c r="Y215" i="12"/>
  <c r="Z215" i="12"/>
  <c r="AA215" i="12"/>
  <c r="AB215" i="12"/>
  <c r="AC215" i="12"/>
  <c r="AD215" i="12"/>
  <c r="AE215" i="12"/>
  <c r="AF215" i="12"/>
  <c r="AG215" i="12"/>
  <c r="AH215" i="12"/>
  <c r="AI215" i="12"/>
  <c r="Y216" i="12"/>
  <c r="Z216" i="12"/>
  <c r="AA216" i="12"/>
  <c r="AB216" i="12"/>
  <c r="AC216" i="12"/>
  <c r="AD216" i="12"/>
  <c r="AE216" i="12"/>
  <c r="AF216" i="12"/>
  <c r="AG216" i="12"/>
  <c r="AH216" i="12"/>
  <c r="AI216" i="12"/>
  <c r="Y217" i="12"/>
  <c r="Z217" i="12"/>
  <c r="AA217" i="12"/>
  <c r="AB217" i="12"/>
  <c r="AC217" i="12"/>
  <c r="AD217" i="12"/>
  <c r="AE217" i="12"/>
  <c r="AF217" i="12"/>
  <c r="AG217" i="12"/>
  <c r="AH217" i="12"/>
  <c r="AI217" i="12"/>
  <c r="Y218" i="12"/>
  <c r="Z218" i="12"/>
  <c r="AA218" i="12"/>
  <c r="AB218" i="12"/>
  <c r="AC218" i="12"/>
  <c r="AD218" i="12"/>
  <c r="AE218" i="12"/>
  <c r="AF218" i="12"/>
  <c r="AG218" i="12"/>
  <c r="AH218" i="12"/>
  <c r="AI218" i="12"/>
  <c r="Y219" i="12"/>
  <c r="Z219" i="12"/>
  <c r="AA219" i="12"/>
  <c r="AB219" i="12"/>
  <c r="AC219" i="12"/>
  <c r="AD219" i="12"/>
  <c r="AE219" i="12"/>
  <c r="AF219" i="12"/>
  <c r="AG219" i="12"/>
  <c r="AH219" i="12"/>
  <c r="AI219" i="12"/>
  <c r="Y220" i="12"/>
  <c r="Z220" i="12"/>
  <c r="AA220" i="12"/>
  <c r="AB220" i="12"/>
  <c r="AC220" i="12"/>
  <c r="AD220" i="12"/>
  <c r="AE220" i="12"/>
  <c r="AF220" i="12"/>
  <c r="AG220" i="12"/>
  <c r="AH220" i="12"/>
  <c r="AI220" i="12"/>
  <c r="Y221" i="12"/>
  <c r="Z221" i="12"/>
  <c r="AA221" i="12"/>
  <c r="AB221" i="12"/>
  <c r="AC221" i="12"/>
  <c r="AD221" i="12"/>
  <c r="AE221" i="12"/>
  <c r="AF221" i="12"/>
  <c r="AG221" i="12"/>
  <c r="AH221" i="12"/>
  <c r="AI221" i="12"/>
  <c r="Y222" i="12"/>
  <c r="Z222" i="12"/>
  <c r="AA222" i="12"/>
  <c r="AB222" i="12"/>
  <c r="AC222" i="12"/>
  <c r="AD222" i="12"/>
  <c r="AE222" i="12"/>
  <c r="AF222" i="12"/>
  <c r="AG222" i="12"/>
  <c r="AH222" i="12"/>
  <c r="AI222" i="12"/>
  <c r="Y223" i="12"/>
  <c r="Z223" i="12"/>
  <c r="AA223" i="12"/>
  <c r="AB223" i="12"/>
  <c r="AC223" i="12"/>
  <c r="AD223" i="12"/>
  <c r="AE223" i="12"/>
  <c r="AF223" i="12"/>
  <c r="AG223" i="12"/>
  <c r="AH223" i="12"/>
  <c r="AI223" i="12"/>
  <c r="Y224" i="12"/>
  <c r="Z224" i="12"/>
  <c r="AA224" i="12"/>
  <c r="AB224" i="12"/>
  <c r="AC224" i="12"/>
  <c r="AD224" i="12"/>
  <c r="AE224" i="12"/>
  <c r="AF224" i="12"/>
  <c r="AG224" i="12"/>
  <c r="AH224" i="12"/>
  <c r="AI224" i="12"/>
  <c r="Y225" i="12"/>
  <c r="Z225" i="12"/>
  <c r="AA225" i="12"/>
  <c r="AB225" i="12"/>
  <c r="AC225" i="12"/>
  <c r="AD225" i="12"/>
  <c r="AE225" i="12"/>
  <c r="AF225" i="12"/>
  <c r="AG225" i="12"/>
  <c r="AH225" i="12"/>
  <c r="AI225" i="12"/>
  <c r="Y226" i="12"/>
  <c r="Z226" i="12"/>
  <c r="AA226" i="12"/>
  <c r="AB226" i="12"/>
  <c r="AC226" i="12"/>
  <c r="AD226" i="12"/>
  <c r="AE226" i="12"/>
  <c r="AF226" i="12"/>
  <c r="AG226" i="12"/>
  <c r="AH226" i="12"/>
  <c r="AI226" i="12"/>
  <c r="Y227" i="12"/>
  <c r="Z227" i="12"/>
  <c r="AA227" i="12"/>
  <c r="AB227" i="12"/>
  <c r="AC227" i="12"/>
  <c r="AD227" i="12"/>
  <c r="AE227" i="12"/>
  <c r="AF227" i="12"/>
  <c r="AG227" i="12"/>
  <c r="AH227" i="12"/>
  <c r="AI227" i="12"/>
  <c r="Y228" i="12"/>
  <c r="Z228" i="12"/>
  <c r="AA228" i="12"/>
  <c r="AB228" i="12"/>
  <c r="AC228" i="12"/>
  <c r="AD228" i="12"/>
  <c r="AE228" i="12"/>
  <c r="AF228" i="12"/>
  <c r="AG228" i="12"/>
  <c r="AH228" i="12"/>
  <c r="AI228" i="12"/>
  <c r="Y229" i="12"/>
  <c r="Z229" i="12"/>
  <c r="AA229" i="12"/>
  <c r="AB229" i="12"/>
  <c r="AC229" i="12"/>
  <c r="AD229" i="12"/>
  <c r="AE229" i="12"/>
  <c r="AF229" i="12"/>
  <c r="AG229" i="12"/>
  <c r="AH229" i="12"/>
  <c r="AI229" i="12"/>
  <c r="Y230" i="12"/>
  <c r="Z230" i="12"/>
  <c r="AA230" i="12"/>
  <c r="AB230" i="12"/>
  <c r="AC230" i="12"/>
  <c r="AD230" i="12"/>
  <c r="AE230" i="12"/>
  <c r="AF230" i="12"/>
  <c r="AG230" i="12"/>
  <c r="AH230" i="12"/>
  <c r="AI230" i="12"/>
  <c r="Y231" i="12"/>
  <c r="Z231" i="12"/>
  <c r="AA231" i="12"/>
  <c r="AB231" i="12"/>
  <c r="AC231" i="12"/>
  <c r="AD231" i="12"/>
  <c r="AE231" i="12"/>
  <c r="AF231" i="12"/>
  <c r="AG231" i="12"/>
  <c r="AH231" i="12"/>
  <c r="AI231" i="12"/>
  <c r="Y232" i="12"/>
  <c r="Z232" i="12"/>
  <c r="AA232" i="12"/>
  <c r="AB232" i="12"/>
  <c r="AC232" i="12"/>
  <c r="AD232" i="12"/>
  <c r="AE232" i="12"/>
  <c r="AF232" i="12"/>
  <c r="AG232" i="12"/>
  <c r="AH232" i="12"/>
  <c r="AI232" i="12"/>
  <c r="Y233" i="12"/>
  <c r="Z233" i="12"/>
  <c r="AA233" i="12"/>
  <c r="AB233" i="12"/>
  <c r="AC233" i="12"/>
  <c r="AD233" i="12"/>
  <c r="AE233" i="12"/>
  <c r="AF233" i="12"/>
  <c r="AG233" i="12"/>
  <c r="AH233" i="12"/>
  <c r="AI233" i="12"/>
  <c r="Y234" i="12"/>
  <c r="Z234" i="12"/>
  <c r="AA234" i="12"/>
  <c r="AB234" i="12"/>
  <c r="AC234" i="12"/>
  <c r="AD234" i="12"/>
  <c r="AE234" i="12"/>
  <c r="AF234" i="12"/>
  <c r="AG234" i="12"/>
  <c r="AH234" i="12"/>
  <c r="AI234" i="12"/>
  <c r="Y235" i="12"/>
  <c r="Z235" i="12"/>
  <c r="AA235" i="12"/>
  <c r="AB235" i="12"/>
  <c r="AC235" i="12"/>
  <c r="AD235" i="12"/>
  <c r="AE235" i="12"/>
  <c r="AF235" i="12"/>
  <c r="AG235" i="12"/>
  <c r="AH235" i="12"/>
  <c r="AI235" i="12"/>
  <c r="Y236" i="12"/>
  <c r="Z236" i="12"/>
  <c r="AA236" i="12"/>
  <c r="AB236" i="12"/>
  <c r="AC236" i="12"/>
  <c r="AD236" i="12"/>
  <c r="AE236" i="12"/>
  <c r="AF236" i="12"/>
  <c r="AG236" i="12"/>
  <c r="AH236" i="12"/>
  <c r="AI236" i="12"/>
  <c r="Y237" i="12"/>
  <c r="Z237" i="12"/>
  <c r="AA237" i="12"/>
  <c r="AB237" i="12"/>
  <c r="AC237" i="12"/>
  <c r="AD237" i="12"/>
  <c r="AE237" i="12"/>
  <c r="AF237" i="12"/>
  <c r="AG237" i="12"/>
  <c r="AH237" i="12"/>
  <c r="AI237" i="12"/>
  <c r="Y238" i="12"/>
  <c r="Z238" i="12"/>
  <c r="AA238" i="12"/>
  <c r="AB238" i="12"/>
  <c r="AC238" i="12"/>
  <c r="AD238" i="12"/>
  <c r="AE238" i="12"/>
  <c r="AF238" i="12"/>
  <c r="AG238" i="12"/>
  <c r="AH238" i="12"/>
  <c r="AI238" i="12"/>
  <c r="Y239" i="12"/>
  <c r="Z239" i="12"/>
  <c r="AA239" i="12"/>
  <c r="AB239" i="12"/>
  <c r="AC239" i="12"/>
  <c r="AD239" i="12"/>
  <c r="AE239" i="12"/>
  <c r="AF239" i="12"/>
  <c r="AG239" i="12"/>
  <c r="AH239" i="12"/>
  <c r="AI239" i="12"/>
  <c r="Y240" i="12"/>
  <c r="Z240" i="12"/>
  <c r="AA240" i="12"/>
  <c r="AB240" i="12"/>
  <c r="AC240" i="12"/>
  <c r="AD240" i="12"/>
  <c r="AE240" i="12"/>
  <c r="AF240" i="12"/>
  <c r="AG240" i="12"/>
  <c r="AH240" i="12"/>
  <c r="AI240" i="12"/>
  <c r="Y241" i="12"/>
  <c r="Z241" i="12"/>
  <c r="AA241" i="12"/>
  <c r="AB241" i="12"/>
  <c r="AC241" i="12"/>
  <c r="AD241" i="12"/>
  <c r="AE241" i="12"/>
  <c r="AF241" i="12"/>
  <c r="AG241" i="12"/>
  <c r="AH241" i="12"/>
  <c r="AI241" i="12"/>
  <c r="Y242" i="12"/>
  <c r="Z242" i="12"/>
  <c r="AA242" i="12"/>
  <c r="AB242" i="12"/>
  <c r="AC242" i="12"/>
  <c r="AD242" i="12"/>
  <c r="AE242" i="12"/>
  <c r="AF242" i="12"/>
  <c r="AG242" i="12"/>
  <c r="AH242" i="12"/>
  <c r="AI242" i="12"/>
  <c r="Y243" i="12"/>
  <c r="Z243" i="12"/>
  <c r="AA243" i="12"/>
  <c r="AB243" i="12"/>
  <c r="AC243" i="12"/>
  <c r="AD243" i="12"/>
  <c r="AE243" i="12"/>
  <c r="AF243" i="12"/>
  <c r="AG243" i="12"/>
  <c r="AH243" i="12"/>
  <c r="AI243" i="12"/>
  <c r="Y244" i="12"/>
  <c r="Z244" i="12"/>
  <c r="AA244" i="12"/>
  <c r="AB244" i="12"/>
  <c r="AC244" i="12"/>
  <c r="AD244" i="12"/>
  <c r="AE244" i="12"/>
  <c r="AF244" i="12"/>
  <c r="AG244" i="12"/>
  <c r="AH244" i="12"/>
  <c r="AI244" i="12"/>
  <c r="Y245" i="12"/>
  <c r="Z245" i="12"/>
  <c r="AA245" i="12"/>
  <c r="AB245" i="12"/>
  <c r="AC245" i="12"/>
  <c r="AD245" i="12"/>
  <c r="AE245" i="12"/>
  <c r="AF245" i="12"/>
  <c r="AG245" i="12"/>
  <c r="AH245" i="12"/>
  <c r="AI245" i="12"/>
  <c r="Y246" i="12"/>
  <c r="Z246" i="12"/>
  <c r="AA246" i="12"/>
  <c r="AB246" i="12"/>
  <c r="AC246" i="12"/>
  <c r="AD246" i="12"/>
  <c r="AE246" i="12"/>
  <c r="AF246" i="12"/>
  <c r="AG246" i="12"/>
  <c r="AH246" i="12"/>
  <c r="AI246" i="12"/>
  <c r="Y247" i="12"/>
  <c r="Z247" i="12"/>
  <c r="AA247" i="12"/>
  <c r="AB247" i="12"/>
  <c r="AC247" i="12"/>
  <c r="AD247" i="12"/>
  <c r="AE247" i="12"/>
  <c r="AF247" i="12"/>
  <c r="AG247" i="12"/>
  <c r="AH247" i="12"/>
  <c r="AI247" i="12"/>
  <c r="Y248" i="12"/>
  <c r="Z248" i="12"/>
  <c r="AA248" i="12"/>
  <c r="AB248" i="12"/>
  <c r="AC248" i="12"/>
  <c r="AD248" i="12"/>
  <c r="AE248" i="12"/>
  <c r="AF248" i="12"/>
  <c r="AG248" i="12"/>
  <c r="AH248" i="12"/>
  <c r="AI248" i="12"/>
  <c r="Y249" i="12"/>
  <c r="Z249" i="12"/>
  <c r="AA249" i="12"/>
  <c r="AB249" i="12"/>
  <c r="AC249" i="12"/>
  <c r="AD249" i="12"/>
  <c r="AE249" i="12"/>
  <c r="AF249" i="12"/>
  <c r="AG249" i="12"/>
  <c r="AH249" i="12"/>
  <c r="AI249" i="12"/>
  <c r="Y250" i="12"/>
  <c r="Z250" i="12"/>
  <c r="AA250" i="12"/>
  <c r="AB250" i="12"/>
  <c r="AC250" i="12"/>
  <c r="AD250" i="12"/>
  <c r="AE250" i="12"/>
  <c r="AF250" i="12"/>
  <c r="AG250" i="12"/>
  <c r="AH250" i="12"/>
  <c r="AI250" i="12"/>
  <c r="Y251" i="12"/>
  <c r="Z251" i="12"/>
  <c r="AA251" i="12"/>
  <c r="AB251" i="12"/>
  <c r="AC251" i="12"/>
  <c r="AD251" i="12"/>
  <c r="AE251" i="12"/>
  <c r="AF251" i="12"/>
  <c r="AG251" i="12"/>
  <c r="AH251" i="12"/>
  <c r="AI251" i="12"/>
  <c r="Y252" i="12"/>
  <c r="Z252" i="12"/>
  <c r="AA252" i="12"/>
  <c r="AB252" i="12"/>
  <c r="AC252" i="12"/>
  <c r="AD252" i="12"/>
  <c r="AE252" i="12"/>
  <c r="AF252" i="12"/>
  <c r="AG252" i="12"/>
  <c r="AH252" i="12"/>
  <c r="AI252" i="12"/>
  <c r="Y253" i="12"/>
  <c r="Z253" i="12"/>
  <c r="AA253" i="12"/>
  <c r="AB253" i="12"/>
  <c r="AC253" i="12"/>
  <c r="AD253" i="12"/>
  <c r="AE253" i="12"/>
  <c r="AF253" i="12"/>
  <c r="AG253" i="12"/>
  <c r="AH253" i="12"/>
  <c r="AI253" i="12"/>
  <c r="Y254" i="12"/>
  <c r="Z254" i="12"/>
  <c r="AA254" i="12"/>
  <c r="AB254" i="12"/>
  <c r="AC254" i="12"/>
  <c r="AD254" i="12"/>
  <c r="AE254" i="12"/>
  <c r="AF254" i="12"/>
  <c r="AG254" i="12"/>
  <c r="AH254" i="12"/>
  <c r="AI254" i="12"/>
  <c r="Y255" i="12"/>
  <c r="Z255" i="12"/>
  <c r="AA255" i="12"/>
  <c r="AB255" i="12"/>
  <c r="AC255" i="12"/>
  <c r="AD255" i="12"/>
  <c r="AE255" i="12"/>
  <c r="AF255" i="12"/>
  <c r="AG255" i="12"/>
  <c r="AH255" i="12"/>
  <c r="AI255" i="12"/>
  <c r="Y256" i="12"/>
  <c r="Z256" i="12"/>
  <c r="AA256" i="12"/>
  <c r="AB256" i="12"/>
  <c r="AC256" i="12"/>
  <c r="AD256" i="12"/>
  <c r="AE256" i="12"/>
  <c r="AF256" i="12"/>
  <c r="AG256" i="12"/>
  <c r="AH256" i="12"/>
  <c r="AI256" i="12"/>
  <c r="Y257" i="12"/>
  <c r="Z257" i="12"/>
  <c r="AA257" i="12"/>
  <c r="AB257" i="12"/>
  <c r="AC257" i="12"/>
  <c r="AD257" i="12"/>
  <c r="AE257" i="12"/>
  <c r="AF257" i="12"/>
  <c r="AG257" i="12"/>
  <c r="AH257" i="12"/>
  <c r="AI257" i="12"/>
  <c r="Y258" i="12"/>
  <c r="Z258" i="12"/>
  <c r="AA258" i="12"/>
  <c r="AB258" i="12"/>
  <c r="AC258" i="12"/>
  <c r="AD258" i="12"/>
  <c r="AE258" i="12"/>
  <c r="AF258" i="12"/>
  <c r="AG258" i="12"/>
  <c r="AH258" i="12"/>
  <c r="AI258" i="12"/>
  <c r="Y259" i="12"/>
  <c r="Z259" i="12"/>
  <c r="AA259" i="12"/>
  <c r="AB259" i="12"/>
  <c r="AC259" i="12"/>
  <c r="AD259" i="12"/>
  <c r="AE259" i="12"/>
  <c r="AF259" i="12"/>
  <c r="AG259" i="12"/>
  <c r="AH259" i="12"/>
  <c r="AI259" i="12"/>
  <c r="Y260" i="12"/>
  <c r="Z260" i="12"/>
  <c r="AA260" i="12"/>
  <c r="AB260" i="12"/>
  <c r="AC260" i="12"/>
  <c r="AD260" i="12"/>
  <c r="AE260" i="12"/>
  <c r="AF260" i="12"/>
  <c r="AG260" i="12"/>
  <c r="AH260" i="12"/>
  <c r="AI260" i="12"/>
  <c r="Y261" i="12"/>
  <c r="Z261" i="12"/>
  <c r="AA261" i="12"/>
  <c r="AB261" i="12"/>
  <c r="AC261" i="12"/>
  <c r="AD261" i="12"/>
  <c r="AE261" i="12"/>
  <c r="AF261" i="12"/>
  <c r="AG261" i="12"/>
  <c r="AH261" i="12"/>
  <c r="AI261" i="12"/>
  <c r="Y262" i="12"/>
  <c r="Z262" i="12"/>
  <c r="AA262" i="12"/>
  <c r="AB262" i="12"/>
  <c r="AC262" i="12"/>
  <c r="AD262" i="12"/>
  <c r="AE262" i="12"/>
  <c r="AF262" i="12"/>
  <c r="AG262" i="12"/>
  <c r="AH262" i="12"/>
  <c r="AI262" i="12"/>
  <c r="Y263" i="12"/>
  <c r="Z263" i="12"/>
  <c r="AA263" i="12"/>
  <c r="AB263" i="12"/>
  <c r="AC263" i="12"/>
  <c r="AD263" i="12"/>
  <c r="AE263" i="12"/>
  <c r="AF263" i="12"/>
  <c r="AG263" i="12"/>
  <c r="AH263" i="12"/>
  <c r="AI263" i="12"/>
  <c r="Y264" i="12"/>
  <c r="Z264" i="12"/>
  <c r="AA264" i="12"/>
  <c r="AB264" i="12"/>
  <c r="AC264" i="12"/>
  <c r="AD264" i="12"/>
  <c r="AE264" i="12"/>
  <c r="AF264" i="12"/>
  <c r="AG264" i="12"/>
  <c r="AH264" i="12"/>
  <c r="AI264" i="12"/>
  <c r="Y265" i="12"/>
  <c r="Z265" i="12"/>
  <c r="AA265" i="12"/>
  <c r="AB265" i="12"/>
  <c r="AC265" i="12"/>
  <c r="AD265" i="12"/>
  <c r="AE265" i="12"/>
  <c r="AF265" i="12"/>
  <c r="AG265" i="12"/>
  <c r="AH265" i="12"/>
  <c r="AI265" i="12"/>
  <c r="Y266" i="12"/>
  <c r="Z266" i="12"/>
  <c r="AA266" i="12"/>
  <c r="AB266" i="12"/>
  <c r="AC266" i="12"/>
  <c r="AD266" i="12"/>
  <c r="AE266" i="12"/>
  <c r="AF266" i="12"/>
  <c r="AG266" i="12"/>
  <c r="AH266" i="12"/>
  <c r="AI266" i="12"/>
  <c r="Y267" i="12"/>
  <c r="Z267" i="12"/>
  <c r="AA267" i="12"/>
  <c r="AB267" i="12"/>
  <c r="AC267" i="12"/>
  <c r="AD267" i="12"/>
  <c r="AE267" i="12"/>
  <c r="AF267" i="12"/>
  <c r="AG267" i="12"/>
  <c r="AH267" i="12"/>
  <c r="AI267" i="12"/>
  <c r="Y268" i="12"/>
  <c r="Z268" i="12"/>
  <c r="AA268" i="12"/>
  <c r="AB268" i="12"/>
  <c r="AC268" i="12"/>
  <c r="AD268" i="12"/>
  <c r="AE268" i="12"/>
  <c r="AF268" i="12"/>
  <c r="AG268" i="12"/>
  <c r="AH268" i="12"/>
  <c r="AI268" i="12"/>
  <c r="Y269" i="12"/>
  <c r="Z269" i="12"/>
  <c r="AA269" i="12"/>
  <c r="AB269" i="12"/>
  <c r="AC269" i="12"/>
  <c r="AD269" i="12"/>
  <c r="AE269" i="12"/>
  <c r="AF269" i="12"/>
  <c r="AG269" i="12"/>
  <c r="AH269" i="12"/>
  <c r="AI269" i="12"/>
  <c r="Y270" i="12"/>
  <c r="Z270" i="12"/>
  <c r="AA270" i="12"/>
  <c r="AB270" i="12"/>
  <c r="AC270" i="12"/>
  <c r="AD270" i="12"/>
  <c r="AE270" i="12"/>
  <c r="AF270" i="12"/>
  <c r="AG270" i="12"/>
  <c r="AH270" i="12"/>
  <c r="AI270" i="12"/>
  <c r="Y271" i="12"/>
  <c r="Z271" i="12"/>
  <c r="AA271" i="12"/>
  <c r="AB271" i="12"/>
  <c r="AC271" i="12"/>
  <c r="AD271" i="12"/>
  <c r="AE271" i="12"/>
  <c r="AF271" i="12"/>
  <c r="AG271" i="12"/>
  <c r="AH271" i="12"/>
  <c r="AI271" i="12"/>
  <c r="Y272" i="12"/>
  <c r="Z272" i="12"/>
  <c r="AA272" i="12"/>
  <c r="AB272" i="12"/>
  <c r="AC272" i="12"/>
  <c r="AD272" i="12"/>
  <c r="AE272" i="12"/>
  <c r="AF272" i="12"/>
  <c r="AG272" i="12"/>
  <c r="AH272" i="12"/>
  <c r="AI272" i="12"/>
  <c r="Y273" i="12"/>
  <c r="Z273" i="12"/>
  <c r="AA273" i="12"/>
  <c r="AB273" i="12"/>
  <c r="AC273" i="12"/>
  <c r="AD273" i="12"/>
  <c r="AE273" i="12"/>
  <c r="AF273" i="12"/>
  <c r="AG273" i="12"/>
  <c r="AH273" i="12"/>
  <c r="AI273" i="12"/>
  <c r="Y274" i="12"/>
  <c r="Z274" i="12"/>
  <c r="AA274" i="12"/>
  <c r="AB274" i="12"/>
  <c r="AC274" i="12"/>
  <c r="AD274" i="12"/>
  <c r="AE274" i="12"/>
  <c r="AF274" i="12"/>
  <c r="AG274" i="12"/>
  <c r="AH274" i="12"/>
  <c r="AI274" i="12"/>
  <c r="Y275" i="12"/>
  <c r="Z275" i="12"/>
  <c r="AA275" i="12"/>
  <c r="AB275" i="12"/>
  <c r="AC275" i="12"/>
  <c r="AD275" i="12"/>
  <c r="AE275" i="12"/>
  <c r="AF275" i="12"/>
  <c r="AG275" i="12"/>
  <c r="AH275" i="12"/>
  <c r="AI275" i="12"/>
  <c r="Y276" i="12"/>
  <c r="Z276" i="12"/>
  <c r="AA276" i="12"/>
  <c r="AB276" i="12"/>
  <c r="AC276" i="12"/>
  <c r="AD276" i="12"/>
  <c r="AE276" i="12"/>
  <c r="AF276" i="12"/>
  <c r="AG276" i="12"/>
  <c r="AH276" i="12"/>
  <c r="AI276" i="12"/>
  <c r="Y277" i="12"/>
  <c r="Z277" i="12"/>
  <c r="AA277" i="12"/>
  <c r="AB277" i="12"/>
  <c r="AC277" i="12"/>
  <c r="AD277" i="12"/>
  <c r="AE277" i="12"/>
  <c r="AF277" i="12"/>
  <c r="AG277" i="12"/>
  <c r="AH277" i="12"/>
  <c r="AI277" i="12"/>
  <c r="Y278" i="12"/>
  <c r="Z278" i="12"/>
  <c r="AA278" i="12"/>
  <c r="AB278" i="12"/>
  <c r="AC278" i="12"/>
  <c r="AD278" i="12"/>
  <c r="AE278" i="12"/>
  <c r="AF278" i="12"/>
  <c r="AG278" i="12"/>
  <c r="AH278" i="12"/>
  <c r="AI278" i="12"/>
  <c r="Y279" i="12"/>
  <c r="Z279" i="12"/>
  <c r="AA279" i="12"/>
  <c r="AB279" i="12"/>
  <c r="AC279" i="12"/>
  <c r="AD279" i="12"/>
  <c r="AE279" i="12"/>
  <c r="AF279" i="12"/>
  <c r="AG279" i="12"/>
  <c r="AH279" i="12"/>
  <c r="AI279" i="12"/>
  <c r="Y280" i="12"/>
  <c r="Z280" i="12"/>
  <c r="AA280" i="12"/>
  <c r="AB280" i="12"/>
  <c r="AC280" i="12"/>
  <c r="AD280" i="12"/>
  <c r="AE280" i="12"/>
  <c r="AF280" i="12"/>
  <c r="AG280" i="12"/>
  <c r="AH280" i="12"/>
  <c r="AI280" i="12"/>
  <c r="Y281" i="12"/>
  <c r="Z281" i="12"/>
  <c r="AA281" i="12"/>
  <c r="AB281" i="12"/>
  <c r="AC281" i="12"/>
  <c r="AD281" i="12"/>
  <c r="AE281" i="12"/>
  <c r="AF281" i="12"/>
  <c r="AG281" i="12"/>
  <c r="AH281" i="12"/>
  <c r="AI281" i="12"/>
  <c r="Y282" i="12"/>
  <c r="Z282" i="12"/>
  <c r="AA282" i="12"/>
  <c r="AB282" i="12"/>
  <c r="AC282" i="12"/>
  <c r="AD282" i="12"/>
  <c r="AE282" i="12"/>
  <c r="AF282" i="12"/>
  <c r="AG282" i="12"/>
  <c r="AH282" i="12"/>
  <c r="AI282" i="12"/>
  <c r="Y283" i="12"/>
  <c r="Z283" i="12"/>
  <c r="AA283" i="12"/>
  <c r="AB283" i="12"/>
  <c r="AC283" i="12"/>
  <c r="AD283" i="12"/>
  <c r="AE283" i="12"/>
  <c r="AF283" i="12"/>
  <c r="AG283" i="12"/>
  <c r="AH283" i="12"/>
  <c r="AI283" i="12"/>
  <c r="Y284" i="12"/>
  <c r="Z284" i="12"/>
  <c r="AA284" i="12"/>
  <c r="AB284" i="12"/>
  <c r="AC284" i="12"/>
  <c r="AD284" i="12"/>
  <c r="AE284" i="12"/>
  <c r="AF284" i="12"/>
  <c r="AG284" i="12"/>
  <c r="AH284" i="12"/>
  <c r="AI284" i="12"/>
  <c r="Y285" i="12"/>
  <c r="Z285" i="12"/>
  <c r="AA285" i="12"/>
  <c r="AB285" i="12"/>
  <c r="AC285" i="12"/>
  <c r="AD285" i="12"/>
  <c r="AE285" i="12"/>
  <c r="AF285" i="12"/>
  <c r="AG285" i="12"/>
  <c r="AH285" i="12"/>
  <c r="AI285" i="12"/>
  <c r="Y286" i="12"/>
  <c r="Z286" i="12"/>
  <c r="AA286" i="12"/>
  <c r="AB286" i="12"/>
  <c r="AC286" i="12"/>
  <c r="AD286" i="12"/>
  <c r="AE286" i="12"/>
  <c r="AF286" i="12"/>
  <c r="AG286" i="12"/>
  <c r="AH286" i="12"/>
  <c r="AI286" i="12"/>
  <c r="Y287" i="12"/>
  <c r="Z287" i="12"/>
  <c r="AA287" i="12"/>
  <c r="AB287" i="12"/>
  <c r="AC287" i="12"/>
  <c r="AD287" i="12"/>
  <c r="AE287" i="12"/>
  <c r="AF287" i="12"/>
  <c r="AG287" i="12"/>
  <c r="AH287" i="12"/>
  <c r="AI287" i="12"/>
  <c r="Y288" i="12"/>
  <c r="Z288" i="12"/>
  <c r="AA288" i="12"/>
  <c r="AB288" i="12"/>
  <c r="AC288" i="12"/>
  <c r="AD288" i="12"/>
  <c r="AE288" i="12"/>
  <c r="AF288" i="12"/>
  <c r="AG288" i="12"/>
  <c r="AH288" i="12"/>
  <c r="AI288" i="12"/>
  <c r="Y289" i="12"/>
  <c r="Z289" i="12"/>
  <c r="AA289" i="12"/>
  <c r="AB289" i="12"/>
  <c r="AC289" i="12"/>
  <c r="AD289" i="12"/>
  <c r="AE289" i="12"/>
  <c r="AF289" i="12"/>
  <c r="AG289" i="12"/>
  <c r="AH289" i="12"/>
  <c r="AI289" i="12"/>
  <c r="Y290" i="12"/>
  <c r="Z290" i="12"/>
  <c r="AA290" i="12"/>
  <c r="AB290" i="12"/>
  <c r="AC290" i="12"/>
  <c r="AD290" i="12"/>
  <c r="AE290" i="12"/>
  <c r="AF290" i="12"/>
  <c r="AG290" i="12"/>
  <c r="AH290" i="12"/>
  <c r="AI290" i="12"/>
  <c r="Y291" i="12"/>
  <c r="Z291" i="12"/>
  <c r="AA291" i="12"/>
  <c r="AB291" i="12"/>
  <c r="AC291" i="12"/>
  <c r="AD291" i="12"/>
  <c r="AE291" i="12"/>
  <c r="AF291" i="12"/>
  <c r="AG291" i="12"/>
  <c r="AH291" i="12"/>
  <c r="AI291" i="12"/>
  <c r="Y292" i="12"/>
  <c r="Z292" i="12"/>
  <c r="AA292" i="12"/>
  <c r="AB292" i="12"/>
  <c r="AC292" i="12"/>
  <c r="AD292" i="12"/>
  <c r="AE292" i="12"/>
  <c r="AF292" i="12"/>
  <c r="AG292" i="12"/>
  <c r="AH292" i="12"/>
  <c r="AI292" i="12"/>
  <c r="Y293" i="12"/>
  <c r="Z293" i="12"/>
  <c r="AA293" i="12"/>
  <c r="AB293" i="12"/>
  <c r="AC293" i="12"/>
  <c r="AD293" i="12"/>
  <c r="AE293" i="12"/>
  <c r="AF293" i="12"/>
  <c r="AG293" i="12"/>
  <c r="AH293" i="12"/>
  <c r="AI293" i="12"/>
  <c r="Y294" i="12"/>
  <c r="Z294" i="12"/>
  <c r="AA294" i="12"/>
  <c r="AB294" i="12"/>
  <c r="AC294" i="12"/>
  <c r="AD294" i="12"/>
  <c r="AE294" i="12"/>
  <c r="AF294" i="12"/>
  <c r="AG294" i="12"/>
  <c r="AH294" i="12"/>
  <c r="AI294" i="12"/>
  <c r="Y295" i="12"/>
  <c r="Z295" i="12"/>
  <c r="AA295" i="12"/>
  <c r="AB295" i="12"/>
  <c r="AC295" i="12"/>
  <c r="AD295" i="12"/>
  <c r="AE295" i="12"/>
  <c r="AF295" i="12"/>
  <c r="AG295" i="12"/>
  <c r="AH295" i="12"/>
  <c r="AI295" i="12"/>
  <c r="Y296" i="12"/>
  <c r="Z296" i="12"/>
  <c r="AA296" i="12"/>
  <c r="AB296" i="12"/>
  <c r="AC296" i="12"/>
  <c r="AD296" i="12"/>
  <c r="AE296" i="12"/>
  <c r="AF296" i="12"/>
  <c r="AG296" i="12"/>
  <c r="AH296" i="12"/>
  <c r="AI296" i="12"/>
  <c r="Y297" i="12"/>
  <c r="Z297" i="12"/>
  <c r="AA297" i="12"/>
  <c r="AB297" i="12"/>
  <c r="AC297" i="12"/>
  <c r="AD297" i="12"/>
  <c r="AE297" i="12"/>
  <c r="AF297" i="12"/>
  <c r="AG297" i="12"/>
  <c r="AH297" i="12"/>
  <c r="AI297" i="12"/>
  <c r="Y298" i="12"/>
  <c r="Z298" i="12"/>
  <c r="AA298" i="12"/>
  <c r="AB298" i="12"/>
  <c r="AC298" i="12"/>
  <c r="AD298" i="12"/>
  <c r="AE298" i="12"/>
  <c r="AF298" i="12"/>
  <c r="AG298" i="12"/>
  <c r="AH298" i="12"/>
  <c r="AI298" i="12"/>
  <c r="Y299" i="12"/>
  <c r="Z299" i="12"/>
  <c r="AA299" i="12"/>
  <c r="AB299" i="12"/>
  <c r="AC299" i="12"/>
  <c r="AD299" i="12"/>
  <c r="AE299" i="12"/>
  <c r="AF299" i="12"/>
  <c r="AG299" i="12"/>
  <c r="AH299" i="12"/>
  <c r="AI299" i="12"/>
  <c r="Y300" i="12"/>
  <c r="Z300" i="12"/>
  <c r="AA300" i="12"/>
  <c r="AB300" i="12"/>
  <c r="AC300" i="12"/>
  <c r="AD300" i="12"/>
  <c r="AE300" i="12"/>
  <c r="AF300" i="12"/>
  <c r="AG300" i="12"/>
  <c r="AH300" i="12"/>
  <c r="AI300" i="12"/>
  <c r="Y301" i="12"/>
  <c r="Z301" i="12"/>
  <c r="AA301" i="12"/>
  <c r="AB301" i="12"/>
  <c r="AC301" i="12"/>
  <c r="AD301" i="12"/>
  <c r="AE301" i="12"/>
  <c r="AF301" i="12"/>
  <c r="AG301" i="12"/>
  <c r="AH301" i="12"/>
  <c r="AI301" i="12"/>
  <c r="Y302" i="12"/>
  <c r="Z302" i="12"/>
  <c r="AA302" i="12"/>
  <c r="AB302" i="12"/>
  <c r="AC302" i="12"/>
  <c r="AD302" i="12"/>
  <c r="AE302" i="12"/>
  <c r="AF302" i="12"/>
  <c r="AG302" i="12"/>
  <c r="AH302" i="12"/>
  <c r="AI302" i="12"/>
  <c r="Y303" i="12"/>
  <c r="Z303" i="12"/>
  <c r="AA303" i="12"/>
  <c r="AB303" i="12"/>
  <c r="AC303" i="12"/>
  <c r="AD303" i="12"/>
  <c r="AE303" i="12"/>
  <c r="AF303" i="12"/>
  <c r="AG303" i="12"/>
  <c r="AH303" i="12"/>
  <c r="AI303" i="12"/>
  <c r="Y304" i="12"/>
  <c r="Z304" i="12"/>
  <c r="AA304" i="12"/>
  <c r="AB304" i="12"/>
  <c r="AC304" i="12"/>
  <c r="AD304" i="12"/>
  <c r="AE304" i="12"/>
  <c r="AF304" i="12"/>
  <c r="AG304" i="12"/>
  <c r="AH304" i="12"/>
  <c r="AI304" i="12"/>
  <c r="Y305" i="12"/>
  <c r="Z305" i="12"/>
  <c r="AA305" i="12"/>
  <c r="AB305" i="12"/>
  <c r="AC305" i="12"/>
  <c r="AD305" i="12"/>
  <c r="AE305" i="12"/>
  <c r="AF305" i="12"/>
  <c r="AG305" i="12"/>
  <c r="AH305" i="12"/>
  <c r="AI305" i="12"/>
  <c r="Y306" i="12"/>
  <c r="Z306" i="12"/>
  <c r="AA306" i="12"/>
  <c r="AB306" i="12"/>
  <c r="AC306" i="12"/>
  <c r="AD306" i="12"/>
  <c r="AE306" i="12"/>
  <c r="AF306" i="12"/>
  <c r="AG306" i="12"/>
  <c r="AH306" i="12"/>
  <c r="AI306" i="12"/>
  <c r="Y307" i="12"/>
  <c r="Z307" i="12"/>
  <c r="AA307" i="12"/>
  <c r="AB307" i="12"/>
  <c r="AC307" i="12"/>
  <c r="AD307" i="12"/>
  <c r="AE307" i="12"/>
  <c r="AF307" i="12"/>
  <c r="AG307" i="12"/>
  <c r="AH307" i="12"/>
  <c r="AI307" i="12"/>
  <c r="Y308" i="12"/>
  <c r="Z308" i="12"/>
  <c r="AA308" i="12"/>
  <c r="AB308" i="12"/>
  <c r="AC308" i="12"/>
  <c r="AD308" i="12"/>
  <c r="AE308" i="12"/>
  <c r="AF308" i="12"/>
  <c r="AG308" i="12"/>
  <c r="AH308" i="12"/>
  <c r="AI308" i="12"/>
  <c r="Y309" i="12"/>
  <c r="Z309" i="12"/>
  <c r="AA309" i="12"/>
  <c r="AB309" i="12"/>
  <c r="AC309" i="12"/>
  <c r="AD309" i="12"/>
  <c r="AE309" i="12"/>
  <c r="AF309" i="12"/>
  <c r="AG309" i="12"/>
  <c r="AH309" i="12"/>
  <c r="AI309" i="12"/>
  <c r="Y310" i="12"/>
  <c r="Z310" i="12"/>
  <c r="AA310" i="12"/>
  <c r="AB310" i="12"/>
  <c r="AC310" i="12"/>
  <c r="AD310" i="12"/>
  <c r="AE310" i="12"/>
  <c r="AF310" i="12"/>
  <c r="AG310" i="12"/>
  <c r="AH310" i="12"/>
  <c r="AI310" i="12"/>
  <c r="Y311" i="12"/>
  <c r="Z311" i="12"/>
  <c r="AA311" i="12"/>
  <c r="AB311" i="12"/>
  <c r="AC311" i="12"/>
  <c r="AD311" i="12"/>
  <c r="AE311" i="12"/>
  <c r="AF311" i="12"/>
  <c r="AG311" i="12"/>
  <c r="AH311" i="12"/>
  <c r="AI311" i="12"/>
  <c r="Y312" i="12"/>
  <c r="Z312" i="12"/>
  <c r="AA312" i="12"/>
  <c r="AB312" i="12"/>
  <c r="AC312" i="12"/>
  <c r="AD312" i="12"/>
  <c r="AE312" i="12"/>
  <c r="AF312" i="12"/>
  <c r="AG312" i="12"/>
  <c r="AH312" i="12"/>
  <c r="AI312" i="12"/>
  <c r="Y313" i="12"/>
  <c r="Z313" i="12"/>
  <c r="AA313" i="12"/>
  <c r="AB313" i="12"/>
  <c r="AC313" i="12"/>
  <c r="AD313" i="12"/>
  <c r="AE313" i="12"/>
  <c r="AF313" i="12"/>
  <c r="AG313" i="12"/>
  <c r="AH313" i="12"/>
  <c r="AI313" i="12"/>
  <c r="Y314" i="12"/>
  <c r="Z314" i="12"/>
  <c r="AA314" i="12"/>
  <c r="AB314" i="12"/>
  <c r="AC314" i="12"/>
  <c r="AD314" i="12"/>
  <c r="AE314" i="12"/>
  <c r="AF314" i="12"/>
  <c r="AG314" i="12"/>
  <c r="AH314" i="12"/>
  <c r="AI314" i="12"/>
  <c r="Y315" i="12"/>
  <c r="Z315" i="12"/>
  <c r="AA315" i="12"/>
  <c r="AB315" i="12"/>
  <c r="AC315" i="12"/>
  <c r="AD315" i="12"/>
  <c r="AE315" i="12"/>
  <c r="AF315" i="12"/>
  <c r="AG315" i="12"/>
  <c r="AH315" i="12"/>
  <c r="AI315" i="12"/>
  <c r="Y316" i="12"/>
  <c r="Z316" i="12"/>
  <c r="AA316" i="12"/>
  <c r="AB316" i="12"/>
  <c r="AC316" i="12"/>
  <c r="AD316" i="12"/>
  <c r="AE316" i="12"/>
  <c r="AF316" i="12"/>
  <c r="AG316" i="12"/>
  <c r="AH316" i="12"/>
  <c r="AI316" i="12"/>
  <c r="Y317" i="12"/>
  <c r="Z317" i="12"/>
  <c r="AA317" i="12"/>
  <c r="AB317" i="12"/>
  <c r="AC317" i="12"/>
  <c r="AD317" i="12"/>
  <c r="AE317" i="12"/>
  <c r="AF317" i="12"/>
  <c r="AG317" i="12"/>
  <c r="AH317" i="12"/>
  <c r="AI317" i="12"/>
  <c r="Y318" i="12"/>
  <c r="Z318" i="12"/>
  <c r="AA318" i="12"/>
  <c r="AB318" i="12"/>
  <c r="AC318" i="12"/>
  <c r="AD318" i="12"/>
  <c r="AE318" i="12"/>
  <c r="AF318" i="12"/>
  <c r="AG318" i="12"/>
  <c r="AH318" i="12"/>
  <c r="AI318" i="12"/>
  <c r="Y319" i="12"/>
  <c r="Z319" i="12"/>
  <c r="AA319" i="12"/>
  <c r="AB319" i="12"/>
  <c r="AC319" i="12"/>
  <c r="AD319" i="12"/>
  <c r="AE319" i="12"/>
  <c r="AF319" i="12"/>
  <c r="AG319" i="12"/>
  <c r="AH319" i="12"/>
  <c r="AI319" i="12"/>
  <c r="Y320" i="12"/>
  <c r="Z320" i="12"/>
  <c r="AA320" i="12"/>
  <c r="AB320" i="12"/>
  <c r="AC320" i="12"/>
  <c r="AD320" i="12"/>
  <c r="AE320" i="12"/>
  <c r="AF320" i="12"/>
  <c r="AG320" i="12"/>
  <c r="AH320" i="12"/>
  <c r="AI320" i="12"/>
  <c r="Y321" i="12"/>
  <c r="Z321" i="12"/>
  <c r="AA321" i="12"/>
  <c r="AB321" i="12"/>
  <c r="AC321" i="12"/>
  <c r="AD321" i="12"/>
  <c r="AE321" i="12"/>
  <c r="AF321" i="12"/>
  <c r="AG321" i="12"/>
  <c r="AH321" i="12"/>
  <c r="AI321" i="12"/>
  <c r="Y322" i="12"/>
  <c r="Z322" i="12"/>
  <c r="AA322" i="12"/>
  <c r="AB322" i="12"/>
  <c r="AC322" i="12"/>
  <c r="AD322" i="12"/>
  <c r="AE322" i="12"/>
  <c r="AF322" i="12"/>
  <c r="AG322" i="12"/>
  <c r="AH322" i="12"/>
  <c r="AI322" i="12"/>
  <c r="Y323" i="12"/>
  <c r="Z323" i="12"/>
  <c r="AA323" i="12"/>
  <c r="AB323" i="12"/>
  <c r="AC323" i="12"/>
  <c r="AD323" i="12"/>
  <c r="AE323" i="12"/>
  <c r="AF323" i="12"/>
  <c r="AG323" i="12"/>
  <c r="AH323" i="12"/>
  <c r="AI323" i="12"/>
  <c r="Y324" i="12"/>
  <c r="Z324" i="12"/>
  <c r="AA324" i="12"/>
  <c r="AB324" i="12"/>
  <c r="AC324" i="12"/>
  <c r="AD324" i="12"/>
  <c r="AE324" i="12"/>
  <c r="AF324" i="12"/>
  <c r="AG324" i="12"/>
  <c r="AH324" i="12"/>
  <c r="AI324" i="12"/>
  <c r="Z2" i="12"/>
  <c r="AA2" i="12"/>
  <c r="AB2" i="12"/>
  <c r="AC2" i="12"/>
  <c r="AD2" i="12"/>
  <c r="AE2" i="12"/>
  <c r="AF2" i="12"/>
  <c r="AG2" i="12"/>
  <c r="AH2" i="12"/>
  <c r="AI2" i="12"/>
  <c r="Y2" i="12"/>
  <c r="H3" i="12"/>
  <c r="H4" i="12"/>
  <c r="H5" i="12"/>
  <c r="H6" i="12"/>
  <c r="H7" i="12"/>
  <c r="H8" i="12"/>
  <c r="H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305" i="12"/>
  <c r="H306" i="12"/>
  <c r="H307" i="12"/>
  <c r="H308" i="12"/>
  <c r="H309" i="12"/>
  <c r="H310" i="12"/>
  <c r="H311" i="12"/>
  <c r="H312" i="12"/>
  <c r="H313" i="12"/>
  <c r="H314" i="12"/>
  <c r="H315" i="12"/>
  <c r="H316" i="12"/>
  <c r="H317" i="12"/>
  <c r="H318" i="12"/>
  <c r="H319" i="12"/>
  <c r="H320" i="12"/>
  <c r="H321" i="12"/>
  <c r="H322" i="12"/>
  <c r="H323" i="12"/>
  <c r="H324" i="12"/>
  <c r="H2" i="12"/>
  <c r="Y2" i="10"/>
  <c r="Z2" i="10"/>
  <c r="AA2" i="10"/>
  <c r="AB2" i="10"/>
  <c r="AC2" i="10"/>
  <c r="AD2" i="10"/>
  <c r="AE2" i="10"/>
  <c r="AF2" i="10"/>
  <c r="AG2" i="10"/>
  <c r="AH2" i="10"/>
  <c r="AJ2" i="10"/>
</calcChain>
</file>

<file path=xl/sharedStrings.xml><?xml version="1.0" encoding="utf-8"?>
<sst xmlns="http://schemas.openxmlformats.org/spreadsheetml/2006/main" count="16529" uniqueCount="1500">
  <si>
    <t>S#</t>
  </si>
  <si>
    <t>Title</t>
  </si>
  <si>
    <t>Location</t>
  </si>
  <si>
    <t>Date</t>
  </si>
  <si>
    <t>Incident Area</t>
  </si>
  <si>
    <t>Open/Close Location</t>
  </si>
  <si>
    <t>Target</t>
  </si>
  <si>
    <t>Cause</t>
  </si>
  <si>
    <t>Summary</t>
  </si>
  <si>
    <t>Fatalities</t>
  </si>
  <si>
    <t>Injured</t>
  </si>
  <si>
    <t>Total victims</t>
  </si>
  <si>
    <t>Policeman Killed</t>
  </si>
  <si>
    <t>Age</t>
  </si>
  <si>
    <t>Employeed (Y/N)</t>
  </si>
  <si>
    <t>Employed at</t>
  </si>
  <si>
    <t>Mental Health Issues</t>
  </si>
  <si>
    <t>Race</t>
  </si>
  <si>
    <t>Gender</t>
  </si>
  <si>
    <t>Latitude</t>
  </si>
  <si>
    <t>Longitude</t>
  </si>
  <si>
    <t>Texas church mass shooting</t>
  </si>
  <si>
    <t>Sutherland Springs, TX</t>
  </si>
  <si>
    <t>Church</t>
  </si>
  <si>
    <t>Close</t>
  </si>
  <si>
    <t>random</t>
  </si>
  <si>
    <t>unknown</t>
  </si>
  <si>
    <t xml:space="preserve">Devin Patrick Kelley, 26, an ex-air force officer, shot and killed 26 people and wounded 20 at a church in Texas. He was found dead later in his vehicle. </t>
  </si>
  <si>
    <t>No</t>
  </si>
  <si>
    <t>White</t>
  </si>
  <si>
    <t>M</t>
  </si>
  <si>
    <t>Walmart shooting in suburban Denver</t>
  </si>
  <si>
    <t>Thornton, CO</t>
  </si>
  <si>
    <t>Wal-Mart</t>
  </si>
  <si>
    <t>Open</t>
  </si>
  <si>
    <t>Scott Allen Ostrem, 47, walked into a Walmart in a suburb north of Denver and fatally shot two men and a woman, then left the store and drove away. After an all-night manhunt, Ostrem, who had financial problems but no serious criminal history, was captured by police after being spotted near his apartment in Denver.</t>
  </si>
  <si>
    <t>Edgewood businees park shooting</t>
  </si>
  <si>
    <t>Edgewood, MD</t>
  </si>
  <si>
    <t>Remodeling Store</t>
  </si>
  <si>
    <t>coworkers</t>
  </si>
  <si>
    <t>Radee Labeeb Prince, 37, fatally shot three people and wounded two others around 9am at Advance Granite Solutions, a home remodeling business where he worked near Baltimore. Hours later he shot and wounded a sixth person at a car dealership in Wilmington, Delaware. He was apprehended that evening following a manhunt by authorities.</t>
  </si>
  <si>
    <t>Advance Granite Store</t>
  </si>
  <si>
    <t>Black</t>
  </si>
  <si>
    <t>Las Vegas Strip mass shooting</t>
  </si>
  <si>
    <t>Las Vegas, NV</t>
  </si>
  <si>
    <t>Las Vegas Strip Concert outside Mandala Bay</t>
  </si>
  <si>
    <t>Stephen Craig Paddock, opened fire from the 32nd floor of Manadalay Bay hotel at Last Vegas concert goers for no obvious reason. He shot himself and died on arrival of law enforcement agents. He was 64</t>
  </si>
  <si>
    <t>Unclear</t>
  </si>
  <si>
    <t>San Francisco UPS shooting</t>
  </si>
  <si>
    <t>San Francisco, CA</t>
  </si>
  <si>
    <t>UPS facility</t>
  </si>
  <si>
    <t>Jimmy Lam, 38, fatally shot three coworkers and wounded two others inside a UPS facility in San Francisco. Lam killed himself as law enforcement officers responded to the scene.</t>
  </si>
  <si>
    <t>Yes</t>
  </si>
  <si>
    <t>Asian</t>
  </si>
  <si>
    <t>Pennsylvania supermarket shooting</t>
  </si>
  <si>
    <t>Tunkhannock, PA</t>
  </si>
  <si>
    <t>Weis grocery</t>
  </si>
  <si>
    <t>terrorism</t>
  </si>
  <si>
    <t>Randy Stair, a 24-year-old worker at Weis grocery fatally shot three of his fellow employees. He reportedly fired 59 rounds with a pair of shotguns before turning the gun on himself as another co-worker fled the scene for help and law enforcement responded.</t>
  </si>
  <si>
    <t>Florida awning manufacturer shooting</t>
  </si>
  <si>
    <t>Orlando, Florida</t>
  </si>
  <si>
    <t>manufacturer Fiamma Inc.</t>
  </si>
  <si>
    <t>unemployement</t>
  </si>
  <si>
    <t>John Robert Neumann, Jr., 45, a former employee of manufacturer Fiamma Inc. fatally shot five workers at the company, and then killed himself on the scene. He'd been fired from the company in April. The attack took place a week before the one-year anniversary of the Orlando nightclub massacre.</t>
  </si>
  <si>
    <t>Rural Ohio nursing home shooting</t>
  </si>
  <si>
    <t>Kirkersville, Ohio</t>
  </si>
  <si>
    <t>a nursing home</t>
  </si>
  <si>
    <t>Thomas Hartless, 43, shot and killed a former girlfriend and another employee of a nursing home, and then fatally shot the Kirkersville police chief responding to the scene. Hartless' former girlfriend had recently obtained a court protection order against Hartless. Investigators later found more than 60 firearms in the home of Hartless, who was also found dead at the scene of the attack.</t>
  </si>
  <si>
    <t>some nursing home</t>
  </si>
  <si>
    <t>Fresno downtown shooting</t>
  </si>
  <si>
    <t>Fresno, California</t>
  </si>
  <si>
    <t>a street in downtown</t>
  </si>
  <si>
    <t>racism</t>
  </si>
  <si>
    <t>Kori Ali Muhammad, 39, opened fire along a street in downtown Fresno, killing three people randomly in an alleged hate crime prior to being apprehended by police. Muhammad, who is black, killed three white victims and later described his attack as being racially motivated; he also reportedly yelled 'Allahu Akbar' at the time he was arrested, but authorities indicated they found no links to Islamist terrorism.</t>
  </si>
  <si>
    <t>Fort Lauderdale airport shooting</t>
  </si>
  <si>
    <t>Fort Lauderdale, Florida</t>
  </si>
  <si>
    <t>baggage claim area of the airport</t>
  </si>
  <si>
    <t xml:space="preserve">Esteban Santiago, 26, flew from Alaska to Fort Lauderdale, where he opened fire in the baggage claim area of the airport, killing five and wounding six before police aprehended him. </t>
  </si>
  <si>
    <t>Latino</t>
  </si>
  <si>
    <t>Cascade Mall shooting</t>
  </si>
  <si>
    <t>Burlington, WA</t>
  </si>
  <si>
    <t>cosmetics section of a Macyâ€™s department store</t>
  </si>
  <si>
    <t>women</t>
  </si>
  <si>
    <t xml:space="preserve">Arcan Cetin, 20, killed a teen girl and three women in the cosmetics section of a Macyâ€™s department store at the Cascade Mall. A man was critically wounded in the shooting and taken to Harborview Medical Center in Seattle, where he died. Cetin was apprehended by police a few hours after the shooting while driving a car near his residence. </t>
  </si>
  <si>
    <t>Baton Rouge police shooting</t>
  </si>
  <si>
    <t>Baton Rouge, LA</t>
  </si>
  <si>
    <t>police</t>
  </si>
  <si>
    <t>Gavin Long, a former Marine who served in Iraq, killed three police offers responding to a 911 call, and wounded three others. He was killed in a shoot-out with other officers responding to the scene. Prior to the attack, Long posted prolifically on social media, where he expressed admiration for the cop killer in Dallas 10 days prior.</t>
  </si>
  <si>
    <t>former Marine</t>
  </si>
  <si>
    <t>Dallas police shooting</t>
  </si>
  <si>
    <t>Dallas, Texas</t>
  </si>
  <si>
    <t>at protest</t>
  </si>
  <si>
    <t>Micah Xavier Johnson, a 25-year-old Army veteran, targeted police at a peaceful Black Lives Matter protest, killing five officers and injuring nine others as well as two civilians. After a prolonged standoff in a downtown building, law enforcement killed Johnson using a robot-delivered bomb.</t>
  </si>
  <si>
    <t>Army veteran</t>
  </si>
  <si>
    <t>Orlando nightclub massacre</t>
  </si>
  <si>
    <t>at nightclub</t>
  </si>
  <si>
    <t>Omar Mateen, 29, attacked the Pulse nighclub in Orlando in the early morning hours of June 12. He was killed by law enforcement who raided the club after a prolonged standoff.</t>
  </si>
  <si>
    <t>Other</t>
  </si>
  <si>
    <t>Ferguson, MO Drive by</t>
  </si>
  <si>
    <t>Ferguson, Missouri</t>
  </si>
  <si>
    <t>A group of 15 to 20 people was gathered for a memorial for a family member when two cars drove by and opened fire. Four people were injured. No suspects or specific motive or targets.</t>
  </si>
  <si>
    <t>Unknown</t>
  </si>
  <si>
    <t>Forestville, Maryland Drive-by</t>
  </si>
  <si>
    <t>in street</t>
  </si>
  <si>
    <t>Shooter shot from his car at people standing on the street at 1:30 AM. Police don't believe the woman who died was the target, and do not believe the shooting was random.</t>
  </si>
  <si>
    <t>Halifax County, VA</t>
  </si>
  <si>
    <t>crown</t>
  </si>
  <si>
    <t>Male shooter fired into crown when a deputy police tried, unsuccessfully to stop him. The deputy fired on the shooter and inured him.</t>
  </si>
  <si>
    <t>Black American or African American</t>
  </si>
  <si>
    <t>Male</t>
  </si>
  <si>
    <t>Tire-Slashing revenge escalation</t>
  </si>
  <si>
    <t>block party</t>
  </si>
  <si>
    <t>frustration</t>
  </si>
  <si>
    <t>Shooter was angry over fact that rival families had been slashing each other's cars. Shooter fired into a block party and injured four.</t>
  </si>
  <si>
    <t>Chicago Rap video Shootout</t>
  </si>
  <si>
    <t>in a park</t>
  </si>
  <si>
    <t>Group of young men were in a park at 2 in the morning when a male walked up and shot them. One fatality. Four injuries. Shooter is unknown.</t>
  </si>
  <si>
    <t>Texas family murder-suicide</t>
  </si>
  <si>
    <t>Home</t>
  </si>
  <si>
    <t>Family</t>
  </si>
  <si>
    <t>domestic dispute</t>
  </si>
  <si>
    <t>Man killed his wife and two young children before committing suicide. No explanation has been offered</t>
  </si>
  <si>
    <t>White American or European American</t>
  </si>
  <si>
    <t>Alabama highway random shooting</t>
  </si>
  <si>
    <t xml:space="preserve">along a highway </t>
  </si>
  <si>
    <t>Shooter fired from his car at two different locations along a highway in rural Alabama. He didn't injure any at the first shootout, but injured four at the second. He was killed by police.</t>
  </si>
  <si>
    <t>Long Beach Street murder</t>
  </si>
  <si>
    <t>at street corner</t>
  </si>
  <si>
    <t>Group of men were standing at a street corner when someone came up and fired upon them. One man died, 3 injured. Nothing is known about the shooter.</t>
  </si>
  <si>
    <t>Albuquerque, NM House party shooting</t>
  </si>
  <si>
    <t>at party</t>
  </si>
  <si>
    <t>uninvited guests</t>
  </si>
  <si>
    <t>anger</t>
  </si>
  <si>
    <t>A Man shot four uninvited party guests who would not leave the party hosted by the shooter. He started firing when they broke windows and started kicking in the door.</t>
  </si>
  <si>
    <t>Memphis, TN gas station shooting</t>
  </si>
  <si>
    <t>at gas station</t>
  </si>
  <si>
    <t>Four people were shot below the waist at a gas station after an altercation broke out at a gas station.</t>
  </si>
  <si>
    <t>Chicago Birthday Party Bus Shooting</t>
  </si>
  <si>
    <t>south shore</t>
  </si>
  <si>
    <t>birthday party bus</t>
  </si>
  <si>
    <t xml:space="preserve">Birthday party bus was dropping off party goers in South Shore Chicago when someone on the street started shooting at them. The bus driver drove off quickly protecting the targets. Unknown motivation. No suspects. </t>
  </si>
  <si>
    <t>Albuquerque, NM Family restaurant shooting</t>
  </si>
  <si>
    <t>restaurant</t>
  </si>
  <si>
    <t>The shooter killed two of his nephews at the restaurant they owned. He shot and injured his brother. Then killed himself.</t>
  </si>
  <si>
    <t>Asian American</t>
  </si>
  <si>
    <t>Richmond, Virginia</t>
  </si>
  <si>
    <t>bus station</t>
  </si>
  <si>
    <t>Trooper</t>
  </si>
  <si>
    <t>A man fatally shot a Virginia state trooper at a Greyhound bus station before the gunman was killed by other troopers. The trooper had been participating with about a dozen other troopers in a training exercise at the bus station when a brief encounter with the gunman quickly turned violent. The shooter had been sitting in the restaurant at the bus station and went to his luggage near the front entrance. He began to walk away from his bags. The trooper approached the suspect. Shortly after the two talked for a few seconds, with the suspect to the trooper’s immediate right, the shooter pulled a gun from his waistband and shot the trooper from just inches away.</t>
  </si>
  <si>
    <t>Louisburg, North Carolina</t>
  </si>
  <si>
    <t>Three people were killed in a shooting at a home. The shooter was on probation after being released from prison about two weeks ago. He was required to wear an ankle bracelet that monitored his whereabouts, but removed the device on Friday — the day before the shootings.</t>
  </si>
  <si>
    <t>Lawrenceburg, Tennessee</t>
  </si>
  <si>
    <t>in home</t>
  </si>
  <si>
    <t>The man was suspected of shooting his wife and two sons on Friday morning at the family’s home. All three victims were initially shot inside the residence with a shotgun.</t>
  </si>
  <si>
    <t>Greenhill, AL Family murder-suicide</t>
  </si>
  <si>
    <t>home in rural Alabama</t>
  </si>
  <si>
    <t>Husband murders his wife and injures his two sons at their home in rural Alabama, then commits suicide</t>
  </si>
  <si>
    <t>Sherman, Texas Family Murder-Suicide</t>
  </si>
  <si>
    <t xml:space="preserve">Sherman, Texas </t>
  </si>
  <si>
    <t>A man shot and killed his wife and two boys, then he turned the gun on himself.</t>
  </si>
  <si>
    <t>Louisville, KY Family Murder-Suicide</t>
  </si>
  <si>
    <t>Louisville, Kentucky</t>
  </si>
  <si>
    <t>A former soldier who fatally shot his wife and two children and set their house on fire before killing himself suffered from post-traumatic stress disorder following a military career that included a stint in Iraq.</t>
  </si>
  <si>
    <t>Military</t>
  </si>
  <si>
    <t>Plantation, Florida</t>
  </si>
  <si>
    <t>party guests</t>
  </si>
  <si>
    <t>A Spring Break party in a house packed with 400 people ended in gunfire that killed one man and wounded four others.</t>
  </si>
  <si>
    <t>Wetumpka Drive-by</t>
  </si>
  <si>
    <t>Wetumpka, Alabama</t>
  </si>
  <si>
    <t>drive-by in Wetumpka, Alabama</t>
  </si>
  <si>
    <t>Shooter fired 12 rounds from a semi-automatic handgun that left two dead and two critically injured in a Saturday afternoon drive-by in Wetumpka, Alabama.</t>
  </si>
  <si>
    <t>Atlanta Nightclub shooting</t>
  </si>
  <si>
    <t>outside nightclub</t>
  </si>
  <si>
    <t xml:space="preserve">Two groups of people were asked to leave a nightclub when they started arguing. They were outside the club when they started shooting. Five people were injured. </t>
  </si>
  <si>
    <t>Florida Family celebration ends in shooting</t>
  </si>
  <si>
    <t>Family was celebrating a birthday party when a group of 12 arrived. Fight broke out, four people shot.</t>
  </si>
  <si>
    <t>Elberton, Georgia murder-suicide</t>
  </si>
  <si>
    <t>Domestic dispute led a man to shoot his girlfriend, kill her daughter, and injure a bystander who was trying to help the girlfriend</t>
  </si>
  <si>
    <t>Trenton, NJ sidewalk shooting</t>
  </si>
  <si>
    <t>outside of an apartment complex in Trenton, NJ</t>
  </si>
  <si>
    <t xml:space="preserve">A group of women were arguing on a sidewalk outside of an apartment complex in Trenton, NJ when a black Acura pulled up. Two men got out. And one shot at the women, injuring five. </t>
  </si>
  <si>
    <t>Detroit Drive-by</t>
  </si>
  <si>
    <t>Four men were sitting on a porch when a black SUV with three passengers drove by and opened fire in broad daylight. Two of the men died and two were injured. The SUV got away and there are no suspects</t>
  </si>
  <si>
    <t>Pittsburgh, Pennsylvania</t>
  </si>
  <si>
    <t>backyard of a house</t>
  </si>
  <si>
    <t>Two gunmen working as a team fatally shot five people including a pregnant woman and critically wounded two others at a backyard cookout, with one attacker using a high-velocity rifle to shoot all the victims in the head as they were driven his direction. Authorities later ruled the death of the woman’s 8-month-old fetus a homicide and raised the number of fatalities to six.</t>
  </si>
  <si>
    <t>Wilkinsburg BBQ cookout shootout</t>
  </si>
  <si>
    <t>A family was having a cookout in the backyard of a house when two gunmen came and started shooting. There is one suspected target, but 5 people were killed, including one pregnant woman. The two gunmen fled the scene and have not been identified.</t>
  </si>
  <si>
    <t>Kansas City, Kansas</t>
  </si>
  <si>
    <t>neighbors</t>
  </si>
  <si>
    <t>Four people were found dead Monday night in a home in Kansas City, Kansas. A fifth man was shot to death Tuesday in Missouri. The shooter lives in a house next door to the home where four people were found shot Monday night. The shooter and the neighbors are all familiar with each other.</t>
  </si>
  <si>
    <t>Some other race</t>
  </si>
  <si>
    <t>Lafayette, LA drive by</t>
  </si>
  <si>
    <t>drive-by on MLK boulevard in Lafayette</t>
  </si>
  <si>
    <t xml:space="preserve">Four people shot with non-life-threatening injuries during a drive-by on MLK boulevard in Lafayette, LA. There were multiple shooters in the Ford f-150 truck, truck fled the scene. No leads. </t>
  </si>
  <si>
    <t>Kansas City Home Invasion</t>
  </si>
  <si>
    <t>Shooter killed four people at his next door neighbors house. He fled the scene, but was captured the next day, hiding in a ditch. It is seen as a random act.</t>
  </si>
  <si>
    <t>Chelsea, MA empty apartment party shooting</t>
  </si>
  <si>
    <t>Chelsea, Massachusetts</t>
  </si>
  <si>
    <t>apartment in Chelsea</t>
  </si>
  <si>
    <t>Shooter fired upon party of ~50 people at an empty apartment in Chelsea, MA. 1 dead. 6 wounded. Shooters step brother was among those shot</t>
  </si>
  <si>
    <t>Roswell, GA Hookah shootout</t>
  </si>
  <si>
    <t xml:space="preserve">Altercation in a hookah bar led a group of seven people to leave in a mini-van. They were followed. When the car stopped, the shooter fired upon the car. Four of the seven sustained non-life-threatening injuries. </t>
  </si>
  <si>
    <t>Wichita Nightclub shooting</t>
  </si>
  <si>
    <t>outside the club</t>
  </si>
  <si>
    <t xml:space="preserve">Altercation led to group of people getting kicked out of a club. Shooting took place around 1am outside the club. Four injured. </t>
  </si>
  <si>
    <t>Detroit Strip Club Shootout</t>
  </si>
  <si>
    <t>club members</t>
  </si>
  <si>
    <t>Man apparently inappropriately touched a stripper. He was asked to leave. He waited outside, then shot the stripper and four other people.</t>
  </si>
  <si>
    <t>Riverside restaurant shooting</t>
  </si>
  <si>
    <t>restaurant parking</t>
  </si>
  <si>
    <t>Shooter fired upon group of people in a restaurant parking lot</t>
  </si>
  <si>
    <t>Woodbridge, Virginia</t>
  </si>
  <si>
    <t>Woodbridge,  Virginia</t>
  </si>
  <si>
    <t>outside the house</t>
  </si>
  <si>
    <t>On Saturday of February 27th, three officers arrived to investigate a domestic dispute call, the shooter fired a rifle from the front door of his home, striking all three. Inside the house, police found his wife dead in a bedroom.</t>
  </si>
  <si>
    <t>Belfair, Washington</t>
  </si>
  <si>
    <t>At around 9am on Friday morning, a man phoned an officer with the Mason County Sheriff's Office to say that he had shot his family and was going to kill himself next. The man was flushed out of his house when the SWAT team fired tear gas inside. He walked outside and shot himself in front of the officers who were gathered in front of the property. The shooter killed his wife, her two teenage sons and a neighbor.</t>
  </si>
  <si>
    <t>Excel Industries mass shooting</t>
  </si>
  <si>
    <t>Hesston, Kansas</t>
  </si>
  <si>
    <t>workplace</t>
  </si>
  <si>
    <t>Cedric L. Ford, who worked as a painter at a manufacturing company, shot victims from his car and at his workplace before being killed by police at the scene. Shortly before the rampage he had been served with a restraining order.</t>
  </si>
  <si>
    <t>manufacturing company</t>
  </si>
  <si>
    <t>psycho</t>
  </si>
  <si>
    <t>On Friday, 90 minutes after receiving a court order over domestic violence, the man returned to the factory for the shooting spree.The man who wounded three people before storming into the central Kansas the lawn mower factory where he worked and shooting 14 others, killing three of them, had just been served a protection from abuse order that likely triggered the attack. Police say they believe the man fired at random while he was returning to his workplace.</t>
  </si>
  <si>
    <t>factory</t>
  </si>
  <si>
    <t>Belfair, WA Family murder-suicide</t>
  </si>
  <si>
    <t>Man killed wife, two kids, and neighbor before calling the cops to tell them he did something bad. They fired tear gas to get him outside. He came out and shot himself in the head.</t>
  </si>
  <si>
    <t>Arizona Family Murder</t>
  </si>
  <si>
    <t>Glendale, Arizona</t>
  </si>
  <si>
    <t>Son shot his parents and two sisters in their Phoenix home. Police arrive because the house was on fire. Police shot and killed the shooter.</t>
  </si>
  <si>
    <t>Missouri Highway shooting</t>
  </si>
  <si>
    <t>interstate in Hazelwood</t>
  </si>
  <si>
    <t>Car was fired upon from a stolen Mercedes on the interstate in Hazelwood, MO. One woman died. 3 Injured.</t>
  </si>
  <si>
    <t>Houston Drive-by</t>
  </si>
  <si>
    <t>Group of people was fired upon by an unknown number of people in a dark SUV and a white Ford Truck. Five people, including a baby, were injured.</t>
  </si>
  <si>
    <t>Kalamazoo shooting spree</t>
  </si>
  <si>
    <t>Kalamazoo County, Michigan</t>
  </si>
  <si>
    <t>Jason B. Dalton, a driver for Uber, apparently selected his victims randomly as he went on a rampage over several hours in three different locations, including five people he shot in the parking lot of a Cracker Barrel restaurant. He was "arrested without incident" at a downtown Kalamazoo bar about six hours after the rampage began.</t>
  </si>
  <si>
    <t>uber</t>
  </si>
  <si>
    <t>Iuka, Mississippi</t>
  </si>
  <si>
    <t>Policeman</t>
  </si>
  <si>
    <t>Law enforcement officers in northeastern Mississippi stormed a house Saturday after an hours-long standoff with a gunman holed up inside, leading to a shootout that left one officer dead and three others wounded.The standoff started Friday afternoon when authorities responded to a domestic dispute call at the home near Iuka. But the man, holed up in his home with his wife and 10-year-old daughter, refused to come out, sparking the standoff with officers outside. The man suspected of firing on the officers was also killed.</t>
  </si>
  <si>
    <t>Florida Hookah Bar Shooting</t>
  </si>
  <si>
    <t>hookah bar parking</t>
  </si>
  <si>
    <t>Argument led to gun shots in the parking lot outside of a hookah bar in Tampa, Florida</t>
  </si>
  <si>
    <t>Kalamazoo Uber Driver Spree Killing</t>
  </si>
  <si>
    <t>An Uber driver fired upon people in three locations over the course of about 6 hours.</t>
  </si>
  <si>
    <t>Vallejo, CA car shooting</t>
  </si>
  <si>
    <t>Two suspects shot at a car and killed one person outright, and the second victim died in the hospital. Two others injured. No leads on suspects.</t>
  </si>
  <si>
    <t>Michigan school shooting</t>
  </si>
  <si>
    <t>outside gym</t>
  </si>
  <si>
    <t>Shooter was a part of a fight outside of a high school gym. He fired at a crowd, injuring three. He fled the scene and was confronted by a police officer. When he wouldn't drop his weapon, the police officer shot and injured him.</t>
  </si>
  <si>
    <t>nightclub</t>
  </si>
  <si>
    <t>Two people were killed and several others were hurt in a mass shooting inside an Orlando nightclub early Sunday morning.</t>
  </si>
  <si>
    <t>Nightclub fight turns into shootout</t>
  </si>
  <si>
    <t>Two groups of people fired at each other after a fight broke out outside of the Mexican Village Nightclub in Rochester, NY</t>
  </si>
  <si>
    <t>Tampa, FL Strip club shooting</t>
  </si>
  <si>
    <t>strip club</t>
  </si>
  <si>
    <t>Fighting broke out in a strip club when an unknown shooter starting firing. One person died on the scene, and one died later. Six were injured.</t>
  </si>
  <si>
    <t>Los Angeles, CA street shooting</t>
  </si>
  <si>
    <t>Police were called to a street to investigate an assault case. One hispanic man lay dead on the street. Two other adult males, and a young female were injured.</t>
  </si>
  <si>
    <t>Texas teen commits family murder suicide</t>
  </si>
  <si>
    <t>Family/Neighbors</t>
  </si>
  <si>
    <t>19-year-old male kills his mother and two neighbors before killing himself. Motive is unclear.</t>
  </si>
  <si>
    <t>New Orleans gas station shoot-out</t>
  </si>
  <si>
    <t>gas station</t>
  </si>
  <si>
    <t>Altercation broke out at a gas station in New Orleans, when the shooter shot and injured 3 people. One of the victims returned fire and injured the instigator.</t>
  </si>
  <si>
    <t>Glendale, AZ House Party shooting</t>
  </si>
  <si>
    <t>Altercation broke out at a house party. A group of five hispanics were asked to leave. They got in a car, and as they drove away, opened fire on the house.</t>
  </si>
  <si>
    <t>Caroline County, VA Family Murder Suicide</t>
  </si>
  <si>
    <t>42-year-old husband murders wife, shoots two young family members, then shoots himself in the head.</t>
  </si>
  <si>
    <t>Chesapeake, Virginia</t>
  </si>
  <si>
    <t>A Virginia man shot his brother dead in their family home, then killed four other relatives in a nearby house before turning the gun on himself Wednesday. He killed his brother in their house around 3:35 p.m. He then went to the house belonging to his grandmother and murdered more relatives ? father, mother, sister, and an unidentified female.</t>
  </si>
  <si>
    <t>Perris, CA Mexican restaurant shooting</t>
  </si>
  <si>
    <t>Very little is known about the case. Cops were called to a Mexican restaurant. 1 person was pronounced dead at the scene. 4 others were taken to a hospital.</t>
  </si>
  <si>
    <t>Florida family murder</t>
  </si>
  <si>
    <t>A young man shot his mother, step-father, and his ex-girlfriend's boyfriend</t>
  </si>
  <si>
    <t>Los Angeles Drive-by</t>
  </si>
  <si>
    <t>outside of liquor store</t>
  </si>
  <si>
    <t>Group of people was standing outside of a Liquor store on Avalon boulevard in South Los Angeles. A car drove by and fired an AK-47, killing 1 and wounding 3.</t>
  </si>
  <si>
    <t>Gloucester County, VA, House Party</t>
  </si>
  <si>
    <t>A young woman threw a house party for her birthday. It got very crowded. The shooter came and shot four people, killing one. There is some disagreement about his relation to the rest of the people at the party</t>
  </si>
  <si>
    <t>Wilmington, DE robbery</t>
  </si>
  <si>
    <t>Two men forcefully entered a house, and started shooting the people inside. One of the robbers was killed. Four other people injured.</t>
  </si>
  <si>
    <t>Roadside in Memphis, Tennessee</t>
  </si>
  <si>
    <t>A woman flagged down a car to help her with her car troubles at the side of the road. An 18-year-old got out to help. The two suspects got out of another car and fired on the scene.</t>
  </si>
  <si>
    <t>Residence in Lakeland, Florida</t>
  </si>
  <si>
    <t>drug dealer</t>
  </si>
  <si>
    <t>Two men arrived at the house of a drug dealer and killed three people and critically injured one more.</t>
  </si>
  <si>
    <t>Omaha, Nebraska</t>
  </si>
  <si>
    <t>A woman and her two year old daughter were shot and killed Sunday. Three other women are still fighting for their lives following the shooting.  The suspect turned himself into police on Tuesday morning.</t>
  </si>
  <si>
    <t>San Bernardino mass shooting</t>
  </si>
  <si>
    <t>San Bernardino, California</t>
  </si>
  <si>
    <t>Christmas Party</t>
  </si>
  <si>
    <t>Syed Rizwan Farook left a Christmas party held at Inland Regional Center, later returning with Tashfeen Malik and the two opened fire, killing 14 and wounding 21, ten critically. The two were later killed by police as they fled in an SUV.</t>
  </si>
  <si>
    <t>M/F</t>
  </si>
  <si>
    <t>conference room</t>
  </si>
  <si>
    <t xml:space="preserve">On Wednesday of December 2, 2015, two gunmen entered a conference room on the Inland Regional Center property, killing 14 people, and injuring 21 people. The facility was rented by the San Bernardino County Department of Public Health for a holiday party. The shooter was at the party but left abruptly before the shooting. He seemed angry, witnesses told police. He returned and along with his wife, he went into the building and began firing. The man was an inspector with the county health department that hosted the party. </t>
  </si>
  <si>
    <t>county health department</t>
  </si>
  <si>
    <t>Male/Female</t>
  </si>
  <si>
    <t>Planned Parenthood clinic</t>
  </si>
  <si>
    <t>Colorado Springs, Colorado</t>
  </si>
  <si>
    <t>health clinic</t>
  </si>
  <si>
    <t>police were called to a street to investigate an assault case. One hispanic man lay dead on the street. Two other adult males, and a young female were injured.</t>
  </si>
  <si>
    <t>Columbus, Ohio</t>
  </si>
  <si>
    <t>On Monday of November 23, 2015, three of four members of a family were shot and killed and a 12-year-old girl wounded at their home. The suspect died after being shot by police. The shooter was a once friendly neighbor of the victims.</t>
  </si>
  <si>
    <t>Minneapolis, Minnesota</t>
  </si>
  <si>
    <t>Black Lives Matter encampment</t>
  </si>
  <si>
    <t>protestors</t>
  </si>
  <si>
    <t>Five protesters were shot late Monday night near the Black Lives Matter encampment. A group of white supremacists showed up at the protest, and when about a dozen protesters attempted to herd the group away from the area, they opened fire on the protesters. Protesters have been camping out in front of the 4th Precinct since Nov. 15</t>
  </si>
  <si>
    <t>Tennessee Colony, Texas</t>
  </si>
  <si>
    <t>private campsite</t>
  </si>
  <si>
    <t xml:space="preserve">On Sunday of November 15, 2015, six people are dead after a weekend homicide at a private campsite. The bodies of a man and woman were found in a travel trailer. The bodies of four males, who were initially considered missing, were later recovered about 1:15 p.m. Monday in a pond on the suspect's residence. </t>
  </si>
  <si>
    <t>Jacksonville, Florida</t>
  </si>
  <si>
    <t>On Friday of November 13, 2015,The former military member walked into his Northside, Florida, home and shot his girlfriend, their twin babies, and girlfriend's father before shooting himself. The shooter had a history of domestic violence.</t>
  </si>
  <si>
    <t>former military</t>
  </si>
  <si>
    <t>Waycross, GA</t>
  </si>
  <si>
    <t>Waycross, Georgia</t>
  </si>
  <si>
    <t>On Saturday of November 7, 2015,a pregnant mother of two was killed in a violent rampage early Saturday along with her unborn child. Both of her toddlers were also shot. The shooter is the father of one of the small children.</t>
  </si>
  <si>
    <t>Oakland, Maine</t>
  </si>
  <si>
    <t>A gunman shot his girlfriend,  his girlfriend's sister and her boyfriend to death in a Central Maine apartment building, leaving a young girl unharmed on the first floor before turning the weapon on himself. They all shared the brown clapboard home, which was divided into two apartments. The gunman and his girlfriend lived in the upstairs room of the apartment while the two other victims (his girlfriend's sister and her boyfriend) lived in the downstairs with their 3 year old daughter. All three victims were found on first floor.</t>
  </si>
  <si>
    <t>Colorado Springs</t>
  </si>
  <si>
    <t>sidewalk</t>
  </si>
  <si>
    <t>In the morning of October 31, 2015, three victims were shot and killed on the streets and sidewalks of the neighborhood.The gunman died in a shootout with police. A witness described he was walking in the street with two guns, walking calmly. The shooter killed a bicyclist and two women at a nearby location.</t>
  </si>
  <si>
    <t>Colerain Township, Ohio</t>
  </si>
  <si>
    <t>Colerain Township</t>
  </si>
  <si>
    <t>A man killed his two teenage sisters and injured another teen in Colerain Township, Ohio, in the early hours of Tuesday, Oct. 21, 2015.</t>
  </si>
  <si>
    <t>Northern Arizona University at Flagstaff Campus</t>
  </si>
  <si>
    <t>Flagstaff, Arizona</t>
  </si>
  <si>
    <t>Northern Arizona University</t>
  </si>
  <si>
    <t>Students</t>
  </si>
  <si>
    <t>On Friday of October 9, 2015, one person is dead and three are wounded after an early morning shooting on Northern Arizona University's campus. An overnight confrontation between two groups of students escalated into gunfire. The shooter is a freshman of Northern Arizona University.</t>
  </si>
  <si>
    <t>Umpqua Community College</t>
  </si>
  <si>
    <t>Roseburg, Oregon</t>
  </si>
  <si>
    <t>Community College Classroom</t>
  </si>
  <si>
    <t>On Monday of October 1, 2015, a gunman opened fire at a rural Oregon community college Thursday. 9 people were dead and seven wounded, three critically, before dying in a shootout with police. First, a shot came through the window and hit the teacher in the head  in a freshman writing class. The gunman then entered the Snyder Hall classroom and told people to get on the floor. He told people to stand up and state their religion before opening fire.</t>
  </si>
  <si>
    <t>Two or more races</t>
  </si>
  <si>
    <t>Inglis, Florida</t>
  </si>
  <si>
    <t>Ex-Wife</t>
  </si>
  <si>
    <t>A man 57-year-old man shot and killed his wife, injured her boyfriend, and killed a Good Samaritan 68-year-old man as he rushed to protect children who were playing near the town hall before taking his life. The shooter's couple had been married for 35 years when they separated, and the shooter's wife had left her husband for her new boyfriend.</t>
  </si>
  <si>
    <t>Hill Haven Event Center (Formerly Club CJ's)</t>
  </si>
  <si>
    <t>Greenville, Georgia</t>
  </si>
  <si>
    <t>Club</t>
  </si>
  <si>
    <t>A shooting at a club in Meriwether Co. early Sunday injured 10 people after witnesses say gun fire was exchanged that stemmed from alleged illegal gambling.</t>
  </si>
  <si>
    <t>Platte, South Dakota</t>
  </si>
  <si>
    <t>The six members of a South Dakota family found dead in the ruins of their burned home were fatally shot, with one death believed to be a suicide. All six members of the shooter's family died of shotgun wounds.</t>
  </si>
  <si>
    <t>Clearbrook (Greenwood), Minnesota</t>
  </si>
  <si>
    <t>Five family members - two adults and three children - were found dead in a home on Thursday, September 10 in an apparent murder-suicide. The shooter, a nurse, founded the website AllNurses.com, which provides information and resources for and about the nursing profession.</t>
  </si>
  <si>
    <t>Bristol, Tennessee</t>
  </si>
  <si>
    <t>The shooter shot and killed his mother, stepfather, and grandmother in a matter of seconds on Saturday night.</t>
  </si>
  <si>
    <t>Virginia WDBJ live TV interview shooting</t>
  </si>
  <si>
    <t>Roanoke, Virginia</t>
  </si>
  <si>
    <t>Outdoor Shopping Mall</t>
  </si>
  <si>
    <t>Coworkers</t>
  </si>
  <si>
    <t>Wednesday morning on August 26, 2015, a former employee of a Virginia TV news station waited until two of his former colleagues were live on air presenting a local tourism story at an outdoor shopping mall, then filmed himself raising a gun and shooting them both dead. A third victim survived the attack. He uploaded the videos to Twitter before committing suicide.</t>
  </si>
  <si>
    <t>Virginia TV</t>
  </si>
  <si>
    <t>Parking lot near Boys and Girls Club</t>
  </si>
  <si>
    <t>Rochester, New York</t>
  </si>
  <si>
    <t>Genesee Street</t>
  </si>
  <si>
    <t>Around 11:20 p.m. Wednesday on Genesee Street, a gunman shot into a crowd that gathered outside the Rochester Boys and Girls Club after a basketball game, killing three people and wounding four others. 
Drive-by, Gang involvement</t>
  </si>
  <si>
    <t>Houston, Texas</t>
  </si>
  <si>
    <t>Ex-Girlfriend</t>
  </si>
  <si>
    <t>revenge</t>
  </si>
  <si>
    <t>A family of six children and two parents were handcuffed and fatally shot in the head at a Houston home by a man with a violent criminal history who had previously been in a relationship with the mother and had a dispute with her.</t>
  </si>
  <si>
    <t>Grand 16 Theatre, Louisiana</t>
  </si>
  <si>
    <t>Lafayette, Louisiana</t>
  </si>
  <si>
    <t>Movie Theatre</t>
  </si>
  <si>
    <t>On July 23, 2015, a shooting occurred at The Grand 16 Theater movie theater in Lafayette, Louisiana. The shooter opened fire during a showing of the film Trainwreck, killing two people and injuring nine others before he committed suicide.</t>
  </si>
  <si>
    <t>Suwanee</t>
  </si>
  <si>
    <t>Suwanee, Georgia</t>
  </si>
  <si>
    <t>A gunman killed his wife and her two young children inside a suburban Georgia home early Wednesday before fatally shooting himself.</t>
  </si>
  <si>
    <t>Amnicola Training Center, Chattanooga</t>
  </si>
  <si>
    <t>Chattanooga, Tennessee</t>
  </si>
  <si>
    <t>military facilities</t>
  </si>
  <si>
    <t>Marines</t>
  </si>
  <si>
    <t>Four Marines were shot dead Thursday after a gunman brazenly opened fire on two  military facilities in Chattanooga, Tennessee. The shooter was also killed and three people including a police officer were injured.</t>
  </si>
  <si>
    <t>River Forest</t>
  </si>
  <si>
    <t>River Forest, Illinois</t>
  </si>
  <si>
    <t>river forest</t>
  </si>
  <si>
    <t>Two people including the shooter are dead and three others were wounded following what began as a domestic violence incident in River Forest on Sunday morning. Two police officers were among those wounded by gunfire in the incident.</t>
  </si>
  <si>
    <t>Boom Boom Room</t>
  </si>
  <si>
    <t>Morven, North Carolina</t>
  </si>
  <si>
    <t>Two men were arguing in a club called the Boom Boom Room Saturday morning around 2:45. When they started shooting at each other, four bystanders were caught in the crossfire. One of shooters was arrested later, and the other turned himself in on Tuesday, June 23, 2015.</t>
  </si>
  <si>
    <t>Black American or African American/Unknown</t>
  </si>
  <si>
    <t>Charleston Church Shooting</t>
  </si>
  <si>
    <t>Charleston, South Carolina</t>
  </si>
  <si>
    <t>Dylann Storm Roof, 21, shot and killed 9 people after opening fire at the Emanuel AME Church in Charleston, South Carolina. According to a roommate, he had allegedly been â€œplanning something like that for six months."</t>
  </si>
  <si>
    <t>Miami Gardens</t>
  </si>
  <si>
    <t>Miami Gardens, Florida</t>
  </si>
  <si>
    <t>birthday party</t>
  </si>
  <si>
    <t>The shooter opened fire when fight broke out during birthday party around 5:30 p.m. The man pulled out a gun and opened fire, hitting four people.</t>
  </si>
  <si>
    <t>Trestle Trail bridge shooting</t>
  </si>
  <si>
    <t>Menasha, Wisconsin</t>
  </si>
  <si>
    <t>Sergio Valencia del Toro, 27, in what officials say was a random act, shot and killed three people including an 11-year-old girl before turning the gun on himself.</t>
  </si>
  <si>
    <t>Deer Lodge</t>
  </si>
  <si>
    <t>Deer Lodge, Montana</t>
  </si>
  <si>
    <t>The man shot and killed his wife and three children, set a fire in the family's remote cabin and then killed himself.</t>
  </si>
  <si>
    <t>Cleveland</t>
  </si>
  <si>
    <t>Cleveland, Ohio</t>
  </si>
  <si>
    <t>Ex-girlfriend</t>
  </si>
  <si>
    <t>On May 31, 2015, the shooter entered his ex-girlfriend's home and found his ex-girlfriend and her grandfather upstairs, shooting and killing both. He then took his own life.</t>
  </si>
  <si>
    <t>Conyers</t>
  </si>
  <si>
    <t>Conyers, Georgia</t>
  </si>
  <si>
    <t>liquor store</t>
  </si>
  <si>
    <t xml:space="preserve">On May 31, 2015, the shooter entered the business just before 5 pm and open fire. He appeared to randomly shoot at anyone in his path but turns and leaves the building when an armed citizen off-camera returns fire. After the shooter left the liquor store, he  returned to his parents' home and shot and wounded them both. </t>
  </si>
  <si>
    <t>Club Maxey's</t>
  </si>
  <si>
    <t>Decatur, Illinois</t>
  </si>
  <si>
    <t>On May 25, 2015, the shooter was attending a rap concert at a venue called Club Maxey Monday when he and the victim got into an altercation.  The four other people were wounded.</t>
  </si>
  <si>
    <t>Tucson</t>
  </si>
  <si>
    <t>Tucson, Arizona</t>
  </si>
  <si>
    <t>On May 12, 2015, the man gunned down four of his family members, including his 17-year-old niece, before fatally shooting himself in a murder-suicide.</t>
  </si>
  <si>
    <t>Annual motorcycle event in Newark</t>
  </si>
  <si>
    <t>Newark, New Jersey</t>
  </si>
  <si>
    <t>opening of motorcycle season</t>
  </si>
  <si>
    <t>The shooting occurred during an annual event marking the opening of the motorcycle season. More than 2,000 people were in attendance when gunfire erupted at South 16th Street and 19th Avenue just before 8 p.m. Sunday. High school football star Al-Shakeem Woodson was shot and killed and three other people were wounded in the shooting.
The shooting was a result of a long-running feud between two other against the shooter and the 16-year-old.</t>
  </si>
  <si>
    <t>Fox Cities Trestle Trail bridge over Little Lake Butte des Morts</t>
  </si>
  <si>
    <t>bridge</t>
  </si>
  <si>
    <t>On May 3, 2015, an argument with his ex-fiance likely motivated a university student to randomly shoot four people  on a bridge at a park Sunday night, three fatally. Then  the gunman also shot and killed himself.</t>
  </si>
  <si>
    <t>Milwaukee</t>
  </si>
  <si>
    <t>Milwaukee, Wisconsin</t>
  </si>
  <si>
    <t>street</t>
  </si>
  <si>
    <t>dylann Storm Roof, 21, shot and killed 9 people after opening fire at the Emanuel AME Church in Charleston, South Carolina. According to a roommate, he had allegedly been â€œplanning something like that for six months."</t>
  </si>
  <si>
    <t>Gates Pub</t>
  </si>
  <si>
    <t>Gates, New York</t>
  </si>
  <si>
    <t>On early Saturday morning of April 25, the man opened fire inside the Gates Pub. Seven people were shot, one of them was killed.</t>
  </si>
  <si>
    <t>Killeen</t>
  </si>
  <si>
    <t>Killeen, Texas</t>
  </si>
  <si>
    <t>Village West Apartments</t>
  </si>
  <si>
    <t xml:space="preserve">On April 21, 2015, the man fatally shot two women and wounded three others at the Village West Apartments. </t>
  </si>
  <si>
    <t>Phoenix</t>
  </si>
  <si>
    <t>Phoenix, Arizona</t>
  </si>
  <si>
    <t>On April 16, 2015, a man who had been in a business dispute with his two brothers shot and killed them with his mother and one of their wives before taking his own life.</t>
  </si>
  <si>
    <t>Rome</t>
  </si>
  <si>
    <t>Rome, Georgia</t>
  </si>
  <si>
    <t>On April 7, 2015, the man entered 20 Copeland St. about 11:10 p.m. Tuesday and demanded cash from one of victim. The man then fired a handgun at the victim, killing him. Police said at least two men intended to rob people at the Copeland Street home.</t>
  </si>
  <si>
    <t>Indianapolis</t>
  </si>
  <si>
    <t>Indianapolis, Indiana</t>
  </si>
  <si>
    <t>On Sunday  evening of April 5, three suspects entered the apartment, fired multiple shots, and then fled the scene. Five people were injured, three of them were children. One of three suspects was arrested.</t>
  </si>
  <si>
    <t>Daytona Beach</t>
  </si>
  <si>
    <t>Daytona Beach, Florida</t>
  </si>
  <si>
    <t>On April 3, 2015, four people were shot early Friday morning at a house party near Bethune-Cookman University in Daytona Beach. Four Bethune-Cookman University students were shot after the alleged gunman was kicked out of a house party about four blocks from the campus in Daytona Beach. The escaped suspect surrendered on April 6, 2015.</t>
  </si>
  <si>
    <t>Tulsa</t>
  </si>
  <si>
    <t>Tulsa, Oklahoma</t>
  </si>
  <si>
    <t xml:space="preserve">On March 30, 2015, police discovered four bodies of a family, including two young boys, inside a home in Tulsa, Oklahoma on Wednesday in what appeared to be a murder-suicide. Officers discovered the bodies Wednesday afternoon as they conducted a welfare check requested by the mother's employer who was concerned after the woman failed to show up for work or call in sick for two days. A handgun was found near the father's body. </t>
  </si>
  <si>
    <t>Panama City Beach</t>
  </si>
  <si>
    <t>Panama City Beach, Florida</t>
  </si>
  <si>
    <t>On March 28, 2015, seven people were wounded, several critically, in a shooting at a Spring Break house party early Saturday. The shooter was arrested after the shooting.</t>
  </si>
  <si>
    <t>Little Water</t>
  </si>
  <si>
    <t>Little Water, New Mexico</t>
  </si>
  <si>
    <t>On March 19, 2015, police officer was shot and killed after responding to a domestic violence situation. The shooter was holding his family hostage and allegedly pistol-whipped his wife and mother. The suspect led police on a 40-mile chase from New Mexico to Arizona before he was shot and killed.</t>
  </si>
  <si>
    <t>Mesa</t>
  </si>
  <si>
    <t>Mesa, Arizona</t>
  </si>
  <si>
    <t>On March 18, 2015, the shootings started with an argument inside a motel room that spilled outside, one man dead and two women wounded. The gunman then shot another man who was working at a nearby restaurant. The gunman got away from the restaurant by carjacking the school instructor's car. The man then went to an apartment complex about 2 miles away, and shot another man. Another man was found in a neighboring apartment building with multiple gunshot wounds.</t>
  </si>
  <si>
    <t>Cottonwood</t>
  </si>
  <si>
    <t>Cottonwood, Alabama</t>
  </si>
  <si>
    <t>On Sunday night of March 15, the man broke into a house and killed two people including his wife and shot another person before turning the gun on himself.</t>
  </si>
  <si>
    <t>Brookhaven</t>
  </si>
  <si>
    <t>Brookhaven, Mississippi</t>
  </si>
  <si>
    <t>House Owner</t>
  </si>
  <si>
    <t>On early Friday morning of March 13, the man accused of shooting  the owners of a house, killing the two and critically injuring the other three. The man rented a room in the house. The man and the house owner had argued about something, and the man pulled out a gun and started shooting. He was found dead on Saturday, May 31, 2015 in his cell.</t>
  </si>
  <si>
    <t>Tarboro</t>
  </si>
  <si>
    <t>Tarboro, North Carolina</t>
  </si>
  <si>
    <t>Barber Shop</t>
  </si>
  <si>
    <t>Open+Close</t>
  </si>
  <si>
    <t xml:space="preserve">On Saturday afternoon of February 28, 2015, one of the fatal shootings happened at the Master's Touch barber shop around 1 p.m. Another shooting  happened at a nearby mobile home park. A woman and man were shot in that encounter. Police later shot and killed the suspected gunman after they tracked down the suspect. </t>
  </si>
  <si>
    <t>Birmingham's Washington Park</t>
  </si>
  <si>
    <t>Birmingham, Alabama</t>
  </si>
  <si>
    <t>Friends</t>
  </si>
  <si>
    <t>On February 27, 2015, the online Facebook brawl between two groups of friends spilled out into the streets with a planned videotaped fight.  After the melee ensued, two teenage males pulled out guns and started shooting at the girls. The shots killed 14-year-old girl and wounded two others.</t>
  </si>
  <si>
    <t>Tyrone</t>
  </si>
  <si>
    <t>Tyrone, Missouri</t>
  </si>
  <si>
    <t>Late night on February 26, a man entered the home of two of his cousins and shot them. Their daughter escaped the home and called the police. The shooter proceeded to four other nearby residences, killing two more of his cousins and three other acquaintances. The shooter then drove to another county and killed himself in his car. The shooter's mother, who lived with the shooter, was found dead from lung cancer in her home.</t>
  </si>
  <si>
    <t>Charlotte</t>
  </si>
  <si>
    <t>Charlotte, North Carolina</t>
  </si>
  <si>
    <t>Contestant</t>
  </si>
  <si>
    <t>On February 24, 2015, "America's Next Top Model" contestant was killed in a triple homicide at her boyfriend's home.</t>
  </si>
  <si>
    <t>Clarkesville</t>
  </si>
  <si>
    <t>Clarkesville, Georgia</t>
  </si>
  <si>
    <t>On February 22, 2015, A former police officer fatally shot his ex-wife and her friend, then wounded a local sheriff and a deputy at his ex-wife's home on Sunday before he was killed by the return fire from law enforcement.</t>
  </si>
  <si>
    <t xml:space="preserve">On Sunday night of February 22, Fort Hood soldier opened fire on three people, killing two and injuring one before forcing his wife into another home, where he killed her and then himself. </t>
  </si>
  <si>
    <t>Fort Hood</t>
  </si>
  <si>
    <t>Chapel Hill</t>
  </si>
  <si>
    <t>Chapel Hill, North Carolina</t>
  </si>
  <si>
    <t xml:space="preserve">On the evening of Feb. 10, 2015, a man entered the apartment of three Muslim students with whom he had an ongoing dispute about parking space. The man was a fellow resident of the apartment complex. He shot all three people in the head, killing them. </t>
  </si>
  <si>
    <t>Moon Lake</t>
  </si>
  <si>
    <t>New Port Richey, Florida</t>
  </si>
  <si>
    <t>Early morning on Feb. 9, 2015 two shooters with significant criminal records entered a house Moon Lake and shot the four residents of the house. Three of the victims were killed and the fourth was injured and escaped the house after the shooters left. The shooters escaped and were arrested a week later.</t>
  </si>
  <si>
    <t>White American or European American/Some other Race</t>
  </si>
  <si>
    <t>Monroeville Macy's</t>
  </si>
  <si>
    <t>Monroeville, Pennsylvania</t>
  </si>
  <si>
    <t>Shopping Mall</t>
  </si>
  <si>
    <t>On the evening of Feb. 7, 2015, a teenager entered Macy's at the Monroeville Mall, approached a man and spoke briefly with him. Then he shot him and two bystanders. The shooter left the scene, but was arrested the next morning.</t>
  </si>
  <si>
    <t>Douglasville</t>
  </si>
  <si>
    <t>Douglasville, Georgia</t>
  </si>
  <si>
    <t>On February 7, 2015, a man entered the house of his ex-wife and shot her, two of their children, her boyfriend, and wounded two of her children. He then went onto the street and shot himself.</t>
  </si>
  <si>
    <t>King, North Carolina</t>
  </si>
  <si>
    <t>A Couple and their sons were found shot to death in their mobile home on Wednesday, February 4. 2015. All four family members were found shot in the head. The shooter shot his wife and two boys before killing himself.</t>
  </si>
  <si>
    <t>McAvan's Pub</t>
  </si>
  <si>
    <t>Syracuse, New York</t>
  </si>
  <si>
    <t>Pub</t>
  </si>
  <si>
    <t>Ex-Girlfriend &amp; Family</t>
  </si>
  <si>
    <t>Shortly after midnight on February 1, 2015, a man forced his ex-girlfriend at gunpoint to bring him to McAvan's Pub, where a birthday party with her relatives was taking place. The woman's brother attempted to separate her from her companion, at which point the man opened fire, injuring six people including his ex-girlfriend's brother.</t>
  </si>
  <si>
    <t>LaGrange</t>
  </si>
  <si>
    <t>LaGrange, Georgia</t>
  </si>
  <si>
    <t>On January 28, 2015, in a Georgia home, a man shot three family members and one friend, and strangled his daughter in law. All five died. He left town with the family's dog, and police arrested him several days later.</t>
  </si>
  <si>
    <t>Queens</t>
  </si>
  <si>
    <t>New York City, New York</t>
  </si>
  <si>
    <t>Early in the morning of January 24, 2015, a man shot his two daughters, wife, and mother-in-law, killing all but one of his daughters. The shooter  then went to his car and shot himself.</t>
  </si>
  <si>
    <t>Omaha</t>
  </si>
  <si>
    <t>Party Outside Home</t>
  </si>
  <si>
    <t>On the morning of January 24, 2015, two shooters opened fire at a party outside a home in Omaha. Three were killed and five others were injured. One of the suspected shooters was arrested, but the other has not been identified. Possibly gang-related.</t>
  </si>
  <si>
    <t>Moscow</t>
  </si>
  <si>
    <t>Moscow, Idaho</t>
  </si>
  <si>
    <t>Home+Restaurant</t>
  </si>
  <si>
    <t xml:space="preserve">On Friday, January 10, 2015, a man shot his adoptive mother in her house, walked to his landlord's nearby office and shot and killed him and injured another person in the office. He then drove to an Arby's that his parents frequented, asked to see the manager, and shot and killed her. </t>
  </si>
  <si>
    <t>Memphis</t>
  </si>
  <si>
    <t>Memphis, Tennessee</t>
  </si>
  <si>
    <t>On Jan. 1, 2015, 25 people were on a party bus that was shot at by people in two vehicles that followed the bus. At least one of these men had been in a verbal argument with one of the bus' passengers at a club where the party bus had stopped just before the shooting.</t>
  </si>
  <si>
    <t>Pennsburg, Souderton, Lansdale, Harleysville</t>
  </si>
  <si>
    <t>Pennsburg, Souderton, Lansdale, Harleysville, Pennsylvania</t>
  </si>
  <si>
    <t>Multiple Homes</t>
  </si>
  <si>
    <t>Ex-Wife &amp; Family</t>
  </si>
  <si>
    <t>Early in the morning on December 15, 2014, a man entered the Souderton home of his ex-wife's sister and killed her, her husband, and her two children. He then went to a Lansdale residence and shot his ex-wife's mother and grandmother. He proceeded to his ex-wife's home in Lower Salford where he fatally shot her and took their two daughters to another location. Nearly two days later the was found dead from a drug overdose.</t>
  </si>
  <si>
    <t>Morgantown</t>
  </si>
  <si>
    <t>Morgantown, West Virginia</t>
  </si>
  <si>
    <t>Ex-Girlfriend+random</t>
  </si>
  <si>
    <t>On December 1, 2014, a man entered the home of his ex-girlfriend and shot and killed her and her new boyfriend. He then proceeded to the home of a business rival, whom he killed, and the home of another man with whom his ex-girlfriend had been involved, whom he also killed. The shooter then drove to another county and shot himself.</t>
  </si>
  <si>
    <t>Florida State University</t>
  </si>
  <si>
    <t>Tallahassee, Florida</t>
  </si>
  <si>
    <t>On November 19 just after midnight,  a graduate of Florida State University went to a library on campus which was full of people. He opened fire, injuring three people. Police arrived and told the shooter to drop the weapon, but he refused. Police then fired at the shooter, killing him.</t>
  </si>
  <si>
    <t>Marysville-Pilchuck High School</t>
  </si>
  <si>
    <t>Marysville, Washington</t>
  </si>
  <si>
    <t>School Cafeteria</t>
  </si>
  <si>
    <t xml:space="preserve">On October 24, 2014, a freshman at Marysville-Pilchuck High School approached a table of his friends in the school cafeteria and a verbal fight ensued. The student then pulled out a handgun and fired at the students at the table. He injured five students, killed 1 girl, and then committed suicide by shooting himself in the head. Three of the four injured students died in the hospital in the following days. </t>
  </si>
  <si>
    <t>Native American or Alaska Native</t>
  </si>
  <si>
    <t>Albuquerque Auto Shop</t>
  </si>
  <si>
    <t>Albuquerque, New Mexico</t>
  </si>
  <si>
    <t>Outside an auto shop</t>
  </si>
  <si>
    <t>The shooter pulled up to an auto shop and saw his ex-girlfriend talking with her current boyfriend. He crashed his car into the car the couple was standing next to. This knocked the current boyfriend to the ground. The shooter then fired fatal shots at his ex-girlfriend, and shot and injured three other women who had entered the shop.</t>
  </si>
  <si>
    <t>Bourbon Street New Orleans</t>
  </si>
  <si>
    <t>New Orleans, Louisiana</t>
  </si>
  <si>
    <t>On June 29, 2014, two men were having an argument on Bourbon Street, which escalated into a gunfight. Many shots were fired into the surrounding crowd, killing one and injuring nine.</t>
  </si>
  <si>
    <t>Nellis Plaza</t>
  </si>
  <si>
    <t>Las Vegas, Nevada</t>
  </si>
  <si>
    <t>Café+Walmart</t>
  </si>
  <si>
    <t>On the afternoon of June 8, 2014, a man and his wife approached two police officers having lunch in Las Vegas and began shooting, killing them both. The couple then fled to Walmart, where they killed an armed civilian attempting to stop the shooters. The man was killed by police and the woman killed herself at the Walmart.</t>
  </si>
  <si>
    <t>Seattle Pacific University</t>
  </si>
  <si>
    <t>Seattle, Washington</t>
  </si>
  <si>
    <t>On June 5, 2014, a 26-year-old man entered a hall on the campus of Seattle Pacific University and began shooting at students. The shooter killed one student and injured two others before a student tackled and stopped the shooter as he was reloading.</t>
  </si>
  <si>
    <t>Isla Vista mass murder</t>
  </si>
  <si>
    <t>Santa Barbara, California</t>
  </si>
  <si>
    <t>Elliot Rodger, 22, shot three people to death in the college town of Isla Vista near the University of California, Santa Barbara. He also shot others as he drove around town, and injured others by striking them with is vehicle. He committed suicide by shooting himself in his car as police closed in. Prior to the rampage, Rodger stabbed three people to death at his apartment.</t>
  </si>
  <si>
    <t>Kennesaw FedEx</t>
  </si>
  <si>
    <t>Kennesaw, Georgia</t>
  </si>
  <si>
    <t>Workplace</t>
  </si>
  <si>
    <t>On the morning of April 29, 2014, a 19 year-old package handler at the FedEx in Kennesaw, Georgia arrived at his place of work and began shooting. He wounded six of his coworkers before committing suicide.</t>
  </si>
  <si>
    <t>FedEx</t>
  </si>
  <si>
    <t>Fort Hood shooting 2</t>
  </si>
  <si>
    <t>Fort Hood, Texas</t>
  </si>
  <si>
    <t>Fort Hood Army Post</t>
  </si>
  <si>
    <t>Army Specialist Ivan Lopez, 34, opened fire at the Fort Hood Army Post in Texas, killing three and wounding at least 12 others before shooting himself in the head after engaging with military police. Lt. Gen. Mark A. Milley told reporters that Lopez "had behavioral health and mental health" issues.</t>
  </si>
  <si>
    <t xml:space="preserve">On April 2, 2014, a 34-year-old Army Specialist began shooting at Fort Hood where he was stationed. He killed 3 military personnel and wounded 16 others before committing suicide. </t>
  </si>
  <si>
    <t>San Francisco Tenderloin</t>
  </si>
  <si>
    <t>Outside Club</t>
  </si>
  <si>
    <t>On the evening of March 23, 2014, the shooters were arguing with a crowd outside of a club, which prompted them to retrieve arms from their car for the attack. Eight people were wounded by the attack, and there were no fatalities. The shooters were later apprehended.</t>
  </si>
  <si>
    <t>Cedarville Rancheria Tribe</t>
  </si>
  <si>
    <t>Alturas, California</t>
  </si>
  <si>
    <t>Family+random</t>
  </si>
  <si>
    <t>On February 20, 2014, a 44-year old woman went to a tribe eviction meeting where she killed three family members and a worker. After running out of ammunition, the shooter grabbed a butcher knife and stabbed another person.</t>
  </si>
  <si>
    <t>Female</t>
  </si>
  <si>
    <t>Centennial Hill Bar &amp; Grill</t>
  </si>
  <si>
    <t>Montgomery, Alabama</t>
  </si>
  <si>
    <t>rapper+random</t>
  </si>
  <si>
    <t>Early morning on December 28, 2013, a rapper had a confrontation with an acquaintance before going onstage. Soon after, the acquaintance left and re-entered the building and fired at the rapper. He and another shooter injured 5 and killed 3, including the rapper.</t>
  </si>
  <si>
    <t>Los Angeles International Airport (LAX)</t>
  </si>
  <si>
    <t>Los Angeles, California</t>
  </si>
  <si>
    <t>Los Angeles International Airport</t>
  </si>
  <si>
    <t>TSA Officer</t>
  </si>
  <si>
    <t>On November 1, 2013, an unemployed 23-year old man entered Terminal 3 at Los Angeles International Airport (LAX) in California, and pulled a rifle from his bag, killing one TSA officer and wounding two other officers and a passenger before he was wounded and captured. Witnesses said that the shooter was calmly asking people: "Hey, are you TSA?". If they said no, the shooter moved on.</t>
  </si>
  <si>
    <t>Sparks Middle School</t>
  </si>
  <si>
    <t>Sparks, Nevada</t>
  </si>
  <si>
    <t>Sparks Middle School in Nevada</t>
  </si>
  <si>
    <t xml:space="preserve">On October 21, 2013, a 12-year old student at Sparks Middle School in Nevada, shot and injured two students and killed a teacher before killing himself. </t>
  </si>
  <si>
    <t>Washington Navy Yard</t>
  </si>
  <si>
    <t>Washington D.C.</t>
  </si>
  <si>
    <t>On September 16, 2013, a 34-yearl old contractor for the Navy Yard in Washington D.C, entered the building shooting randomly, killing twelve people and injuring three surviving victims before he was shot and killed by law enforcement officers.  Five other people were injured during the incident while trying to escape.</t>
  </si>
  <si>
    <t>Navy Yard</t>
  </si>
  <si>
    <t>Oklahoma City Residence</t>
  </si>
  <si>
    <t>Oklahoma City, Oklahoma</t>
  </si>
  <si>
    <t>On August 14, 2013, a 40-year old man obsessed with actress Selena Gomez, fatally shot his mother, sister, niece and infant nephew. He was later arrested and told police he had to getaway from his family because they were preventing him from being with his one true love.</t>
  </si>
  <si>
    <t>Homes in Desoto and Dallas</t>
  </si>
  <si>
    <t>On August 7, 2013, a 44-year old former special education teacher allegedly went on a murder spree in the Dallas area, killing four people, including his ex-wife and estranged girlfriend, and wounding four others. Once police arrived at the second home, the shooter after running out of ammunition, reportedly pretended he was one of the victims and appeared catatonic.</t>
  </si>
  <si>
    <t>Ross Township Supervisor Council Meeting</t>
  </si>
  <si>
    <t>Salisbury , Pennsylvania</t>
  </si>
  <si>
    <t>Ross Township</t>
  </si>
  <si>
    <t>On August 5, 2013, an unemployed 59-year old man went to Ross Township's monthly meeting in Salisbury, Pennsylvania, killing three people and injuring four more. The shooter was later restrained and shot in the leg by civilians at the scene. He had been forced to vacate his property of 20 years and had been living out of his car and in abandoned buildings ever since.</t>
  </si>
  <si>
    <t>Hialeah apartment shooting</t>
  </si>
  <si>
    <t>Hialeah, Florida</t>
  </si>
  <si>
    <t>Apartment Complex</t>
  </si>
  <si>
    <t>Pedro Vargas, 42, set fire to his apartment, killed six people in the complex, and held another two hostages at gunpoint before a SWAT team stormed the building and fatally shot him.</t>
  </si>
  <si>
    <t>Santa Monica College</t>
  </si>
  <si>
    <t>Santa Monica, California</t>
  </si>
  <si>
    <t>On June 7, 2013, a 23-year old killed his father and brother at their family home and then set the home on fire in Santa Monica, California. He then forced a motorist to drive him to the Santa Monica College campus. On his way there he fired at commuters. During a 13-minute shooting spree spanning roughly 1.5 miles he killed three other people and three others wounded by gun shot. The shooter was killed by the police in the Santa Monica College library.</t>
  </si>
  <si>
    <t>Village of Manchester in Illinois</t>
  </si>
  <si>
    <t>Manchester, Illinois</t>
  </si>
  <si>
    <t>partner's family</t>
  </si>
  <si>
    <t>On April 24, 2013, a 43-year old man traveled to the home of his former partner's family in Manchester, Illinois. He shot and killed three adults (one  of them pregnant), a boy, and an infant, all members of the same family. There was a third child who, after shooting her, the shooter took to a neighbor's house; she survived the incident. The shooter was then chased by the police by car. The car chase resulted in a shootout between the two. The shooter was shot and killed by the police.</t>
  </si>
  <si>
    <t>Pinewood Village Apartments</t>
  </si>
  <si>
    <t>Federal Way, Washington</t>
  </si>
  <si>
    <t>Apartment</t>
  </si>
  <si>
    <t>Girlfriend</t>
  </si>
  <si>
    <t>On April 21, 2013, a 27-year old man shot and killed his girlfriend at their apartment in Federal Way, Washington. He then shot two neighbors in the building's parking lot and a third victim in another apartment who had come out to see what was happening. It seems the shooter wanted to kill any witness after shooting his girlfriend. He was later killed by police.</t>
  </si>
  <si>
    <t>Mohawk and Herkimer Villages in New York</t>
  </si>
  <si>
    <t>Mohawk, New York</t>
  </si>
  <si>
    <t>On March 13, 2013, an unemployed 64-year old man set his apartment on fire in Mohawk village, New York, before he went into a local barbershop and shot four people, killing two and wounding two others. Afterwards, the shooter drove to Herkimer village, where he shot and killed to other people at a local car servicing business. After the rampage, he holed up in an abandoned building where he had a standoff with police for 18 hours until he was shot and killed.</t>
  </si>
  <si>
    <t>Ladera Ranch, Santa Ana, Tustin and Orange</t>
  </si>
  <si>
    <t>Ladera Ranch, California</t>
  </si>
  <si>
    <t>On February 19, 2013, a 20-year old unemployed, part-time student killed a 20-year old woman at his parent's house. The shooter's parents called 911 when they heard the noise. He drove off in his parents car and went on a killing spree carjacking several cars and shooting at commuters, drivers, and construction workers. He committed suicide when police were approaching. The shooter had left a suicide note that he wrote within an hour of the 911 call his parents made.</t>
  </si>
  <si>
    <t>Los Angeles Police Department</t>
  </si>
  <si>
    <t>Irvine, California</t>
  </si>
  <si>
    <t>Coworker's Family</t>
  </si>
  <si>
    <t xml:space="preserve">On February 3, 2013, a 33-year old former LAPD police officer shot and killed the daughter of a former LAPD captain and her fiance in a parking garage in Irvine, California. The shooter fled the scene and a large manhunt followed until February 12, 2013, during a stand-off  with police at a cabin in the San Bernardino Mountains. The shooter killed one police officer and injured another one before he committed suicide. It is not clear if he took his life before or after the police started to burn down the cabin where he was holed up. </t>
  </si>
  <si>
    <t>Phoenix Law Firm</t>
  </si>
  <si>
    <t>Entrance of building</t>
  </si>
  <si>
    <t>On January 30, 2013, a 70-year old man attended a mediation session at a law firm in Phoenix, Arizona. At the end of the session he shot three people at the entrance of the building, killing the two man involved in the session with him and wounding a third person. The shooter fled the scene, firing at a man who followed him. He later died from a self-inflicted gunshot wound.</t>
  </si>
  <si>
    <t>South Valley Residence</t>
  </si>
  <si>
    <t>South Valley, Albuquerque, New Mexico</t>
  </si>
  <si>
    <t>On January 19, 2013, a 15-year old homeschooled student shot and killed his mother and three younger siblings in their residential home in South Valley, New Mexico. The shooter then waited up five hours for his father, a former pastor, to arrive home. When the father got home, the son shot him several times and killed him. Apparently, he was planning to go on a killing spree afterwards. Instead he went to church and was later arrested.</t>
  </si>
  <si>
    <t>Sandy Hook Elementary School</t>
  </si>
  <si>
    <t>Newtown, Connecticut</t>
  </si>
  <si>
    <t>Family+students</t>
  </si>
  <si>
    <t>On December 14, 2012, a 20-year old shot and killed his mother at their home in Newtown, Connecticut. He then travelled to Sandy Hook Elementary School killing twenty children and six adult staff members and injuring two others before killing himself. Court documents showed that the school shooting had occurred in the space of less than five munities with 156 shots fired.</t>
  </si>
  <si>
    <t>Clackamas Town Center</t>
  </si>
  <si>
    <t>Happy Valley, Oregon</t>
  </si>
  <si>
    <t>On December 11, 2012, an unemployed 22-year old run into Clackamas Town Center, a shopping center outside the City of Portland, Oregon. The gunman opened fire on shoppers and employees killing two people and seriously wounding a third person before committing suicide.</t>
  </si>
  <si>
    <t>Azana Spa in Brookfield</t>
  </si>
  <si>
    <t>Brookfield, Wisconsin</t>
  </si>
  <si>
    <t>On October 21, 2012, a 45-year old man went to Azana Spa in Brookfield, Wisconsin, where his estranged wife worked. He shot and killed his ex-wife and two of her co-workers and injured four others before committing suicide.</t>
  </si>
  <si>
    <t>The Spot Nightclub</t>
  </si>
  <si>
    <t>Miami, Florida</t>
  </si>
  <si>
    <t>On September 28, shots were fired into a large crowd gathered at The Spot, an all-ages club at which many young teens were present. Fifteen people were injured.</t>
  </si>
  <si>
    <t>Accent Signage Systems in Minneapolis</t>
  </si>
  <si>
    <t>Accent Signage Systems Building</t>
  </si>
  <si>
    <t>Ex-Coworkers</t>
  </si>
  <si>
    <t>On September 27, 2012, a 36-year old man recently fired at Accent Signage Systems in Minneapolis, went into the firm's building killing six people and injuring two others. The gunman then turned the gun on himself.</t>
  </si>
  <si>
    <t>Sikh Temple in Wisconsin</t>
  </si>
  <si>
    <t>Oak Creek, Wisconsin</t>
  </si>
  <si>
    <t>Sikh Temple</t>
  </si>
  <si>
    <t>Sikhs</t>
  </si>
  <si>
    <t>On August 5, 2012, a 40-year old US Army veteran and white supremacist opened fire in a Sikh Temple in Oak Creek, Wisconsin fatally shooting six people and wounded four others. The shooter took his life by shooting himself after he was shot in the stomach by a responding police officer. His girlfriend had broken up with him very recently.</t>
  </si>
  <si>
    <t>Aurora theater shooting</t>
  </si>
  <si>
    <t>Aurora, Colorado</t>
  </si>
  <si>
    <t>James Holmes, 24, opened fire in a movie theater during the opening night of "The Dark Night Rises" and was later arrested outside.</t>
  </si>
  <si>
    <t>white</t>
  </si>
  <si>
    <t>University Heights Apartments in Auburn</t>
  </si>
  <si>
    <t>Auburn, Alabama</t>
  </si>
  <si>
    <t>On June 9, 2012, a 22-year old man went to a party in an off-campus apartment complex in Auburn, Alabama. Three people, including two former Auburn University football players, were killed and three others were wounded. The shooter fled the scene and turned himself in a few days later.</t>
  </si>
  <si>
    <t>Cafe in Seattle</t>
  </si>
  <si>
    <t>On May 30, 2012, a 40-year old man went to a coffee shop in Seattle, Washington, where he was asked to leave due to his belligerent behaviour the previous week. The man opened fire and killed four people and injured another one. He then fled and later killed a female motorist, taking off with her SUV. Five hours later, while he was being confronted by police, he killed himself with a gunshot.</t>
  </si>
  <si>
    <t>Seattle cafe shooting</t>
  </si>
  <si>
    <t>Ian Stawicki, 40, gunned down four patrons at a cafe, and another person during a carjacking nearby, then shot himself as police closed in. (He died later that day in a Seattle hospital.)</t>
  </si>
  <si>
    <t>North Tulsa, Oklahoma</t>
  </si>
  <si>
    <t>black men</t>
  </si>
  <si>
    <t>On April 6, 2012, a 19-year old and a 32-year old man went on a deadly shooting spree in Tulsa, Oklahoma, shooting black men at random in an apparently racially motivated attack. Three men died and two were wounded. The victims were chosen at random.</t>
  </si>
  <si>
    <t>19,32</t>
  </si>
  <si>
    <t>Oikos University killings</t>
  </si>
  <si>
    <t>Oakland, California</t>
  </si>
  <si>
    <t>Nursing Classroom</t>
  </si>
  <si>
    <t>One L. Goh, 43, a former student, opened fire in a nursing classroom. He fled the scene by car and was arrested nearby a few hours later.</t>
  </si>
  <si>
    <t>Chardon High School</t>
  </si>
  <si>
    <t>Chardon, Ohio</t>
  </si>
  <si>
    <t>Chardon High Scool</t>
  </si>
  <si>
    <t>On February 27, 2012, a 17-year old student entered Chardon High School in Chardon, Ohio, shooting  students in the cafeteria and in the hallway, leaving three students dead and three injured. He then was chased out of the school by a teacher and was arrested outside the school.</t>
  </si>
  <si>
    <t>Su Jung Health Sauna shooting</t>
  </si>
  <si>
    <t>Norcross, Georgia</t>
  </si>
  <si>
    <t>Spa</t>
  </si>
  <si>
    <t>Jeong Soo Paek, 59, returned to a Korean spa from which he'd been kicked out after an altercation. He gunned down two of his sisters and their husbands before committing suicide.</t>
  </si>
  <si>
    <t>Ensley Birmingham</t>
  </si>
  <si>
    <t>Three teenagers attempted to rob a house in the early morning of January 29, 2012. Five people were in the house playing cards, and each was shot to death in the back of the head; four of their bodies were found naked in bedroom, and one had been shot 12 times.</t>
  </si>
  <si>
    <t>Salon Meritage</t>
  </si>
  <si>
    <t>Seal Beach, California</t>
  </si>
  <si>
    <t>Hair Salon</t>
  </si>
  <si>
    <t>On October 12, 2011, a 41-year old allegedly opened fire at a hair salon in Seal Beach, California, where his former wife worked. Eight people inside the salon and one person in the parking lot were shot, and only one victim survived. The shooter was later arrested about half a mile away from the salon. He argued earlier that day over the phone with his ex-wife over a custody dispute regarding their 8-year old son.</t>
  </si>
  <si>
    <t>IHOP shooting</t>
  </si>
  <si>
    <t>Carson City, Nevada</t>
  </si>
  <si>
    <t>International House of Pancakes Restaurant</t>
  </si>
  <si>
    <t>Eduardo Sencion, 32, opened fire at an International House of Pancakes restaurant and later died from a self-inflicted gunshot wound.</t>
  </si>
  <si>
    <t>Residences in Grand Rapids</t>
  </si>
  <si>
    <t>Grand Rapids, Michigan</t>
  </si>
  <si>
    <t>On July 7, 2011, a 34-year old man went to two homes on a shooting rampage, killing his estranged wife, their daughter, his former girlfriend, and members of the victims' families. The shooter kept shooting at random as he fled by car and followed and shot another ex-girlfriend while she was driving on her car. The gunman was chased by police that forced him to exit his vehicle and ran on foot, entering a random residence where he took three hostages. He ended releasing the hostages and committing suicide.</t>
  </si>
  <si>
    <t>Southern Union State Community College</t>
  </si>
  <si>
    <t>Opelika, Alabama</t>
  </si>
  <si>
    <t>Opelika campus of Southern Union State Community College in Alabama</t>
  </si>
  <si>
    <t>On April 6, 2011, a 34-year old man went to the Opelika campus of Southern Union State Community College in Alabama, where his former wife was a student. He fired into a car and shot and killed his mother-in-law and injured his estranged wife, her grandmother, and her 4-year old daughter. Hours later returned to the crime scene and confessed to a photographer that he was the shooter. He was later arrested by the police.</t>
  </si>
  <si>
    <t>Youngstown State University</t>
  </si>
  <si>
    <t>Youngstown, Ohio</t>
  </si>
  <si>
    <t>fraternity house party</t>
  </si>
  <si>
    <t>On February 6, 2011, two 19-year old man and a 22-year old man were involved in an argument over a girl in a fraternity house party in Youngstown State University in Ohio. A dispute ensued and one man was thrown out of the party and the other followed. They returned sometime later and began spraying bullets into the crowd, killing one student and injuring eleven others.</t>
  </si>
  <si>
    <t>19,22</t>
  </si>
  <si>
    <t>Tucson shooting</t>
  </si>
  <si>
    <t>Congresswoman</t>
  </si>
  <si>
    <t>Jared Loughner, 22, opened fire outside a Safeway during a constituent meeting with Congresswoman Gabrielle Giffords (D-Ariz.) before he was subdued by bystanders and arrested.</t>
  </si>
  <si>
    <t>Hartford Beer Distributor shooting</t>
  </si>
  <si>
    <t>Manchester, Connecticut</t>
  </si>
  <si>
    <t>Omar S. Thornton, 34, shot up his Hartford Beer Distributor workplace after facing disciplinary issues, then committed suicide.</t>
  </si>
  <si>
    <t>black</t>
  </si>
  <si>
    <t>University of Alabama in Huntsville</t>
  </si>
  <si>
    <t>Huntsville, Alabama</t>
  </si>
  <si>
    <t>University of Alabama</t>
  </si>
  <si>
    <t>On February 12, 2010, a 44-year old professor went to a faculty meeting at the University of Alabama in Huntsville. She sat quietly at the meeting for 30 or 40 minutes before pulling out a gun, killing three of her coworkers and injuring three others. She was later arrested outside the building.</t>
  </si>
  <si>
    <t>Coffee shop police killings</t>
  </si>
  <si>
    <t>Parkland, Washington</t>
  </si>
  <si>
    <t>Coffee Shop</t>
  </si>
  <si>
    <t>Maurice Clemmons, 37, a felon who was out on bail for child-rape charges, entered a coffee shop on a Sunday morning and shot four police officers who had gone there to use their laptops before their shifts. Clemmons, who was wounded fleeing the scene, was later shot dead by a police officer in Seattle after a two-day manhunt.</t>
  </si>
  <si>
    <t>Parkland Coffee Shop</t>
  </si>
  <si>
    <t>Lakewood, Washington</t>
  </si>
  <si>
    <t>On November 29, 2009, a 37-year old convicted felon who was out on bail, entered a coffee shop in Lakewood, Washington. The gunman shot and killed four off-duty police officers who had gone there to use their laptops before their shifts. After a two-day manhunt, the gunman was shot and killed by a police officer in south Seattle.</t>
  </si>
  <si>
    <t>Fort Hood Army Base</t>
  </si>
  <si>
    <t>On November 5, 2009, a 39-year old U.S. Army psychiatrist fatally shot thirteen people and injured thirty-two at Fort Hood Army Base located in Killeen, Texas. He was shot and wounded by another soldier and arrested as he fell unconscious.</t>
  </si>
  <si>
    <t>U.S Army</t>
  </si>
  <si>
    <t>Binghamton shootings</t>
  </si>
  <si>
    <t>Binghamton, New York</t>
  </si>
  <si>
    <t>American Civic Association Centre</t>
  </si>
  <si>
    <t>Jiverly Wong, 41, opened fire at an American Civic Association center for immigrants before committing suicide.</t>
  </si>
  <si>
    <t>Carthage nursing home shooting</t>
  </si>
  <si>
    <t>Carthage, North Carolina</t>
  </si>
  <si>
    <t>Nursing Home</t>
  </si>
  <si>
    <t>Robert Stewart, 45, opened fire at a nursing home where his estranged wife worked before he was shot and arrested by a police officer.</t>
  </si>
  <si>
    <t>Rivermark, Santa Clara, California</t>
  </si>
  <si>
    <t>Santa Clara, California</t>
  </si>
  <si>
    <t>On March 29, 2009, a 42-year-old web analytics technician for Yahoo! in Santa Clara, California began shooting in his home. He killed his two children, his brother-in-law, sister-in-law, and their infant daughter before committing suicide. He was found to have a growing brain tumor during the autopsy.</t>
  </si>
  <si>
    <t>Yahoo</t>
  </si>
  <si>
    <t>Pinelake Health and Rehab nursing home</t>
  </si>
  <si>
    <t>On March 29, 2009, a 45-year old man opened fire at the Pinelake Health and Rehab nursing home in Carthage, North Carolina, where his estranged wife worked. The shooter killed eight people and wounded another two before being shot and arrested by a police officer. His ex-wife, the apparent main target, survived the shooting unharmed by hiding in the Alzheimer ward of the building, which was secured by passcode-protected doors.</t>
  </si>
  <si>
    <t>Geneva County, Alabama</t>
  </si>
  <si>
    <t>Geneva, Alabama</t>
  </si>
  <si>
    <t>On March 10, 2009, a 28-year-old grocery worker in Geneva County, Alabama went to his mother's home to kill her and her three dogs before setting the house on fire. He then went to his uncle's house, killing him, two of his cousins, two neighbors and wounded an aunt and an infant neighbor. He then went next-door and killed his grandmother before fleeing the scene. He killed three passers by and shot at anyone trying to flee or stop him. In total, ten were killed and six were wounded. He committed suicide as police attempted to detain him.</t>
  </si>
  <si>
    <t>Covina, California</t>
  </si>
  <si>
    <t>On December 24, 2008, a 45-year-old man entered his brother's residence in Covina, California while dressed in a Santa Claus costume. He then opened fire on his family and ex-wife, killing several before setting the house ablaze. He committed suicide with a gunshot wound to the head. Nine victims died in the incident and two of the wounded escaped the fire.</t>
  </si>
  <si>
    <t>University of Central Arkansas</t>
  </si>
  <si>
    <t>Conway, Arkansas</t>
  </si>
  <si>
    <t>Dormitory</t>
  </si>
  <si>
    <t>On October 26, 2008, four men between the ages of 19 and 20 arrived at a dormitory at the University of Central Arkansas in Conway, Arkansas and began shooting. The shooters killed two students and wounded a visitor before being arrested.</t>
  </si>
  <si>
    <t>South Mountain Community College</t>
  </si>
  <si>
    <t>On July 24, 2008, a 24-year-old man arrived at the South Mountain Community College in Phoenix, Arizona. He began shooting at two men who had hospitalized him seven months prior and a third was wounded in the incident before the shooter was arrested. No fatalities resulted from the shooting.</t>
  </si>
  <si>
    <t>Atlantis Plastics</t>
  </si>
  <si>
    <t>Henderson, Kentucky</t>
  </si>
  <si>
    <t>Atlantis Plastics Factory</t>
  </si>
  <si>
    <t>On June 25, 2008, a 25-year-old factory worker at Atlantis Plastics in Henderson, Kentucky had been reprimanded by a supervisor and escorted out of his workplace. He returned with a gun and began shooting, killing his supervisor, five employees and wounded a sixth before committing suicide.</t>
  </si>
  <si>
    <t>Northern Illinois University shooting</t>
  </si>
  <si>
    <t>DeKalb, Illinois</t>
  </si>
  <si>
    <t>Lecture Hall</t>
  </si>
  <si>
    <t>Steven Kazmierczak, 27, opened fire in a lecture hall, then shot and killed himself before police arrived.</t>
  </si>
  <si>
    <t>Kirkwood City Hall</t>
  </si>
  <si>
    <t>Kirkwood, Missouri</t>
  </si>
  <si>
    <t>City Hall Building</t>
  </si>
  <si>
    <t>Policeman+Council Member</t>
  </si>
  <si>
    <t>On February 7, 2008, a 52-year-old construction worker entered the City Hall building in Kirkwood, Missouri and opened fire on a police officer, taking the officer's gun and continuing on to the commencing city council meeting. He began shooting at the council members and reporters, killing five and wounding two others before being killed by police. The mayor suffered wounds that he died from several months later.</t>
  </si>
  <si>
    <t>Carnation, Washington</t>
  </si>
  <si>
    <t>domestic disputer</t>
  </si>
  <si>
    <t>On December 24, 2007, an unemployed woman and her boyfriend, both aged 29, shot the woman's father in regards to a financial dispute in his home in Carnation, Washington. The couple then shot the woman's mother before her brother, his wife and children arrived, upon which the couple shot and killed all four. They were later arrested in the home.</t>
  </si>
  <si>
    <t>Mojave High School Bus</t>
  </si>
  <si>
    <t>School Bus Stop</t>
  </si>
  <si>
    <t>On December 11, 2007, an 18-year-old high school drop out of Mojave High School in Las Vegas, Nevada arrived at a school bus stop where he planned an encounter with a student who had bumped into him the day before. He then began shooting at the student and others, wounding six before fleeing the scene. The shooter was arrested in Denver, CO after the police received a tip that he was on a bus to Chicago.</t>
  </si>
  <si>
    <t>Youth With A Mission and New Life Church</t>
  </si>
  <si>
    <t>Arvada, Colorado</t>
  </si>
  <si>
    <t>Training Center+Church</t>
  </si>
  <si>
    <t xml:space="preserve">On December 9, 2007, a 24-year-old failed missionary entered the Youth With A Mission training center in Arvada, Colorado and began shooting, killing two and wounding two others. He then went to the New Life Church, shooting and killing two more and wounding three others. A former police officer in the congregation opened fire on the shooter, wounding him before he decided to take his own life. </t>
  </si>
  <si>
    <t>Westroads Mall shooting</t>
  </si>
  <si>
    <t>Robert A. Hawkins, 19, opened fire inside Westroads Mall before committing suicide.</t>
  </si>
  <si>
    <t>South Middle School Football Game</t>
  </si>
  <si>
    <t>Saginaw, Michigan</t>
  </si>
  <si>
    <t>South Middle School in Saginaw, Michigan</t>
  </si>
  <si>
    <t>On October 25, 2007, a 15-year-old student arrived at a football game at South Middle School in Saginaw, Michigan looking for his brother. He then ran into other students with which he had an ongoing confrontation and began shooting, wounding four before fleeing the scene. He was later arrested and charged with assault with intent to murder</t>
  </si>
  <si>
    <t>SuccessTech Academy</t>
  </si>
  <si>
    <t>Students+Teachers</t>
  </si>
  <si>
    <t>suspension</t>
  </si>
  <si>
    <t xml:space="preserve">On October 11, 2007, a 14-year-old student of SuccessTech Academy in Cleveland, Ohio arrived at school two days after he had been suspended for getting into a fist-fight with another student. He then began shooting at students and teachers, injuring four during the incident and committing suicide. </t>
  </si>
  <si>
    <t>Crandon shooting</t>
  </si>
  <si>
    <t>Crandon, Wisconsin</t>
  </si>
  <si>
    <t>Off-duty sheriff's deputy Tyler Peterson, 20, opened fire inside an apartment after an argument at a homecoming party. He fled the scene and later committed suicide.</t>
  </si>
  <si>
    <t>Deputy Sheriff</t>
  </si>
  <si>
    <t>Virginia Tech massacre</t>
  </si>
  <si>
    <t>Blacksburg, Virginia</t>
  </si>
  <si>
    <t>School Campus</t>
  </si>
  <si>
    <t>Virginia Tech student Seung-Hui Cho, 23, opened fire on his school's campus before committing suicide.</t>
  </si>
  <si>
    <t>Springwater Trail High School</t>
  </si>
  <si>
    <t>Gresham, Oregon</t>
  </si>
  <si>
    <t>On April 10, 2007, a 15-year-old student of Springwater Trail High School in Gresham, Oregon arrived to his school and began shooting at his classmates. He wounded ten and killed none before being arrested.</t>
  </si>
  <si>
    <t>Trolley Square</t>
  </si>
  <si>
    <t>Salt Lake City, Utah</t>
  </si>
  <si>
    <t>religious radicalism</t>
  </si>
  <si>
    <t>On February 12, 2007, an 18-year-old refugee and high school drop out in Salt Lake City, Utah arrived at Trolley Square and began shooting at the crowd. He killed five and wounded four others before being shot and killed by police. The incident was thought to be an attack of religious radicalism.</t>
  </si>
  <si>
    <t>Amish school shooting</t>
  </si>
  <si>
    <t>Lancaster County, Pennsylvania</t>
  </si>
  <si>
    <t>Bart Township</t>
  </si>
  <si>
    <t>school girls</t>
  </si>
  <si>
    <t>Charles Carl Roberts, 32, shot 10 young girls in a one-room schoolhouse in Bart Township, killing 5, before taking his own life.</t>
  </si>
  <si>
    <t>West Nickel Mines Amish School</t>
  </si>
  <si>
    <t>Nickel Mines, Lancaster, Pennsylvania</t>
  </si>
  <si>
    <t>On October 2, 2006, a 32-year old men killed five schoolgirls and seriously wounded five others in West Nickel Amish School in Nickel Mines, Pennsylvania before taking his own life. Before the shooting, the gunman separated the students by gender and age, letting go males and adults before locking the school. He ended up committing suicide before police broke into the school.</t>
  </si>
  <si>
    <t>Duquesne University</t>
  </si>
  <si>
    <t>basketball players</t>
  </si>
  <si>
    <t>On September 17, 2006, two 18-year old men shot at five Duquesne University basketball players after a school dance. Several players said the shooter was a non-student unhappy that the woman he accompanied to the dance had talked with a player. The shooter and at least one other man followed the players when they left the dance to walk to their dormitory. Both man were later identified and arrested.</t>
  </si>
  <si>
    <t>Orange High School</t>
  </si>
  <si>
    <t>Hillsborough, North Carolina</t>
  </si>
  <si>
    <t>Home+School</t>
  </si>
  <si>
    <t>On August 30, 2006, a 18-year old former student at Orange High School in Hillsborough, North Carolina returned to the school to open fire on students and teachers having lunch outside, injuring two students. The student was apprehended outside the school and he confessed that he had previously killed his own father at their family home.</t>
  </si>
  <si>
    <t>Essex Elementary School</t>
  </si>
  <si>
    <t>Essex Junction, Vermont</t>
  </si>
  <si>
    <t>Ex-GirlFriend</t>
  </si>
  <si>
    <t>On August 24, 2006, a 26-year old killed two people and wounded two others in a shooting rampage that began at his ex-girlfriend's home  in Essex Junction, Vermont and continued at the elementary school where she worked. Afterward, the shooter went to his friend's house to get more ammunition for the gun he had borrowed from him and shot his friend. He then try to commit suicide by shooting himself twice in the head, but he survived.</t>
  </si>
  <si>
    <t>Capitol Hill massacre</t>
  </si>
  <si>
    <t>Capitol Hill neighborhood of Seattle</t>
  </si>
  <si>
    <t>drunk</t>
  </si>
  <si>
    <t>Kyle Aaron Huff, 28, opened fire at a rave afterparty in the Capitol Hill neighborhood of Seattle before committing suicide.</t>
  </si>
  <si>
    <t>Goleta Post Office</t>
  </si>
  <si>
    <t>Goleta, California</t>
  </si>
  <si>
    <t>On January 30, 2006, a 44-year-old postal worker on leave for psychological reasons killed her former neighbor before arriving to the Goleta Post Office where she worked in Goleta, California. She then opened fire on her coworkers, killing six before committing suicide.</t>
  </si>
  <si>
    <t>Red Lake High School</t>
  </si>
  <si>
    <t>Red Lake, Minnesota</t>
  </si>
  <si>
    <t>On March 21, 2005, after killing his grandfather and his grandfather's girlfriend in their home, a 16-year-old student of Red Lake High School in Red Lake, Minnesota arrived on campus and began shooting at his classmates and teachers. He killed five students, a teacher, a security guard and wounded five others before committing suicide.</t>
  </si>
  <si>
    <t>Living Church of God</t>
  </si>
  <si>
    <t>On March 12, 2005, a 44-year-old computer technician about to lose his job in Brookfield, Wisconsin opened fire on a congregation at the Living Church of God, killing the minister, six others and wounding four more before committing suicide.</t>
  </si>
  <si>
    <t>Tyler Courthouse</t>
  </si>
  <si>
    <t>Tyler, Texas</t>
  </si>
  <si>
    <t>Smith County Courthouse</t>
  </si>
  <si>
    <t xml:space="preserve">On February 24, 2005, a 43-year old man opened fire on his ex-wife and son in front of the Smith County Courthouse inTyler, Texas. After wounding three law enforcement officers and killing another civilian, the gunman was killed in a gun battle with officers. The shooter was being sued for unpaid child support. </t>
  </si>
  <si>
    <t>Damageplan show at the Alrosa Villa Nightclub</t>
  </si>
  <si>
    <t>On December 8, 2004, a 25-year-old former mechanic for the US Marine Corps shot and killed the lead guitarist in the band Damageplan before shooting into the crowd at a concert at the Alrosa Villa Nightclub in Columbus, Ohio. Apparently upset by the breakup of the band Pantera, the shooter killed an additional three and wounded seven before being killed by police backstage.</t>
  </si>
  <si>
    <t>Birchwood, Wisconsin</t>
  </si>
  <si>
    <t>forests of Birchwood</t>
  </si>
  <si>
    <t>hunters</t>
  </si>
  <si>
    <t>On November 21, 2004, a 36-year-old man hunting with companions in the forests of Birchwood, Wisconsin, encountered a group of hunters and began arguing with them over a deer stand that had apparently been on private land. He then opened fire on the hunters as a result of the confrontation, killing six and wounding two others before being arrested five hours later.</t>
  </si>
  <si>
    <t>Windy City Core Supply Warehouse</t>
  </si>
  <si>
    <t>Chicago, Illinois</t>
  </si>
  <si>
    <t>Warehouse</t>
  </si>
  <si>
    <t>On August 27, 2003, a 36-year-old former employee of Windy City Core Supply in Chicago, Illinois arrived at the warehouse in which he used to work and began shooting at the supervisors that fired him and other coworkers, killing six. He was later killed in a shoot-out with the police.</t>
  </si>
  <si>
    <t>Lockheed Martin shooting</t>
  </si>
  <si>
    <t>Meridian, Mississippi</t>
  </si>
  <si>
    <t>Assembly line worker Douglas Williams, 48, opened fire at his Lockheed Martin workplace in a racially motivated attack before committing suicide.</t>
  </si>
  <si>
    <t>Case Western Reserve University</t>
  </si>
  <si>
    <t>School</t>
  </si>
  <si>
    <t>On May 9, 2003, a graduate of the Case Western Reserve University in Cleveland, Ohio began shooting on the school grounds, killing a student and wounding a professor and another student. He was later arrested after holding a building hostage for seven hours.</t>
  </si>
  <si>
    <t>University of Arizona College of Nursing</t>
  </si>
  <si>
    <t>University of Arizona</t>
  </si>
  <si>
    <t>Teachers</t>
  </si>
  <si>
    <t>failing exams</t>
  </si>
  <si>
    <t>On October 28, 2002, a 41-year-old nursing student failing out of his classes University of Arizona College of Nursing in Tucson, Arizona arrived on campus and shot three of his professors, killing them all, before committing suicide.</t>
  </si>
  <si>
    <t>Appalachian School of Law</t>
  </si>
  <si>
    <t>Grundy, Virginia</t>
  </si>
  <si>
    <t>On January 16, 2002, a 43-year-old former student of the Appalachian School of Law in Grundy, Virginia arrived on campus and began shooting. He killed the dean, a professor, a student and wounded three others before being arrested.</t>
  </si>
  <si>
    <t>Santana High School</t>
  </si>
  <si>
    <t>Santee, San Diego, California</t>
  </si>
  <si>
    <t>On March 5, 2001, a 15-year-old student of Santana High School in San Diego, California arrived to school and began shooting at his fellow classmates. Two students were killed and thirteen others were wounded before the shooter was taken into custody.</t>
  </si>
  <si>
    <t>Navistar International</t>
  </si>
  <si>
    <t>Melrose Park, Illinois</t>
  </si>
  <si>
    <t>Navistar in Melrose Park</t>
  </si>
  <si>
    <t>On February 5, 2001, a 66-year-old fired employee arrived at his former workplace at Navistar in Melrose Park, Illinois with firearms, forced his way past security and began shooting at supervisors and coworkers before committing suicide. He had been scheduled to begin a prison sentence the next day on charges of stealing from his employer.</t>
  </si>
  <si>
    <t>Wakefield massacre</t>
  </si>
  <si>
    <t>Wakefield, Massachusetts</t>
  </si>
  <si>
    <t>Edgewater Technology</t>
  </si>
  <si>
    <t>Michael McDermott, 42, opened fire on co-workers at Edgewater Technology and was later arrested.</t>
  </si>
  <si>
    <t>Radisson Bay Harbor Inn</t>
  </si>
  <si>
    <t>Tampa, Florida</t>
  </si>
  <si>
    <t>On December 30, 1999, a 36-year-old employee of the Radisson Bay Harbor Inn in Tampa, Florida arrived at his place of work and began shooting his coworkers, killing four and wounding three others. He fled the scene and attempted to steal a vehicle, killing the woman inside before being arrested.</t>
  </si>
  <si>
    <t>Fort Gibson Middle School</t>
  </si>
  <si>
    <t>Fort Gibson, Oklahoma</t>
  </si>
  <si>
    <t>On December 6, 1999, a 13-year-old student at Fort Gibson Middle School in Fort Gibson, Oklahoma opened fire on his classmates for no apparent reason, wounding four before being stopped by a teacher and taken into custody.</t>
  </si>
  <si>
    <t>Xerox killings</t>
  </si>
  <si>
    <t>Honolulu, Hawaii</t>
  </si>
  <si>
    <t>Byran Koji Uyesugi, 40, a Xerox service technician, opened fire inside the building with a 9mm Glock. He fled and was later apprehended by police.</t>
  </si>
  <si>
    <t>Xerox Service Technician</t>
  </si>
  <si>
    <t>Wedgwood Baptist Church</t>
  </si>
  <si>
    <t>Fort Worth, Texas</t>
  </si>
  <si>
    <t>steven Kazmierczak, 27, opened fire in a lecture hall, then shot and killed himself before police arrived.</t>
  </si>
  <si>
    <t>Offices of All-Tech Investment Group and Momentum Securities</t>
  </si>
  <si>
    <t>Atlanta, Georgia</t>
  </si>
  <si>
    <t>Home+Stock Exchange Office</t>
  </si>
  <si>
    <t xml:space="preserve">On July 29, 1999, after murdering his wife and children in their home in Atlanta, Georgia over the prior two days, a 44-year-old day trader entered a stock exchange office, killing four and moving on to another office, where he killed an additional five and wounded twelve. He was pursued by police until he committed suicide at a gas station. </t>
  </si>
  <si>
    <t>Heritage High School</t>
  </si>
  <si>
    <t>breakup</t>
  </si>
  <si>
    <t>On May 20. 1999, a 15-year-old student of Heritage High School in Conyers, Georgia arrived on campus and began shooting his fellow students as he was upset over a breakup with his girlfriend. He non-fatally wounded six students before being arrested.</t>
  </si>
  <si>
    <t>Columbine High School</t>
  </si>
  <si>
    <t>Littleton, Colorado</t>
  </si>
  <si>
    <t>On April 20, 1999, two students ages 17 and 18 arrived on their campus at Columbine High School in Littleton, Colorado, planning to kill hundreds of their peers and teachers. After two large propane tank bombs failed to explode, the students began shooting at their classmates, killing twelve and a teacher and wounding twenty-four others. The incident ended when the students killed themselves simultaneously in the library.</t>
  </si>
  <si>
    <t>17,18</t>
  </si>
  <si>
    <t>Riverside City Hall</t>
  </si>
  <si>
    <t>Riverside, California</t>
  </si>
  <si>
    <t>On October 6, 1998, a 48-year-old U.S. Postal Service employee entered a conference room at City Hall in Riverside, California and began shooting. He wounded the mayor, two council members and three police officers before being shot by police and taken into custody.</t>
  </si>
  <si>
    <t>U.S. Postal Service</t>
  </si>
  <si>
    <t>Thurston High School</t>
  </si>
  <si>
    <t>Springfield, Oregon</t>
  </si>
  <si>
    <t>Students+Parents</t>
  </si>
  <si>
    <t>On May 21, 1998, a 15-year-old student at Thurston High School in Springfield, Oregon arrived on campus the day after killing both his parents with firearms in their home. He began shooting at the students, killing two and wounding twenty-five others before being arrested.</t>
  </si>
  <si>
    <t>Parker Middle School Dance</t>
  </si>
  <si>
    <t>Edinboro, Pennsylvania</t>
  </si>
  <si>
    <t>Banquet Hall</t>
  </si>
  <si>
    <t>On April 24, 1998, a 14-year-old student of Park Middle School in Edinboro, Pennsylvania was attending the end-of-the-year dance at an off-campus banquet hall. The student pulled his father's gun from a pocket and began shooting, killing a teacher and wounding another and two students before being arrested.</t>
  </si>
  <si>
    <t>Westside Middle School killings</t>
  </si>
  <si>
    <t>Jonesboro, Arkansas</t>
  </si>
  <si>
    <t>Mitchell Scott Johnson, 13, and Andrew Douglas Golden, 11, two juveniles, ambushed students and teachers as they left the school; they were apprehended by police at the scene.</t>
  </si>
  <si>
    <t>13,11</t>
  </si>
  <si>
    <t>Connecticut State Lottery Headquarters</t>
  </si>
  <si>
    <t>Newington, Connecticut</t>
  </si>
  <si>
    <t>On March 6, 1998, a 35-year-old disgruntled employee of the State Lottery in Newington, Connecticut arrived at his workplace and began shooting. He killed four of his coworkers and supervisors before committing suicide.</t>
  </si>
  <si>
    <t>State Lottery</t>
  </si>
  <si>
    <t>Milwaukee Post Office</t>
  </si>
  <si>
    <t>On December 19, 1997, a 37-year-old postal worker in Milwaukee, Wisconsin began shooting at the post office where he was employed. He shot and killed a coworker and wounded his supervisor and another coworker before committing suicide.</t>
  </si>
  <si>
    <t>Caltrans Maintenance Yard</t>
  </si>
  <si>
    <t>Orange, California</t>
  </si>
  <si>
    <t>On December 18, 1997, a 41-year-old recently fired Caltrans employee arrived to his former office and began shooting at his former coworkers and supervisors. He killed four employees and wounded another and a police officer before being killed by police.</t>
  </si>
  <si>
    <t>Heath High School</t>
  </si>
  <si>
    <t>West Paducah, Kentucky</t>
  </si>
  <si>
    <t>Health High School</t>
  </si>
  <si>
    <t>prayer group</t>
  </si>
  <si>
    <t>On December 1, 1997, a 14-year-old student at Heath High School in West Paducah, Kentucky brought stolen guns to campus and began shooting at a prayer group that met every day, killing three students and wounding five others before being arrested. The shooter was later found to have been suffering from paranoid schizophrenia.</t>
  </si>
  <si>
    <t>Pearl High School</t>
  </si>
  <si>
    <t>Pearl, Mississippi</t>
  </si>
  <si>
    <t>On October 1, 1997, a 16-year-old student of Pearl High School in Pearl, Mississippi stabbed his mother to death before heading to school. Once there, he shot and killed his ex-girlfriend and her friend before wounding an additional seven other students. He was stopped while fleeing the incident by a principal with a handgun and was arrested.</t>
  </si>
  <si>
    <t>R.E. Phelon Company</t>
  </si>
  <si>
    <t>Aiken, South Carolina</t>
  </si>
  <si>
    <t>R.R. Phelon Company</t>
  </si>
  <si>
    <t>On September 15, 1997, a 43-year-old former employee of the R.E. Phelon Company in Aiken, South Carolina arrived at the plant and shot the security guard in the parking lot. He then entered the facility and began shooting his former coworkers, killing four and wounding two others. He attempted suicide with insecticide, but was unsuccessful and eventually arrested.</t>
  </si>
  <si>
    <t>Bethel Regional High School</t>
  </si>
  <si>
    <t>Bethel, Alaska</t>
  </si>
  <si>
    <t>On February 19, 1997, a 16-year-old student at Bethel Regional High School in Bethel, Alaska arrived on campus and shot a popular student, killing him. He later shot and killed the school's principal and wounded two others before being arrested.</t>
  </si>
  <si>
    <t>San Diego State University</t>
  </si>
  <si>
    <t>San Diego, California</t>
  </si>
  <si>
    <t>On August 15, 1996, a 36-year-old mechanical engineering graduate student at San Diego State University in San Diego, California was set to defend his Master's thesis for the second time. Instead, he pulled a gun he had stashed in a first aid kit in the room and shot twenty-three rounds into the three professors witnessing his defense, killing all three. He was found and arrested in the room, where he had planned to commit suicide but could not do it.</t>
  </si>
  <si>
    <t>Fort Lauderdale revenge shooting</t>
  </si>
  <si>
    <t>Fired city park employee Clifton McCree, 41, opened fire on former coworkers he called "racist devils" inside their municipal trailer in an act of revenge after failing a drug test. He then committed suicide.</t>
  </si>
  <si>
    <t>Frontier Junior High School</t>
  </si>
  <si>
    <t>Moses Lake, Washington</t>
  </si>
  <si>
    <t>On February 2, 1996, a 14-year-old student walked into his algebra class at Frontier Junior High School in Moses Lake, Washington shooting and killing his teacher before killing two students, one who had bullied him, and wounding another student in the arm. He then held the class hostage and was tackled and held by a teacher until he was apprehended by police.</t>
  </si>
  <si>
    <t>Richland High School</t>
  </si>
  <si>
    <t>Lynnville, Tennessee</t>
  </si>
  <si>
    <t>On November 15, 1995, a 17-year-old students at Richland High School in Lynnville, Tennessee arrived to school and began shooting. He killed a teacher, a student and wounded another teacher before the gun was wrestled away from him by another teacher.</t>
  </si>
  <si>
    <t>Walter Rossler Company</t>
  </si>
  <si>
    <t>Corpus Christi, Texas</t>
  </si>
  <si>
    <t>On April 3, 1995, a disgruntled former metallurgist of the Walter Rossler Company in Corpus Christi, Texas entered the office and began shooting. He killed three employees, the owner and his wife before killing himself in another room.</t>
  </si>
  <si>
    <t>Walter Rossler</t>
  </si>
  <si>
    <t>Montclair Post Office</t>
  </si>
  <si>
    <t>Montclair, New Jersey</t>
  </si>
  <si>
    <t>Post Office in Montclair</t>
  </si>
  <si>
    <t>On March 21, 1995, a 29-year-old former postal laborer entered a post office in Montclair, New Jersey, and robbed the employees at gunpoint. He then killed two postal workers, two customers and wounded another man before fleeing the scene. He was later arrested in his apartment.</t>
  </si>
  <si>
    <t>Downtown Chapel Hill</t>
  </si>
  <si>
    <t>On January 26, 1995, a 26-year-old mentally ill law student in Chapel Hill, North Carolina, was permitted to take unsupervised off-campus trips outside his mental hospital. During this particular trip, he opened fire on passersby, killing two and wounding two others before being arrested. He was found not guilty by reason of insanity and later won a lawsuit against a psychiatrist.</t>
  </si>
  <si>
    <t>Massachusetts Abortion Clinic</t>
  </si>
  <si>
    <t>Brookline, Massachusetts</t>
  </si>
  <si>
    <t xml:space="preserve">On December 30, 1994 a man entered a Planned Parenthood clinic, shot and killed the receptionist, and opened fire in the clinic, wounding three others. Several minutes later he entered a Preterm Health Services clinic and shot three people, killing one. </t>
  </si>
  <si>
    <t>Wickliffe Middle School</t>
  </si>
  <si>
    <t>Wickliffe, Ohio</t>
  </si>
  <si>
    <t>On November 7, 1994, a 37-year-old man approached the Wickliffe Middle School in Wickliffe, Ohio and shot, killing a custodian. He then wounded a school administrator, a teacher and a police officer before being detained by the police.</t>
  </si>
  <si>
    <t>Fairchild Air Force Base Hospital</t>
  </si>
  <si>
    <t>Fairchild Air Force Base, Washington</t>
  </si>
  <si>
    <t>hospital</t>
  </si>
  <si>
    <t>psychologist+psychiatrist</t>
  </si>
  <si>
    <t>On June 20, 1994, a 20-year-old discharged technician at the Fairchild Air Force Base Hospital outside of Spokane, Washington entered the office of the psychologist and psychiatrist that first diagnosed him to be unfit for service, shot and killed them both. He continued shooting at patients and visitors at the hospital, killing a young boy, the wife of a retired serviceman and wounding twenty-three more before being killed by a military police officer.</t>
  </si>
  <si>
    <t>Residence in Union, Kentucky</t>
  </si>
  <si>
    <t>Union, Kentucky</t>
  </si>
  <si>
    <t>On May 26, 1994, a 17-year-old high school student awoke in the early hours of the day to kill his parents and his sisters in their home. He then kidnapped his prom date at gunpoint and brought her to a classroom, where he held her, a teacher and 22 students hostage before being detained by police.</t>
  </si>
  <si>
    <t>Chelsea High School</t>
  </si>
  <si>
    <t>Chelsea, Michigan</t>
  </si>
  <si>
    <t>On December 16, 1993, after a meeting with school officials in regards to a harassment complaint made by a student, a 39-year-old Chemistry teacher at Chelsea High School in Chelsea, Michigan stormed off with his wife and went home. Still enraged by the allegation, he returned to the school, killing the superintendent and wounding the principal and a teacher before being arrested.</t>
  </si>
  <si>
    <t>Chuck E. Cheese in Aurora</t>
  </si>
  <si>
    <t>Chuck E. Cheese</t>
  </si>
  <si>
    <t>On December 14, 1993, a 19-year-old fired Chuck E. Cheese's employee in Aurora, Colorado visited his former workplace and waited until closing to confront his ex-coworkers. He then opened fire, killing three teenaged employees, one 50-year-old employee, and wounding another before being arrested.</t>
  </si>
  <si>
    <t>Long Island Rail Road Commuter Train</t>
  </si>
  <si>
    <t>Garden City, New York</t>
  </si>
  <si>
    <t>Train</t>
  </si>
  <si>
    <t>On December 7, 1993, a 34-year-old mentally unstable man boarded a Lond Island Rail Road commuter train headed to Nassau County in New York. He began shooting in the train car, killing six and wounding nineteen before being apprehended by three passengers in the train.</t>
  </si>
  <si>
    <t>Central Middle School</t>
  </si>
  <si>
    <t>Sheridan, Wyoming</t>
  </si>
  <si>
    <t>On September 17, 1993, a 29-year-old man recently discharged from the Navy approached a physical education class at Central Middle School in Sheridan, Wyoming and opened fire on its 29 students. He wounded four students before committing suicide in front of the class.</t>
  </si>
  <si>
    <t>Luigi's Restaurant in Fayetteville</t>
  </si>
  <si>
    <t>Fayetteville, North Carolina</t>
  </si>
  <si>
    <t>Luigi's Restaurant</t>
  </si>
  <si>
    <t>On August 6, 1993, a 22-year old army sergeant opened fire inside Luigi's Restaurant in Fayetteville, North Carolina, killing four people and injuring eight more. The shooter was ranting about gays in the military before he was shot and arrested by police.</t>
  </si>
  <si>
    <t>Army</t>
  </si>
  <si>
    <t>Weber State University</t>
  </si>
  <si>
    <t>Ogden, Utah</t>
  </si>
  <si>
    <t>On July 8, 1993, a 28-year old student shot and injured three people at a grievance hearing at Weber State University in Odgen, Utah. One of the injured was a State police officer who was able to shoot back, killing the perpetrator.</t>
  </si>
  <si>
    <t>Offices of Pettit &amp; Martin in San Francisco</t>
  </si>
  <si>
    <t>San Francisco, California</t>
  </si>
  <si>
    <t>law firm</t>
  </si>
  <si>
    <t>lawyers</t>
  </si>
  <si>
    <t>On July 1, 1993, a 55-year-old failing entrepreneur entered the law offices of Pettit &amp; Martin in the financial district of San Francisco, California. He then opened fire on the office, killing eight and wounding six others before turning the gun on himself. He had apparently targeted the law firm due to his deep hatred for lawyers arising from his failed business endeavors and a real estate consultation with the firm years before.</t>
  </si>
  <si>
    <t>Dearborn Post Office</t>
  </si>
  <si>
    <t>Dearborn, Michigan</t>
  </si>
  <si>
    <t>On May 6, 1993, a 45-year-old postal mechanic, upset with supervisors and the management of his post office in Dearborn, Michigan, arrived to work and began shooting. He killed a supervisor and wounded two other postal employees before committing suicide.</t>
  </si>
  <si>
    <t>Dana Point Post Office</t>
  </si>
  <si>
    <t>Dana Point, California</t>
  </si>
  <si>
    <t>Open+CLose</t>
  </si>
  <si>
    <t>On May 6, 1993, after murdering his mother and her dog, a 38-year-old postal employee who had been fired five months prior arrived at the post office in Dana Point, California and shot and killed a former coworker and wounded another. He later shot a man in his garage, a woman motorist, robbed and shot two others at an ATM, totaling five injured victims and one death.</t>
  </si>
  <si>
    <t>Simon's Rock College of Bard</t>
  </si>
  <si>
    <t>Great Barrington, Massachusetts</t>
  </si>
  <si>
    <t>On December 14, 1992, an 18-year-old student opened fire at Simon's Rock College of Bard in Great Barrington, Massachusetts. Before turning himself in to police, he killed a student and a teacher and wounded four others.</t>
  </si>
  <si>
    <t>Schuyler County Office Building</t>
  </si>
  <si>
    <t>Watkins Glen, New York</t>
  </si>
  <si>
    <t>County Office Building</t>
  </si>
  <si>
    <t>Social Workers</t>
  </si>
  <si>
    <t>On October 15, 1992, a 50-year-old truck driver, upset about his wages being garnished for back-payments of child support, entered the Schuyler County Office Building in Watkins Glen, New York. He killed four female social workers before committing suicide.</t>
  </si>
  <si>
    <t>Palo Duro High School</t>
  </si>
  <si>
    <t>Amarillo, Texas</t>
  </si>
  <si>
    <t>On September 11, 1992, a fight broke out in Amarillo, Texas between two students that ended with one student, a 17-year-old male, pulling a gun out and shooting. Six students were wounded before the shooter was taken into custody.</t>
  </si>
  <si>
    <t>Lindhurst High School</t>
  </si>
  <si>
    <t>Olivehurst, California</t>
  </si>
  <si>
    <t xml:space="preserve">On May 1, 1992, a 20-year-old former student of Lindhurst High School in Olivehurst, California began shooting at students and teachers in classrooms. Seeking revenge for a failing grade, the shooter first killed the teacher who gave him that grade, later killing three students and injuring ten others before being arrested. </t>
  </si>
  <si>
    <t>Royal Oak Post Office</t>
  </si>
  <si>
    <t>Royal Oak, Michigan</t>
  </si>
  <si>
    <t>Post Office in Royal Oak</t>
  </si>
  <si>
    <t>On November 14, 1991, a 31-year old former postal worker opened fire at the post office in Royal Oak, Michigan, his former workplace. He killed his four supervisors and wounded five co-workers before committing suicide.</t>
  </si>
  <si>
    <t>University of Iowa</t>
  </si>
  <si>
    <t>Iowa City, Iowa</t>
  </si>
  <si>
    <t>University of lowa</t>
  </si>
  <si>
    <t>On November 1, 1991, a 28-year-old astrophysics researcher opened fire on academics at a meeting at the University of Iowa in Iowa City. The shooter fatally wounded three professors on his dissertation committee, an academic affairs officer, and the researcher who received the award he felt he deserved, and as well as paralyzing a student employee before committing suicide.</t>
  </si>
  <si>
    <t>Luby's Cafeteria in Killeen, Texas</t>
  </si>
  <si>
    <t>Luby's Cafeteria</t>
  </si>
  <si>
    <t>On October 16, 1991, a 35-year old unemployed seaman drove his truck through a window at Luby's Cafeteria in Killeen, Texas. He then opened fire, killing twenty-three people and wounding twenty before turning the gun on himself.</t>
  </si>
  <si>
    <t>Ridgewood Post Office</t>
  </si>
  <si>
    <t>Ridgewood, New Jersey</t>
  </si>
  <si>
    <t>On October 10, 1991, a 35-year old former postal clerk, apparently seeking revenge for his dismissal, killed his former supervisor with sword and shot her boyfriend at their home. Then entered the post office where he used to work in Ridgewood, New Jersey, and killed two of his former co-workers. After a four-hour standoff with police, the shooter was arrested. Before leaving his apartment, the shooter rigged a homemade bomb of explosives to his front door.</t>
  </si>
  <si>
    <t>Wat Promkunaram Buddhist Temple</t>
  </si>
  <si>
    <t>Buddhist Monastery</t>
  </si>
  <si>
    <t>monks</t>
  </si>
  <si>
    <t>robbery</t>
  </si>
  <si>
    <t>On the evening on August 9, 1991, two high school students in the Air Force ROTC program entered a Buddhist monastery intending to steal cameras, golden religious paraphernalia and cash from the monks. After looting the monastery and holding the monks hostage, the boys decided to shoot and kill all nine occupants of the house to leave no witnesses of their crime.</t>
  </si>
  <si>
    <t>Asian American/Some other race</t>
  </si>
  <si>
    <t>GMAC Loan Office</t>
  </si>
  <si>
    <t>After fatally shooting a man and woman and wounding two teenage boys, the 42-year-old gunman robbed a convenience store at gunpoint on June 17, 1990. The next day, the shooter opened fire at the General Motors Acceptance Corporation car loan office in Jacksonville, Florida, killing seven employees and a customer and injuring four others before turning the gun on himself.</t>
  </si>
  <si>
    <t>Standard Gravure Corporation</t>
  </si>
  <si>
    <t>Standard Gravure printing company</t>
  </si>
  <si>
    <t>On September 14. 1989, a 47-year-old man, disgruntled by his work situation and suffering from mental illness, entered the Standard Gravure printing company in Louisville, Kentucky, his former workplace, and began shooting. The incident ended with eight fatalities and twelve gun injuries before the shooter ending his own life with a bullet.</t>
  </si>
  <si>
    <t>Orange Glenn Post Office</t>
  </si>
  <si>
    <t>Escondido, California</t>
  </si>
  <si>
    <t>On August 10, 1989, a 52-year-old "model" postal worker murdered his wife in their home before arriving to work at the Orange Glen Post Office in Escondido, California. He then shot and killed two co-workers and injured another before taking the gun to his own head, dying later in a hospital.</t>
  </si>
  <si>
    <t>Cleveland Elementary School</t>
  </si>
  <si>
    <t>Stockton, California</t>
  </si>
  <si>
    <t>On January 17, 1989, an unemployed 24-year-old man arrived to Cleveland Elementary School in Stockton, California. He set his car on fire in the parking lot, before entering the school to begin shooting. The shooter killed five students and injured thirty others including a teacher, before killing himself.</t>
  </si>
  <si>
    <t>New Orleans Downtown Post Office</t>
  </si>
  <si>
    <t>main post office in downtown New Orleans</t>
  </si>
  <si>
    <t>On December 14, 1988, a 39-year-old post office employee entered the main post office in downtown New Orleans, Louisiana, where he worked with a shotgun. He took his ex-girlfriend as a hostage and was able to hold off police and FBI agents for 13 hours until he surrendered. He injured three co-workers and one FBI agent.</t>
  </si>
  <si>
    <t>Post Office</t>
  </si>
  <si>
    <t>Oakland Elementary School</t>
  </si>
  <si>
    <t>Greenwood, South Carolina</t>
  </si>
  <si>
    <t>On September 26, 1988, an unemployed 19-year-old man entered the Oakland Elementary School in Greenwood, South Carolina. He was arrested after killing two 8-year-old girls and injuring seven other students and two teachers. He was later found "guilty but mentally ill."</t>
  </si>
  <si>
    <t>Comet Auto Parts and Montefiore School</t>
  </si>
  <si>
    <t>On September 22, 1988, a 40-year-old Vietnam veteran shot and killed two employees at a Comet Auto Parts in Chicago, Illinois before heading to the Montefiore School to continue the shooting. He injured a city worker and fatally wounded a custodian at the school before he was discovered by police. The shooter opened fire on the officers, injuring one and killing another.</t>
  </si>
  <si>
    <t>Hubbard Woods Elementary School</t>
  </si>
  <si>
    <t>Winnetka, Illinois</t>
  </si>
  <si>
    <t>On May 20, 1988, a 30-year-old woman entered the Hubbard Woods Elementary School with the intent to target her former in-laws' children who she believed attended the school. After shooting a boy in a bathroom down the hall, she entered a second-grade classroom and began shooting the students, killing one and injuring five more. She fled the scene and entered a home, where she injured another young man before turning the gun on herself in a bedroom.</t>
  </si>
  <si>
    <t>Electromagnetic Systems Laboratory (ESL)</t>
  </si>
  <si>
    <t>Sunnyvale, California</t>
  </si>
  <si>
    <t>ESL in Sunnyvale</t>
  </si>
  <si>
    <t>On February 16, 1988, a 39-year-old man arrived at his former workplace, ESL in Sunnyvale, California, and began shooting his ex-coworkers in the parking lot. After shooting through the security mechanisms on the doors of the facility, he opened fire on office equipment and employees, including a female colleague that issued a restraining order against the shooter about a week prior. The incident ended with seven fatalities and four injuries, the female coworker among the injured.</t>
  </si>
  <si>
    <t>Pinellas Park High School</t>
  </si>
  <si>
    <t>Pinellas Park, Florida</t>
  </si>
  <si>
    <t>On February 11, 1988, two students age 15 and 16 were confronted by school personnel regarding firearms they had stolen and carried on campus. The shooting began after the staff attempted to physically restrain the students, and ended with an assistant principal killed and two others injured.</t>
  </si>
  <si>
    <t>15,16</t>
  </si>
  <si>
    <t>Palm Bay Shopping Centers</t>
  </si>
  <si>
    <t>Palm Bay, Florida</t>
  </si>
  <si>
    <t>On April 23, 1987, a 59-year-old retired librarian in Palm Bay, Florida began a shooting spree in his neighborhood, where he shot and injured several of his neighbors. He continued the shooting at two local shopping centers, killing a total of four civilians and two police officers, and injuring nine others.</t>
  </si>
  <si>
    <t>Fergus County High School</t>
  </si>
  <si>
    <t>Lewistown, Montana</t>
  </si>
  <si>
    <t>On December 4, 1986, a 14-year-old student at Fergus County High School in Lewistown, Montana, disgruntled with his grades, fatally shot a teacher and wounded a vice principal and two students as he fled. He was arrested at his home an hour later.</t>
  </si>
  <si>
    <t>Post office in Edmond, Oklahoma</t>
  </si>
  <si>
    <t>Edmond, Oklahoma</t>
  </si>
  <si>
    <t>On August 20, 1986, a 44-year-old postal worker in Edmond, Oklahoma opened fire on his supervisors and coworkers at the post office in which he worked. He killed fourteen postal employees and wounded six others before committing suicide.</t>
  </si>
  <si>
    <t>New York Technical College</t>
  </si>
  <si>
    <t>Brooklyn, New York</t>
  </si>
  <si>
    <t>New York Technical College in Brooklyn</t>
  </si>
  <si>
    <t>On August 12, 1986, a 29-year civil technology student  at New York Technical College in Brooklyn went to the school thinking his supervisor was the reason he had not received his financial aid. He killed the supervisor and wounded four other people. He was later arrested by the police.</t>
  </si>
  <si>
    <t>Atlanta Post Office</t>
  </si>
  <si>
    <t>On March 6, 1985, a 30-year-old employee at the Atlanta Post Office, opened fire in the mail sorting area killing two of his coworkers and wounding a third one before he was subdue by other postal workers.</t>
  </si>
  <si>
    <t>Goddard Junior High School</t>
  </si>
  <si>
    <t>Goddard, Kansas</t>
  </si>
  <si>
    <t>On January 21, 1985, a 14-year-old student entered Goddard Junior High School in Goddard, Kansas. The student killed the principal and injured two teachers and another student. He was arrested 90 minutes later by a policeman in a field just south of Goddard.</t>
  </si>
  <si>
    <t>McDonald's restaurant in San Ysidro</t>
  </si>
  <si>
    <t>San Ysidro, California</t>
  </si>
  <si>
    <t>On July 18, 1984, a 41-year-old unemployed man, walked into a McDonald's restaurant in San Ysidro, California, killing twenty-one people and injuring nineteen others. The shooter was killed at the scene by a SWAT team sniper perched on the roof next door.</t>
  </si>
  <si>
    <t>Ianni's Club in Dallas</t>
  </si>
  <si>
    <t>lanni's dance club</t>
  </si>
  <si>
    <t xml:space="preserve">On June 29, 1984, a 39-year-old man who was rejected by a dance partner at Ianni's Dance Club in Dallas, Texas, left the club and returned with a semiautomatic pistol killing the woman and five other patrons and seriously wounded a seventh person. </t>
  </si>
  <si>
    <t>49th Street Elementary School</t>
  </si>
  <si>
    <t>Children</t>
  </si>
  <si>
    <t>On February 24, a 28-year-old man began shooting at children and staff leaving 49th Street Elementary School in South Central Los Angeles in California. The gunman positioned himself in a room on the second story of his home and killed two people and wounded twelve others.</t>
  </si>
  <si>
    <t>Johnston Post Office</t>
  </si>
  <si>
    <t>Johnston, South Carolina</t>
  </si>
  <si>
    <t>postmaster</t>
  </si>
  <si>
    <t>On August 19, 1983, a 55-year-old former postal worker went into the Johnston Post Office in South Carolina three months after he had resigned. He killed the local postmaster and wounded three others. It was the last day at work for the postmaster.</t>
  </si>
  <si>
    <t>Wah Mee Club in Seattle</t>
  </si>
  <si>
    <t>Wah Mee Gambling Club</t>
  </si>
  <si>
    <t>On February 18, 1983, three man between the ages of 22 and 24 entered the Wah Mee gambling club in Seattle, Washington, shooting fourteen people. Thirteen victims lost their lives, but one survived to testify.</t>
  </si>
  <si>
    <t>Welding shop in Miami</t>
  </si>
  <si>
    <t>welding shop employees</t>
  </si>
  <si>
    <t>On August 20, 1982, a 51-year-old teacher on psychiatric leave opened fire inside a welding shop in Miami, Florida killing eight employees and wounding another three. The shooter was later shot and run down by two witnesses while he was cycling away from the crime scene.</t>
  </si>
  <si>
    <t>Valley High School</t>
  </si>
  <si>
    <t>On March 19, 1982, a 17-year-old student walked into Valley High School in Las Vegas, Nevada. The shooter shot and killed a teacher and injured two students.</t>
  </si>
  <si>
    <t>University of South Carolina</t>
  </si>
  <si>
    <t>Columbia, South Carolina</t>
  </si>
  <si>
    <t>On October 6, 1979, a 19-year-old student at University of South Carolina opened fire at a homecoming weekend fraternity party, killing two students and wounding five others.</t>
  </si>
  <si>
    <t>Grover Cleveland Elementary School</t>
  </si>
  <si>
    <t>On January 29, 1979, a 16-year-old opened fire at children waiting to enter Grover Cleveland Elementary School. The shooter put herself by a window in her home and began shooting across the street while the children were waiting outside for the principal to open the gate.  The principal and a custodian were killed and eight children and a police officer were injured.</t>
  </si>
  <si>
    <t>Cal State Fullerton</t>
  </si>
  <si>
    <t>Fullerton, California</t>
  </si>
  <si>
    <t>California State University</t>
  </si>
  <si>
    <t xml:space="preserve">On July 12, 1976, a 37-year-old custodian at California State University in Fullerton open fired in the library's first-floor lobby and at the building's Instructional Media Center killing seven people and wounding two others. </t>
  </si>
  <si>
    <t>Los Angeles Computer Learning Center</t>
  </si>
  <si>
    <t>Los Angeles Computer School</t>
  </si>
  <si>
    <t>On February 19, 1976, a 18-year-old student at a Los Angeles computer school opened fire during a test at his fellow students with a shotgun, killing one student and wounding several others. When trying to escape, he was apprehended by a security guard who exchanged fire with the shooter, leaving him critically wounded. The security guard was injured during the exchange.</t>
  </si>
  <si>
    <t>Olean High School</t>
  </si>
  <si>
    <t>Olean, New York</t>
  </si>
  <si>
    <t>On December 30, 1974, a 17-year-old honor student and member of the school's rifle team, entered Olean High School, looked himself in a room on the school's third floor, where he shot a custodian inside the building and nine people on the streets below. Following the shooting, police had found homemade propane bombs in Barbaro's bedroom, as well as bomb recipes and a journal that detailed his plans of the shooting.</t>
  </si>
  <si>
    <t>Clara Barton Elementary School</t>
  </si>
  <si>
    <t>On January 17, 1974, a 14-year-old student entered Clara Barton Elementary School in Chicago, Illinois and killed the principal and wounded three others before he was seized by a teacher when both his guns jammed. Apparently, the student was angry at the fact that he had been expelled from the school and transferred to a social adjustment center earlier that week.</t>
  </si>
  <si>
    <t>New Orleans Police Shootings</t>
  </si>
  <si>
    <t>On New Year's Eve in 1972, a 23-year-old ex-Navy dental technician went to the central lockup New Orleans Police Department and shot four policeman that day.  Seven days later on January 7, 1973, the shooter shot a grocer and entered the Downtown Howard Johnson Hotel where he shot seventeen people before killed him at the top of the hotel roof.</t>
  </si>
  <si>
    <t>St. Aloysius Church</t>
  </si>
  <si>
    <t>Spokane, Washington</t>
  </si>
  <si>
    <t>On November 11, 1971, a former MIT student entered St. Aloysius Roman Catholic Church on the Gonzaga University campus. The shooter killed the caretaker and wounded four more people before he was killed by police.</t>
  </si>
  <si>
    <t>Rose-Mar College of Beauty</t>
  </si>
  <si>
    <t>On November 12, 1966, an 18-year-old high school student entered the Rose-Mar College of Beauty in Mesa, Arizona, ordering his victims to lay on the ground in a circle. The gunman shot and killed four women and a child and injured another woman and an infant. He considered a few sites, like his school, where he thought of wiping out the teachers. Finally, he settled on the Rose-Mar College of Beauty, where he thought he'd get a nice large group of victims.</t>
  </si>
  <si>
    <t>University of Texas at Austin</t>
  </si>
  <si>
    <t>Austin, Texas</t>
  </si>
  <si>
    <t>University of Texas</t>
  </si>
  <si>
    <t>On August 1, 1966, a 25-year-old engineering student at the University of Texas in Austin killed sixteen people and wounded thirty-two others in and around the Tower of the University of Texas. Prior to commencing the mass shootings at the University, the student and former U.S. Marine, had murdered both his wife and mother in Austin, Texas.</t>
  </si>
  <si>
    <t>Year</t>
  </si>
  <si>
    <t>Row Labels</t>
  </si>
  <si>
    <t>Grand Total</t>
  </si>
  <si>
    <t>Count of Year</t>
  </si>
  <si>
    <t>Count of Open/Close Location</t>
  </si>
  <si>
    <t>Sum of Total victims</t>
  </si>
  <si>
    <t>Sum of Fatalities</t>
  </si>
  <si>
    <t>Sum of Injured</t>
  </si>
  <si>
    <t>(Multiple Items)</t>
  </si>
  <si>
    <t>cosmetics section of a Macy_„Žs department store</t>
  </si>
  <si>
    <t xml:space="preserve">Arcan Cetin, 20, killed a teen girl and three women in the cosmetics section of a Macy_„Žs department store at the Cascade Mall. A man was critically wounded in the shooting and taken to Harborview Medical Center in Seattle, where he died. Cetin was apprehended by police a few hours after the shooting while driving a car near his residence. </t>
  </si>
  <si>
    <t>White (Turk)</t>
  </si>
  <si>
    <t>Dylann Storm Roof, 21, shot and killed 9 people after opening fire at the Emanuel AME Church in Charleston, South Carolina. According to a roommate, he had allegedly been _„ñplanning something like that for six months."</t>
  </si>
  <si>
    <t>A man fatally shot a Virginia state trooper at a Greyhound bus station before the gunman was killed by other troopers. The trooper had been participating with about a dozen other troopers in a training exercise at the bus station when a brief encounter with the gunman quickly turned violent. The shooter had been sitting in the restaurant at the bus station and went to his luggage near the front entrance. He began to walk away from his bags. The trooper approached the suspect. Shortly after the two talked for a few seconds, with the suspect to the troopers immediate right, the shooter pulled a gun from his waistband and shot the trooper from just inches away.</t>
  </si>
  <si>
    <t>Three people were killed in a shooting at a home. The shooter was on probation after being released from prison about two weeks ago. He was required to wear an ankle bracelet that monitored his whereabouts, but removed the device on Friday Ü the day before the shootings.</t>
  </si>
  <si>
    <t>The man was suspected of shooting his wife and two sons on Friday morning at the familys home. All three victims were initially shot inside the residence with a shotgun.</t>
  </si>
  <si>
    <t>Two gunmen working as a team fatally shot five people including a pregnant woman and critically wounded two others at a backyard cookout, with one attacker using a high-velocity rifle to shoot all the victims in the head as they were driven his direction. Authorities later ruled the death of the womans 8-month-old fetus a homicide and raised the number of fatalities to six.</t>
  </si>
  <si>
    <t>Other (Middle-Eastern)</t>
  </si>
  <si>
    <t>Around 11:20 p.m. Wednesday on Genesee Street, a gunman shot into a crowd that gathered outside the Rochester Boys and Girls Club after a basketball game, killing three people and wounding four others.</t>
  </si>
  <si>
    <t>Drive-by, Gang involvement</t>
  </si>
  <si>
    <t>The shooting occurred during an annual event marking the opening of the motorcycle season. More than 2,000 people were in attendance when gunfire erupted at South 16th Street and 19th Avenue just before 8 p.m. Sunday. High school football star Al-Shakeem Woodson was shot and killed and three other people were wounded in the shooting.</t>
  </si>
  <si>
    <t>The shooting was a result of a long-running feud between two other against the shooter and the 16-year-old.</t>
  </si>
  <si>
    <t>dylann Storm Roof, 21, shot and killed 9 people after opening fire at the Emanuel AME Church in Charleston, South Carolina. According to a roommate, he had allegedly been _„ñplanning something like that for six months."</t>
  </si>
  <si>
    <t>Caf_+Walmart</t>
  </si>
  <si>
    <t xml:space="preserve"> Texas</t>
  </si>
  <si>
    <t>Austin</t>
  </si>
  <si>
    <t xml:space="preserve"> Arizona</t>
  </si>
  <si>
    <t xml:space="preserve"> Washington</t>
  </si>
  <si>
    <t>Spokane</t>
  </si>
  <si>
    <t xml:space="preserve"> Louisiana</t>
  </si>
  <si>
    <t>New Orleans</t>
  </si>
  <si>
    <t xml:space="preserve"> Illinois</t>
  </si>
  <si>
    <t>Chicago</t>
  </si>
  <si>
    <t xml:space="preserve"> New York</t>
  </si>
  <si>
    <t>Olean</t>
  </si>
  <si>
    <t xml:space="preserve"> California</t>
  </si>
  <si>
    <t>Los Angeles</t>
  </si>
  <si>
    <t>Fullerton</t>
  </si>
  <si>
    <t>San Diego</t>
  </si>
  <si>
    <t xml:space="preserve"> South Carolina</t>
  </si>
  <si>
    <t>Columbia</t>
  </si>
  <si>
    <t xml:space="preserve"> Nevada</t>
  </si>
  <si>
    <t>Las Vegas</t>
  </si>
  <si>
    <t xml:space="preserve"> Florida</t>
  </si>
  <si>
    <t>Miami</t>
  </si>
  <si>
    <t>Seattle</t>
  </si>
  <si>
    <t>Johnston</t>
  </si>
  <si>
    <t>Dallas</t>
  </si>
  <si>
    <t>San Ysidro</t>
  </si>
  <si>
    <t xml:space="preserve"> Kansas</t>
  </si>
  <si>
    <t>Goddard</t>
  </si>
  <si>
    <t xml:space="preserve"> Georgia</t>
  </si>
  <si>
    <t>Atlanta</t>
  </si>
  <si>
    <t>Brooklyn</t>
  </si>
  <si>
    <t xml:space="preserve"> Oklahoma</t>
  </si>
  <si>
    <t>Edmond</t>
  </si>
  <si>
    <t xml:space="preserve"> Montana</t>
  </si>
  <si>
    <t>Lewistown</t>
  </si>
  <si>
    <t>Palm Bay</t>
  </si>
  <si>
    <t>Pinellas Park</t>
  </si>
  <si>
    <t>Sunnyvale</t>
  </si>
  <si>
    <t>Winnetka</t>
  </si>
  <si>
    <t>Greenwood</t>
  </si>
  <si>
    <t xml:space="preserve">unknown </t>
  </si>
  <si>
    <t>Stockton</t>
  </si>
  <si>
    <t>Escondido</t>
  </si>
  <si>
    <t xml:space="preserve"> Kentucky</t>
  </si>
  <si>
    <t>Louisville</t>
  </si>
  <si>
    <t>Jacksonville</t>
  </si>
  <si>
    <t xml:space="preserve"> New Jersey</t>
  </si>
  <si>
    <t>Ridgewood</t>
  </si>
  <si>
    <t xml:space="preserve"> Iowa</t>
  </si>
  <si>
    <t>Iowa City</t>
  </si>
  <si>
    <t xml:space="preserve"> Michigan</t>
  </si>
  <si>
    <t>Royal Oak</t>
  </si>
  <si>
    <t>Olivehurst</t>
  </si>
  <si>
    <t>Amarillo</t>
  </si>
  <si>
    <t>Watkins Glen</t>
  </si>
  <si>
    <t xml:space="preserve"> Massachusetts</t>
  </si>
  <si>
    <t>Great Barrington</t>
  </si>
  <si>
    <t>Dana Point</t>
  </si>
  <si>
    <t>Dearborn</t>
  </si>
  <si>
    <t>San Francisco</t>
  </si>
  <si>
    <t xml:space="preserve"> Utah</t>
  </si>
  <si>
    <t>Ogden</t>
  </si>
  <si>
    <t xml:space="preserve"> North Carolina</t>
  </si>
  <si>
    <t>Fayetteville</t>
  </si>
  <si>
    <t xml:space="preserve"> Wyoming</t>
  </si>
  <si>
    <t>Sheridan</t>
  </si>
  <si>
    <t>Garden City</t>
  </si>
  <si>
    <t xml:space="preserve"> Colorado</t>
  </si>
  <si>
    <t>Aurora</t>
  </si>
  <si>
    <t>Chelsea</t>
  </si>
  <si>
    <t>Union</t>
  </si>
  <si>
    <t>Fairchild Air Force Base</t>
  </si>
  <si>
    <t xml:space="preserve"> Ohio</t>
  </si>
  <si>
    <t>Wickliffe</t>
  </si>
  <si>
    <t>Brookline</t>
  </si>
  <si>
    <t>Montclair</t>
  </si>
  <si>
    <t>Corpus Christi</t>
  </si>
  <si>
    <t xml:space="preserve"> Tennessee</t>
  </si>
  <si>
    <t>Lynnville</t>
  </si>
  <si>
    <t>Moses Lake</t>
  </si>
  <si>
    <t>Fort Lauderdale</t>
  </si>
  <si>
    <t xml:space="preserve"> Alaska</t>
  </si>
  <si>
    <t>Bethel</t>
  </si>
  <si>
    <t>Aiken</t>
  </si>
  <si>
    <t xml:space="preserve"> Mississippi</t>
  </si>
  <si>
    <t>Pearl</t>
  </si>
  <si>
    <t>West Paducah</t>
  </si>
  <si>
    <t>Orange</t>
  </si>
  <si>
    <t xml:space="preserve"> Wisconsin</t>
  </si>
  <si>
    <t xml:space="preserve"> Connecticut</t>
  </si>
  <si>
    <t>Newington</t>
  </si>
  <si>
    <t xml:space="preserve"> Arkansas</t>
  </si>
  <si>
    <t>Jonesboro</t>
  </si>
  <si>
    <t xml:space="preserve"> Pennsylvania</t>
  </si>
  <si>
    <t>Edinboro</t>
  </si>
  <si>
    <t xml:space="preserve"> Oregon</t>
  </si>
  <si>
    <t>Springfield</t>
  </si>
  <si>
    <t>Riverside</t>
  </si>
  <si>
    <t>Littleton</t>
  </si>
  <si>
    <t>Fort Worth</t>
  </si>
  <si>
    <t xml:space="preserve"> Hawaii</t>
  </si>
  <si>
    <t>Honolulu</t>
  </si>
  <si>
    <t>Fort Gibson</t>
  </si>
  <si>
    <t>Tampa</t>
  </si>
  <si>
    <t>Wakefield</t>
  </si>
  <si>
    <t>Melrose Park</t>
  </si>
  <si>
    <t xml:space="preserve"> Virginia</t>
  </si>
  <si>
    <t>Grundy</t>
  </si>
  <si>
    <t>Meridian</t>
  </si>
  <si>
    <t>Birchwood</t>
  </si>
  <si>
    <t>Columbus</t>
  </si>
  <si>
    <t>Tyler</t>
  </si>
  <si>
    <t>Brookfield</t>
  </si>
  <si>
    <t xml:space="preserve"> Minnesota</t>
  </si>
  <si>
    <t>Red Lake</t>
  </si>
  <si>
    <t>Goleta</t>
  </si>
  <si>
    <t xml:space="preserve"> Vermont</t>
  </si>
  <si>
    <t>Essex Junction</t>
  </si>
  <si>
    <t>Hillsborough</t>
  </si>
  <si>
    <t>Pittsburgh</t>
  </si>
  <si>
    <t>Lancaster</t>
  </si>
  <si>
    <t>Lancaster County</t>
  </si>
  <si>
    <t>Salt Lake City</t>
  </si>
  <si>
    <t>Gresham</t>
  </si>
  <si>
    <t>Blacksburg</t>
  </si>
  <si>
    <t>Crandon</t>
  </si>
  <si>
    <t>Saginaw</t>
  </si>
  <si>
    <t xml:space="preserve"> Nebraska</t>
  </si>
  <si>
    <t>Arvada</t>
  </si>
  <si>
    <t>Carnation</t>
  </si>
  <si>
    <t xml:space="preserve"> Missouri</t>
  </si>
  <si>
    <t>Kirkwood</t>
  </si>
  <si>
    <t>DeKalb</t>
  </si>
  <si>
    <t>Henderson</t>
  </si>
  <si>
    <t>Conway</t>
  </si>
  <si>
    <t>Covina</t>
  </si>
  <si>
    <t xml:space="preserve"> Alabama</t>
  </si>
  <si>
    <t>Geneva</t>
  </si>
  <si>
    <t>Carthage</t>
  </si>
  <si>
    <t>Santa Clara</t>
  </si>
  <si>
    <t>Binghamton</t>
  </si>
  <si>
    <t>Lakewood</t>
  </si>
  <si>
    <t>Parkland</t>
  </si>
  <si>
    <t>Huntsville</t>
  </si>
  <si>
    <t>Manchester</t>
  </si>
  <si>
    <t>Youngstown</t>
  </si>
  <si>
    <t>Opelika</t>
  </si>
  <si>
    <t>Grand Rapids</t>
  </si>
  <si>
    <t>Carson City</t>
  </si>
  <si>
    <t>Seal Beach</t>
  </si>
  <si>
    <t>Birmingham</t>
  </si>
  <si>
    <t>Norcross</t>
  </si>
  <si>
    <t>Chardon</t>
  </si>
  <si>
    <t>Oakland</t>
  </si>
  <si>
    <t>Auburn</t>
  </si>
  <si>
    <t>Oak Creek</t>
  </si>
  <si>
    <t>Minneapolis</t>
  </si>
  <si>
    <t>Happy Valley</t>
  </si>
  <si>
    <t>Newtown</t>
  </si>
  <si>
    <t xml:space="preserve"> Albuquerque</t>
  </si>
  <si>
    <t>South Valley</t>
  </si>
  <si>
    <t>Irvine</t>
  </si>
  <si>
    <t>Ladera Ranch</t>
  </si>
  <si>
    <t>Mohawk</t>
  </si>
  <si>
    <t>Federal Way</t>
  </si>
  <si>
    <t>Santa Monica</t>
  </si>
  <si>
    <t>Hialeah</t>
  </si>
  <si>
    <t xml:space="preserve">Salisbury </t>
  </si>
  <si>
    <t>Oklahoma City</t>
  </si>
  <si>
    <t>Sparks</t>
  </si>
  <si>
    <t>Montgomery</t>
  </si>
  <si>
    <t>Alturas</t>
  </si>
  <si>
    <t xml:space="preserve"> CA</t>
  </si>
  <si>
    <t>Kennesaw</t>
  </si>
  <si>
    <t>Santa Barbara</t>
  </si>
  <si>
    <t xml:space="preserve"> New Mexico</t>
  </si>
  <si>
    <t>Albuquerque</t>
  </si>
  <si>
    <t>Marysville</t>
  </si>
  <si>
    <t>Tallahassee</t>
  </si>
  <si>
    <t xml:space="preserve"> West Virginia</t>
  </si>
  <si>
    <t>Harleysville</t>
  </si>
  <si>
    <t xml:space="preserve"> Idaho</t>
  </si>
  <si>
    <t>New York City</t>
  </si>
  <si>
    <t>Syracuse</t>
  </si>
  <si>
    <t>King</t>
  </si>
  <si>
    <t>Monroeville</t>
  </si>
  <si>
    <t>New Port Richey</t>
  </si>
  <si>
    <t xml:space="preserve"> Indiana</t>
  </si>
  <si>
    <t>Gates</t>
  </si>
  <si>
    <t>Menasha</t>
  </si>
  <si>
    <t>Newark</t>
  </si>
  <si>
    <t>Decatur</t>
  </si>
  <si>
    <t>Charleston</t>
  </si>
  <si>
    <t>Morven</t>
  </si>
  <si>
    <t>Chattanooga</t>
  </si>
  <si>
    <t>Lafayette</t>
  </si>
  <si>
    <t>Houston</t>
  </si>
  <si>
    <t>Rochester</t>
  </si>
  <si>
    <t>Roanoke</t>
  </si>
  <si>
    <t>Bristol</t>
  </si>
  <si>
    <t>Clearbrook (Greenwood)</t>
  </si>
  <si>
    <t xml:space="preserve"> South Dakota</t>
  </si>
  <si>
    <t>Platte</t>
  </si>
  <si>
    <t>Greenville</t>
  </si>
  <si>
    <t>Inglis</t>
  </si>
  <si>
    <t>Roseburg</t>
  </si>
  <si>
    <t>Flagstaff</t>
  </si>
  <si>
    <t xml:space="preserve"> Maine</t>
  </si>
  <si>
    <t>Waycross</t>
  </si>
  <si>
    <t>Tennessee Colony</t>
  </si>
  <si>
    <t>San Bernardino</t>
  </si>
  <si>
    <t>Lakeland</t>
  </si>
  <si>
    <t xml:space="preserve"> Delaware</t>
  </si>
  <si>
    <t>Wilmington</t>
  </si>
  <si>
    <t>Gloucester County</t>
  </si>
  <si>
    <t>Crestview</t>
  </si>
  <si>
    <t>Perris</t>
  </si>
  <si>
    <t>Chesapeake</t>
  </si>
  <si>
    <t>Caroline County</t>
  </si>
  <si>
    <t>Glendale</t>
  </si>
  <si>
    <t>Uvalde</t>
  </si>
  <si>
    <t>Orlando</t>
  </si>
  <si>
    <t>Muskegon Heights</t>
  </si>
  <si>
    <t>Vallejo</t>
  </si>
  <si>
    <t>Kalamazoo County</t>
  </si>
  <si>
    <t>Iuka</t>
  </si>
  <si>
    <t>Hazelwood</t>
  </si>
  <si>
    <t>Belfair</t>
  </si>
  <si>
    <t>Hesston</t>
  </si>
  <si>
    <t xml:space="preserve">  Virginia</t>
  </si>
  <si>
    <t>Woodbridge</t>
  </si>
  <si>
    <t>Jurupa Valley</t>
  </si>
  <si>
    <t>Detroit</t>
  </si>
  <si>
    <t>Wichita</t>
  </si>
  <si>
    <t>Roswell</t>
  </si>
  <si>
    <t>Kansas City</t>
  </si>
  <si>
    <t>Wilkinsburg</t>
  </si>
  <si>
    <t>Trenton</t>
  </si>
  <si>
    <t>Elberton</t>
  </si>
  <si>
    <t>Fort Myers</t>
  </si>
  <si>
    <t>Wetumpka</t>
  </si>
  <si>
    <t>Plantation</t>
  </si>
  <si>
    <t xml:space="preserve"> Texas </t>
  </si>
  <si>
    <t>Sherman</t>
  </si>
  <si>
    <t>Greenhill</t>
  </si>
  <si>
    <t>Lawrenceburg</t>
  </si>
  <si>
    <t>Louisburg</t>
  </si>
  <si>
    <t>Richmond</t>
  </si>
  <si>
    <t>Long Beach</t>
  </si>
  <si>
    <t>Brooksville</t>
  </si>
  <si>
    <t>Katy</t>
  </si>
  <si>
    <t xml:space="preserve"> Maryland</t>
  </si>
  <si>
    <t>Baltimore</t>
  </si>
  <si>
    <t>Halifax County</t>
  </si>
  <si>
    <t>Forestville</t>
  </si>
  <si>
    <t>Ferguson</t>
  </si>
  <si>
    <t xml:space="preserve"> LA</t>
  </si>
  <si>
    <t>Baton Rouge</t>
  </si>
  <si>
    <t xml:space="preserve"> WA</t>
  </si>
  <si>
    <t>Burlington</t>
  </si>
  <si>
    <t>Fresno</t>
  </si>
  <si>
    <t>Kirkersville</t>
  </si>
  <si>
    <t xml:space="preserve"> PA</t>
  </si>
  <si>
    <t>Tunkhannock</t>
  </si>
  <si>
    <t xml:space="preserve"> NV</t>
  </si>
  <si>
    <t xml:space="preserve"> MD</t>
  </si>
  <si>
    <t>Edgewood</t>
  </si>
  <si>
    <t xml:space="preserve"> CO</t>
  </si>
  <si>
    <t>Thornton</t>
  </si>
  <si>
    <t xml:space="preserve"> TX</t>
  </si>
  <si>
    <t>Sutherland Springs</t>
  </si>
  <si>
    <t>Domestic Dispute</t>
  </si>
  <si>
    <t>Anger</t>
  </si>
  <si>
    <t>Frustration</t>
  </si>
  <si>
    <t>Revenge</t>
  </si>
  <si>
    <t>Racism</t>
  </si>
  <si>
    <t>unemployment</t>
  </si>
  <si>
    <t>Terrorism</t>
  </si>
  <si>
    <t xml:space="preserve"> State</t>
  </si>
  <si>
    <t>City/County</t>
  </si>
  <si>
    <t>residence</t>
  </si>
  <si>
    <t>close</t>
  </si>
  <si>
    <t>home</t>
  </si>
  <si>
    <t>outside home</t>
  </si>
  <si>
    <t>drive by</t>
  </si>
  <si>
    <t>parking lot</t>
  </si>
  <si>
    <t>excel indutry building</t>
  </si>
  <si>
    <t>multiple locations</t>
  </si>
  <si>
    <t>closse</t>
  </si>
  <si>
    <t>outside aparttment</t>
  </si>
  <si>
    <t>open</t>
  </si>
  <si>
    <t>inside hotel</t>
  </si>
  <si>
    <t>near university of California</t>
  </si>
  <si>
    <t>community center</t>
  </si>
  <si>
    <t>bar</t>
  </si>
  <si>
    <t>building</t>
  </si>
  <si>
    <t>home + street</t>
  </si>
  <si>
    <t>home+street</t>
  </si>
  <si>
    <t>parking lot+street</t>
  </si>
  <si>
    <t>home+school</t>
  </si>
  <si>
    <t>café+strret</t>
  </si>
  <si>
    <t>home +street</t>
  </si>
  <si>
    <t>University</t>
  </si>
  <si>
    <t>nightclub+street</t>
  </si>
  <si>
    <t>office+street</t>
  </si>
  <si>
    <t>high school</t>
  </si>
  <si>
    <t>home+post office</t>
  </si>
  <si>
    <t>store+ school</t>
  </si>
  <si>
    <t>street +shopping center</t>
  </si>
  <si>
    <t>school</t>
  </si>
  <si>
    <t>store</t>
  </si>
  <si>
    <t>outside school</t>
  </si>
  <si>
    <t>street+school</t>
  </si>
  <si>
    <t>police office + street</t>
  </si>
  <si>
    <t>open+Close</t>
  </si>
  <si>
    <t>dummy open =1</t>
  </si>
  <si>
    <t>Ex-Girlfriend/Ex-Wife</t>
  </si>
  <si>
    <t>Sikhs/black men/prayer group</t>
  </si>
  <si>
    <t>Black American</t>
  </si>
  <si>
    <t>Dummy yEs=1</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</si>
  <si>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</si>
  <si>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</si>
  <si>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</si>
  <si>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</si>
  <si>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</si>
  <si>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</si>
  <si>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</si>
  <si>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</si>
  <si>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</si>
  <si>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</si>
  <si>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</si>
  <si>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</si>
  <si>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</si>
  <si>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</si>
  <si>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</si>
  <si>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</si>
  <si>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</si>
  <si>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</si>
  <si>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</si>
  <si>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</si>
  <si>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</si>
  <si>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</si>
  <si>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</si>
  <si>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</si>
  <si>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REGRESSION OF TOTAL VICTIMS VS OPEN/CLOSE</t>
  </si>
  <si>
    <t>emp Dummy yEs=1</t>
  </si>
  <si>
    <t>,EMP</t>
  </si>
  <si>
    <t>,EMP,RACE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</si>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</sst>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scheme val="minor"/>
    </font>
    <font>
      <b/>
      <sz val="12"/>
      <color rgb="FF00000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1"/>
      <color theme="1"/>
      <name val="Calibri"/>
      <family val="2"/>
      <scheme val="minor"/>
    </font>
    <font>
      <sz val="18"/>
      <color theme="1"/>
      <name val="Calibri"/>
      <family val="2"/>
      <scheme val="minor"/>
    </font>
    <font>
      <sz val="24"/>
      <color theme="1"/>
      <name val="Calibri"/>
      <family val="2"/>
      <scheme val="minor"/>
    </font>
    <font>
      <sz val="11"/>
      <color indexed="206"/>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FFFF"/>
        <bgColor indexed="64"/>
      </patternFill>
    </fill>
    <fill>
      <patternFill patternType="solid">
        <fgColor rgb="FF00CCFF"/>
        <bgColor indexed="64"/>
      </patternFill>
    </fill>
    <fill>
      <patternFill patternType="solid">
        <fgColor theme="4" tint="0.79998168889431442"/>
        <bgColor indexed="64"/>
      </patternFill>
    </fill>
    <fill>
      <patternFill patternType="solid">
        <fgColor rgb="FFFFFF00"/>
        <bgColor rgb="FF000000"/>
      </patternFill>
    </fill>
    <fill>
      <patternFill patternType="solid">
        <fgColor theme="4" tint="0.39997558519241921"/>
        <bgColor indexed="64"/>
      </patternFill>
    </fill>
    <fill>
      <patternFill patternType="solid">
        <fgColor rgb="FFFFC0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ashed">
        <color auto="1"/>
      </left>
      <right style="dashed">
        <color auto="1"/>
      </right>
      <top/>
      <bottom style="double">
        <color auto="1"/>
      </bottom>
      <diagonal/>
    </border>
    <border>
      <left style="dashed">
        <color auto="1"/>
      </left>
      <right style="double">
        <color auto="1"/>
      </right>
      <top/>
      <bottom style="double">
        <color auto="1"/>
      </bottom>
      <diagonal/>
    </border>
    <border>
      <left style="double">
        <color auto="1"/>
      </left>
      <right style="dashed">
        <color auto="1"/>
      </right>
      <top/>
      <bottom style="double">
        <color auto="1"/>
      </bottom>
      <diagonal/>
    </border>
    <border>
      <left style="dashed">
        <color auto="1"/>
      </left>
      <right style="dashed">
        <color auto="1"/>
      </right>
      <top/>
      <bottom/>
      <diagonal/>
    </border>
    <border>
      <left style="dashed">
        <color auto="1"/>
      </left>
      <right style="double">
        <color auto="1"/>
      </right>
      <top/>
      <bottom/>
      <diagonal/>
    </border>
    <border>
      <left style="double">
        <color auto="1"/>
      </left>
      <right style="dashed">
        <color auto="1"/>
      </right>
      <top/>
      <bottom/>
      <diagonal/>
    </border>
    <border>
      <left style="dashed">
        <color auto="1"/>
      </left>
      <right style="dashed">
        <color auto="1"/>
      </right>
      <top style="dashed">
        <color rgb="FF000000"/>
      </top>
      <bottom/>
      <diagonal/>
    </border>
    <border>
      <left style="dashed">
        <color auto="1"/>
      </left>
      <right style="double">
        <color auto="1"/>
      </right>
      <top style="dashed">
        <color rgb="FF000000"/>
      </top>
      <bottom/>
      <diagonal/>
    </border>
    <border>
      <left style="double">
        <color auto="1"/>
      </left>
      <right style="dashed">
        <color auto="1"/>
      </right>
      <top style="dashed">
        <color rgb="FF000000"/>
      </top>
      <bottom/>
      <diagonal/>
    </border>
    <border>
      <left/>
      <right/>
      <top style="double">
        <color auto="1"/>
      </top>
      <bottom/>
      <diagonal/>
    </border>
    <border>
      <left/>
      <right style="double">
        <color auto="1"/>
      </right>
      <top style="double">
        <color auto="1"/>
      </top>
      <bottom/>
      <diagonal/>
    </border>
    <border>
      <left style="double">
        <color auto="1"/>
      </left>
      <right/>
      <top style="double">
        <color auto="1"/>
      </top>
      <bottom/>
      <diagonal/>
    </border>
    <border>
      <left/>
      <right/>
      <top/>
      <bottom style="medium">
        <color auto="1"/>
      </bottom>
      <diagonal/>
    </border>
    <border>
      <left/>
      <right/>
      <top style="medium">
        <color auto="1"/>
      </top>
      <bottom style="thin">
        <color auto="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58">
    <xf numFmtId="0" fontId="0" fillId="0" borderId="0" xfId="0"/>
    <xf numFmtId="14" fontId="0" fillId="0" borderId="0" xfId="0" applyNumberFormat="1"/>
    <xf numFmtId="0" fontId="0" fillId="0" borderId="0" xfId="0" applyAlignment="1">
      <alignment wrapText="1"/>
    </xf>
    <xf numFmtId="0" fontId="0" fillId="33" borderId="0" xfId="0" applyFill="1"/>
    <xf numFmtId="0" fontId="0" fillId="0" borderId="0" xfId="0" pivotButton="1"/>
    <xf numFmtId="0" fontId="0" fillId="0" borderId="0" xfId="0" applyAlignment="1">
      <alignment horizontal="left"/>
    </xf>
    <xf numFmtId="0" fontId="0" fillId="0" borderId="0" xfId="0" applyNumberFormat="1"/>
    <xf numFmtId="0" fontId="18" fillId="0" borderId="0" xfId="0" applyFont="1"/>
    <xf numFmtId="14" fontId="18" fillId="0" borderId="0" xfId="0" applyNumberFormat="1" applyFont="1"/>
    <xf numFmtId="0" fontId="18" fillId="0" borderId="0" xfId="0" applyFont="1" applyAlignment="1">
      <alignment wrapText="1"/>
    </xf>
    <xf numFmtId="0" fontId="19" fillId="0" borderId="0" xfId="0" applyFont="1"/>
    <xf numFmtId="0" fontId="0" fillId="34" borderId="10" xfId="0" applyFill="1" applyBorder="1"/>
    <xf numFmtId="0" fontId="0" fillId="34" borderId="11" xfId="0" applyFill="1" applyBorder="1"/>
    <xf numFmtId="14" fontId="0" fillId="34" borderId="10" xfId="0" applyNumberFormat="1" applyFill="1" applyBorder="1"/>
    <xf numFmtId="0" fontId="0" fillId="34" borderId="12" xfId="0" applyFill="1" applyBorder="1"/>
    <xf numFmtId="0" fontId="0" fillId="34" borderId="13" xfId="0" applyFill="1" applyBorder="1"/>
    <xf numFmtId="0" fontId="0" fillId="34" borderId="14" xfId="0" applyFill="1" applyBorder="1"/>
    <xf numFmtId="14" fontId="0" fillId="34" borderId="13" xfId="0" applyNumberFormat="1" applyFill="1" applyBorder="1"/>
    <xf numFmtId="0" fontId="0" fillId="34" borderId="15" xfId="0" applyFill="1" applyBorder="1"/>
    <xf numFmtId="0" fontId="0" fillId="34" borderId="13" xfId="0" applyFill="1" applyBorder="1" applyAlignment="1">
      <alignment wrapText="1"/>
    </xf>
    <xf numFmtId="0" fontId="0" fillId="34" borderId="16" xfId="0" applyFill="1" applyBorder="1"/>
    <xf numFmtId="0" fontId="0" fillId="34" borderId="17" xfId="0" applyFill="1" applyBorder="1"/>
    <xf numFmtId="14" fontId="0" fillId="34" borderId="16" xfId="0" applyNumberFormat="1" applyFill="1" applyBorder="1"/>
    <xf numFmtId="0" fontId="0" fillId="34" borderId="18" xfId="0" applyFill="1" applyBorder="1"/>
    <xf numFmtId="0" fontId="16" fillId="35" borderId="0" xfId="0" applyFont="1" applyFill="1" applyBorder="1"/>
    <xf numFmtId="0" fontId="16" fillId="35" borderId="19" xfId="0" applyFont="1" applyFill="1" applyBorder="1"/>
    <xf numFmtId="0" fontId="16" fillId="35" borderId="20" xfId="0" applyFont="1" applyFill="1" applyBorder="1"/>
    <xf numFmtId="0" fontId="16" fillId="35" borderId="21" xfId="0" applyFont="1" applyFill="1" applyBorder="1"/>
    <xf numFmtId="0" fontId="0" fillId="0" borderId="16" xfId="0" applyFill="1" applyBorder="1"/>
    <xf numFmtId="0" fontId="0" fillId="0" borderId="13" xfId="0" applyFill="1" applyBorder="1"/>
    <xf numFmtId="0" fontId="0" fillId="0" borderId="10" xfId="0" applyFill="1" applyBorder="1"/>
    <xf numFmtId="0" fontId="0" fillId="0" borderId="0" xfId="0" applyFill="1"/>
    <xf numFmtId="0" fontId="0" fillId="34" borderId="0" xfId="0" applyFill="1" applyBorder="1"/>
    <xf numFmtId="0" fontId="16" fillId="33" borderId="21" xfId="0" applyFont="1" applyFill="1" applyBorder="1"/>
    <xf numFmtId="0" fontId="16" fillId="33" borderId="19" xfId="0" applyFont="1" applyFill="1" applyBorder="1"/>
    <xf numFmtId="0" fontId="16" fillId="33" borderId="0" xfId="0" applyFont="1" applyFill="1" applyBorder="1"/>
    <xf numFmtId="0" fontId="0" fillId="33" borderId="13" xfId="0" applyFill="1" applyBorder="1"/>
    <xf numFmtId="0" fontId="16" fillId="33" borderId="20" xfId="0" applyFont="1" applyFill="1" applyBorder="1"/>
    <xf numFmtId="0" fontId="16" fillId="36" borderId="19" xfId="0" applyFont="1" applyFill="1" applyBorder="1"/>
    <xf numFmtId="0" fontId="0" fillId="36" borderId="16" xfId="0" applyFill="1" applyBorder="1"/>
    <xf numFmtId="0" fontId="0" fillId="36" borderId="13" xfId="0" applyFill="1" applyBorder="1"/>
    <xf numFmtId="0" fontId="0" fillId="36" borderId="10" xfId="0" applyFill="1" applyBorder="1"/>
    <xf numFmtId="0" fontId="0" fillId="36" borderId="0" xfId="0" applyFill="1"/>
    <xf numFmtId="0" fontId="0" fillId="33" borderId="16" xfId="0" applyFill="1" applyBorder="1"/>
    <xf numFmtId="0" fontId="22" fillId="37" borderId="13" xfId="0" applyFont="1" applyFill="1" applyBorder="1"/>
    <xf numFmtId="0" fontId="0" fillId="33" borderId="0" xfId="0" applyFill="1" applyBorder="1"/>
    <xf numFmtId="0" fontId="0" fillId="36" borderId="13" xfId="0" applyFill="1" applyBorder="1" applyAlignment="1">
      <alignment wrapText="1"/>
    </xf>
    <xf numFmtId="0" fontId="0" fillId="0" borderId="0" xfId="0" applyFill="1" applyBorder="1" applyAlignment="1"/>
    <xf numFmtId="0" fontId="0" fillId="0" borderId="22" xfId="0" applyFill="1" applyBorder="1" applyAlignment="1"/>
    <xf numFmtId="0" fontId="23" fillId="0" borderId="23" xfId="0" applyFont="1" applyFill="1" applyBorder="1" applyAlignment="1">
      <alignment horizontal="center"/>
    </xf>
    <xf numFmtId="0" fontId="23" fillId="0" borderId="23" xfId="0" applyFont="1" applyFill="1" applyBorder="1" applyAlignment="1">
      <alignment horizontal="centerContinuous"/>
    </xf>
    <xf numFmtId="0" fontId="0" fillId="38" borderId="0" xfId="0" applyFill="1"/>
    <xf numFmtId="0" fontId="24" fillId="38" borderId="0" xfId="0" applyFont="1" applyFill="1"/>
    <xf numFmtId="0" fontId="0" fillId="39" borderId="0" xfId="0" applyFill="1" applyBorder="1" applyAlignment="1"/>
    <xf numFmtId="0" fontId="25" fillId="38" borderId="0" xfId="0" applyFont="1" applyFill="1"/>
    <xf numFmtId="0" fontId="26" fillId="34" borderId="0" xfId="0" applyFont="1" applyFill="1" applyBorder="1"/>
    <xf numFmtId="0" fontId="18" fillId="0" borderId="0" xfId="0" applyFont="1"/>
    <xf numFmtId="14" fontId="18" fillId="0" borderId="0" xfId="0" applyNumberFormat="1" applyFont="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 Shooting Dataset.xlsx]Fatalities+Injured+total Victim!PivotTable4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'Fatalities+Injured+total Victim'!$K$2</c:f>
              <c:strCache>
                <c:ptCount val="1"/>
                <c:pt idx="0">
                  <c:v>Total</c:v>
                </c:pt>
              </c:strCache>
            </c:strRef>
          </c:tx>
          <c:spPr>
            <a:solidFill>
              <a:schemeClr val="accent1"/>
            </a:solidFill>
            <a:ln>
              <a:noFill/>
            </a:ln>
            <a:effectLst/>
          </c:spPr>
          <c:invertIfNegative val="0"/>
          <c:cat>
            <c:strRef>
              <c:f>'Fatalities+Injured+total Victim'!$J$3:$J$45</c:f>
              <c:strCache>
                <c:ptCount val="42"/>
                <c:pt idx="0">
                  <c:v>1966</c:v>
                </c:pt>
                <c:pt idx="1">
                  <c:v>1971</c:v>
                </c:pt>
                <c:pt idx="2">
                  <c:v>1972</c:v>
                </c:pt>
                <c:pt idx="3">
                  <c:v>1974</c:v>
                </c:pt>
                <c:pt idx="4">
                  <c:v>1976</c:v>
                </c:pt>
                <c:pt idx="5">
                  <c:v>1979</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strCache>
            </c:strRef>
          </c:cat>
          <c:val>
            <c:numRef>
              <c:f>'Fatalities+Injured+total Victim'!$K$3:$K$45</c:f>
              <c:numCache>
                <c:formatCode>General</c:formatCode>
                <c:ptCount val="42"/>
                <c:pt idx="0">
                  <c:v>54</c:v>
                </c:pt>
                <c:pt idx="1">
                  <c:v>5</c:v>
                </c:pt>
                <c:pt idx="2">
                  <c:v>22</c:v>
                </c:pt>
                <c:pt idx="3">
                  <c:v>14</c:v>
                </c:pt>
                <c:pt idx="4">
                  <c:v>17</c:v>
                </c:pt>
                <c:pt idx="5">
                  <c:v>18</c:v>
                </c:pt>
                <c:pt idx="6">
                  <c:v>14</c:v>
                </c:pt>
                <c:pt idx="7">
                  <c:v>18</c:v>
                </c:pt>
                <c:pt idx="8">
                  <c:v>61</c:v>
                </c:pt>
                <c:pt idx="9">
                  <c:v>7</c:v>
                </c:pt>
                <c:pt idx="10">
                  <c:v>29</c:v>
                </c:pt>
                <c:pt idx="11">
                  <c:v>20</c:v>
                </c:pt>
                <c:pt idx="12">
                  <c:v>43</c:v>
                </c:pt>
                <c:pt idx="13">
                  <c:v>59</c:v>
                </c:pt>
                <c:pt idx="14">
                  <c:v>17</c:v>
                </c:pt>
                <c:pt idx="15">
                  <c:v>70</c:v>
                </c:pt>
                <c:pt idx="16">
                  <c:v>30</c:v>
                </c:pt>
                <c:pt idx="17">
                  <c:v>75</c:v>
                </c:pt>
                <c:pt idx="18">
                  <c:v>42</c:v>
                </c:pt>
                <c:pt idx="19">
                  <c:v>17</c:v>
                </c:pt>
                <c:pt idx="20">
                  <c:v>14</c:v>
                </c:pt>
                <c:pt idx="21">
                  <c:v>37</c:v>
                </c:pt>
                <c:pt idx="22">
                  <c:v>58</c:v>
                </c:pt>
                <c:pt idx="23">
                  <c:v>97</c:v>
                </c:pt>
                <c:pt idx="24">
                  <c:v>7</c:v>
                </c:pt>
                <c:pt idx="25">
                  <c:v>24</c:v>
                </c:pt>
                <c:pt idx="26">
                  <c:v>9</c:v>
                </c:pt>
                <c:pt idx="27">
                  <c:v>24</c:v>
                </c:pt>
                <c:pt idx="28">
                  <c:v>19</c:v>
                </c:pt>
                <c:pt idx="29">
                  <c:v>31</c:v>
                </c:pt>
                <c:pt idx="30">
                  <c:v>49</c:v>
                </c:pt>
                <c:pt idx="31">
                  <c:v>123</c:v>
                </c:pt>
                <c:pt idx="32">
                  <c:v>57</c:v>
                </c:pt>
                <c:pt idx="33">
                  <c:v>115</c:v>
                </c:pt>
                <c:pt idx="34">
                  <c:v>17</c:v>
                </c:pt>
                <c:pt idx="35">
                  <c:v>65</c:v>
                </c:pt>
                <c:pt idx="36">
                  <c:v>204</c:v>
                </c:pt>
                <c:pt idx="37">
                  <c:v>101</c:v>
                </c:pt>
                <c:pt idx="38">
                  <c:v>112</c:v>
                </c:pt>
                <c:pt idx="39">
                  <c:v>395</c:v>
                </c:pt>
                <c:pt idx="40">
                  <c:v>455</c:v>
                </c:pt>
                <c:pt idx="41">
                  <c:v>670</c:v>
                </c:pt>
              </c:numCache>
            </c:numRef>
          </c:val>
          <c:extLst>
            <c:ext xmlns:c16="http://schemas.microsoft.com/office/drawing/2014/chart" uri="{C3380CC4-5D6E-409C-BE32-E72D297353CC}">
              <c16:uniqueId val="{00000000-98BA-48E8-9A95-F60428101BCA}"/>
            </c:ext>
          </c:extLst>
        </c:ser>
        <c:dLbls>
          <c:showLegendKey val="0"/>
          <c:showVal val="0"/>
          <c:showCatName val="0"/>
          <c:showSerName val="0"/>
          <c:showPercent val="0"/>
          <c:showBubbleSize val="0"/>
        </c:dLbls>
        <c:gapWidth val="219"/>
        <c:overlap val="-27"/>
        <c:axId val="-617250096"/>
        <c:axId val="-616699616"/>
      </c:barChart>
      <c:catAx>
        <c:axId val="-617250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699616"/>
        <c:crosses val="autoZero"/>
        <c:auto val="1"/>
        <c:lblAlgn val="ctr"/>
        <c:lblOffset val="100"/>
        <c:noMultiLvlLbl val="0"/>
      </c:catAx>
      <c:valAx>
        <c:axId val="-61669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50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 Shooting Dataset.xlsx]Fatalities+Injured+total Victim!PivotTable5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'Fatalities+Injured+total Victim'!$V$2</c:f>
              <c:strCache>
                <c:ptCount val="1"/>
                <c:pt idx="0">
                  <c:v>Total</c:v>
                </c:pt>
              </c:strCache>
            </c:strRef>
          </c:tx>
          <c:spPr>
            <a:solidFill>
              <a:schemeClr val="accent1"/>
            </a:solidFill>
            <a:ln>
              <a:noFill/>
            </a:ln>
            <a:effectLst/>
          </c:spPr>
          <c:invertIfNegative val="0"/>
          <c:cat>
            <c:strRef>
              <c:f>'Fatalities+Injured+total Victim'!$U$3:$U$45</c:f>
              <c:strCache>
                <c:ptCount val="42"/>
                <c:pt idx="0">
                  <c:v>1966</c:v>
                </c:pt>
                <c:pt idx="1">
                  <c:v>1971</c:v>
                </c:pt>
                <c:pt idx="2">
                  <c:v>1972</c:v>
                </c:pt>
                <c:pt idx="3">
                  <c:v>1974</c:v>
                </c:pt>
                <c:pt idx="4">
                  <c:v>1976</c:v>
                </c:pt>
                <c:pt idx="5">
                  <c:v>1979</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strCache>
            </c:strRef>
          </c:cat>
          <c:val>
            <c:numRef>
              <c:f>'Fatalities+Injured+total Victim'!$V$3:$V$45</c:f>
              <c:numCache>
                <c:formatCode>General</c:formatCode>
                <c:ptCount val="42"/>
                <c:pt idx="0">
                  <c:v>22</c:v>
                </c:pt>
                <c:pt idx="1">
                  <c:v>2</c:v>
                </c:pt>
                <c:pt idx="2">
                  <c:v>10</c:v>
                </c:pt>
                <c:pt idx="3">
                  <c:v>4</c:v>
                </c:pt>
                <c:pt idx="4">
                  <c:v>8</c:v>
                </c:pt>
                <c:pt idx="5">
                  <c:v>4</c:v>
                </c:pt>
                <c:pt idx="6">
                  <c:v>10</c:v>
                </c:pt>
                <c:pt idx="7">
                  <c:v>14</c:v>
                </c:pt>
                <c:pt idx="8">
                  <c:v>31</c:v>
                </c:pt>
                <c:pt idx="9">
                  <c:v>3</c:v>
                </c:pt>
                <c:pt idx="10">
                  <c:v>17</c:v>
                </c:pt>
                <c:pt idx="11">
                  <c:v>6</c:v>
                </c:pt>
                <c:pt idx="12">
                  <c:v>17</c:v>
                </c:pt>
                <c:pt idx="13">
                  <c:v>19</c:v>
                </c:pt>
                <c:pt idx="14">
                  <c:v>12</c:v>
                </c:pt>
                <c:pt idx="15">
                  <c:v>47</c:v>
                </c:pt>
                <c:pt idx="16">
                  <c:v>11</c:v>
                </c:pt>
                <c:pt idx="17">
                  <c:v>29</c:v>
                </c:pt>
                <c:pt idx="18">
                  <c:v>12</c:v>
                </c:pt>
                <c:pt idx="19">
                  <c:v>14</c:v>
                </c:pt>
                <c:pt idx="20">
                  <c:v>12</c:v>
                </c:pt>
                <c:pt idx="21">
                  <c:v>18</c:v>
                </c:pt>
                <c:pt idx="22">
                  <c:v>15</c:v>
                </c:pt>
                <c:pt idx="23">
                  <c:v>45</c:v>
                </c:pt>
                <c:pt idx="24">
                  <c:v>7</c:v>
                </c:pt>
                <c:pt idx="25">
                  <c:v>8</c:v>
                </c:pt>
                <c:pt idx="26">
                  <c:v>7</c:v>
                </c:pt>
                <c:pt idx="27">
                  <c:v>15</c:v>
                </c:pt>
                <c:pt idx="28">
                  <c:v>11</c:v>
                </c:pt>
                <c:pt idx="29">
                  <c:v>21</c:v>
                </c:pt>
                <c:pt idx="30">
                  <c:v>30</c:v>
                </c:pt>
                <c:pt idx="31">
                  <c:v>65</c:v>
                </c:pt>
                <c:pt idx="32">
                  <c:v>28</c:v>
                </c:pt>
                <c:pt idx="33">
                  <c:v>69</c:v>
                </c:pt>
                <c:pt idx="34">
                  <c:v>9</c:v>
                </c:pt>
                <c:pt idx="35">
                  <c:v>29</c:v>
                </c:pt>
                <c:pt idx="36">
                  <c:v>99</c:v>
                </c:pt>
                <c:pt idx="37">
                  <c:v>76</c:v>
                </c:pt>
                <c:pt idx="38">
                  <c:v>45</c:v>
                </c:pt>
                <c:pt idx="39">
                  <c:v>226</c:v>
                </c:pt>
                <c:pt idx="40">
                  <c:v>193</c:v>
                </c:pt>
                <c:pt idx="41">
                  <c:v>113</c:v>
                </c:pt>
              </c:numCache>
            </c:numRef>
          </c:val>
          <c:extLst>
            <c:ext xmlns:c16="http://schemas.microsoft.com/office/drawing/2014/chart" uri="{C3380CC4-5D6E-409C-BE32-E72D297353CC}">
              <c16:uniqueId val="{00000000-1D88-46C5-92F3-75A5738070C0}"/>
            </c:ext>
          </c:extLst>
        </c:ser>
        <c:dLbls>
          <c:showLegendKey val="0"/>
          <c:showVal val="0"/>
          <c:showCatName val="0"/>
          <c:showSerName val="0"/>
          <c:showPercent val="0"/>
          <c:showBubbleSize val="0"/>
        </c:dLbls>
        <c:gapWidth val="219"/>
        <c:overlap val="-27"/>
        <c:axId val="-617236400"/>
        <c:axId val="-617198640"/>
      </c:barChart>
      <c:catAx>
        <c:axId val="-617236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98640"/>
        <c:crosses val="autoZero"/>
        <c:auto val="1"/>
        <c:lblAlgn val="ctr"/>
        <c:lblOffset val="100"/>
        <c:noMultiLvlLbl val="0"/>
      </c:catAx>
      <c:valAx>
        <c:axId val="-61719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23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 Shooting Dataset.xlsx]Fatalities+Injured+total Victim!PivotTable6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'Fatalities+Injured+total Victim'!$AF$2</c:f>
              <c:strCache>
                <c:ptCount val="1"/>
                <c:pt idx="0">
                  <c:v>Total</c:v>
                </c:pt>
              </c:strCache>
            </c:strRef>
          </c:tx>
          <c:spPr>
            <a:solidFill>
              <a:schemeClr val="accent1"/>
            </a:solidFill>
            <a:ln>
              <a:noFill/>
            </a:ln>
            <a:effectLst/>
          </c:spPr>
          <c:invertIfNegative val="0"/>
          <c:cat>
            <c:strRef>
              <c:f>'Fatalities+Injured+total Victim'!$AE$3:$AE$45</c:f>
              <c:strCache>
                <c:ptCount val="42"/>
                <c:pt idx="0">
                  <c:v>1966</c:v>
                </c:pt>
                <c:pt idx="1">
                  <c:v>1971</c:v>
                </c:pt>
                <c:pt idx="2">
                  <c:v>1972</c:v>
                </c:pt>
                <c:pt idx="3">
                  <c:v>1974</c:v>
                </c:pt>
                <c:pt idx="4">
                  <c:v>1976</c:v>
                </c:pt>
                <c:pt idx="5">
                  <c:v>1979</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strCache>
            </c:strRef>
          </c:cat>
          <c:val>
            <c:numRef>
              <c:f>'Fatalities+Injured+total Victim'!$AF$3:$AF$45</c:f>
              <c:numCache>
                <c:formatCode>General</c:formatCode>
                <c:ptCount val="42"/>
                <c:pt idx="0">
                  <c:v>33</c:v>
                </c:pt>
                <c:pt idx="1">
                  <c:v>4</c:v>
                </c:pt>
                <c:pt idx="2">
                  <c:v>13</c:v>
                </c:pt>
                <c:pt idx="3">
                  <c:v>10</c:v>
                </c:pt>
                <c:pt idx="4">
                  <c:v>9</c:v>
                </c:pt>
                <c:pt idx="5">
                  <c:v>14</c:v>
                </c:pt>
                <c:pt idx="6">
                  <c:v>5</c:v>
                </c:pt>
                <c:pt idx="7">
                  <c:v>4</c:v>
                </c:pt>
                <c:pt idx="8">
                  <c:v>32</c:v>
                </c:pt>
                <c:pt idx="9">
                  <c:v>4</c:v>
                </c:pt>
                <c:pt idx="10">
                  <c:v>13</c:v>
                </c:pt>
                <c:pt idx="11">
                  <c:v>14</c:v>
                </c:pt>
                <c:pt idx="12">
                  <c:v>28</c:v>
                </c:pt>
                <c:pt idx="13">
                  <c:v>43</c:v>
                </c:pt>
                <c:pt idx="14">
                  <c:v>6</c:v>
                </c:pt>
                <c:pt idx="15">
                  <c:v>26</c:v>
                </c:pt>
                <c:pt idx="16">
                  <c:v>20</c:v>
                </c:pt>
                <c:pt idx="17">
                  <c:v>50</c:v>
                </c:pt>
                <c:pt idx="18">
                  <c:v>31</c:v>
                </c:pt>
                <c:pt idx="19">
                  <c:v>4</c:v>
                </c:pt>
                <c:pt idx="20">
                  <c:v>2</c:v>
                </c:pt>
                <c:pt idx="21">
                  <c:v>21</c:v>
                </c:pt>
                <c:pt idx="22">
                  <c:v>44</c:v>
                </c:pt>
                <c:pt idx="23">
                  <c:v>56</c:v>
                </c:pt>
                <c:pt idx="24">
                  <c:v>0</c:v>
                </c:pt>
                <c:pt idx="25">
                  <c:v>17</c:v>
                </c:pt>
                <c:pt idx="26">
                  <c:v>3</c:v>
                </c:pt>
                <c:pt idx="27">
                  <c:v>10</c:v>
                </c:pt>
                <c:pt idx="28">
                  <c:v>9</c:v>
                </c:pt>
                <c:pt idx="29">
                  <c:v>13</c:v>
                </c:pt>
                <c:pt idx="30">
                  <c:v>21</c:v>
                </c:pt>
                <c:pt idx="31">
                  <c:v>61</c:v>
                </c:pt>
                <c:pt idx="32">
                  <c:v>30</c:v>
                </c:pt>
                <c:pt idx="33">
                  <c:v>49</c:v>
                </c:pt>
                <c:pt idx="34">
                  <c:v>5</c:v>
                </c:pt>
                <c:pt idx="35">
                  <c:v>37</c:v>
                </c:pt>
                <c:pt idx="36">
                  <c:v>111</c:v>
                </c:pt>
                <c:pt idx="37">
                  <c:v>32</c:v>
                </c:pt>
                <c:pt idx="38">
                  <c:v>76</c:v>
                </c:pt>
                <c:pt idx="39">
                  <c:v>200</c:v>
                </c:pt>
                <c:pt idx="40">
                  <c:v>277</c:v>
                </c:pt>
                <c:pt idx="41">
                  <c:v>558</c:v>
                </c:pt>
              </c:numCache>
            </c:numRef>
          </c:val>
          <c:extLst>
            <c:ext xmlns:c16="http://schemas.microsoft.com/office/drawing/2014/chart" uri="{C3380CC4-5D6E-409C-BE32-E72D297353CC}">
              <c16:uniqueId val="{00000000-00C3-4B8D-957D-49284450D705}"/>
            </c:ext>
          </c:extLst>
        </c:ser>
        <c:dLbls>
          <c:showLegendKey val="0"/>
          <c:showVal val="0"/>
          <c:showCatName val="0"/>
          <c:showSerName val="0"/>
          <c:showPercent val="0"/>
          <c:showBubbleSize val="0"/>
        </c:dLbls>
        <c:gapWidth val="219"/>
        <c:overlap val="-27"/>
        <c:axId val="-863233984"/>
        <c:axId val="-864019088"/>
      </c:barChart>
      <c:catAx>
        <c:axId val="-86323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4019088"/>
        <c:crosses val="autoZero"/>
        <c:auto val="1"/>
        <c:lblAlgn val="ctr"/>
        <c:lblOffset val="100"/>
        <c:noMultiLvlLbl val="0"/>
      </c:catAx>
      <c:valAx>
        <c:axId val="-86401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23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 Shooting Dataset.xlsx]Open+Close!PivotTable3</c:name>
    <c:fmtId val="0"/>
  </c:pivotSource>
  <c:chart>
    <c:autoTitleDeleted val="1"/>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'Open+Close'!$J$4</c:f>
              <c:strCache>
                <c:ptCount val="1"/>
                <c:pt idx="0">
                  <c:v>Total</c:v>
                </c:pt>
              </c:strCache>
            </c:strRef>
          </c:tx>
          <c:spPr>
            <a:solidFill>
              <a:schemeClr val="accent1"/>
            </a:solidFill>
            <a:ln>
              <a:noFill/>
            </a:ln>
            <a:effectLst/>
          </c:spPr>
          <c:invertIfNegative val="0"/>
          <c:cat>
            <c:strRef>
              <c:f>'Open+Close'!$I$5:$I$45</c:f>
              <c:strCache>
                <c:ptCount val="40"/>
                <c:pt idx="0">
                  <c:v>1966</c:v>
                </c:pt>
                <c:pt idx="1">
                  <c:v>1971</c:v>
                </c:pt>
                <c:pt idx="2">
                  <c:v>1974</c:v>
                </c:pt>
                <c:pt idx="3">
                  <c:v>1976</c:v>
                </c:pt>
                <c:pt idx="4">
                  <c:v>1979</c:v>
                </c:pt>
                <c:pt idx="5">
                  <c:v>1982</c:v>
                </c:pt>
                <c:pt idx="6">
                  <c:v>1983</c:v>
                </c:pt>
                <c:pt idx="7">
                  <c:v>1984</c:v>
                </c:pt>
                <c:pt idx="8">
                  <c:v>1985</c:v>
                </c:pt>
                <c:pt idx="9">
                  <c:v>1986</c:v>
                </c:pt>
                <c:pt idx="10">
                  <c:v>1987</c:v>
                </c:pt>
                <c:pt idx="11">
                  <c:v>1988</c:v>
                </c:pt>
                <c:pt idx="12">
                  <c:v>1989</c:v>
                </c:pt>
                <c:pt idx="13">
                  <c:v>1991</c:v>
                </c:pt>
                <c:pt idx="14">
                  <c:v>1992</c:v>
                </c:pt>
                <c:pt idx="15">
                  <c:v>1993</c:v>
                </c:pt>
                <c:pt idx="16">
                  <c:v>1994</c:v>
                </c:pt>
                <c:pt idx="17">
                  <c:v>1995</c:v>
                </c:pt>
                <c:pt idx="18">
                  <c:v>1996</c:v>
                </c:pt>
                <c:pt idx="19">
                  <c:v>1997</c:v>
                </c:pt>
                <c:pt idx="20">
                  <c:v>1998</c:v>
                </c:pt>
                <c:pt idx="21">
                  <c:v>1999</c:v>
                </c:pt>
                <c:pt idx="22">
                  <c:v>2000</c:v>
                </c:pt>
                <c:pt idx="23">
                  <c:v>2001</c:v>
                </c:pt>
                <c:pt idx="24">
                  <c:v>2002</c:v>
                </c:pt>
                <c:pt idx="25">
                  <c:v>2003</c:v>
                </c:pt>
                <c:pt idx="26">
                  <c:v>2004</c:v>
                </c:pt>
                <c:pt idx="27">
                  <c:v>2005</c:v>
                </c:pt>
                <c:pt idx="28">
                  <c:v>2006</c:v>
                </c:pt>
                <c:pt idx="29">
                  <c:v>2007</c:v>
                </c:pt>
                <c:pt idx="30">
                  <c:v>2008</c:v>
                </c:pt>
                <c:pt idx="31">
                  <c:v>2009</c:v>
                </c:pt>
                <c:pt idx="32">
                  <c:v>2010</c:v>
                </c:pt>
                <c:pt idx="33">
                  <c:v>2011</c:v>
                </c:pt>
                <c:pt idx="34">
                  <c:v>2012</c:v>
                </c:pt>
                <c:pt idx="35">
                  <c:v>2013</c:v>
                </c:pt>
                <c:pt idx="36">
                  <c:v>2014</c:v>
                </c:pt>
                <c:pt idx="37">
                  <c:v>2015</c:v>
                </c:pt>
                <c:pt idx="38">
                  <c:v>2016</c:v>
                </c:pt>
                <c:pt idx="39">
                  <c:v>2017</c:v>
                </c:pt>
              </c:strCache>
            </c:strRef>
          </c:cat>
          <c:val>
            <c:numRef>
              <c:f>'Open+Close'!$J$5:$J$45</c:f>
              <c:numCache>
                <c:formatCode>General</c:formatCode>
                <c:ptCount val="40"/>
                <c:pt idx="0">
                  <c:v>2</c:v>
                </c:pt>
                <c:pt idx="1">
                  <c:v>1</c:v>
                </c:pt>
                <c:pt idx="2">
                  <c:v>2</c:v>
                </c:pt>
                <c:pt idx="3">
                  <c:v>2</c:v>
                </c:pt>
                <c:pt idx="4">
                  <c:v>2</c:v>
                </c:pt>
                <c:pt idx="5">
                  <c:v>2</c:v>
                </c:pt>
                <c:pt idx="6">
                  <c:v>2</c:v>
                </c:pt>
                <c:pt idx="7">
                  <c:v>3</c:v>
                </c:pt>
                <c:pt idx="8">
                  <c:v>2</c:v>
                </c:pt>
                <c:pt idx="9">
                  <c:v>3</c:v>
                </c:pt>
                <c:pt idx="10">
                  <c:v>1</c:v>
                </c:pt>
                <c:pt idx="11">
                  <c:v>6</c:v>
                </c:pt>
                <c:pt idx="12">
                  <c:v>3</c:v>
                </c:pt>
                <c:pt idx="13">
                  <c:v>5</c:v>
                </c:pt>
                <c:pt idx="14">
                  <c:v>3</c:v>
                </c:pt>
                <c:pt idx="15">
                  <c:v>9</c:v>
                </c:pt>
                <c:pt idx="16">
                  <c:v>4</c:v>
                </c:pt>
                <c:pt idx="17">
                  <c:v>4</c:v>
                </c:pt>
                <c:pt idx="18">
                  <c:v>2</c:v>
                </c:pt>
                <c:pt idx="19">
                  <c:v>5</c:v>
                </c:pt>
                <c:pt idx="20">
                  <c:v>5</c:v>
                </c:pt>
                <c:pt idx="21">
                  <c:v>5</c:v>
                </c:pt>
                <c:pt idx="22">
                  <c:v>1</c:v>
                </c:pt>
                <c:pt idx="23">
                  <c:v>2</c:v>
                </c:pt>
                <c:pt idx="24">
                  <c:v>2</c:v>
                </c:pt>
                <c:pt idx="25">
                  <c:v>3</c:v>
                </c:pt>
                <c:pt idx="26">
                  <c:v>2</c:v>
                </c:pt>
                <c:pt idx="27">
                  <c:v>3</c:v>
                </c:pt>
                <c:pt idx="28">
                  <c:v>5</c:v>
                </c:pt>
                <c:pt idx="29">
                  <c:v>10</c:v>
                </c:pt>
                <c:pt idx="30">
                  <c:v>6</c:v>
                </c:pt>
                <c:pt idx="31">
                  <c:v>8</c:v>
                </c:pt>
                <c:pt idx="32">
                  <c:v>2</c:v>
                </c:pt>
                <c:pt idx="33">
                  <c:v>6</c:v>
                </c:pt>
                <c:pt idx="34">
                  <c:v>14</c:v>
                </c:pt>
                <c:pt idx="35">
                  <c:v>15</c:v>
                </c:pt>
                <c:pt idx="36">
                  <c:v>13</c:v>
                </c:pt>
                <c:pt idx="37">
                  <c:v>56</c:v>
                </c:pt>
                <c:pt idx="38">
                  <c:v>64</c:v>
                </c:pt>
                <c:pt idx="39">
                  <c:v>10</c:v>
                </c:pt>
              </c:numCache>
            </c:numRef>
          </c:val>
          <c:extLst>
            <c:ext xmlns:c16="http://schemas.microsoft.com/office/drawing/2014/chart" uri="{C3380CC4-5D6E-409C-BE32-E72D297353CC}">
              <c16:uniqueId val="{00000000-B324-429F-A5ED-46E98930C7CD}"/>
            </c:ext>
          </c:extLst>
        </c:ser>
        <c:dLbls>
          <c:showLegendKey val="0"/>
          <c:showVal val="0"/>
          <c:showCatName val="0"/>
          <c:showSerName val="0"/>
          <c:showPercent val="0"/>
          <c:showBubbleSize val="0"/>
        </c:dLbls>
        <c:gapWidth val="219"/>
        <c:overlap val="-27"/>
        <c:axId val="-865071728"/>
        <c:axId val="-865069408"/>
      </c:barChart>
      <c:catAx>
        <c:axId val="-865071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069408"/>
        <c:crosses val="autoZero"/>
        <c:auto val="1"/>
        <c:lblAlgn val="ctr"/>
        <c:lblOffset val="100"/>
        <c:noMultiLvlLbl val="0"/>
      </c:catAx>
      <c:valAx>
        <c:axId val="-865069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5071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[Mass Shooting Dataset.xlsx]Year!PivotTable2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Year!$H$3</c:f>
              <c:strCache>
                <c:ptCount val="1"/>
                <c:pt idx="0">
                  <c:v>Total</c:v>
                </c:pt>
              </c:strCache>
            </c:strRef>
          </c:tx>
          <c:spPr>
            <a:solidFill>
              <a:schemeClr val="accent1"/>
            </a:solidFill>
            <a:ln>
              <a:noFill/>
            </a:ln>
            <a:effectLst/>
          </c:spPr>
          <c:invertIfNegative val="0"/>
          <c:cat>
            <c:strRef>
              <c:f>Year!$G$4:$G$46</c:f>
              <c:strCache>
                <c:ptCount val="42"/>
                <c:pt idx="0">
                  <c:v>1966</c:v>
                </c:pt>
                <c:pt idx="1">
                  <c:v>1971</c:v>
                </c:pt>
                <c:pt idx="2">
                  <c:v>1972</c:v>
                </c:pt>
                <c:pt idx="3">
                  <c:v>1974</c:v>
                </c:pt>
                <c:pt idx="4">
                  <c:v>1976</c:v>
                </c:pt>
                <c:pt idx="5">
                  <c:v>1979</c:v>
                </c:pt>
                <c:pt idx="6">
                  <c:v>1982</c:v>
                </c:pt>
                <c:pt idx="7">
                  <c:v>1983</c:v>
                </c:pt>
                <c:pt idx="8">
                  <c:v>1984</c:v>
                </c:pt>
                <c:pt idx="9">
                  <c:v>1985</c:v>
                </c:pt>
                <c:pt idx="10">
                  <c:v>1986</c:v>
                </c:pt>
                <c:pt idx="11">
                  <c:v>1987</c:v>
                </c:pt>
                <c:pt idx="12">
                  <c:v>1988</c:v>
                </c:pt>
                <c:pt idx="13">
                  <c:v>1989</c:v>
                </c:pt>
                <c:pt idx="14">
                  <c:v>1990</c:v>
                </c:pt>
                <c:pt idx="15">
                  <c:v>1991</c:v>
                </c:pt>
                <c:pt idx="16">
                  <c:v>1992</c:v>
                </c:pt>
                <c:pt idx="17">
                  <c:v>1993</c:v>
                </c:pt>
                <c:pt idx="18">
                  <c:v>1994</c:v>
                </c:pt>
                <c:pt idx="19">
                  <c:v>1995</c:v>
                </c:pt>
                <c:pt idx="20">
                  <c:v>1996</c:v>
                </c:pt>
                <c:pt idx="21">
                  <c:v>1997</c:v>
                </c:pt>
                <c:pt idx="22">
                  <c:v>1998</c:v>
                </c:pt>
                <c:pt idx="23">
                  <c:v>1999</c:v>
                </c:pt>
                <c:pt idx="24">
                  <c:v>2000</c:v>
                </c:pt>
                <c:pt idx="25">
                  <c:v>2001</c:v>
                </c:pt>
                <c:pt idx="26">
                  <c:v>2002</c:v>
                </c:pt>
                <c:pt idx="27">
                  <c:v>2003</c:v>
                </c:pt>
                <c:pt idx="28">
                  <c:v>2004</c:v>
                </c:pt>
                <c:pt idx="29">
                  <c:v>2005</c:v>
                </c:pt>
                <c:pt idx="30">
                  <c:v>2006</c:v>
                </c:pt>
                <c:pt idx="31">
                  <c:v>2007</c:v>
                </c:pt>
                <c:pt idx="32">
                  <c:v>2008</c:v>
                </c:pt>
                <c:pt idx="33">
                  <c:v>2009</c:v>
                </c:pt>
                <c:pt idx="34">
                  <c:v>2010</c:v>
                </c:pt>
                <c:pt idx="35">
                  <c:v>2011</c:v>
                </c:pt>
                <c:pt idx="36">
                  <c:v>2012</c:v>
                </c:pt>
                <c:pt idx="37">
                  <c:v>2013</c:v>
                </c:pt>
                <c:pt idx="38">
                  <c:v>2014</c:v>
                </c:pt>
                <c:pt idx="39">
                  <c:v>2015</c:v>
                </c:pt>
                <c:pt idx="40">
                  <c:v>2016</c:v>
                </c:pt>
                <c:pt idx="41">
                  <c:v>2017</c:v>
                </c:pt>
              </c:strCache>
            </c:strRef>
          </c:cat>
          <c:val>
            <c:numRef>
              <c:f>Year!$H$4:$H$46</c:f>
              <c:numCache>
                <c:formatCode>General</c:formatCode>
                <c:ptCount val="42"/>
                <c:pt idx="0">
                  <c:v>2</c:v>
                </c:pt>
                <c:pt idx="1">
                  <c:v>1</c:v>
                </c:pt>
                <c:pt idx="2">
                  <c:v>1</c:v>
                </c:pt>
                <c:pt idx="3">
                  <c:v>2</c:v>
                </c:pt>
                <c:pt idx="4">
                  <c:v>2</c:v>
                </c:pt>
                <c:pt idx="5">
                  <c:v>2</c:v>
                </c:pt>
                <c:pt idx="6">
                  <c:v>2</c:v>
                </c:pt>
                <c:pt idx="7">
                  <c:v>2</c:v>
                </c:pt>
                <c:pt idx="8">
                  <c:v>3</c:v>
                </c:pt>
                <c:pt idx="9">
                  <c:v>2</c:v>
                </c:pt>
                <c:pt idx="10">
                  <c:v>3</c:v>
                </c:pt>
                <c:pt idx="11">
                  <c:v>1</c:v>
                </c:pt>
                <c:pt idx="12">
                  <c:v>6</c:v>
                </c:pt>
                <c:pt idx="13">
                  <c:v>3</c:v>
                </c:pt>
                <c:pt idx="14">
                  <c:v>1</c:v>
                </c:pt>
                <c:pt idx="15">
                  <c:v>5</c:v>
                </c:pt>
                <c:pt idx="16">
                  <c:v>4</c:v>
                </c:pt>
                <c:pt idx="17">
                  <c:v>9</c:v>
                </c:pt>
                <c:pt idx="18">
                  <c:v>4</c:v>
                </c:pt>
                <c:pt idx="19">
                  <c:v>4</c:v>
                </c:pt>
                <c:pt idx="20">
                  <c:v>3</c:v>
                </c:pt>
                <c:pt idx="21">
                  <c:v>6</c:v>
                </c:pt>
                <c:pt idx="22">
                  <c:v>5</c:v>
                </c:pt>
                <c:pt idx="23">
                  <c:v>7</c:v>
                </c:pt>
                <c:pt idx="24">
                  <c:v>1</c:v>
                </c:pt>
                <c:pt idx="25">
                  <c:v>2</c:v>
                </c:pt>
                <c:pt idx="26">
                  <c:v>2</c:v>
                </c:pt>
                <c:pt idx="27">
                  <c:v>3</c:v>
                </c:pt>
                <c:pt idx="28">
                  <c:v>2</c:v>
                </c:pt>
                <c:pt idx="29">
                  <c:v>3</c:v>
                </c:pt>
                <c:pt idx="30">
                  <c:v>7</c:v>
                </c:pt>
                <c:pt idx="31">
                  <c:v>10</c:v>
                </c:pt>
                <c:pt idx="32">
                  <c:v>6</c:v>
                </c:pt>
                <c:pt idx="33">
                  <c:v>8</c:v>
                </c:pt>
                <c:pt idx="34">
                  <c:v>2</c:v>
                </c:pt>
                <c:pt idx="35">
                  <c:v>6</c:v>
                </c:pt>
                <c:pt idx="36">
                  <c:v>15</c:v>
                </c:pt>
                <c:pt idx="37">
                  <c:v>16</c:v>
                </c:pt>
                <c:pt idx="38">
                  <c:v>14</c:v>
                </c:pt>
                <c:pt idx="39">
                  <c:v>67</c:v>
                </c:pt>
                <c:pt idx="40">
                  <c:v>69</c:v>
                </c:pt>
                <c:pt idx="41">
                  <c:v>10</c:v>
                </c:pt>
              </c:numCache>
            </c:numRef>
          </c:val>
          <c:extLst>
            <c:ext xmlns:c16="http://schemas.microsoft.com/office/drawing/2014/chart" uri="{C3380CC4-5D6E-409C-BE32-E72D297353CC}">
              <c16:uniqueId val="{00000000-C821-4EB9-B951-3FDF738CE414}"/>
            </c:ext>
          </c:extLst>
        </c:ser>
        <c:dLbls>
          <c:showLegendKey val="0"/>
          <c:showVal val="0"/>
          <c:showCatName val="0"/>
          <c:showSerName val="0"/>
          <c:showPercent val="0"/>
          <c:showBubbleSize val="0"/>
        </c:dLbls>
        <c:gapWidth val="219"/>
        <c:overlap val="-27"/>
        <c:axId val="-863790384"/>
        <c:axId val="-863788064"/>
      </c:barChart>
      <c:catAx>
        <c:axId val="-863790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88064"/>
        <c:crosses val="autoZero"/>
        <c:auto val="1"/>
        <c:lblAlgn val="ctr"/>
        <c:lblOffset val="100"/>
        <c:noMultiLvlLbl val="0"/>
      </c:catAx>
      <c:valAx>
        <c:axId val="-863788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90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Cause of Shooting</a:t>
            </a:r>
            <a:r>
              <a:rPr lang="en-US" b="1" i="1" baseline="0"/>
              <a:t> Distriubution</a:t>
            </a:r>
            <a:endParaRPr lang="en-US" b="1" i="1"/>
          </a:p>
        </c:rich>
      </c:tx>
      <c:layout>
        <c:manualLayout>
          <c:xMode val="edge"/>
          <c:yMode val="edge"/>
          <c:x val="0.497049501795717"/>
          <c:y val="1.96310491738431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FF-4F22-9EC6-40812D62AE2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FF-4F22-9EC6-40812D62AE2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1263-475D-811D-68E6907D247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1263-475D-811D-68E6907D247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1263-475D-811D-68E6907D247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4-1263-475D-811D-68E6907D247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AFF-4F22-9EC6-40812D62AE2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4AFF-4F22-9EC6-40812D62AE2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4AFF-4F22-9EC6-40812D62AE2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5-1263-475D-811D-68E6907D247C}"/>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4AFF-4F22-9EC6-40812D62AE26}"/>
              </c:ext>
            </c:extLst>
          </c:dPt>
          <c:dLbls>
            <c:dLbl>
              <c:idx val="2"/>
              <c:layout>
                <c:manualLayout>
                  <c:x val="1.9034021890324199E-3"/>
                  <c:y val="-3.530210454854049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263-475D-811D-68E6907D247C}"/>
                </c:ext>
              </c:extLst>
            </c:dLbl>
            <c:dLbl>
              <c:idx val="3"/>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1263-475D-811D-68E6907D247C}"/>
                </c:ext>
              </c:extLst>
            </c:dLbl>
            <c:dLbl>
              <c:idx val="4"/>
              <c:layout>
                <c:manualLayout>
                  <c:x val="-2.8551032835486202E-2"/>
                  <c:y val="8.146639511201529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263-475D-811D-68E6907D247C}"/>
                </c:ext>
              </c:extLst>
            </c:dLbl>
            <c:dLbl>
              <c:idx val="5"/>
              <c:layout>
                <c:manualLayout>
                  <c:x val="-3.42612394025835E-2"/>
                  <c:y val="8.1466395112016303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263-475D-811D-68E6907D247C}"/>
                </c:ext>
              </c:extLst>
            </c:dLbl>
            <c:dLbl>
              <c:idx val="9"/>
              <c:layout>
                <c:manualLayout>
                  <c:x val="-3.0454435024518701E-2"/>
                  <c:y val="0"/>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263-475D-811D-68E6907D247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'MSD-Ben (Cause &amp; Mental Health)'!$Y$1:$AI$1</c:f>
              <c:strCache>
                <c:ptCount val="11"/>
                <c:pt idx="0">
                  <c:v>Unknown</c:v>
                </c:pt>
                <c:pt idx="1">
                  <c:v>Terrorism</c:v>
                </c:pt>
                <c:pt idx="2">
                  <c:v>unemployment</c:v>
                </c:pt>
                <c:pt idx="3">
                  <c:v>Racism</c:v>
                </c:pt>
                <c:pt idx="4">
                  <c:v>Revenge</c:v>
                </c:pt>
                <c:pt idx="5">
                  <c:v>Frustration</c:v>
                </c:pt>
                <c:pt idx="6">
                  <c:v>Anger</c:v>
                </c:pt>
                <c:pt idx="7">
                  <c:v>Domestic Dispute</c:v>
                </c:pt>
                <c:pt idx="8">
                  <c:v>psycho</c:v>
                </c:pt>
                <c:pt idx="9">
                  <c:v>failing exams</c:v>
                </c:pt>
                <c:pt idx="10">
                  <c:v>Other</c:v>
                </c:pt>
              </c:strCache>
            </c:strRef>
          </c:cat>
          <c:val>
            <c:numRef>
              <c:f>'MSD-Ben (Cause &amp; Mental Health)'!$Y$2:$AI$2</c:f>
              <c:numCache>
                <c:formatCode>General</c:formatCode>
                <c:ptCount val="11"/>
                <c:pt idx="0">
                  <c:v>53</c:v>
                </c:pt>
                <c:pt idx="1">
                  <c:v>65</c:v>
                </c:pt>
                <c:pt idx="2">
                  <c:v>10</c:v>
                </c:pt>
                <c:pt idx="3">
                  <c:v>6</c:v>
                </c:pt>
                <c:pt idx="4">
                  <c:v>10</c:v>
                </c:pt>
                <c:pt idx="5">
                  <c:v>19</c:v>
                </c:pt>
                <c:pt idx="6">
                  <c:v>54</c:v>
                </c:pt>
                <c:pt idx="7">
                  <c:v>19</c:v>
                </c:pt>
                <c:pt idx="8">
                  <c:v>77</c:v>
                </c:pt>
                <c:pt idx="9">
                  <c:v>3</c:v>
                </c:pt>
                <c:pt idx="10">
                  <c:v>7</c:v>
                </c:pt>
              </c:numCache>
            </c:numRef>
          </c:val>
          <c:extLst>
            <c:ext xmlns:c16="http://schemas.microsoft.com/office/drawing/2014/chart" uri="{C3380CC4-5D6E-409C-BE32-E72D297353CC}">
              <c16:uniqueId val="{00000000-1263-475D-811D-68E6907D247C}"/>
            </c:ext>
          </c:extLst>
        </c:ser>
        <c:dLbls>
          <c:showLegendKey val="0"/>
          <c:showVal val="0"/>
          <c:showCatName val="0"/>
          <c:showSerName val="0"/>
          <c:showPercent val="0"/>
          <c:showBubbleSize val="0"/>
          <c:showLeaderLines val="0"/>
        </c:dLbls>
        <c:firstSliceAng val="0"/>
      </c:pieChart>
      <c:spPr>
        <a:noFill/>
        <a:ln>
          <a:noFill/>
        </a:ln>
        <a:effectLst/>
      </c:spPr>
    </c:plotArea>
    <c:legend>
      <c:legendPos val="b"/>
      <c:layout>
        <c:manualLayout>
          <c:xMode val="edge"/>
          <c:yMode val="edge"/>
          <c:x val="7.5435275857681297E-2"/>
          <c:y val="0.90970743728317105"/>
          <c:w val="0.84912929841045004"/>
          <c:h val="8.757701621309549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Mental Illness?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2">
                <a:lumMod val="60000"/>
                <a:lumOff val="40000"/>
              </a:schemeClr>
            </a:solidFill>
            <a:ln>
              <a:noFill/>
            </a:ln>
            <a:effectLst/>
          </c:spPr>
          <c:invertIfNegative val="0"/>
          <c:cat>
            <c:strRef>
              <c:f>'MSD-Ben (Cause &amp; Mental Health)'!$AL$1:$AO$1</c:f>
              <c:strCache>
                <c:ptCount val="4"/>
                <c:pt idx="0">
                  <c:v>No</c:v>
                </c:pt>
                <c:pt idx="1">
                  <c:v>Yes</c:v>
                </c:pt>
                <c:pt idx="2">
                  <c:v>Unclear</c:v>
                </c:pt>
                <c:pt idx="3">
                  <c:v>Unknown</c:v>
                </c:pt>
              </c:strCache>
            </c:strRef>
          </c:cat>
          <c:val>
            <c:numRef>
              <c:f>'MSD-Ben (Cause &amp; Mental Health)'!$AL$2:$AO$2</c:f>
              <c:numCache>
                <c:formatCode>General</c:formatCode>
                <c:ptCount val="4"/>
                <c:pt idx="0">
                  <c:v>93</c:v>
                </c:pt>
                <c:pt idx="1">
                  <c:v>106</c:v>
                </c:pt>
                <c:pt idx="2">
                  <c:v>13</c:v>
                </c:pt>
                <c:pt idx="3">
                  <c:v>111</c:v>
                </c:pt>
              </c:numCache>
            </c:numRef>
          </c:val>
          <c:extLst>
            <c:ext xmlns:c16="http://schemas.microsoft.com/office/drawing/2014/chart" uri="{C3380CC4-5D6E-409C-BE32-E72D297353CC}">
              <c16:uniqueId val="{00000000-BEE6-432E-B503-740ABF8BE2FA}"/>
            </c:ext>
          </c:extLst>
        </c:ser>
        <c:dLbls>
          <c:showLegendKey val="0"/>
          <c:showVal val="0"/>
          <c:showCatName val="0"/>
          <c:showSerName val="0"/>
          <c:showPercent val="0"/>
          <c:showBubbleSize val="0"/>
        </c:dLbls>
        <c:gapWidth val="219"/>
        <c:overlap val="-27"/>
        <c:axId val="-863759920"/>
        <c:axId val="-863138704"/>
      </c:barChart>
      <c:catAx>
        <c:axId val="-863759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63138704"/>
        <c:crosses val="autoZero"/>
        <c:auto val="1"/>
        <c:lblAlgn val="ctr"/>
        <c:lblOffset val="100"/>
        <c:noMultiLvlLbl val="0"/>
      </c:catAx>
      <c:valAx>
        <c:axId val="-86313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7599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387351</xdr:colOff>
      <xdr:row>2</xdr:row>
      <xdr:rowOff>25399</xdr:rowOff>
    </xdr:from>
    <xdr:to>
      <xdr:col>16</xdr:col>
      <xdr:colOff>139700</xdr:colOff>
      <xdr:row>19</xdr:row>
      <xdr:rowOff>161925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485775</xdr:colOff>
      <xdr:row>1</xdr:row>
      <xdr:rowOff>177800</xdr:rowOff>
    </xdr:from>
    <xdr:to>
      <xdr:col>28</xdr:col>
      <xdr:colOff>204787</xdr:colOff>
      <xdr:row>19</xdr:row>
      <xdr:rowOff>12700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28</xdr:col>
      <xdr:colOff>336550</xdr:colOff>
      <xdr:row>2</xdr:row>
      <xdr:rowOff>6349</xdr:rowOff>
    </xdr:from>
    <xdr:to>
      <xdr:col>39</xdr:col>
      <xdr:colOff>241299</xdr:colOff>
      <xdr:row>19</xdr:row>
      <xdr:rowOff>25400</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114300</xdr:colOff>
      <xdr:row>4</xdr:row>
      <xdr:rowOff>0</xdr:rowOff>
    </xdr:from>
    <xdr:to>
      <xdr:col>7</xdr:col>
      <xdr:colOff>114300</xdr:colOff>
      <xdr:row>17</xdr:row>
      <xdr:rowOff>47625</xdr:rowOff>
    </xdr:to>
    <mc:AlternateContent xmlns:mc="http://schemas.openxmlformats.org/markup-compatibility/2006" xmlns:a14="http://schemas.microsoft.com/office/drawing/2010/main">
      <mc:Choice Requires="a14">
        <xdr:graphicFrame macro="">
          <xdr:nvGraphicFramePr>
            <xdr:cNvPr id="2" name="Open/Close Location">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microsoft.com/office/drawing/2010/slicer">
              <sle:slicer xmlns:sle="http://schemas.microsoft.com/office/drawing/2010/slicer" name="Open/Close Location"/>
            </a:graphicData>
          </a:graphic>
        </xdr:graphicFrame>
      </mc:Choice>
      <mc:Fallback xmlns="">
        <xdr:sp macro="" textlink="">
          <xdr:nvSpPr>
            <xdr:cNvPr id="0" name=""/>
            <xdr:cNvSpPr>
              <a:spLocks noTextEdit="1"/>
            </xdr:cNvSpPr>
          </xdr:nvSpPr>
          <xdr:spPr>
            <a:xfrm>
              <a:off x="3257550" y="76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461961</xdr:colOff>
      <xdr:row>1</xdr:row>
      <xdr:rowOff>133350</xdr:rowOff>
    </xdr:from>
    <xdr:to>
      <xdr:col>22</xdr:col>
      <xdr:colOff>9525</xdr:colOff>
      <xdr:row>15</xdr:row>
      <xdr:rowOff>161925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104775</xdr:colOff>
      <xdr:row>1</xdr:row>
      <xdr:rowOff>180974</xdr:rowOff>
    </xdr:from>
    <xdr:to>
      <xdr:col>27</xdr:col>
      <xdr:colOff>228601</xdr:colOff>
      <xdr:row>23</xdr:row>
      <xdr:rowOff>161925</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24</xdr:col>
      <xdr:colOff>509586</xdr:colOff>
      <xdr:row>13</xdr:row>
      <xdr:rowOff>47624</xdr:rowOff>
    </xdr:from>
    <xdr:to>
      <xdr:col>33</xdr:col>
      <xdr:colOff>704849</xdr:colOff>
      <xdr:row>37</xdr:row>
      <xdr:rowOff>152399</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100012</xdr:colOff>
      <xdr:row>13</xdr:row>
      <xdr:rowOff>19050</xdr:rowOff>
    </xdr:from>
    <xdr:to>
      <xdr:col>42</xdr:col>
      <xdr:colOff>395287</xdr:colOff>
      <xdr:row>27</xdr:row>
      <xdr:rowOff>95250</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xdr:col>
      <xdr:colOff>1</xdr:colOff>
      <xdr:row>1</xdr:row>
      <xdr:rowOff>0</xdr:rowOff>
    </xdr:from>
    <xdr:ext cx="9463156" cy="5638800"/>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673101" y="190500"/>
          <a:ext cx="9463156" cy="5638800"/>
        </a:xfrm>
        <a:prstGeom prst="rect">
          <a:avLst/>
        </a:prstGeom>
      </xdr:spPr>
    </xdr:pic>
    <xdr:clientData/>
  </xdr:oneCellAnchor>
  <xdr:oneCellAnchor>
    <xdr:from>
      <xdr:col>16</xdr:col>
      <xdr:colOff>236773</xdr:colOff>
      <xdr:row>1</xdr:row>
      <xdr:rowOff>9526</xdr:rowOff>
    </xdr:from>
    <xdr:ext cx="9537479" cy="5667374"/>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stretch>
          <a:fillRect/>
        </a:stretch>
      </xdr:blipFill>
      <xdr:spPr>
        <a:xfrm>
          <a:off x="11006373" y="200026"/>
          <a:ext cx="9537479" cy="5667374"/>
        </a:xfrm>
        <a:prstGeom prst="rect">
          <a:avLst/>
        </a:prstGeom>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va Mukherjee" refreshedDate="43059.641614583335" createdVersion="6" refreshedVersion="6" minRefreshableVersion="3" recordCount="324" xr:uid="{00000000-000A-0000-FFFF-FFFF11000000}">
  <cacheSource type="worksheet">
    <worksheetSource ref="A1:B1048576" sheet="Year-Nilava"/>
  </cacheSource>
  <cacheFields count="2">
    <cacheField name="Year" numFmtId="0">
      <sharedItems containsString="0" containsBlank="1" containsNumber="1" containsInteger="1" minValue="1966" maxValue="2017" count="43">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79"/>
        <n v="1976"/>
        <n v="1974"/>
        <n v="1972"/>
        <n v="1971"/>
        <n v="1966"/>
        <m/>
      </sharedItems>
    </cacheField>
    <cacheField name="Title"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va Mukherjee" refreshedDate="43059.646283912036" createdVersion="6" refreshedVersion="6" minRefreshableVersion="3" recordCount="324" xr:uid="{00000000-000A-0000-FFFF-FFFF12000000}">
  <cacheSource type="worksheet">
    <worksheetSource ref="A1:B1048576" sheet="Open+Close-Nilava"/>
  </cacheSource>
  <cacheFields count="2">
    <cacheField name="Year" numFmtId="0">
      <sharedItems containsString="0" containsBlank="1" containsNumber="1" containsInteger="1" minValue="1966" maxValue="2017" count="43">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79"/>
        <n v="1976"/>
        <n v="1974"/>
        <n v="1972"/>
        <n v="1971"/>
        <n v="1966"/>
        <m/>
      </sharedItems>
    </cacheField>
    <cacheField name="Open/Close Location" numFmtId="0">
      <sharedItems containsBlank="1" count="4">
        <s v="Close"/>
        <s v="Open"/>
        <m/>
        <s v="Open+Close"/>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va Mukherjee" refreshedDate="43059.65724537037" createdVersion="6" refreshedVersion="6" minRefreshableVersion="3" recordCount="323" xr:uid="{00000000-000A-0000-FFFF-FFFF13000000}">
  <cacheSource type="worksheet">
    <worksheetSource ref="A1:D324" sheet="Fatal+Inj+TotVictim-Nilava"/>
  </cacheSource>
  <cacheFields count="4">
    <cacheField name="Year" numFmtId="0">
      <sharedItems containsSemiMixedTypes="0" containsString="0" containsNumber="1" containsInteger="1" minValue="1966" maxValue="2017" count="42">
        <n v="2017"/>
        <n v="2016"/>
        <n v="2015"/>
        <n v="2014"/>
        <n v="2013"/>
        <n v="2012"/>
        <n v="2011"/>
        <n v="2010"/>
        <n v="2009"/>
        <n v="2008"/>
        <n v="2007"/>
        <n v="2006"/>
        <n v="2005"/>
        <n v="2004"/>
        <n v="2003"/>
        <n v="2002"/>
        <n v="2001"/>
        <n v="2000"/>
        <n v="1999"/>
        <n v="1998"/>
        <n v="1997"/>
        <n v="1996"/>
        <n v="1995"/>
        <n v="1994"/>
        <n v="1993"/>
        <n v="1992"/>
        <n v="1991"/>
        <n v="1990"/>
        <n v="1989"/>
        <n v="1988"/>
        <n v="1987"/>
        <n v="1986"/>
        <n v="1985"/>
        <n v="1984"/>
        <n v="1983"/>
        <n v="1982"/>
        <n v="1979"/>
        <n v="1976"/>
        <n v="1974"/>
        <n v="1972"/>
        <n v="1971"/>
        <n v="1966"/>
      </sharedItems>
    </cacheField>
    <cacheField name="Fatalities" numFmtId="0">
      <sharedItems containsSemiMixedTypes="0" containsString="0" containsNumber="1" containsInteger="1" minValue="0" maxValue="59"/>
    </cacheField>
    <cacheField name="Injured" numFmtId="0">
      <sharedItems containsSemiMixedTypes="0" containsString="0" containsNumber="1" containsInteger="1" minValue="0" maxValue="527"/>
    </cacheField>
    <cacheField name="Total victims" numFmtId="0">
      <sharedItems containsSemiMixedTypes="0" containsString="0" containsNumber="1" containsInteger="1" minValue="3" maxValue="58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va Mukherjee" refreshedDate="43060.536866203707" createdVersion="6" refreshedVersion="6" minRefreshableVersion="3" recordCount="324" xr:uid="{00000000-000A-0000-FFFF-FFFF14000000}">
  <cacheSource type="worksheet">
    <worksheetSource ref="A1:C1048576" sheet="OpnClos+TotVictim+Yr-Nilava"/>
  </cacheSource>
  <cacheFields count="3">
    <cacheField name="Year" numFmtId="0">
      <sharedItems containsString="0" containsBlank="1" containsNumber="1" containsInteger="1" minValue="1966" maxValue="2017"/>
    </cacheField>
    <cacheField name="Open/Close Location" numFmtId="0">
      <sharedItems containsBlank="1" count="4">
        <s v="Close"/>
        <s v="Open"/>
        <m/>
        <s v="Open+Close"/>
      </sharedItems>
    </cacheField>
    <cacheField name="Total victims" numFmtId="0">
      <sharedItems containsString="0" containsBlank="1" containsNumber="1" containsInteger="1" minValue="3" maxValue="58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lava Mukherjee" refreshedDate="43060.539385069445" createdVersion="6" refreshedVersion="6" minRefreshableVersion="3" recordCount="324" xr:uid="{00000000-000A-0000-FFFF-FFFF15000000}">
  <cacheSource type="worksheet">
    <worksheetSource ref="A1:E1048576" sheet="Fat+Injur-PivotTab-Nilava"/>
  </cacheSource>
  <cacheFields count="5">
    <cacheField name="Year" numFmtId="0">
      <sharedItems containsString="0" containsBlank="1" containsNumber="1" containsInteger="1" minValue="1966" maxValue="2017"/>
    </cacheField>
    <cacheField name="Open/Close Location" numFmtId="0">
      <sharedItems containsBlank="1" count="4">
        <s v="Close"/>
        <s v="Open"/>
        <m/>
        <s v="Open+Close"/>
      </sharedItems>
    </cacheField>
    <cacheField name="Fatalities" numFmtId="0">
      <sharedItems containsString="0" containsBlank="1" containsNumber="1" containsInteger="1" minValue="0" maxValue="59"/>
    </cacheField>
    <cacheField name="Injured" numFmtId="0">
      <sharedItems containsString="0" containsBlank="1" containsNumber="1" containsInteger="1" minValue="0" maxValue="527"/>
    </cacheField>
    <cacheField name="Total victims" numFmtId="0">
      <sharedItems containsString="0" containsBlank="1" containsNumber="1" containsInteger="1" minValue="3" maxValue="58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24">
  <r>
    <x v="0"/>
    <s v="Texas church mass shooting"/>
  </r>
  <r>
    <x v="0"/>
    <s v="Walmart shooting in suburban Denver"/>
  </r>
  <r>
    <x v="0"/>
    <s v="Edgewood businees park shooting"/>
  </r>
  <r>
    <x v="0"/>
    <s v="Las Vegas Strip mass shooting"/>
  </r>
  <r>
    <x v="0"/>
    <s v="San Francisco UPS shooting"/>
  </r>
  <r>
    <x v="0"/>
    <s v="Pennsylvania supermarket shooting"/>
  </r>
  <r>
    <x v="0"/>
    <s v="Florida awning manufacturer shooting"/>
  </r>
  <r>
    <x v="0"/>
    <s v="Rural Ohio nursing home shooting"/>
  </r>
  <r>
    <x v="0"/>
    <s v="Fresno downtown shooting"/>
  </r>
  <r>
    <x v="0"/>
    <s v="Fort Lauderdale airport shooting"/>
  </r>
  <r>
    <x v="1"/>
    <s v="Cascade Mall shooting"/>
  </r>
  <r>
    <x v="1"/>
    <s v="Baton Rouge police shooting"/>
  </r>
  <r>
    <x v="1"/>
    <s v="Dallas police shooting"/>
  </r>
  <r>
    <x v="1"/>
    <s v="Orlando nightclub massacre"/>
  </r>
  <r>
    <x v="1"/>
    <s v="Ferguson, MO Drive by"/>
  </r>
  <r>
    <x v="1"/>
    <s v="Forestville, Maryland Drive-by"/>
  </r>
  <r>
    <x v="1"/>
    <s v="Halifax County, VA"/>
  </r>
  <r>
    <x v="1"/>
    <s v="Tire-Slashing revenge escalation"/>
  </r>
  <r>
    <x v="1"/>
    <s v="Chicago Rap video Shootout"/>
  </r>
  <r>
    <x v="1"/>
    <s v="Texas family murder-suicide"/>
  </r>
  <r>
    <x v="1"/>
    <s v="Alabama highway random shooting"/>
  </r>
  <r>
    <x v="1"/>
    <s v="Long Beach Street murder"/>
  </r>
  <r>
    <x v="1"/>
    <s v="Albuquerque, NM House party shooting"/>
  </r>
  <r>
    <x v="1"/>
    <s v="Memphis, TN gas station shooting"/>
  </r>
  <r>
    <x v="1"/>
    <s v="Chicago Birthday Party Bus Shooting"/>
  </r>
  <r>
    <x v="1"/>
    <s v="Albuquerque, NM Family restaurant shooting"/>
  </r>
  <r>
    <x v="1"/>
    <s v="Richmond, Virginia"/>
  </r>
  <r>
    <x v="1"/>
    <s v="Louisburg, North Carolina"/>
  </r>
  <r>
    <x v="1"/>
    <s v="Lawrenceburg, Tennessee"/>
  </r>
  <r>
    <x v="1"/>
    <s v="Greenhill, AL Family murder-suicide"/>
  </r>
  <r>
    <x v="1"/>
    <s v="Sherman, Texas Family Murder-Suicide"/>
  </r>
  <r>
    <x v="1"/>
    <s v="Louisville, KY Family Murder-Suicide"/>
  </r>
  <r>
    <x v="1"/>
    <s v="Plantation, Florida"/>
  </r>
  <r>
    <x v="1"/>
    <s v="Wetumpka Drive-by"/>
  </r>
  <r>
    <x v="1"/>
    <s v="Atlanta Nightclub shooting"/>
  </r>
  <r>
    <x v="1"/>
    <s v="Florida Family celebration ends in shooting"/>
  </r>
  <r>
    <x v="1"/>
    <s v="Elberton, Georgia murder-suicide"/>
  </r>
  <r>
    <x v="1"/>
    <s v="Trenton, NJ sidewalk shooting"/>
  </r>
  <r>
    <x v="1"/>
    <s v="Detroit Drive-by"/>
  </r>
  <r>
    <x v="1"/>
    <s v="Pittsburgh, Pennsylvania"/>
  </r>
  <r>
    <x v="1"/>
    <s v="Wilkinsburg BBQ cookout shootout"/>
  </r>
  <r>
    <x v="1"/>
    <s v="Kansas City, Kansas"/>
  </r>
  <r>
    <x v="1"/>
    <s v="Lafayette, LA drive by"/>
  </r>
  <r>
    <x v="1"/>
    <s v="Kansas City Home Invasion"/>
  </r>
  <r>
    <x v="1"/>
    <s v="Chelsea, MA empty apartment party shooting"/>
  </r>
  <r>
    <x v="1"/>
    <s v="Roswell, GA Hookah shootout"/>
  </r>
  <r>
    <x v="1"/>
    <s v="Wichita Nightclub shooting"/>
  </r>
  <r>
    <x v="1"/>
    <s v="Detroit Strip Club Shootout"/>
  </r>
  <r>
    <x v="1"/>
    <s v="Riverside restaurant shooting"/>
  </r>
  <r>
    <x v="1"/>
    <s v="Woodbridge, Virginia"/>
  </r>
  <r>
    <x v="1"/>
    <s v="Belfair, Washington"/>
  </r>
  <r>
    <x v="1"/>
    <s v="Excel Industries mass shooting"/>
  </r>
  <r>
    <x v="1"/>
    <s v="Hesston, Kansas"/>
  </r>
  <r>
    <x v="1"/>
    <s v="Belfair, WA Family murder-suicide"/>
  </r>
  <r>
    <x v="1"/>
    <s v="Arizona Family Murder"/>
  </r>
  <r>
    <x v="1"/>
    <s v="Missouri Highway shooting"/>
  </r>
  <r>
    <x v="1"/>
    <s v="Houston Drive-by"/>
  </r>
  <r>
    <x v="1"/>
    <s v="Kalamazoo shooting spree"/>
  </r>
  <r>
    <x v="1"/>
    <s v="Iuka, Mississippi"/>
  </r>
  <r>
    <x v="1"/>
    <s v="Florida Hookah Bar Shooting"/>
  </r>
  <r>
    <x v="1"/>
    <s v="Kalamazoo Uber Driver Spree Killing"/>
  </r>
  <r>
    <x v="1"/>
    <s v="Vallejo, CA car shooting"/>
  </r>
  <r>
    <x v="1"/>
    <s v="Michigan school shooting"/>
  </r>
  <r>
    <x v="1"/>
    <s v="Orlando, Florida"/>
  </r>
  <r>
    <x v="1"/>
    <s v="Nightclub fight turns into shootout"/>
  </r>
  <r>
    <x v="1"/>
    <s v="Tampa, FL Strip club shooting"/>
  </r>
  <r>
    <x v="1"/>
    <s v="Los Angeles, CA street shooting"/>
  </r>
  <r>
    <x v="1"/>
    <s v="Texas teen commits family murder suicide"/>
  </r>
  <r>
    <x v="1"/>
    <s v="New Orleans gas station shoot-out"/>
  </r>
  <r>
    <x v="1"/>
    <s v="Glendale, AZ House Party shooting"/>
  </r>
  <r>
    <x v="1"/>
    <s v="Caroline County, VA Family Murder Suicide"/>
  </r>
  <r>
    <x v="1"/>
    <s v="Chesapeake, Virginia"/>
  </r>
  <r>
    <x v="1"/>
    <s v="Perris, CA Mexican restaurant shooting"/>
  </r>
  <r>
    <x v="1"/>
    <s v="Florida family murder"/>
  </r>
  <r>
    <x v="1"/>
    <s v="Los Angeles Drive-by"/>
  </r>
  <r>
    <x v="1"/>
    <s v="Gloucester County, VA, House Party"/>
  </r>
  <r>
    <x v="1"/>
    <s v="Wilmington, DE robbery"/>
  </r>
  <r>
    <x v="1"/>
    <s v="Roadside in Memphis, Tennessee"/>
  </r>
  <r>
    <x v="1"/>
    <s v="Residence in Lakeland, Florida"/>
  </r>
  <r>
    <x v="2"/>
    <s v="Omaha, Nebraska"/>
  </r>
  <r>
    <x v="2"/>
    <s v="San Bernardino mass shooting"/>
  </r>
  <r>
    <x v="2"/>
    <s v="San Bernardino, California"/>
  </r>
  <r>
    <x v="2"/>
    <s v="Planned Parenthood clinic"/>
  </r>
  <r>
    <x v="2"/>
    <s v="Columbus, Ohio"/>
  </r>
  <r>
    <x v="2"/>
    <s v="Minneapolis, Minnesota"/>
  </r>
  <r>
    <x v="2"/>
    <s v="Tennessee Colony, Texas"/>
  </r>
  <r>
    <x v="2"/>
    <s v="Jacksonville, Florida"/>
  </r>
  <r>
    <x v="2"/>
    <s v="Waycross, GA"/>
  </r>
  <r>
    <x v="2"/>
    <s v="Oakland, Maine"/>
  </r>
  <r>
    <x v="2"/>
    <s v="Colorado Springs"/>
  </r>
  <r>
    <x v="2"/>
    <s v="Colerain Township, Ohio"/>
  </r>
  <r>
    <x v="2"/>
    <s v="Northern Arizona University at Flagstaff Campus"/>
  </r>
  <r>
    <x v="2"/>
    <s v="Umpqua Community College"/>
  </r>
  <r>
    <x v="2"/>
    <s v="Inglis, Florida"/>
  </r>
  <r>
    <x v="2"/>
    <s v="Hill Haven Event Center (Formerly Club CJ's)"/>
  </r>
  <r>
    <x v="2"/>
    <s v="Platte, South Dakota"/>
  </r>
  <r>
    <x v="2"/>
    <s v="Clearbrook (Greenwood), Minnesota"/>
  </r>
  <r>
    <x v="2"/>
    <s v="Bristol, Tennessee"/>
  </r>
  <r>
    <x v="2"/>
    <s v="Virginia WDBJ live TV interview shooting"/>
  </r>
  <r>
    <x v="2"/>
    <s v="Parking lot near Boys and Girls Club"/>
  </r>
  <r>
    <x v="2"/>
    <s v="Houston, Texas"/>
  </r>
  <r>
    <x v="2"/>
    <s v="Grand 16 Theatre, Louisiana"/>
  </r>
  <r>
    <x v="2"/>
    <s v="Suwanee"/>
  </r>
  <r>
    <x v="2"/>
    <s v="Amnicola Training Center, Chattanooga"/>
  </r>
  <r>
    <x v="2"/>
    <s v="River Forest"/>
  </r>
  <r>
    <x v="2"/>
    <s v="Boom Boom Room"/>
  </r>
  <r>
    <x v="2"/>
    <s v="Charleston Church Shooting"/>
  </r>
  <r>
    <x v="2"/>
    <s v="Miami Gardens"/>
  </r>
  <r>
    <x v="2"/>
    <s v="Trestle Trail bridge shooting"/>
  </r>
  <r>
    <x v="2"/>
    <s v="Deer Lodge"/>
  </r>
  <r>
    <x v="2"/>
    <s v="Cleveland"/>
  </r>
  <r>
    <x v="2"/>
    <s v="Conyers"/>
  </r>
  <r>
    <x v="2"/>
    <s v="Club Maxey's"/>
  </r>
  <r>
    <x v="2"/>
    <s v="Tucson"/>
  </r>
  <r>
    <x v="2"/>
    <s v="Annual motorcycle event in Newark"/>
  </r>
  <r>
    <x v="2"/>
    <s v="Fox Cities Trestle Trail bridge over Little Lake Butte des Morts"/>
  </r>
  <r>
    <x v="2"/>
    <s v="Milwaukee"/>
  </r>
  <r>
    <x v="2"/>
    <s v="Gates Pub"/>
  </r>
  <r>
    <x v="2"/>
    <s v="Killeen"/>
  </r>
  <r>
    <x v="2"/>
    <s v="Phoenix"/>
  </r>
  <r>
    <x v="2"/>
    <s v="Rome"/>
  </r>
  <r>
    <x v="2"/>
    <s v="Indianapolis"/>
  </r>
  <r>
    <x v="2"/>
    <s v="Daytona Beach"/>
  </r>
  <r>
    <x v="2"/>
    <s v="Tulsa"/>
  </r>
  <r>
    <x v="2"/>
    <s v="Panama City Beach"/>
  </r>
  <r>
    <x v="2"/>
    <s v="Little Water"/>
  </r>
  <r>
    <x v="2"/>
    <s v="Mesa"/>
  </r>
  <r>
    <x v="2"/>
    <s v="Cottonwood"/>
  </r>
  <r>
    <x v="2"/>
    <s v="Brookhaven"/>
  </r>
  <r>
    <x v="2"/>
    <s v="Tarboro"/>
  </r>
  <r>
    <x v="2"/>
    <s v="Birmingham's Washington Park"/>
  </r>
  <r>
    <x v="2"/>
    <s v="Tyrone"/>
  </r>
  <r>
    <x v="2"/>
    <s v="Charlotte"/>
  </r>
  <r>
    <x v="2"/>
    <s v="Clarkesville"/>
  </r>
  <r>
    <x v="2"/>
    <s v="Killeen"/>
  </r>
  <r>
    <x v="2"/>
    <s v="Chapel Hill"/>
  </r>
  <r>
    <x v="2"/>
    <s v="Moon Lake"/>
  </r>
  <r>
    <x v="2"/>
    <s v="Monroeville Macy's"/>
  </r>
  <r>
    <x v="2"/>
    <s v="Douglasville"/>
  </r>
  <r>
    <x v="2"/>
    <s v="King, North Carolina"/>
  </r>
  <r>
    <x v="2"/>
    <s v="McAvan's Pub"/>
  </r>
  <r>
    <x v="2"/>
    <s v="LaGrange"/>
  </r>
  <r>
    <x v="2"/>
    <s v="Queens"/>
  </r>
  <r>
    <x v="2"/>
    <s v="Omaha"/>
  </r>
  <r>
    <x v="2"/>
    <s v="Moscow"/>
  </r>
  <r>
    <x v="2"/>
    <s v="Memphis"/>
  </r>
  <r>
    <x v="3"/>
    <s v="Pennsburg, Souderton, Lansdale, Harleysville"/>
  </r>
  <r>
    <x v="3"/>
    <s v="Morgantown"/>
  </r>
  <r>
    <x v="3"/>
    <s v="Florida State University"/>
  </r>
  <r>
    <x v="3"/>
    <s v="Marysville-Pilchuck High School"/>
  </r>
  <r>
    <x v="3"/>
    <s v="Albuquerque Auto Shop"/>
  </r>
  <r>
    <x v="3"/>
    <s v="Bourbon Street New Orleans"/>
  </r>
  <r>
    <x v="3"/>
    <s v="Nellis Plaza"/>
  </r>
  <r>
    <x v="3"/>
    <s v="Seattle Pacific University"/>
  </r>
  <r>
    <x v="3"/>
    <s v="Isla Vista mass murder"/>
  </r>
  <r>
    <x v="3"/>
    <s v="Kennesaw FedEx"/>
  </r>
  <r>
    <x v="3"/>
    <s v="Fort Hood shooting 2"/>
  </r>
  <r>
    <x v="3"/>
    <s v="Fort Hood"/>
  </r>
  <r>
    <x v="3"/>
    <s v="San Francisco Tenderloin"/>
  </r>
  <r>
    <x v="3"/>
    <s v="Cedarville Rancheria Tribe"/>
  </r>
  <r>
    <x v="4"/>
    <s v="Centennial Hill Bar &amp; Grill"/>
  </r>
  <r>
    <x v="4"/>
    <s v="Los Angeles International Airport (LAX)"/>
  </r>
  <r>
    <x v="4"/>
    <s v="Sparks Middle School"/>
  </r>
  <r>
    <x v="4"/>
    <s v="Washington Navy Yard"/>
  </r>
  <r>
    <x v="4"/>
    <s v="Oklahoma City Residence"/>
  </r>
  <r>
    <x v="4"/>
    <s v="Homes in Desoto and Dallas"/>
  </r>
  <r>
    <x v="4"/>
    <s v="Ross Township Supervisor Council Meeting"/>
  </r>
  <r>
    <x v="4"/>
    <s v="Hialeah apartment shooting"/>
  </r>
  <r>
    <x v="4"/>
    <s v="Santa Monica College"/>
  </r>
  <r>
    <x v="4"/>
    <s v="Village of Manchester in Illinois"/>
  </r>
  <r>
    <x v="4"/>
    <s v="Pinewood Village Apartments"/>
  </r>
  <r>
    <x v="4"/>
    <s v="Mohawk and Herkimer Villages in New York"/>
  </r>
  <r>
    <x v="4"/>
    <s v="Ladera Ranch, Santa Ana, Tustin and Orange"/>
  </r>
  <r>
    <x v="4"/>
    <s v="Los Angeles Police Department"/>
  </r>
  <r>
    <x v="4"/>
    <s v="Phoenix Law Firm"/>
  </r>
  <r>
    <x v="4"/>
    <s v="South Valley Residence"/>
  </r>
  <r>
    <x v="5"/>
    <s v="Sandy Hook Elementary School"/>
  </r>
  <r>
    <x v="5"/>
    <s v="Clackamas Town Center"/>
  </r>
  <r>
    <x v="5"/>
    <s v="Azana Spa in Brookfield"/>
  </r>
  <r>
    <x v="5"/>
    <s v="The Spot Nightclub"/>
  </r>
  <r>
    <x v="5"/>
    <s v="Accent Signage Systems in Minneapolis"/>
  </r>
  <r>
    <x v="5"/>
    <s v="Sikh Temple in Wisconsin"/>
  </r>
  <r>
    <x v="5"/>
    <s v="Aurora theater shooting"/>
  </r>
  <r>
    <x v="5"/>
    <s v="University Heights Apartments in Auburn"/>
  </r>
  <r>
    <x v="5"/>
    <s v="Cafe in Seattle"/>
  </r>
  <r>
    <x v="5"/>
    <s v="Seattle cafe shooting"/>
  </r>
  <r>
    <x v="5"/>
    <s v="North Tulsa, Oklahoma"/>
  </r>
  <r>
    <x v="5"/>
    <s v="Oikos University killings"/>
  </r>
  <r>
    <x v="5"/>
    <s v="Chardon High School"/>
  </r>
  <r>
    <x v="5"/>
    <s v="Su Jung Health Sauna shooting"/>
  </r>
  <r>
    <x v="5"/>
    <s v="Ensley Birmingham"/>
  </r>
  <r>
    <x v="6"/>
    <s v="Salon Meritage"/>
  </r>
  <r>
    <x v="6"/>
    <s v="IHOP shooting"/>
  </r>
  <r>
    <x v="6"/>
    <s v="Residences in Grand Rapids"/>
  </r>
  <r>
    <x v="6"/>
    <s v="Southern Union State Community College"/>
  </r>
  <r>
    <x v="6"/>
    <s v="Youngstown State University"/>
  </r>
  <r>
    <x v="6"/>
    <s v="Tucson shooting"/>
  </r>
  <r>
    <x v="7"/>
    <s v="Hartford Beer Distributor shooting"/>
  </r>
  <r>
    <x v="7"/>
    <s v="University of Alabama in Huntsville"/>
  </r>
  <r>
    <x v="8"/>
    <s v="Coffee shop police killings"/>
  </r>
  <r>
    <x v="8"/>
    <s v="Parkland Coffee Shop"/>
  </r>
  <r>
    <x v="8"/>
    <s v="Fort Hood Army Base"/>
  </r>
  <r>
    <x v="8"/>
    <s v="Binghamton shootings"/>
  </r>
  <r>
    <x v="8"/>
    <s v="Carthage nursing home shooting"/>
  </r>
  <r>
    <x v="8"/>
    <s v="Rivermark, Santa Clara, California"/>
  </r>
  <r>
    <x v="8"/>
    <s v="Pinelake Health and Rehab nursing home"/>
  </r>
  <r>
    <x v="8"/>
    <s v="Geneva County, Alabama"/>
  </r>
  <r>
    <x v="9"/>
    <s v="Covina, California"/>
  </r>
  <r>
    <x v="9"/>
    <s v="University of Central Arkansas"/>
  </r>
  <r>
    <x v="9"/>
    <s v="South Mountain Community College"/>
  </r>
  <r>
    <x v="9"/>
    <s v="Atlantis Plastics"/>
  </r>
  <r>
    <x v="9"/>
    <s v="Northern Illinois University shooting"/>
  </r>
  <r>
    <x v="9"/>
    <s v="Kirkwood City Hall"/>
  </r>
  <r>
    <x v="10"/>
    <s v="Carnation, Washington"/>
  </r>
  <r>
    <x v="10"/>
    <s v="Mojave High School Bus"/>
  </r>
  <r>
    <x v="10"/>
    <s v="Youth With A Mission and New Life Church"/>
  </r>
  <r>
    <x v="10"/>
    <s v="Westroads Mall shooting"/>
  </r>
  <r>
    <x v="10"/>
    <s v="South Middle School Football Game"/>
  </r>
  <r>
    <x v="10"/>
    <s v="SuccessTech Academy"/>
  </r>
  <r>
    <x v="10"/>
    <s v="Crandon shooting"/>
  </r>
  <r>
    <x v="10"/>
    <s v="Virginia Tech massacre"/>
  </r>
  <r>
    <x v="10"/>
    <s v="Springwater Trail High School"/>
  </r>
  <r>
    <x v="10"/>
    <s v="Trolley Square"/>
  </r>
  <r>
    <x v="11"/>
    <s v="Amish school shooting"/>
  </r>
  <r>
    <x v="11"/>
    <s v="West Nickel Mines Amish School"/>
  </r>
  <r>
    <x v="11"/>
    <s v="Duquesne University"/>
  </r>
  <r>
    <x v="11"/>
    <s v="Orange High School"/>
  </r>
  <r>
    <x v="11"/>
    <s v="Essex Elementary School"/>
  </r>
  <r>
    <x v="11"/>
    <s v="Capitol Hill massacre"/>
  </r>
  <r>
    <x v="11"/>
    <s v="Goleta Post Office"/>
  </r>
  <r>
    <x v="12"/>
    <s v="Red Lake High School"/>
  </r>
  <r>
    <x v="12"/>
    <s v="Living Church of God"/>
  </r>
  <r>
    <x v="12"/>
    <s v="Tyler Courthouse"/>
  </r>
  <r>
    <x v="13"/>
    <s v="Damageplan show at the Alrosa Villa Nightclub"/>
  </r>
  <r>
    <x v="13"/>
    <s v="Birchwood, Wisconsin"/>
  </r>
  <r>
    <x v="14"/>
    <s v="Windy City Core Supply Warehouse"/>
  </r>
  <r>
    <x v="14"/>
    <s v="Lockheed Martin shooting"/>
  </r>
  <r>
    <x v="14"/>
    <s v="Case Western Reserve University"/>
  </r>
  <r>
    <x v="15"/>
    <s v="University of Arizona College of Nursing"/>
  </r>
  <r>
    <x v="15"/>
    <s v="Appalachian School of Law"/>
  </r>
  <r>
    <x v="16"/>
    <s v="Santana High School"/>
  </r>
  <r>
    <x v="16"/>
    <s v="Navistar International"/>
  </r>
  <r>
    <x v="17"/>
    <s v="Wakefield massacre"/>
  </r>
  <r>
    <x v="18"/>
    <s v="Radisson Bay Harbor Inn"/>
  </r>
  <r>
    <x v="18"/>
    <s v="Fort Gibson Middle School"/>
  </r>
  <r>
    <x v="18"/>
    <s v="Xerox killings"/>
  </r>
  <r>
    <x v="18"/>
    <s v="Wedgwood Baptist Church"/>
  </r>
  <r>
    <x v="18"/>
    <s v="Offices of All-Tech Investment Group and Momentum Securities"/>
  </r>
  <r>
    <x v="18"/>
    <s v="Heritage High School"/>
  </r>
  <r>
    <x v="18"/>
    <s v="Columbine High School"/>
  </r>
  <r>
    <x v="19"/>
    <s v="Riverside City Hall"/>
  </r>
  <r>
    <x v="19"/>
    <s v="Thurston High School"/>
  </r>
  <r>
    <x v="19"/>
    <s v="Parker Middle School Dance"/>
  </r>
  <r>
    <x v="19"/>
    <s v="Westside Middle School killings"/>
  </r>
  <r>
    <x v="19"/>
    <s v="Connecticut State Lottery Headquarters"/>
  </r>
  <r>
    <x v="20"/>
    <s v="Milwaukee Post Office"/>
  </r>
  <r>
    <x v="20"/>
    <s v="Caltrans Maintenance Yard"/>
  </r>
  <r>
    <x v="20"/>
    <s v="Heath High School"/>
  </r>
  <r>
    <x v="20"/>
    <s v="Pearl High School"/>
  </r>
  <r>
    <x v="20"/>
    <s v="R.E. Phelon Company"/>
  </r>
  <r>
    <x v="20"/>
    <s v="Bethel Regional High School"/>
  </r>
  <r>
    <x v="21"/>
    <s v="San Diego State University"/>
  </r>
  <r>
    <x v="21"/>
    <s v="Fort Lauderdale revenge shooting"/>
  </r>
  <r>
    <x v="21"/>
    <s v="Frontier Junior High School"/>
  </r>
  <r>
    <x v="22"/>
    <s v="Richland High School"/>
  </r>
  <r>
    <x v="22"/>
    <s v="Walter Rossler Company"/>
  </r>
  <r>
    <x v="22"/>
    <s v="Montclair Post Office"/>
  </r>
  <r>
    <x v="22"/>
    <s v="Downtown Chapel Hill"/>
  </r>
  <r>
    <x v="23"/>
    <s v="Massachusetts Abortion Clinic"/>
  </r>
  <r>
    <x v="23"/>
    <s v="Wickliffe Middle School"/>
  </r>
  <r>
    <x v="23"/>
    <s v="Fairchild Air Force Base Hospital"/>
  </r>
  <r>
    <x v="23"/>
    <s v="Residence in Union, Kentucky"/>
  </r>
  <r>
    <x v="24"/>
    <s v="Chelsea High School"/>
  </r>
  <r>
    <x v="24"/>
    <s v="Chuck E. Cheese in Aurora"/>
  </r>
  <r>
    <x v="24"/>
    <s v="Long Island Rail Road Commuter Train"/>
  </r>
  <r>
    <x v="24"/>
    <s v="Central Middle School"/>
  </r>
  <r>
    <x v="24"/>
    <s v="Luigi's Restaurant in Fayetteville"/>
  </r>
  <r>
    <x v="24"/>
    <s v="Weber State University"/>
  </r>
  <r>
    <x v="24"/>
    <s v="Offices of Pettit &amp; Martin in San Francisco"/>
  </r>
  <r>
    <x v="24"/>
    <s v="Dearborn Post Office"/>
  </r>
  <r>
    <x v="24"/>
    <s v="Dana Point Post Office"/>
  </r>
  <r>
    <x v="25"/>
    <s v="Simon's Rock College of Bard"/>
  </r>
  <r>
    <x v="25"/>
    <s v="Schuyler County Office Building"/>
  </r>
  <r>
    <x v="25"/>
    <s v="Palo Duro High School"/>
  </r>
  <r>
    <x v="25"/>
    <s v="Lindhurst High School"/>
  </r>
  <r>
    <x v="26"/>
    <s v="Royal Oak Post Office"/>
  </r>
  <r>
    <x v="26"/>
    <s v="University of Iowa"/>
  </r>
  <r>
    <x v="26"/>
    <s v="Luby's Cafeteria in Killeen, Texas"/>
  </r>
  <r>
    <x v="26"/>
    <s v="Ridgewood Post Office"/>
  </r>
  <r>
    <x v="26"/>
    <s v="Wat Promkunaram Buddhist Temple"/>
  </r>
  <r>
    <x v="27"/>
    <s v="GMAC Loan Office"/>
  </r>
  <r>
    <x v="28"/>
    <s v="Standard Gravure Corporation"/>
  </r>
  <r>
    <x v="28"/>
    <s v="Orange Glenn Post Office"/>
  </r>
  <r>
    <x v="28"/>
    <s v="Cleveland Elementary School"/>
  </r>
  <r>
    <x v="29"/>
    <s v="New Orleans Downtown Post Office"/>
  </r>
  <r>
    <x v="29"/>
    <s v="Oakland Elementary School"/>
  </r>
  <r>
    <x v="29"/>
    <s v="Comet Auto Parts and Montefiore School"/>
  </r>
  <r>
    <x v="29"/>
    <s v="Hubbard Woods Elementary School"/>
  </r>
  <r>
    <x v="29"/>
    <s v="Electromagnetic Systems Laboratory (ESL)"/>
  </r>
  <r>
    <x v="29"/>
    <s v="Pinellas Park High School"/>
  </r>
  <r>
    <x v="30"/>
    <s v="Palm Bay Shopping Centers"/>
  </r>
  <r>
    <x v="31"/>
    <s v="Fergus County High School"/>
  </r>
  <r>
    <x v="31"/>
    <s v="Post office in Edmond, Oklahoma"/>
  </r>
  <r>
    <x v="31"/>
    <s v="New York Technical College"/>
  </r>
  <r>
    <x v="32"/>
    <s v="Atlanta Post Office"/>
  </r>
  <r>
    <x v="32"/>
    <s v="Goddard Junior High School"/>
  </r>
  <r>
    <x v="33"/>
    <s v="McDonald's restaurant in San Ysidro"/>
  </r>
  <r>
    <x v="33"/>
    <s v="Ianni's Club in Dallas"/>
  </r>
  <r>
    <x v="33"/>
    <s v="49th Street Elementary School"/>
  </r>
  <r>
    <x v="34"/>
    <s v="Johnston Post Office"/>
  </r>
  <r>
    <x v="34"/>
    <s v="Wah Mee Club in Seattle"/>
  </r>
  <r>
    <x v="35"/>
    <s v="Welding shop in Miami"/>
  </r>
  <r>
    <x v="35"/>
    <s v="Valley High School"/>
  </r>
  <r>
    <x v="36"/>
    <s v="University of South Carolina"/>
  </r>
  <r>
    <x v="36"/>
    <s v="Grover Cleveland Elementary School"/>
  </r>
  <r>
    <x v="37"/>
    <s v="Cal State Fullerton"/>
  </r>
  <r>
    <x v="37"/>
    <s v="Los Angeles Computer Learning Center"/>
  </r>
  <r>
    <x v="38"/>
    <s v="Olean High School"/>
  </r>
  <r>
    <x v="38"/>
    <s v="Clara Barton Elementary School"/>
  </r>
  <r>
    <x v="39"/>
    <s v="New Orleans Police Shootings"/>
  </r>
  <r>
    <x v="40"/>
    <s v="St. Aloysius Church"/>
  </r>
  <r>
    <x v="41"/>
    <s v="Rose-Mar College of Beauty"/>
  </r>
  <r>
    <x v="41"/>
    <s v="University of Texas at Austin"/>
  </r>
  <r>
    <x v="42"/>
    <m/>
  </r>
</pivotCacheRecords>
</file>

<file path=xl/pivotCache/pivotCacheRecords2.xml><?xml version="1.0" encoding="utf-8"?>
<pivotCacheRecords xmlns="http://schemas.openxmlformats.org/spreadsheetml/2006/main" xmlns:r="http://schemas.openxmlformats.org/officeDocument/2006/relationships" count="324">
  <r>
    <x v="0"/>
    <x v="0"/>
  </r>
  <r>
    <x v="0"/>
    <x v="1"/>
  </r>
  <r>
    <x v="0"/>
    <x v="0"/>
  </r>
  <r>
    <x v="0"/>
    <x v="1"/>
  </r>
  <r>
    <x v="0"/>
    <x v="0"/>
  </r>
  <r>
    <x v="0"/>
    <x v="0"/>
  </r>
  <r>
    <x v="0"/>
    <x v="0"/>
  </r>
  <r>
    <x v="0"/>
    <x v="0"/>
  </r>
  <r>
    <x v="0"/>
    <x v="1"/>
  </r>
  <r>
    <x v="0"/>
    <x v="0"/>
  </r>
  <r>
    <x v="1"/>
    <x v="0"/>
  </r>
  <r>
    <x v="1"/>
    <x v="1"/>
  </r>
  <r>
    <x v="1"/>
    <x v="1"/>
  </r>
  <r>
    <x v="1"/>
    <x v="0"/>
  </r>
  <r>
    <x v="1"/>
    <x v="1"/>
  </r>
  <r>
    <x v="1"/>
    <x v="1"/>
  </r>
  <r>
    <x v="1"/>
    <x v="1"/>
  </r>
  <r>
    <x v="1"/>
    <x v="1"/>
  </r>
  <r>
    <x v="1"/>
    <x v="1"/>
  </r>
  <r>
    <x v="1"/>
    <x v="0"/>
  </r>
  <r>
    <x v="1"/>
    <x v="1"/>
  </r>
  <r>
    <x v="1"/>
    <x v="1"/>
  </r>
  <r>
    <x v="1"/>
    <x v="0"/>
  </r>
  <r>
    <x v="1"/>
    <x v="1"/>
  </r>
  <r>
    <x v="1"/>
    <x v="1"/>
  </r>
  <r>
    <x v="1"/>
    <x v="0"/>
  </r>
  <r>
    <x v="1"/>
    <x v="1"/>
  </r>
  <r>
    <x v="1"/>
    <x v="2"/>
  </r>
  <r>
    <x v="1"/>
    <x v="0"/>
  </r>
  <r>
    <x v="1"/>
    <x v="0"/>
  </r>
  <r>
    <x v="1"/>
    <x v="2"/>
  </r>
  <r>
    <x v="1"/>
    <x v="0"/>
  </r>
  <r>
    <x v="1"/>
    <x v="0"/>
  </r>
  <r>
    <x v="1"/>
    <x v="1"/>
  </r>
  <r>
    <x v="1"/>
    <x v="1"/>
  </r>
  <r>
    <x v="1"/>
    <x v="2"/>
  </r>
  <r>
    <x v="1"/>
    <x v="1"/>
  </r>
  <r>
    <x v="1"/>
    <x v="1"/>
  </r>
  <r>
    <x v="1"/>
    <x v="1"/>
  </r>
  <r>
    <x v="1"/>
    <x v="1"/>
  </r>
  <r>
    <x v="1"/>
    <x v="1"/>
  </r>
  <r>
    <x v="1"/>
    <x v="0"/>
  </r>
  <r>
    <x v="1"/>
    <x v="1"/>
  </r>
  <r>
    <x v="1"/>
    <x v="0"/>
  </r>
  <r>
    <x v="1"/>
    <x v="0"/>
  </r>
  <r>
    <x v="1"/>
    <x v="1"/>
  </r>
  <r>
    <x v="1"/>
    <x v="1"/>
  </r>
  <r>
    <x v="1"/>
    <x v="1"/>
  </r>
  <r>
    <x v="1"/>
    <x v="1"/>
  </r>
  <r>
    <x v="1"/>
    <x v="1"/>
  </r>
  <r>
    <x v="1"/>
    <x v="0"/>
  </r>
  <r>
    <x v="1"/>
    <x v="0"/>
  </r>
  <r>
    <x v="1"/>
    <x v="1"/>
  </r>
  <r>
    <x v="1"/>
    <x v="0"/>
  </r>
  <r>
    <x v="1"/>
    <x v="0"/>
  </r>
  <r>
    <x v="1"/>
    <x v="1"/>
  </r>
  <r>
    <x v="1"/>
    <x v="1"/>
  </r>
  <r>
    <x v="1"/>
    <x v="1"/>
  </r>
  <r>
    <x v="1"/>
    <x v="1"/>
  </r>
  <r>
    <x v="1"/>
    <x v="1"/>
  </r>
  <r>
    <x v="1"/>
    <x v="1"/>
  </r>
  <r>
    <x v="1"/>
    <x v="1"/>
  </r>
  <r>
    <x v="1"/>
    <x v="1"/>
  </r>
  <r>
    <x v="1"/>
    <x v="0"/>
  </r>
  <r>
    <x v="1"/>
    <x v="0"/>
  </r>
  <r>
    <x v="1"/>
    <x v="0"/>
  </r>
  <r>
    <x v="1"/>
    <x v="1"/>
  </r>
  <r>
    <x v="1"/>
    <x v="0"/>
  </r>
  <r>
    <x v="1"/>
    <x v="1"/>
  </r>
  <r>
    <x v="1"/>
    <x v="0"/>
  </r>
  <r>
    <x v="1"/>
    <x v="2"/>
  </r>
  <r>
    <x v="1"/>
    <x v="0"/>
  </r>
  <r>
    <x v="1"/>
    <x v="0"/>
  </r>
  <r>
    <x v="1"/>
    <x v="2"/>
  </r>
  <r>
    <x v="1"/>
    <x v="1"/>
  </r>
  <r>
    <x v="1"/>
    <x v="0"/>
  </r>
  <r>
    <x v="1"/>
    <x v="0"/>
  </r>
  <r>
    <x v="1"/>
    <x v="1"/>
  </r>
  <r>
    <x v="1"/>
    <x v="0"/>
  </r>
  <r>
    <x v="2"/>
    <x v="2"/>
  </r>
  <r>
    <x v="2"/>
    <x v="0"/>
  </r>
  <r>
    <x v="2"/>
    <x v="0"/>
  </r>
  <r>
    <x v="2"/>
    <x v="0"/>
  </r>
  <r>
    <x v="2"/>
    <x v="0"/>
  </r>
  <r>
    <x v="2"/>
    <x v="1"/>
  </r>
  <r>
    <x v="2"/>
    <x v="1"/>
  </r>
  <r>
    <x v="2"/>
    <x v="0"/>
  </r>
  <r>
    <x v="2"/>
    <x v="2"/>
  </r>
  <r>
    <x v="2"/>
    <x v="0"/>
  </r>
  <r>
    <x v="2"/>
    <x v="1"/>
  </r>
  <r>
    <x v="2"/>
    <x v="2"/>
  </r>
  <r>
    <x v="2"/>
    <x v="1"/>
  </r>
  <r>
    <x v="2"/>
    <x v="0"/>
  </r>
  <r>
    <x v="2"/>
    <x v="1"/>
  </r>
  <r>
    <x v="2"/>
    <x v="0"/>
  </r>
  <r>
    <x v="2"/>
    <x v="0"/>
  </r>
  <r>
    <x v="2"/>
    <x v="0"/>
  </r>
  <r>
    <x v="2"/>
    <x v="2"/>
  </r>
  <r>
    <x v="2"/>
    <x v="1"/>
  </r>
  <r>
    <x v="2"/>
    <x v="1"/>
  </r>
  <r>
    <x v="2"/>
    <x v="0"/>
  </r>
  <r>
    <x v="2"/>
    <x v="0"/>
  </r>
  <r>
    <x v="2"/>
    <x v="0"/>
  </r>
  <r>
    <x v="2"/>
    <x v="1"/>
  </r>
  <r>
    <x v="2"/>
    <x v="1"/>
  </r>
  <r>
    <x v="2"/>
    <x v="0"/>
  </r>
  <r>
    <x v="2"/>
    <x v="0"/>
  </r>
  <r>
    <x v="2"/>
    <x v="2"/>
  </r>
  <r>
    <x v="2"/>
    <x v="2"/>
  </r>
  <r>
    <x v="2"/>
    <x v="0"/>
  </r>
  <r>
    <x v="2"/>
    <x v="0"/>
  </r>
  <r>
    <x v="2"/>
    <x v="0"/>
  </r>
  <r>
    <x v="2"/>
    <x v="0"/>
  </r>
  <r>
    <x v="2"/>
    <x v="2"/>
  </r>
  <r>
    <x v="2"/>
    <x v="1"/>
  </r>
  <r>
    <x v="2"/>
    <x v="1"/>
  </r>
  <r>
    <x v="2"/>
    <x v="1"/>
  </r>
  <r>
    <x v="2"/>
    <x v="0"/>
  </r>
  <r>
    <x v="2"/>
    <x v="0"/>
  </r>
  <r>
    <x v="2"/>
    <x v="2"/>
  </r>
  <r>
    <x v="2"/>
    <x v="1"/>
  </r>
  <r>
    <x v="2"/>
    <x v="0"/>
  </r>
  <r>
    <x v="2"/>
    <x v="0"/>
  </r>
  <r>
    <x v="2"/>
    <x v="0"/>
  </r>
  <r>
    <x v="2"/>
    <x v="0"/>
  </r>
  <r>
    <x v="2"/>
    <x v="2"/>
  </r>
  <r>
    <x v="2"/>
    <x v="1"/>
  </r>
  <r>
    <x v="2"/>
    <x v="0"/>
  </r>
  <r>
    <x v="2"/>
    <x v="0"/>
  </r>
  <r>
    <x v="2"/>
    <x v="3"/>
  </r>
  <r>
    <x v="2"/>
    <x v="1"/>
  </r>
  <r>
    <x v="2"/>
    <x v="0"/>
  </r>
  <r>
    <x v="2"/>
    <x v="0"/>
  </r>
  <r>
    <x v="2"/>
    <x v="0"/>
  </r>
  <r>
    <x v="2"/>
    <x v="2"/>
  </r>
  <r>
    <x v="2"/>
    <x v="0"/>
  </r>
  <r>
    <x v="2"/>
    <x v="0"/>
  </r>
  <r>
    <x v="2"/>
    <x v="0"/>
  </r>
  <r>
    <x v="2"/>
    <x v="0"/>
  </r>
  <r>
    <x v="2"/>
    <x v="2"/>
  </r>
  <r>
    <x v="2"/>
    <x v="0"/>
  </r>
  <r>
    <x v="2"/>
    <x v="0"/>
  </r>
  <r>
    <x v="2"/>
    <x v="0"/>
  </r>
  <r>
    <x v="2"/>
    <x v="1"/>
  </r>
  <r>
    <x v="2"/>
    <x v="0"/>
  </r>
  <r>
    <x v="2"/>
    <x v="1"/>
  </r>
  <r>
    <x v="3"/>
    <x v="0"/>
  </r>
  <r>
    <x v="3"/>
    <x v="0"/>
  </r>
  <r>
    <x v="3"/>
    <x v="1"/>
  </r>
  <r>
    <x v="3"/>
    <x v="0"/>
  </r>
  <r>
    <x v="3"/>
    <x v="1"/>
  </r>
  <r>
    <x v="3"/>
    <x v="1"/>
  </r>
  <r>
    <x v="3"/>
    <x v="0"/>
  </r>
  <r>
    <x v="3"/>
    <x v="0"/>
  </r>
  <r>
    <x v="3"/>
    <x v="3"/>
  </r>
  <r>
    <x v="3"/>
    <x v="0"/>
  </r>
  <r>
    <x v="3"/>
    <x v="1"/>
  </r>
  <r>
    <x v="3"/>
    <x v="1"/>
  </r>
  <r>
    <x v="3"/>
    <x v="1"/>
  </r>
  <r>
    <x v="3"/>
    <x v="2"/>
  </r>
  <r>
    <x v="4"/>
    <x v="0"/>
  </r>
  <r>
    <x v="4"/>
    <x v="1"/>
  </r>
  <r>
    <x v="4"/>
    <x v="0"/>
  </r>
  <r>
    <x v="4"/>
    <x v="0"/>
  </r>
  <r>
    <x v="4"/>
    <x v="2"/>
  </r>
  <r>
    <x v="4"/>
    <x v="0"/>
  </r>
  <r>
    <x v="4"/>
    <x v="0"/>
  </r>
  <r>
    <x v="4"/>
    <x v="0"/>
  </r>
  <r>
    <x v="4"/>
    <x v="3"/>
  </r>
  <r>
    <x v="4"/>
    <x v="0"/>
  </r>
  <r>
    <x v="4"/>
    <x v="0"/>
  </r>
  <r>
    <x v="4"/>
    <x v="3"/>
  </r>
  <r>
    <x v="4"/>
    <x v="3"/>
  </r>
  <r>
    <x v="4"/>
    <x v="3"/>
  </r>
  <r>
    <x v="4"/>
    <x v="1"/>
  </r>
  <r>
    <x v="4"/>
    <x v="0"/>
  </r>
  <r>
    <x v="5"/>
    <x v="3"/>
  </r>
  <r>
    <x v="5"/>
    <x v="0"/>
  </r>
  <r>
    <x v="5"/>
    <x v="0"/>
  </r>
  <r>
    <x v="5"/>
    <x v="0"/>
  </r>
  <r>
    <x v="5"/>
    <x v="0"/>
  </r>
  <r>
    <x v="5"/>
    <x v="0"/>
  </r>
  <r>
    <x v="5"/>
    <x v="0"/>
  </r>
  <r>
    <x v="5"/>
    <x v="0"/>
  </r>
  <r>
    <x v="5"/>
    <x v="3"/>
  </r>
  <r>
    <x v="5"/>
    <x v="3"/>
  </r>
  <r>
    <x v="5"/>
    <x v="2"/>
  </r>
  <r>
    <x v="5"/>
    <x v="0"/>
  </r>
  <r>
    <x v="5"/>
    <x v="0"/>
  </r>
  <r>
    <x v="5"/>
    <x v="0"/>
  </r>
  <r>
    <x v="5"/>
    <x v="0"/>
  </r>
  <r>
    <x v="6"/>
    <x v="3"/>
  </r>
  <r>
    <x v="6"/>
    <x v="0"/>
  </r>
  <r>
    <x v="6"/>
    <x v="3"/>
  </r>
  <r>
    <x v="6"/>
    <x v="1"/>
  </r>
  <r>
    <x v="6"/>
    <x v="0"/>
  </r>
  <r>
    <x v="6"/>
    <x v="1"/>
  </r>
  <r>
    <x v="7"/>
    <x v="0"/>
  </r>
  <r>
    <x v="7"/>
    <x v="0"/>
  </r>
  <r>
    <x v="8"/>
    <x v="0"/>
  </r>
  <r>
    <x v="8"/>
    <x v="0"/>
  </r>
  <r>
    <x v="8"/>
    <x v="0"/>
  </r>
  <r>
    <x v="8"/>
    <x v="0"/>
  </r>
  <r>
    <x v="8"/>
    <x v="0"/>
  </r>
  <r>
    <x v="8"/>
    <x v="0"/>
  </r>
  <r>
    <x v="8"/>
    <x v="0"/>
  </r>
  <r>
    <x v="8"/>
    <x v="3"/>
  </r>
  <r>
    <x v="9"/>
    <x v="0"/>
  </r>
  <r>
    <x v="9"/>
    <x v="0"/>
  </r>
  <r>
    <x v="9"/>
    <x v="0"/>
  </r>
  <r>
    <x v="9"/>
    <x v="0"/>
  </r>
  <r>
    <x v="9"/>
    <x v="0"/>
  </r>
  <r>
    <x v="9"/>
    <x v="3"/>
  </r>
  <r>
    <x v="10"/>
    <x v="0"/>
  </r>
  <r>
    <x v="10"/>
    <x v="1"/>
  </r>
  <r>
    <x v="10"/>
    <x v="0"/>
  </r>
  <r>
    <x v="10"/>
    <x v="0"/>
  </r>
  <r>
    <x v="10"/>
    <x v="1"/>
  </r>
  <r>
    <x v="10"/>
    <x v="0"/>
  </r>
  <r>
    <x v="10"/>
    <x v="0"/>
  </r>
  <r>
    <x v="10"/>
    <x v="0"/>
  </r>
  <r>
    <x v="10"/>
    <x v="0"/>
  </r>
  <r>
    <x v="10"/>
    <x v="1"/>
  </r>
  <r>
    <x v="11"/>
    <x v="0"/>
  </r>
  <r>
    <x v="11"/>
    <x v="0"/>
  </r>
  <r>
    <x v="11"/>
    <x v="2"/>
  </r>
  <r>
    <x v="11"/>
    <x v="0"/>
  </r>
  <r>
    <x v="11"/>
    <x v="0"/>
  </r>
  <r>
    <x v="11"/>
    <x v="2"/>
  </r>
  <r>
    <x v="11"/>
    <x v="0"/>
  </r>
  <r>
    <x v="12"/>
    <x v="0"/>
  </r>
  <r>
    <x v="12"/>
    <x v="0"/>
  </r>
  <r>
    <x v="12"/>
    <x v="1"/>
  </r>
  <r>
    <x v="13"/>
    <x v="3"/>
  </r>
  <r>
    <x v="13"/>
    <x v="1"/>
  </r>
  <r>
    <x v="14"/>
    <x v="0"/>
  </r>
  <r>
    <x v="14"/>
    <x v="0"/>
  </r>
  <r>
    <x v="14"/>
    <x v="0"/>
  </r>
  <r>
    <x v="15"/>
    <x v="0"/>
  </r>
  <r>
    <x v="15"/>
    <x v="0"/>
  </r>
  <r>
    <x v="16"/>
    <x v="0"/>
  </r>
  <r>
    <x v="16"/>
    <x v="0"/>
  </r>
  <r>
    <x v="17"/>
    <x v="0"/>
  </r>
  <r>
    <x v="18"/>
    <x v="3"/>
  </r>
  <r>
    <x v="18"/>
    <x v="0"/>
  </r>
  <r>
    <x v="18"/>
    <x v="0"/>
  </r>
  <r>
    <x v="18"/>
    <x v="0"/>
  </r>
  <r>
    <x v="18"/>
    <x v="0"/>
  </r>
  <r>
    <x v="18"/>
    <x v="2"/>
  </r>
  <r>
    <x v="18"/>
    <x v="2"/>
  </r>
  <r>
    <x v="19"/>
    <x v="0"/>
  </r>
  <r>
    <x v="19"/>
    <x v="0"/>
  </r>
  <r>
    <x v="19"/>
    <x v="0"/>
  </r>
  <r>
    <x v="19"/>
    <x v="0"/>
  </r>
  <r>
    <x v="19"/>
    <x v="0"/>
  </r>
  <r>
    <x v="20"/>
    <x v="0"/>
  </r>
  <r>
    <x v="20"/>
    <x v="0"/>
  </r>
  <r>
    <x v="20"/>
    <x v="2"/>
  </r>
  <r>
    <x v="20"/>
    <x v="0"/>
  </r>
  <r>
    <x v="20"/>
    <x v="3"/>
  </r>
  <r>
    <x v="20"/>
    <x v="0"/>
  </r>
  <r>
    <x v="21"/>
    <x v="0"/>
  </r>
  <r>
    <x v="21"/>
    <x v="2"/>
  </r>
  <r>
    <x v="21"/>
    <x v="0"/>
  </r>
  <r>
    <x v="22"/>
    <x v="0"/>
  </r>
  <r>
    <x v="22"/>
    <x v="0"/>
  </r>
  <r>
    <x v="22"/>
    <x v="0"/>
  </r>
  <r>
    <x v="22"/>
    <x v="1"/>
  </r>
  <r>
    <x v="23"/>
    <x v="0"/>
  </r>
  <r>
    <x v="23"/>
    <x v="0"/>
  </r>
  <r>
    <x v="23"/>
    <x v="0"/>
  </r>
  <r>
    <x v="23"/>
    <x v="0"/>
  </r>
  <r>
    <x v="24"/>
    <x v="0"/>
  </r>
  <r>
    <x v="24"/>
    <x v="0"/>
  </r>
  <r>
    <x v="24"/>
    <x v="0"/>
  </r>
  <r>
    <x v="24"/>
    <x v="0"/>
  </r>
  <r>
    <x v="24"/>
    <x v="0"/>
  </r>
  <r>
    <x v="24"/>
    <x v="0"/>
  </r>
  <r>
    <x v="24"/>
    <x v="0"/>
  </r>
  <r>
    <x v="24"/>
    <x v="0"/>
  </r>
  <r>
    <x v="24"/>
    <x v="3"/>
  </r>
  <r>
    <x v="25"/>
    <x v="0"/>
  </r>
  <r>
    <x v="25"/>
    <x v="0"/>
  </r>
  <r>
    <x v="25"/>
    <x v="2"/>
  </r>
  <r>
    <x v="25"/>
    <x v="0"/>
  </r>
  <r>
    <x v="26"/>
    <x v="0"/>
  </r>
  <r>
    <x v="26"/>
    <x v="0"/>
  </r>
  <r>
    <x v="26"/>
    <x v="1"/>
  </r>
  <r>
    <x v="26"/>
    <x v="0"/>
  </r>
  <r>
    <x v="26"/>
    <x v="0"/>
  </r>
  <r>
    <x v="27"/>
    <x v="2"/>
  </r>
  <r>
    <x v="28"/>
    <x v="0"/>
  </r>
  <r>
    <x v="28"/>
    <x v="0"/>
  </r>
  <r>
    <x v="28"/>
    <x v="0"/>
  </r>
  <r>
    <x v="29"/>
    <x v="0"/>
  </r>
  <r>
    <x v="29"/>
    <x v="0"/>
  </r>
  <r>
    <x v="29"/>
    <x v="3"/>
  </r>
  <r>
    <x v="29"/>
    <x v="0"/>
  </r>
  <r>
    <x v="29"/>
    <x v="3"/>
  </r>
  <r>
    <x v="29"/>
    <x v="0"/>
  </r>
  <r>
    <x v="30"/>
    <x v="1"/>
  </r>
  <r>
    <x v="31"/>
    <x v="0"/>
  </r>
  <r>
    <x v="31"/>
    <x v="0"/>
  </r>
  <r>
    <x v="31"/>
    <x v="0"/>
  </r>
  <r>
    <x v="32"/>
    <x v="0"/>
  </r>
  <r>
    <x v="32"/>
    <x v="0"/>
  </r>
  <r>
    <x v="33"/>
    <x v="0"/>
  </r>
  <r>
    <x v="33"/>
    <x v="0"/>
  </r>
  <r>
    <x v="33"/>
    <x v="1"/>
  </r>
  <r>
    <x v="34"/>
    <x v="0"/>
  </r>
  <r>
    <x v="34"/>
    <x v="0"/>
  </r>
  <r>
    <x v="35"/>
    <x v="0"/>
  </r>
  <r>
    <x v="35"/>
    <x v="0"/>
  </r>
  <r>
    <x v="36"/>
    <x v="0"/>
  </r>
  <r>
    <x v="36"/>
    <x v="1"/>
  </r>
  <r>
    <x v="37"/>
    <x v="0"/>
  </r>
  <r>
    <x v="37"/>
    <x v="0"/>
  </r>
  <r>
    <x v="38"/>
    <x v="3"/>
  </r>
  <r>
    <x v="38"/>
    <x v="0"/>
  </r>
  <r>
    <x v="39"/>
    <x v="2"/>
  </r>
  <r>
    <x v="40"/>
    <x v="0"/>
  </r>
  <r>
    <x v="41"/>
    <x v="0"/>
  </r>
  <r>
    <x v="41"/>
    <x v="0"/>
  </r>
  <r>
    <x v="42"/>
    <x v="2"/>
  </r>
</pivotCacheRecords>
</file>

<file path=xl/pivotCache/pivotCacheRecords3.xml><?xml version="1.0" encoding="utf-8"?>
<pivotCacheRecords xmlns="http://schemas.openxmlformats.org/spreadsheetml/2006/main" xmlns:r="http://schemas.openxmlformats.org/officeDocument/2006/relationships" count="323">
  <r>
    <x v="0"/>
    <n v="26"/>
    <n v="20"/>
    <n v="46"/>
  </r>
  <r>
    <x v="0"/>
    <n v="3"/>
    <n v="0"/>
    <n v="3"/>
  </r>
  <r>
    <x v="0"/>
    <n v="3"/>
    <n v="3"/>
    <n v="6"/>
  </r>
  <r>
    <x v="0"/>
    <n v="59"/>
    <n v="527"/>
    <n v="585"/>
  </r>
  <r>
    <x v="0"/>
    <n v="3"/>
    <n v="2"/>
    <n v="5"/>
  </r>
  <r>
    <x v="0"/>
    <n v="3"/>
    <n v="0"/>
    <n v="3"/>
  </r>
  <r>
    <x v="0"/>
    <n v="5"/>
    <n v="0"/>
    <n v="5"/>
  </r>
  <r>
    <x v="0"/>
    <n v="3"/>
    <n v="0"/>
    <n v="3"/>
  </r>
  <r>
    <x v="0"/>
    <n v="3"/>
    <n v="0"/>
    <n v="3"/>
  </r>
  <r>
    <x v="0"/>
    <n v="5"/>
    <n v="6"/>
    <n v="11"/>
  </r>
  <r>
    <x v="1"/>
    <n v="5"/>
    <n v="0"/>
    <n v="5"/>
  </r>
  <r>
    <x v="1"/>
    <n v="3"/>
    <n v="3"/>
    <n v="6"/>
  </r>
  <r>
    <x v="1"/>
    <n v="5"/>
    <n v="11"/>
    <n v="16"/>
  </r>
  <r>
    <x v="1"/>
    <n v="49"/>
    <n v="53"/>
    <n v="102"/>
  </r>
  <r>
    <x v="1"/>
    <n v="0"/>
    <n v="4"/>
    <n v="4"/>
  </r>
  <r>
    <x v="1"/>
    <n v="1"/>
    <n v="4"/>
    <n v="5"/>
  </r>
  <r>
    <x v="1"/>
    <n v="0"/>
    <n v="6"/>
    <n v="6"/>
  </r>
  <r>
    <x v="1"/>
    <n v="0"/>
    <n v="4"/>
    <n v="4"/>
  </r>
  <r>
    <x v="1"/>
    <n v="1"/>
    <n v="4"/>
    <n v="5"/>
  </r>
  <r>
    <x v="1"/>
    <n v="4"/>
    <n v="0"/>
    <n v="4"/>
  </r>
  <r>
    <x v="1"/>
    <n v="1"/>
    <n v="4"/>
    <n v="4"/>
  </r>
  <r>
    <x v="1"/>
    <n v="0"/>
    <n v="3"/>
    <n v="4"/>
  </r>
  <r>
    <x v="1"/>
    <n v="0"/>
    <n v="4"/>
    <n v="4"/>
  </r>
  <r>
    <x v="1"/>
    <n v="0"/>
    <n v="4"/>
    <n v="4"/>
  </r>
  <r>
    <x v="1"/>
    <n v="0"/>
    <n v="5"/>
    <n v="5"/>
  </r>
  <r>
    <x v="1"/>
    <n v="3"/>
    <n v="1"/>
    <n v="3"/>
  </r>
  <r>
    <x v="1"/>
    <n v="2"/>
    <n v="2"/>
    <n v="3"/>
  </r>
  <r>
    <x v="1"/>
    <n v="3"/>
    <n v="0"/>
    <n v="3"/>
  </r>
  <r>
    <x v="1"/>
    <n v="2"/>
    <n v="2"/>
    <n v="3"/>
  </r>
  <r>
    <x v="1"/>
    <n v="2"/>
    <n v="2"/>
    <n v="3"/>
  </r>
  <r>
    <x v="1"/>
    <n v="4"/>
    <n v="0"/>
    <n v="3"/>
  </r>
  <r>
    <x v="1"/>
    <n v="4"/>
    <n v="0"/>
    <n v="3"/>
  </r>
  <r>
    <x v="1"/>
    <n v="1"/>
    <n v="4"/>
    <n v="5"/>
  </r>
  <r>
    <x v="1"/>
    <n v="2"/>
    <n v="2"/>
    <n v="4"/>
  </r>
  <r>
    <x v="1"/>
    <n v="0"/>
    <n v="4"/>
    <n v="4"/>
  </r>
  <r>
    <x v="1"/>
    <n v="0"/>
    <n v="4"/>
    <n v="4"/>
  </r>
  <r>
    <x v="1"/>
    <n v="2"/>
    <n v="2"/>
    <n v="3"/>
  </r>
  <r>
    <x v="1"/>
    <n v="0"/>
    <n v="5"/>
    <n v="5"/>
  </r>
  <r>
    <x v="1"/>
    <n v="2"/>
    <n v="2"/>
    <n v="4"/>
  </r>
  <r>
    <x v="1"/>
    <n v="6"/>
    <n v="3"/>
    <n v="9"/>
  </r>
  <r>
    <x v="1"/>
    <n v="5"/>
    <n v="3"/>
    <n v="8"/>
  </r>
  <r>
    <x v="1"/>
    <n v="5"/>
    <n v="0"/>
    <n v="5"/>
  </r>
  <r>
    <x v="1"/>
    <n v="0"/>
    <n v="4"/>
    <n v="4"/>
  </r>
  <r>
    <x v="1"/>
    <n v="4"/>
    <n v="0"/>
    <n v="4"/>
  </r>
  <r>
    <x v="1"/>
    <n v="1"/>
    <n v="6"/>
    <n v="7"/>
  </r>
  <r>
    <x v="1"/>
    <n v="0"/>
    <n v="4"/>
    <n v="4"/>
  </r>
  <r>
    <x v="1"/>
    <n v="0"/>
    <n v="4"/>
    <n v="4"/>
  </r>
  <r>
    <x v="1"/>
    <n v="0"/>
    <n v="5"/>
    <n v="5"/>
  </r>
  <r>
    <x v="1"/>
    <n v="1"/>
    <n v="3"/>
    <n v="4"/>
  </r>
  <r>
    <x v="1"/>
    <n v="2"/>
    <n v="2"/>
    <n v="4"/>
  </r>
  <r>
    <x v="1"/>
    <n v="5"/>
    <n v="0"/>
    <n v="4"/>
  </r>
  <r>
    <x v="1"/>
    <n v="3"/>
    <n v="14"/>
    <n v="17"/>
  </r>
  <r>
    <x v="1"/>
    <n v="4"/>
    <n v="14"/>
    <n v="17"/>
  </r>
  <r>
    <x v="1"/>
    <n v="5"/>
    <n v="0"/>
    <n v="4"/>
  </r>
  <r>
    <x v="1"/>
    <n v="5"/>
    <n v="0"/>
    <n v="4"/>
  </r>
  <r>
    <x v="1"/>
    <n v="1"/>
    <n v="3"/>
    <n v="4"/>
  </r>
  <r>
    <x v="1"/>
    <n v="0"/>
    <n v="5"/>
    <n v="5"/>
  </r>
  <r>
    <x v="1"/>
    <n v="6"/>
    <n v="2"/>
    <n v="8"/>
  </r>
  <r>
    <x v="1"/>
    <n v="2"/>
    <n v="3"/>
    <n v="4"/>
  </r>
  <r>
    <x v="1"/>
    <n v="1"/>
    <n v="3"/>
    <n v="4"/>
  </r>
  <r>
    <x v="1"/>
    <n v="6"/>
    <n v="2"/>
    <n v="8"/>
  </r>
  <r>
    <x v="1"/>
    <n v="2"/>
    <n v="2"/>
    <n v="4"/>
  </r>
  <r>
    <x v="1"/>
    <n v="0"/>
    <n v="3"/>
    <n v="3"/>
  </r>
  <r>
    <x v="1"/>
    <n v="2"/>
    <n v="10"/>
    <n v="12"/>
  </r>
  <r>
    <x v="1"/>
    <n v="1"/>
    <n v="7"/>
    <n v="8"/>
  </r>
  <r>
    <x v="1"/>
    <n v="2"/>
    <n v="6"/>
    <n v="8"/>
  </r>
  <r>
    <x v="1"/>
    <n v="1"/>
    <n v="3"/>
    <n v="4"/>
  </r>
  <r>
    <x v="1"/>
    <n v="4"/>
    <n v="0"/>
    <n v="3"/>
  </r>
  <r>
    <x v="1"/>
    <n v="0"/>
    <n v="3"/>
    <n v="3"/>
  </r>
  <r>
    <x v="1"/>
    <n v="3"/>
    <n v="5"/>
    <n v="8"/>
  </r>
  <r>
    <x v="1"/>
    <n v="2"/>
    <n v="2"/>
    <n v="3"/>
  </r>
  <r>
    <x v="1"/>
    <n v="6"/>
    <n v="0"/>
    <n v="5"/>
  </r>
  <r>
    <x v="1"/>
    <n v="1"/>
    <n v="4"/>
    <n v="5"/>
  </r>
  <r>
    <x v="1"/>
    <n v="3"/>
    <n v="0"/>
    <n v="3"/>
  </r>
  <r>
    <x v="1"/>
    <n v="2"/>
    <n v="2"/>
    <n v="4"/>
  </r>
  <r>
    <x v="1"/>
    <n v="1"/>
    <n v="3"/>
    <n v="4"/>
  </r>
  <r>
    <x v="1"/>
    <n v="1"/>
    <n v="4"/>
    <n v="5"/>
  </r>
  <r>
    <x v="1"/>
    <n v="1"/>
    <n v="3"/>
    <n v="4"/>
  </r>
  <r>
    <x v="1"/>
    <n v="3"/>
    <n v="1"/>
    <n v="4"/>
  </r>
  <r>
    <x v="2"/>
    <n v="2"/>
    <n v="3"/>
    <n v="5"/>
  </r>
  <r>
    <x v="2"/>
    <n v="14"/>
    <n v="21"/>
    <n v="35"/>
  </r>
  <r>
    <x v="2"/>
    <n v="16"/>
    <n v="21"/>
    <n v="35"/>
  </r>
  <r>
    <x v="2"/>
    <n v="3"/>
    <n v="9"/>
    <n v="12"/>
  </r>
  <r>
    <x v="2"/>
    <n v="4"/>
    <n v="1"/>
    <n v="4"/>
  </r>
  <r>
    <x v="2"/>
    <n v="0"/>
    <n v="5"/>
    <n v="5"/>
  </r>
  <r>
    <x v="2"/>
    <n v="6"/>
    <n v="0"/>
    <n v="6"/>
  </r>
  <r>
    <x v="2"/>
    <n v="4"/>
    <n v="1"/>
    <n v="4"/>
  </r>
  <r>
    <x v="2"/>
    <n v="1"/>
    <n v="2"/>
    <n v="3"/>
  </r>
  <r>
    <x v="2"/>
    <n v="4"/>
    <n v="0"/>
    <n v="3"/>
  </r>
  <r>
    <x v="2"/>
    <n v="4"/>
    <n v="0"/>
    <n v="3"/>
  </r>
  <r>
    <x v="2"/>
    <n v="2"/>
    <n v="1"/>
    <n v="3"/>
  </r>
  <r>
    <x v="2"/>
    <n v="1"/>
    <n v="3"/>
    <n v="4"/>
  </r>
  <r>
    <x v="2"/>
    <n v="10"/>
    <n v="7"/>
    <n v="16"/>
  </r>
  <r>
    <x v="2"/>
    <n v="3"/>
    <n v="1"/>
    <n v="3"/>
  </r>
  <r>
    <x v="2"/>
    <n v="0"/>
    <n v="10"/>
    <n v="10"/>
  </r>
  <r>
    <x v="2"/>
    <n v="6"/>
    <n v="0"/>
    <n v="5"/>
  </r>
  <r>
    <x v="2"/>
    <n v="5"/>
    <n v="0"/>
    <n v="4"/>
  </r>
  <r>
    <x v="2"/>
    <n v="3"/>
    <n v="1"/>
    <n v="4"/>
  </r>
  <r>
    <x v="2"/>
    <n v="3"/>
    <n v="1"/>
    <n v="3"/>
  </r>
  <r>
    <x v="2"/>
    <n v="3"/>
    <n v="4"/>
    <n v="7"/>
  </r>
  <r>
    <x v="2"/>
    <n v="8"/>
    <n v="0"/>
    <n v="8"/>
  </r>
  <r>
    <x v="2"/>
    <n v="3"/>
    <n v="9"/>
    <n v="11"/>
  </r>
  <r>
    <x v="2"/>
    <n v="4"/>
    <n v="1"/>
    <n v="4"/>
  </r>
  <r>
    <x v="2"/>
    <n v="5"/>
    <n v="3"/>
    <n v="7"/>
  </r>
  <r>
    <x v="2"/>
    <n v="2"/>
    <n v="3"/>
    <n v="4"/>
  </r>
  <r>
    <x v="2"/>
    <n v="0"/>
    <n v="4"/>
    <n v="4"/>
  </r>
  <r>
    <x v="2"/>
    <n v="9"/>
    <n v="1"/>
    <n v="10"/>
  </r>
  <r>
    <x v="2"/>
    <n v="0"/>
    <n v="4"/>
    <n v="4"/>
  </r>
  <r>
    <x v="2"/>
    <n v="3"/>
    <n v="1"/>
    <n v="4"/>
  </r>
  <r>
    <x v="2"/>
    <n v="5"/>
    <n v="0"/>
    <n v="4"/>
  </r>
  <r>
    <x v="2"/>
    <n v="3"/>
    <n v="1"/>
    <n v="3"/>
  </r>
  <r>
    <x v="2"/>
    <n v="3"/>
    <n v="2"/>
    <n v="4"/>
  </r>
  <r>
    <x v="2"/>
    <n v="1"/>
    <n v="4"/>
    <n v="5"/>
  </r>
  <r>
    <x v="2"/>
    <n v="5"/>
    <n v="0"/>
    <n v="4"/>
  </r>
  <r>
    <x v="2"/>
    <n v="1"/>
    <n v="3"/>
    <n v="4"/>
  </r>
  <r>
    <x v="2"/>
    <n v="4"/>
    <n v="1"/>
    <n v="4"/>
  </r>
  <r>
    <x v="2"/>
    <n v="2"/>
    <n v="3"/>
    <n v="5"/>
  </r>
  <r>
    <x v="2"/>
    <n v="1"/>
    <n v="6"/>
    <n v="7"/>
  </r>
  <r>
    <x v="2"/>
    <n v="2"/>
    <n v="3"/>
    <n v="5"/>
  </r>
  <r>
    <x v="2"/>
    <n v="5"/>
    <n v="0"/>
    <n v="4"/>
  </r>
  <r>
    <x v="2"/>
    <n v="1"/>
    <n v="3"/>
    <n v="4"/>
  </r>
  <r>
    <x v="2"/>
    <n v="0"/>
    <n v="5"/>
    <n v="5"/>
  </r>
  <r>
    <x v="2"/>
    <n v="0"/>
    <n v="4"/>
    <n v="4"/>
  </r>
  <r>
    <x v="2"/>
    <n v="4"/>
    <n v="0"/>
    <n v="3"/>
  </r>
  <r>
    <x v="2"/>
    <n v="0"/>
    <n v="7"/>
    <n v="7"/>
  </r>
  <r>
    <x v="2"/>
    <n v="2"/>
    <n v="2"/>
    <n v="3"/>
  </r>
  <r>
    <x v="2"/>
    <n v="1"/>
    <n v="5"/>
    <n v="6"/>
  </r>
  <r>
    <x v="2"/>
    <n v="3"/>
    <n v="1"/>
    <n v="3"/>
  </r>
  <r>
    <x v="2"/>
    <n v="2"/>
    <n v="3"/>
    <n v="5"/>
  </r>
  <r>
    <x v="2"/>
    <n v="4"/>
    <n v="0"/>
    <n v="3"/>
  </r>
  <r>
    <x v="2"/>
    <n v="1"/>
    <n v="2"/>
    <n v="3"/>
  </r>
  <r>
    <x v="2"/>
    <n v="8"/>
    <n v="1"/>
    <n v="8"/>
  </r>
  <r>
    <x v="2"/>
    <n v="3"/>
    <n v="0"/>
    <n v="3"/>
  </r>
  <r>
    <x v="2"/>
    <n v="3"/>
    <n v="2"/>
    <n v="4"/>
  </r>
  <r>
    <x v="2"/>
    <n v="4"/>
    <n v="1"/>
    <n v="4"/>
  </r>
  <r>
    <x v="2"/>
    <n v="3"/>
    <n v="0"/>
    <n v="3"/>
  </r>
  <r>
    <x v="2"/>
    <n v="3"/>
    <n v="1"/>
    <n v="4"/>
  </r>
  <r>
    <x v="2"/>
    <n v="0"/>
    <n v="3"/>
    <n v="3"/>
  </r>
  <r>
    <x v="2"/>
    <n v="5"/>
    <n v="2"/>
    <n v="6"/>
  </r>
  <r>
    <x v="2"/>
    <n v="4"/>
    <n v="0"/>
    <n v="3"/>
  </r>
  <r>
    <x v="2"/>
    <n v="0"/>
    <n v="6"/>
    <n v="6"/>
  </r>
  <r>
    <x v="2"/>
    <n v="5"/>
    <n v="0"/>
    <n v="5"/>
  </r>
  <r>
    <x v="2"/>
    <n v="4"/>
    <n v="1"/>
    <n v="4"/>
  </r>
  <r>
    <x v="2"/>
    <n v="3"/>
    <n v="5"/>
    <n v="8"/>
  </r>
  <r>
    <x v="2"/>
    <n v="3"/>
    <n v="1"/>
    <n v="4"/>
  </r>
  <r>
    <x v="2"/>
    <n v="0"/>
    <n v="5"/>
    <n v="5"/>
  </r>
  <r>
    <x v="3"/>
    <n v="7"/>
    <n v="1"/>
    <n v="7"/>
  </r>
  <r>
    <x v="3"/>
    <n v="5"/>
    <n v="0"/>
    <n v="4"/>
  </r>
  <r>
    <x v="3"/>
    <n v="1"/>
    <n v="3"/>
    <n v="3"/>
  </r>
  <r>
    <x v="3"/>
    <n v="5"/>
    <n v="1"/>
    <n v="5"/>
  </r>
  <r>
    <x v="3"/>
    <n v="2"/>
    <n v="3"/>
    <n v="4"/>
  </r>
  <r>
    <x v="3"/>
    <n v="1"/>
    <n v="9"/>
    <n v="10"/>
  </r>
  <r>
    <x v="3"/>
    <n v="5"/>
    <n v="0"/>
    <n v="3"/>
  </r>
  <r>
    <x v="3"/>
    <n v="1"/>
    <n v="2"/>
    <n v="3"/>
  </r>
  <r>
    <x v="3"/>
    <n v="6"/>
    <n v="13"/>
    <n v="19"/>
  </r>
  <r>
    <x v="3"/>
    <n v="1"/>
    <n v="6"/>
    <n v="6"/>
  </r>
  <r>
    <x v="3"/>
    <n v="3"/>
    <n v="12"/>
    <n v="15"/>
  </r>
  <r>
    <x v="3"/>
    <n v="4"/>
    <n v="16"/>
    <n v="19"/>
  </r>
  <r>
    <x v="3"/>
    <n v="0"/>
    <n v="8"/>
    <n v="8"/>
  </r>
  <r>
    <x v="3"/>
    <n v="4"/>
    <n v="2"/>
    <n v="6"/>
  </r>
  <r>
    <x v="4"/>
    <n v="3"/>
    <n v="5"/>
    <n v="8"/>
  </r>
  <r>
    <x v="4"/>
    <n v="1"/>
    <n v="3"/>
    <n v="4"/>
  </r>
  <r>
    <x v="4"/>
    <n v="2"/>
    <n v="2"/>
    <n v="3"/>
  </r>
  <r>
    <x v="4"/>
    <n v="13"/>
    <n v="3"/>
    <n v="15"/>
  </r>
  <r>
    <x v="4"/>
    <n v="4"/>
    <n v="0"/>
    <n v="4"/>
  </r>
  <r>
    <x v="4"/>
    <n v="4"/>
    <n v="4"/>
    <n v="8"/>
  </r>
  <r>
    <x v="4"/>
    <n v="3"/>
    <n v="3"/>
    <n v="6"/>
  </r>
  <r>
    <x v="4"/>
    <n v="7"/>
    <n v="0"/>
    <n v="7"/>
  </r>
  <r>
    <x v="4"/>
    <n v="6"/>
    <n v="3"/>
    <n v="8"/>
  </r>
  <r>
    <x v="4"/>
    <n v="7"/>
    <n v="1"/>
    <n v="7"/>
  </r>
  <r>
    <x v="4"/>
    <n v="5"/>
    <n v="0"/>
    <n v="4"/>
  </r>
  <r>
    <x v="4"/>
    <n v="5"/>
    <n v="2"/>
    <n v="6"/>
  </r>
  <r>
    <x v="4"/>
    <n v="4"/>
    <n v="3"/>
    <n v="6"/>
  </r>
  <r>
    <x v="4"/>
    <n v="4"/>
    <n v="2"/>
    <n v="7"/>
  </r>
  <r>
    <x v="4"/>
    <n v="3"/>
    <n v="1"/>
    <n v="3"/>
  </r>
  <r>
    <x v="4"/>
    <n v="5"/>
    <n v="0"/>
    <n v="5"/>
  </r>
  <r>
    <x v="5"/>
    <n v="28"/>
    <n v="2"/>
    <n v="29"/>
  </r>
  <r>
    <x v="5"/>
    <n v="3"/>
    <n v="1"/>
    <n v="3"/>
  </r>
  <r>
    <x v="5"/>
    <n v="4"/>
    <n v="4"/>
    <n v="7"/>
  </r>
  <r>
    <x v="5"/>
    <n v="0"/>
    <n v="15"/>
    <n v="15"/>
  </r>
  <r>
    <x v="5"/>
    <n v="7"/>
    <n v="2"/>
    <n v="8"/>
  </r>
  <r>
    <x v="5"/>
    <n v="7"/>
    <n v="4"/>
    <n v="10"/>
  </r>
  <r>
    <x v="5"/>
    <n v="12"/>
    <n v="70"/>
    <n v="82"/>
  </r>
  <r>
    <x v="5"/>
    <n v="3"/>
    <n v="3"/>
    <n v="6"/>
  </r>
  <r>
    <x v="5"/>
    <n v="6"/>
    <n v="1"/>
    <n v="6"/>
  </r>
  <r>
    <x v="5"/>
    <n v="6"/>
    <n v="1"/>
    <n v="7"/>
  </r>
  <r>
    <x v="5"/>
    <n v="3"/>
    <n v="2"/>
    <n v="5"/>
  </r>
  <r>
    <x v="5"/>
    <n v="7"/>
    <n v="3"/>
    <n v="10"/>
  </r>
  <r>
    <x v="5"/>
    <n v="3"/>
    <n v="3"/>
    <n v="6"/>
  </r>
  <r>
    <x v="5"/>
    <n v="5"/>
    <n v="0"/>
    <n v="5"/>
  </r>
  <r>
    <x v="5"/>
    <n v="5"/>
    <n v="0"/>
    <n v="5"/>
  </r>
  <r>
    <x v="6"/>
    <n v="8"/>
    <n v="1"/>
    <n v="9"/>
  </r>
  <r>
    <x v="6"/>
    <n v="5"/>
    <n v="7"/>
    <n v="12"/>
  </r>
  <r>
    <x v="6"/>
    <n v="8"/>
    <n v="2"/>
    <n v="9"/>
  </r>
  <r>
    <x v="6"/>
    <n v="1"/>
    <n v="3"/>
    <n v="4"/>
  </r>
  <r>
    <x v="6"/>
    <n v="1"/>
    <n v="11"/>
    <n v="12"/>
  </r>
  <r>
    <x v="6"/>
    <n v="6"/>
    <n v="13"/>
    <n v="19"/>
  </r>
  <r>
    <x v="7"/>
    <n v="9"/>
    <n v="2"/>
    <n v="11"/>
  </r>
  <r>
    <x v="7"/>
    <n v="0"/>
    <n v="3"/>
    <n v="6"/>
  </r>
  <r>
    <x v="8"/>
    <n v="4"/>
    <n v="1"/>
    <n v="5"/>
  </r>
  <r>
    <x v="8"/>
    <n v="5"/>
    <n v="0"/>
    <n v="4"/>
  </r>
  <r>
    <x v="8"/>
    <n v="13"/>
    <n v="32"/>
    <n v="45"/>
  </r>
  <r>
    <x v="8"/>
    <n v="14"/>
    <n v="4"/>
    <n v="18"/>
  </r>
  <r>
    <x v="8"/>
    <n v="8"/>
    <n v="3"/>
    <n v="11"/>
  </r>
  <r>
    <x v="8"/>
    <n v="6"/>
    <n v="1"/>
    <n v="6"/>
  </r>
  <r>
    <x v="8"/>
    <n v="8"/>
    <n v="2"/>
    <n v="10"/>
  </r>
  <r>
    <x v="8"/>
    <n v="11"/>
    <n v="6"/>
    <n v="16"/>
  </r>
  <r>
    <x v="9"/>
    <n v="10"/>
    <n v="2"/>
    <n v="11"/>
  </r>
  <r>
    <x v="9"/>
    <n v="0"/>
    <n v="1"/>
    <n v="3"/>
  </r>
  <r>
    <x v="9"/>
    <n v="0"/>
    <n v="3"/>
    <n v="3"/>
  </r>
  <r>
    <x v="9"/>
    <n v="7"/>
    <n v="1"/>
    <n v="7"/>
  </r>
  <r>
    <x v="9"/>
    <n v="5"/>
    <n v="21"/>
    <n v="26"/>
  </r>
  <r>
    <x v="9"/>
    <n v="6"/>
    <n v="2"/>
    <n v="7"/>
  </r>
  <r>
    <x v="10"/>
    <n v="6"/>
    <n v="0"/>
    <n v="6"/>
  </r>
  <r>
    <x v="10"/>
    <n v="0"/>
    <n v="6"/>
    <n v="6"/>
  </r>
  <r>
    <x v="10"/>
    <n v="5"/>
    <n v="5"/>
    <n v="9"/>
  </r>
  <r>
    <x v="10"/>
    <n v="9"/>
    <n v="4"/>
    <n v="13"/>
  </r>
  <r>
    <x v="10"/>
    <n v="0"/>
    <n v="4"/>
    <n v="4"/>
  </r>
  <r>
    <x v="10"/>
    <n v="1"/>
    <n v="4"/>
    <n v="4"/>
  </r>
  <r>
    <x v="10"/>
    <n v="6"/>
    <n v="1"/>
    <n v="7"/>
  </r>
  <r>
    <x v="10"/>
    <n v="32"/>
    <n v="23"/>
    <n v="55"/>
  </r>
  <r>
    <x v="10"/>
    <n v="0"/>
    <n v="10"/>
    <n v="10"/>
  </r>
  <r>
    <x v="10"/>
    <n v="6"/>
    <n v="4"/>
    <n v="9"/>
  </r>
  <r>
    <x v="11"/>
    <n v="6"/>
    <n v="5"/>
    <n v="11"/>
  </r>
  <r>
    <x v="11"/>
    <n v="6"/>
    <n v="5"/>
    <n v="10"/>
  </r>
  <r>
    <x v="11"/>
    <n v="0"/>
    <n v="5"/>
    <n v="5"/>
  </r>
  <r>
    <x v="11"/>
    <n v="1"/>
    <n v="2"/>
    <n v="3"/>
  </r>
  <r>
    <x v="11"/>
    <n v="2"/>
    <n v="2"/>
    <n v="4"/>
  </r>
  <r>
    <x v="11"/>
    <n v="7"/>
    <n v="2"/>
    <n v="9"/>
  </r>
  <r>
    <x v="11"/>
    <n v="8"/>
    <n v="0"/>
    <n v="7"/>
  </r>
  <r>
    <x v="12"/>
    <n v="10"/>
    <n v="5"/>
    <n v="14"/>
  </r>
  <r>
    <x v="12"/>
    <n v="8"/>
    <n v="4"/>
    <n v="11"/>
  </r>
  <r>
    <x v="12"/>
    <n v="3"/>
    <n v="4"/>
    <n v="6"/>
  </r>
  <r>
    <x v="13"/>
    <n v="5"/>
    <n v="7"/>
    <n v="11"/>
  </r>
  <r>
    <x v="13"/>
    <n v="6"/>
    <n v="2"/>
    <n v="8"/>
  </r>
  <r>
    <x v="14"/>
    <n v="7"/>
    <n v="0"/>
    <n v="6"/>
  </r>
  <r>
    <x v="14"/>
    <n v="7"/>
    <n v="8"/>
    <n v="15"/>
  </r>
  <r>
    <x v="14"/>
    <n v="1"/>
    <n v="2"/>
    <n v="3"/>
  </r>
  <r>
    <x v="15"/>
    <n v="4"/>
    <n v="0"/>
    <n v="3"/>
  </r>
  <r>
    <x v="15"/>
    <n v="3"/>
    <n v="3"/>
    <n v="6"/>
  </r>
  <r>
    <x v="16"/>
    <n v="2"/>
    <n v="13"/>
    <n v="15"/>
  </r>
  <r>
    <x v="16"/>
    <n v="6"/>
    <n v="4"/>
    <n v="9"/>
  </r>
  <r>
    <x v="17"/>
    <n v="7"/>
    <n v="0"/>
    <n v="7"/>
  </r>
  <r>
    <x v="18"/>
    <n v="5"/>
    <n v="3"/>
    <n v="8"/>
  </r>
  <r>
    <x v="18"/>
    <n v="0"/>
    <n v="4"/>
    <n v="4"/>
  </r>
  <r>
    <x v="18"/>
    <n v="7"/>
    <n v="0"/>
    <n v="7"/>
  </r>
  <r>
    <x v="18"/>
    <n v="8"/>
    <n v="7"/>
    <n v="14"/>
  </r>
  <r>
    <x v="18"/>
    <n v="10"/>
    <n v="12"/>
    <n v="21"/>
  </r>
  <r>
    <x v="18"/>
    <n v="0"/>
    <n v="6"/>
    <n v="6"/>
  </r>
  <r>
    <x v="18"/>
    <n v="15"/>
    <n v="24"/>
    <n v="37"/>
  </r>
  <r>
    <x v="19"/>
    <n v="0"/>
    <n v="6"/>
    <n v="6"/>
  </r>
  <r>
    <x v="19"/>
    <n v="4"/>
    <n v="25"/>
    <n v="29"/>
  </r>
  <r>
    <x v="19"/>
    <n v="1"/>
    <n v="3"/>
    <n v="4"/>
  </r>
  <r>
    <x v="19"/>
    <n v="5"/>
    <n v="10"/>
    <n v="15"/>
  </r>
  <r>
    <x v="19"/>
    <n v="5"/>
    <n v="0"/>
    <n v="4"/>
  </r>
  <r>
    <x v="20"/>
    <n v="2"/>
    <n v="2"/>
    <n v="3"/>
  </r>
  <r>
    <x v="20"/>
    <n v="5"/>
    <n v="2"/>
    <n v="6"/>
  </r>
  <r>
    <x v="20"/>
    <n v="3"/>
    <n v="5"/>
    <n v="8"/>
  </r>
  <r>
    <x v="20"/>
    <n v="2"/>
    <n v="7"/>
    <n v="9"/>
  </r>
  <r>
    <x v="20"/>
    <n v="4"/>
    <n v="3"/>
    <n v="7"/>
  </r>
  <r>
    <x v="20"/>
    <n v="2"/>
    <n v="2"/>
    <n v="4"/>
  </r>
  <r>
    <x v="21"/>
    <n v="3"/>
    <n v="0"/>
    <n v="3"/>
  </r>
  <r>
    <x v="21"/>
    <n v="6"/>
    <n v="1"/>
    <n v="7"/>
  </r>
  <r>
    <x v="21"/>
    <n v="3"/>
    <n v="1"/>
    <n v="4"/>
  </r>
  <r>
    <x v="22"/>
    <n v="2"/>
    <n v="1"/>
    <n v="3"/>
  </r>
  <r>
    <x v="22"/>
    <n v="6"/>
    <n v="0"/>
    <n v="5"/>
  </r>
  <r>
    <x v="22"/>
    <n v="4"/>
    <n v="1"/>
    <n v="5"/>
  </r>
  <r>
    <x v="22"/>
    <n v="2"/>
    <n v="2"/>
    <n v="4"/>
  </r>
  <r>
    <x v="23"/>
    <n v="2"/>
    <n v="5"/>
    <n v="7"/>
  </r>
  <r>
    <x v="23"/>
    <n v="1"/>
    <n v="3"/>
    <n v="4"/>
  </r>
  <r>
    <x v="23"/>
    <n v="5"/>
    <n v="23"/>
    <n v="27"/>
  </r>
  <r>
    <x v="23"/>
    <n v="4"/>
    <n v="0"/>
    <n v="4"/>
  </r>
  <r>
    <x v="24"/>
    <n v="1"/>
    <n v="2"/>
    <n v="3"/>
  </r>
  <r>
    <x v="24"/>
    <n v="4"/>
    <n v="1"/>
    <n v="5"/>
  </r>
  <r>
    <x v="24"/>
    <n v="6"/>
    <n v="19"/>
    <n v="25"/>
  </r>
  <r>
    <x v="24"/>
    <n v="1"/>
    <n v="4"/>
    <n v="4"/>
  </r>
  <r>
    <x v="24"/>
    <n v="4"/>
    <n v="8"/>
    <n v="12"/>
  </r>
  <r>
    <x v="24"/>
    <n v="1"/>
    <n v="3"/>
    <n v="3"/>
  </r>
  <r>
    <x v="24"/>
    <n v="9"/>
    <n v="6"/>
    <n v="14"/>
  </r>
  <r>
    <x v="24"/>
    <n v="2"/>
    <n v="2"/>
    <n v="3"/>
  </r>
  <r>
    <x v="24"/>
    <n v="1"/>
    <n v="5"/>
    <n v="6"/>
  </r>
  <r>
    <x v="25"/>
    <n v="2"/>
    <n v="4"/>
    <n v="6"/>
  </r>
  <r>
    <x v="25"/>
    <n v="5"/>
    <n v="0"/>
    <n v="4"/>
  </r>
  <r>
    <x v="25"/>
    <n v="0"/>
    <n v="6"/>
    <n v="6"/>
  </r>
  <r>
    <x v="25"/>
    <n v="4"/>
    <n v="10"/>
    <n v="14"/>
  </r>
  <r>
    <x v="26"/>
    <n v="5"/>
    <n v="5"/>
    <n v="9"/>
  </r>
  <r>
    <x v="26"/>
    <n v="6"/>
    <n v="1"/>
    <n v="6"/>
  </r>
  <r>
    <x v="26"/>
    <n v="24"/>
    <n v="20"/>
    <n v="43"/>
  </r>
  <r>
    <x v="26"/>
    <n v="3"/>
    <n v="0"/>
    <n v="3"/>
  </r>
  <r>
    <x v="26"/>
    <n v="9"/>
    <n v="0"/>
    <n v="9"/>
  </r>
  <r>
    <x v="27"/>
    <n v="12"/>
    <n v="6"/>
    <n v="17"/>
  </r>
  <r>
    <x v="28"/>
    <n v="9"/>
    <n v="12"/>
    <n v="20"/>
  </r>
  <r>
    <x v="28"/>
    <n v="4"/>
    <n v="1"/>
    <n v="4"/>
  </r>
  <r>
    <x v="28"/>
    <n v="6"/>
    <n v="30"/>
    <n v="35"/>
  </r>
  <r>
    <x v="29"/>
    <n v="0"/>
    <n v="4"/>
    <n v="4"/>
  </r>
  <r>
    <x v="29"/>
    <n v="2"/>
    <n v="9"/>
    <n v="11"/>
  </r>
  <r>
    <x v="29"/>
    <n v="5"/>
    <n v="2"/>
    <n v="6"/>
  </r>
  <r>
    <x v="29"/>
    <n v="2"/>
    <n v="7"/>
    <n v="8"/>
  </r>
  <r>
    <x v="29"/>
    <n v="7"/>
    <n v="4"/>
    <n v="11"/>
  </r>
  <r>
    <x v="29"/>
    <n v="1"/>
    <n v="2"/>
    <n v="3"/>
  </r>
  <r>
    <x v="30"/>
    <n v="6"/>
    <n v="14"/>
    <n v="20"/>
  </r>
  <r>
    <x v="31"/>
    <n v="1"/>
    <n v="3"/>
    <n v="4"/>
  </r>
  <r>
    <x v="31"/>
    <n v="15"/>
    <n v="6"/>
    <n v="20"/>
  </r>
  <r>
    <x v="31"/>
    <n v="1"/>
    <n v="4"/>
    <n v="5"/>
  </r>
  <r>
    <x v="32"/>
    <n v="2"/>
    <n v="1"/>
    <n v="3"/>
  </r>
  <r>
    <x v="32"/>
    <n v="1"/>
    <n v="3"/>
    <n v="4"/>
  </r>
  <r>
    <x v="33"/>
    <n v="22"/>
    <n v="19"/>
    <n v="40"/>
  </r>
  <r>
    <x v="33"/>
    <n v="6"/>
    <n v="1"/>
    <n v="7"/>
  </r>
  <r>
    <x v="33"/>
    <n v="3"/>
    <n v="12"/>
    <n v="14"/>
  </r>
  <r>
    <x v="34"/>
    <n v="1"/>
    <n v="3"/>
    <n v="4"/>
  </r>
  <r>
    <x v="34"/>
    <n v="13"/>
    <n v="1"/>
    <n v="14"/>
  </r>
  <r>
    <x v="35"/>
    <n v="9"/>
    <n v="3"/>
    <n v="11"/>
  </r>
  <r>
    <x v="35"/>
    <n v="1"/>
    <n v="2"/>
    <n v="3"/>
  </r>
  <r>
    <x v="36"/>
    <n v="2"/>
    <n v="5"/>
    <n v="7"/>
  </r>
  <r>
    <x v="36"/>
    <n v="2"/>
    <n v="9"/>
    <n v="11"/>
  </r>
  <r>
    <x v="37"/>
    <n v="7"/>
    <n v="2"/>
    <n v="9"/>
  </r>
  <r>
    <x v="37"/>
    <n v="1"/>
    <n v="7"/>
    <n v="8"/>
  </r>
  <r>
    <x v="38"/>
    <n v="3"/>
    <n v="7"/>
    <n v="10"/>
  </r>
  <r>
    <x v="38"/>
    <n v="1"/>
    <n v="3"/>
    <n v="4"/>
  </r>
  <r>
    <x v="39"/>
    <n v="10"/>
    <n v="13"/>
    <n v="22"/>
  </r>
  <r>
    <x v="40"/>
    <n v="2"/>
    <n v="4"/>
    <n v="5"/>
  </r>
  <r>
    <x v="41"/>
    <n v="5"/>
    <n v="1"/>
    <n v="6"/>
  </r>
  <r>
    <x v="41"/>
    <n v="17"/>
    <n v="32"/>
    <n v="48"/>
  </r>
</pivotCacheRecords>
</file>

<file path=xl/pivotCache/pivotCacheRecords4.xml><?xml version="1.0" encoding="utf-8"?>
<pivotCacheRecords xmlns="http://schemas.openxmlformats.org/spreadsheetml/2006/main" xmlns:r="http://schemas.openxmlformats.org/officeDocument/2006/relationships" count="324">
  <r>
    <n v="2017"/>
    <x v="0"/>
    <n v="46"/>
  </r>
  <r>
    <n v="2017"/>
    <x v="1"/>
    <n v="3"/>
  </r>
  <r>
    <n v="2017"/>
    <x v="0"/>
    <n v="6"/>
  </r>
  <r>
    <n v="2017"/>
    <x v="1"/>
    <n v="585"/>
  </r>
  <r>
    <n v="2017"/>
    <x v="0"/>
    <n v="5"/>
  </r>
  <r>
    <n v="2017"/>
    <x v="0"/>
    <n v="3"/>
  </r>
  <r>
    <n v="2017"/>
    <x v="0"/>
    <n v="5"/>
  </r>
  <r>
    <n v="2017"/>
    <x v="0"/>
    <n v="3"/>
  </r>
  <r>
    <n v="2017"/>
    <x v="1"/>
    <n v="3"/>
  </r>
  <r>
    <n v="2017"/>
    <x v="0"/>
    <n v="11"/>
  </r>
  <r>
    <n v="2016"/>
    <x v="0"/>
    <n v="5"/>
  </r>
  <r>
    <n v="2016"/>
    <x v="1"/>
    <n v="6"/>
  </r>
  <r>
    <n v="2016"/>
    <x v="1"/>
    <n v="16"/>
  </r>
  <r>
    <n v="2016"/>
    <x v="0"/>
    <n v="102"/>
  </r>
  <r>
    <n v="2016"/>
    <x v="1"/>
    <n v="4"/>
  </r>
  <r>
    <n v="2016"/>
    <x v="1"/>
    <n v="5"/>
  </r>
  <r>
    <n v="2016"/>
    <x v="1"/>
    <n v="6"/>
  </r>
  <r>
    <n v="2016"/>
    <x v="1"/>
    <n v="4"/>
  </r>
  <r>
    <n v="2016"/>
    <x v="1"/>
    <n v="5"/>
  </r>
  <r>
    <n v="2016"/>
    <x v="0"/>
    <n v="4"/>
  </r>
  <r>
    <n v="2016"/>
    <x v="1"/>
    <n v="4"/>
  </r>
  <r>
    <n v="2016"/>
    <x v="1"/>
    <n v="4"/>
  </r>
  <r>
    <n v="2016"/>
    <x v="0"/>
    <n v="4"/>
  </r>
  <r>
    <n v="2016"/>
    <x v="1"/>
    <n v="4"/>
  </r>
  <r>
    <n v="2016"/>
    <x v="1"/>
    <n v="5"/>
  </r>
  <r>
    <n v="2016"/>
    <x v="0"/>
    <n v="3"/>
  </r>
  <r>
    <n v="2016"/>
    <x v="1"/>
    <n v="3"/>
  </r>
  <r>
    <n v="2016"/>
    <x v="2"/>
    <n v="3"/>
  </r>
  <r>
    <n v="2016"/>
    <x v="0"/>
    <n v="3"/>
  </r>
  <r>
    <n v="2016"/>
    <x v="0"/>
    <n v="3"/>
  </r>
  <r>
    <n v="2016"/>
    <x v="2"/>
    <n v="3"/>
  </r>
  <r>
    <n v="2016"/>
    <x v="0"/>
    <n v="3"/>
  </r>
  <r>
    <n v="2016"/>
    <x v="0"/>
    <n v="5"/>
  </r>
  <r>
    <n v="2016"/>
    <x v="1"/>
    <n v="4"/>
  </r>
  <r>
    <n v="2016"/>
    <x v="1"/>
    <n v="4"/>
  </r>
  <r>
    <n v="2016"/>
    <x v="2"/>
    <n v="4"/>
  </r>
  <r>
    <n v="2016"/>
    <x v="1"/>
    <n v="3"/>
  </r>
  <r>
    <n v="2016"/>
    <x v="1"/>
    <n v="5"/>
  </r>
  <r>
    <n v="2016"/>
    <x v="1"/>
    <n v="4"/>
  </r>
  <r>
    <n v="2016"/>
    <x v="1"/>
    <n v="9"/>
  </r>
  <r>
    <n v="2016"/>
    <x v="1"/>
    <n v="8"/>
  </r>
  <r>
    <n v="2016"/>
    <x v="0"/>
    <n v="5"/>
  </r>
  <r>
    <n v="2016"/>
    <x v="1"/>
    <n v="4"/>
  </r>
  <r>
    <n v="2016"/>
    <x v="0"/>
    <n v="4"/>
  </r>
  <r>
    <n v="2016"/>
    <x v="0"/>
    <n v="7"/>
  </r>
  <r>
    <n v="2016"/>
    <x v="1"/>
    <n v="4"/>
  </r>
  <r>
    <n v="2016"/>
    <x v="1"/>
    <n v="4"/>
  </r>
  <r>
    <n v="2016"/>
    <x v="1"/>
    <n v="5"/>
  </r>
  <r>
    <n v="2016"/>
    <x v="1"/>
    <n v="4"/>
  </r>
  <r>
    <n v="2016"/>
    <x v="1"/>
    <n v="4"/>
  </r>
  <r>
    <n v="2016"/>
    <x v="0"/>
    <n v="4"/>
  </r>
  <r>
    <n v="2016"/>
    <x v="0"/>
    <n v="17"/>
  </r>
  <r>
    <n v="2016"/>
    <x v="1"/>
    <n v="17"/>
  </r>
  <r>
    <n v="2016"/>
    <x v="0"/>
    <n v="4"/>
  </r>
  <r>
    <n v="2016"/>
    <x v="0"/>
    <n v="4"/>
  </r>
  <r>
    <n v="2016"/>
    <x v="1"/>
    <n v="4"/>
  </r>
  <r>
    <n v="2016"/>
    <x v="1"/>
    <n v="5"/>
  </r>
  <r>
    <n v="2016"/>
    <x v="1"/>
    <n v="8"/>
  </r>
  <r>
    <n v="2016"/>
    <x v="1"/>
    <n v="4"/>
  </r>
  <r>
    <n v="2016"/>
    <x v="1"/>
    <n v="4"/>
  </r>
  <r>
    <n v="2016"/>
    <x v="1"/>
    <n v="8"/>
  </r>
  <r>
    <n v="2016"/>
    <x v="1"/>
    <n v="4"/>
  </r>
  <r>
    <n v="2016"/>
    <x v="1"/>
    <n v="3"/>
  </r>
  <r>
    <n v="2016"/>
    <x v="0"/>
    <n v="12"/>
  </r>
  <r>
    <n v="2016"/>
    <x v="0"/>
    <n v="8"/>
  </r>
  <r>
    <n v="2016"/>
    <x v="0"/>
    <n v="8"/>
  </r>
  <r>
    <n v="2016"/>
    <x v="1"/>
    <n v="4"/>
  </r>
  <r>
    <n v="2016"/>
    <x v="0"/>
    <n v="3"/>
  </r>
  <r>
    <n v="2016"/>
    <x v="1"/>
    <n v="3"/>
  </r>
  <r>
    <n v="2016"/>
    <x v="0"/>
    <n v="8"/>
  </r>
  <r>
    <n v="2016"/>
    <x v="2"/>
    <n v="3"/>
  </r>
  <r>
    <n v="2016"/>
    <x v="0"/>
    <n v="5"/>
  </r>
  <r>
    <n v="2016"/>
    <x v="0"/>
    <n v="5"/>
  </r>
  <r>
    <n v="2016"/>
    <x v="2"/>
    <n v="3"/>
  </r>
  <r>
    <n v="2016"/>
    <x v="1"/>
    <n v="4"/>
  </r>
  <r>
    <n v="2016"/>
    <x v="0"/>
    <n v="4"/>
  </r>
  <r>
    <n v="2016"/>
    <x v="0"/>
    <n v="5"/>
  </r>
  <r>
    <n v="2016"/>
    <x v="1"/>
    <n v="4"/>
  </r>
  <r>
    <n v="2016"/>
    <x v="0"/>
    <n v="4"/>
  </r>
  <r>
    <n v="2015"/>
    <x v="2"/>
    <n v="5"/>
  </r>
  <r>
    <n v="2015"/>
    <x v="0"/>
    <n v="35"/>
  </r>
  <r>
    <n v="2015"/>
    <x v="0"/>
    <n v="35"/>
  </r>
  <r>
    <n v="2015"/>
    <x v="0"/>
    <n v="12"/>
  </r>
  <r>
    <n v="2015"/>
    <x v="0"/>
    <n v="4"/>
  </r>
  <r>
    <n v="2015"/>
    <x v="1"/>
    <n v="5"/>
  </r>
  <r>
    <n v="2015"/>
    <x v="1"/>
    <n v="6"/>
  </r>
  <r>
    <n v="2015"/>
    <x v="0"/>
    <n v="4"/>
  </r>
  <r>
    <n v="2015"/>
    <x v="2"/>
    <n v="3"/>
  </r>
  <r>
    <n v="2015"/>
    <x v="0"/>
    <n v="3"/>
  </r>
  <r>
    <n v="2015"/>
    <x v="1"/>
    <n v="3"/>
  </r>
  <r>
    <n v="2015"/>
    <x v="2"/>
    <n v="3"/>
  </r>
  <r>
    <n v="2015"/>
    <x v="1"/>
    <n v="4"/>
  </r>
  <r>
    <n v="2015"/>
    <x v="0"/>
    <n v="16"/>
  </r>
  <r>
    <n v="2015"/>
    <x v="1"/>
    <n v="3"/>
  </r>
  <r>
    <n v="2015"/>
    <x v="0"/>
    <n v="10"/>
  </r>
  <r>
    <n v="2015"/>
    <x v="0"/>
    <n v="5"/>
  </r>
  <r>
    <n v="2015"/>
    <x v="0"/>
    <n v="4"/>
  </r>
  <r>
    <n v="2015"/>
    <x v="2"/>
    <n v="4"/>
  </r>
  <r>
    <n v="2015"/>
    <x v="1"/>
    <n v="3"/>
  </r>
  <r>
    <n v="2015"/>
    <x v="1"/>
    <n v="7"/>
  </r>
  <r>
    <n v="2015"/>
    <x v="0"/>
    <n v="8"/>
  </r>
  <r>
    <n v="2015"/>
    <x v="0"/>
    <n v="11"/>
  </r>
  <r>
    <n v="2015"/>
    <x v="0"/>
    <n v="4"/>
  </r>
  <r>
    <n v="2015"/>
    <x v="1"/>
    <n v="7"/>
  </r>
  <r>
    <n v="2015"/>
    <x v="1"/>
    <n v="4"/>
  </r>
  <r>
    <n v="2015"/>
    <x v="0"/>
    <n v="4"/>
  </r>
  <r>
    <n v="2015"/>
    <x v="0"/>
    <n v="10"/>
  </r>
  <r>
    <n v="2015"/>
    <x v="2"/>
    <n v="4"/>
  </r>
  <r>
    <n v="2015"/>
    <x v="2"/>
    <n v="4"/>
  </r>
  <r>
    <n v="2015"/>
    <x v="0"/>
    <n v="4"/>
  </r>
  <r>
    <n v="2015"/>
    <x v="0"/>
    <n v="3"/>
  </r>
  <r>
    <n v="2015"/>
    <x v="0"/>
    <n v="4"/>
  </r>
  <r>
    <n v="2015"/>
    <x v="0"/>
    <n v="5"/>
  </r>
  <r>
    <n v="2015"/>
    <x v="2"/>
    <n v="4"/>
  </r>
  <r>
    <n v="2015"/>
    <x v="1"/>
    <n v="4"/>
  </r>
  <r>
    <n v="2015"/>
    <x v="1"/>
    <n v="4"/>
  </r>
  <r>
    <n v="2015"/>
    <x v="1"/>
    <n v="5"/>
  </r>
  <r>
    <n v="2015"/>
    <x v="0"/>
    <n v="7"/>
  </r>
  <r>
    <n v="2015"/>
    <x v="0"/>
    <n v="5"/>
  </r>
  <r>
    <n v="2015"/>
    <x v="2"/>
    <n v="4"/>
  </r>
  <r>
    <n v="2015"/>
    <x v="1"/>
    <n v="4"/>
  </r>
  <r>
    <n v="2015"/>
    <x v="0"/>
    <n v="5"/>
  </r>
  <r>
    <n v="2015"/>
    <x v="0"/>
    <n v="4"/>
  </r>
  <r>
    <n v="2015"/>
    <x v="0"/>
    <n v="3"/>
  </r>
  <r>
    <n v="2015"/>
    <x v="0"/>
    <n v="7"/>
  </r>
  <r>
    <n v="2015"/>
    <x v="2"/>
    <n v="3"/>
  </r>
  <r>
    <n v="2015"/>
    <x v="1"/>
    <n v="6"/>
  </r>
  <r>
    <n v="2015"/>
    <x v="0"/>
    <n v="3"/>
  </r>
  <r>
    <n v="2015"/>
    <x v="0"/>
    <n v="5"/>
  </r>
  <r>
    <n v="2015"/>
    <x v="3"/>
    <n v="3"/>
  </r>
  <r>
    <n v="2015"/>
    <x v="1"/>
    <n v="3"/>
  </r>
  <r>
    <n v="2015"/>
    <x v="0"/>
    <n v="8"/>
  </r>
  <r>
    <n v="2015"/>
    <x v="0"/>
    <n v="3"/>
  </r>
  <r>
    <n v="2015"/>
    <x v="0"/>
    <n v="4"/>
  </r>
  <r>
    <n v="2015"/>
    <x v="2"/>
    <n v="4"/>
  </r>
  <r>
    <n v="2015"/>
    <x v="0"/>
    <n v="3"/>
  </r>
  <r>
    <n v="2015"/>
    <x v="0"/>
    <n v="4"/>
  </r>
  <r>
    <n v="2015"/>
    <x v="0"/>
    <n v="3"/>
  </r>
  <r>
    <n v="2015"/>
    <x v="0"/>
    <n v="6"/>
  </r>
  <r>
    <n v="2015"/>
    <x v="2"/>
    <n v="3"/>
  </r>
  <r>
    <n v="2015"/>
    <x v="0"/>
    <n v="6"/>
  </r>
  <r>
    <n v="2015"/>
    <x v="0"/>
    <n v="5"/>
  </r>
  <r>
    <n v="2015"/>
    <x v="0"/>
    <n v="4"/>
  </r>
  <r>
    <n v="2015"/>
    <x v="1"/>
    <n v="8"/>
  </r>
  <r>
    <n v="2015"/>
    <x v="0"/>
    <n v="4"/>
  </r>
  <r>
    <n v="2015"/>
    <x v="1"/>
    <n v="5"/>
  </r>
  <r>
    <n v="2014"/>
    <x v="0"/>
    <n v="7"/>
  </r>
  <r>
    <n v="2014"/>
    <x v="0"/>
    <n v="4"/>
  </r>
  <r>
    <n v="2014"/>
    <x v="1"/>
    <n v="3"/>
  </r>
  <r>
    <n v="2014"/>
    <x v="0"/>
    <n v="5"/>
  </r>
  <r>
    <n v="2014"/>
    <x v="1"/>
    <n v="4"/>
  </r>
  <r>
    <n v="2014"/>
    <x v="1"/>
    <n v="10"/>
  </r>
  <r>
    <n v="2014"/>
    <x v="0"/>
    <n v="3"/>
  </r>
  <r>
    <n v="2014"/>
    <x v="0"/>
    <n v="3"/>
  </r>
  <r>
    <n v="2014"/>
    <x v="3"/>
    <n v="19"/>
  </r>
  <r>
    <n v="2014"/>
    <x v="0"/>
    <n v="6"/>
  </r>
  <r>
    <n v="2014"/>
    <x v="1"/>
    <n v="15"/>
  </r>
  <r>
    <n v="2014"/>
    <x v="1"/>
    <n v="19"/>
  </r>
  <r>
    <n v="2014"/>
    <x v="1"/>
    <n v="8"/>
  </r>
  <r>
    <n v="2014"/>
    <x v="2"/>
    <n v="6"/>
  </r>
  <r>
    <n v="2013"/>
    <x v="0"/>
    <n v="8"/>
  </r>
  <r>
    <n v="2013"/>
    <x v="1"/>
    <n v="4"/>
  </r>
  <r>
    <n v="2013"/>
    <x v="0"/>
    <n v="3"/>
  </r>
  <r>
    <n v="2013"/>
    <x v="0"/>
    <n v="15"/>
  </r>
  <r>
    <n v="2013"/>
    <x v="2"/>
    <n v="4"/>
  </r>
  <r>
    <n v="2013"/>
    <x v="0"/>
    <n v="8"/>
  </r>
  <r>
    <n v="2013"/>
    <x v="0"/>
    <n v="6"/>
  </r>
  <r>
    <n v="2013"/>
    <x v="0"/>
    <n v="7"/>
  </r>
  <r>
    <n v="2013"/>
    <x v="3"/>
    <n v="8"/>
  </r>
  <r>
    <n v="2013"/>
    <x v="0"/>
    <n v="7"/>
  </r>
  <r>
    <n v="2013"/>
    <x v="0"/>
    <n v="4"/>
  </r>
  <r>
    <n v="2013"/>
    <x v="3"/>
    <n v="6"/>
  </r>
  <r>
    <n v="2013"/>
    <x v="3"/>
    <n v="6"/>
  </r>
  <r>
    <n v="2013"/>
    <x v="3"/>
    <n v="7"/>
  </r>
  <r>
    <n v="2013"/>
    <x v="1"/>
    <n v="3"/>
  </r>
  <r>
    <n v="2013"/>
    <x v="0"/>
    <n v="5"/>
  </r>
  <r>
    <n v="2012"/>
    <x v="3"/>
    <n v="29"/>
  </r>
  <r>
    <n v="2012"/>
    <x v="0"/>
    <n v="3"/>
  </r>
  <r>
    <n v="2012"/>
    <x v="0"/>
    <n v="7"/>
  </r>
  <r>
    <n v="2012"/>
    <x v="0"/>
    <n v="15"/>
  </r>
  <r>
    <n v="2012"/>
    <x v="0"/>
    <n v="8"/>
  </r>
  <r>
    <n v="2012"/>
    <x v="0"/>
    <n v="10"/>
  </r>
  <r>
    <n v="2012"/>
    <x v="0"/>
    <n v="82"/>
  </r>
  <r>
    <n v="2012"/>
    <x v="0"/>
    <n v="6"/>
  </r>
  <r>
    <n v="2012"/>
    <x v="3"/>
    <n v="6"/>
  </r>
  <r>
    <n v="2012"/>
    <x v="3"/>
    <n v="7"/>
  </r>
  <r>
    <n v="2012"/>
    <x v="2"/>
    <n v="5"/>
  </r>
  <r>
    <n v="2012"/>
    <x v="0"/>
    <n v="10"/>
  </r>
  <r>
    <n v="2012"/>
    <x v="0"/>
    <n v="6"/>
  </r>
  <r>
    <n v="2012"/>
    <x v="0"/>
    <n v="5"/>
  </r>
  <r>
    <n v="2012"/>
    <x v="0"/>
    <n v="5"/>
  </r>
  <r>
    <n v="2011"/>
    <x v="3"/>
    <n v="9"/>
  </r>
  <r>
    <n v="2011"/>
    <x v="0"/>
    <n v="12"/>
  </r>
  <r>
    <n v="2011"/>
    <x v="3"/>
    <n v="9"/>
  </r>
  <r>
    <n v="2011"/>
    <x v="1"/>
    <n v="4"/>
  </r>
  <r>
    <n v="2011"/>
    <x v="0"/>
    <n v="12"/>
  </r>
  <r>
    <n v="2011"/>
    <x v="1"/>
    <n v="19"/>
  </r>
  <r>
    <n v="2010"/>
    <x v="0"/>
    <n v="11"/>
  </r>
  <r>
    <n v="2010"/>
    <x v="0"/>
    <n v="6"/>
  </r>
  <r>
    <n v="2009"/>
    <x v="0"/>
    <n v="5"/>
  </r>
  <r>
    <n v="2009"/>
    <x v="0"/>
    <n v="4"/>
  </r>
  <r>
    <n v="2009"/>
    <x v="0"/>
    <n v="45"/>
  </r>
  <r>
    <n v="2009"/>
    <x v="0"/>
    <n v="18"/>
  </r>
  <r>
    <n v="2009"/>
    <x v="0"/>
    <n v="11"/>
  </r>
  <r>
    <n v="2009"/>
    <x v="0"/>
    <n v="6"/>
  </r>
  <r>
    <n v="2009"/>
    <x v="0"/>
    <n v="10"/>
  </r>
  <r>
    <n v="2009"/>
    <x v="3"/>
    <n v="16"/>
  </r>
  <r>
    <n v="2008"/>
    <x v="0"/>
    <n v="11"/>
  </r>
  <r>
    <n v="2008"/>
    <x v="0"/>
    <n v="3"/>
  </r>
  <r>
    <n v="2008"/>
    <x v="0"/>
    <n v="3"/>
  </r>
  <r>
    <n v="2008"/>
    <x v="0"/>
    <n v="7"/>
  </r>
  <r>
    <n v="2008"/>
    <x v="0"/>
    <n v="26"/>
  </r>
  <r>
    <n v="2008"/>
    <x v="3"/>
    <n v="7"/>
  </r>
  <r>
    <n v="2007"/>
    <x v="0"/>
    <n v="6"/>
  </r>
  <r>
    <n v="2007"/>
    <x v="1"/>
    <n v="6"/>
  </r>
  <r>
    <n v="2007"/>
    <x v="0"/>
    <n v="9"/>
  </r>
  <r>
    <n v="2007"/>
    <x v="0"/>
    <n v="13"/>
  </r>
  <r>
    <n v="2007"/>
    <x v="1"/>
    <n v="4"/>
  </r>
  <r>
    <n v="2007"/>
    <x v="0"/>
    <n v="4"/>
  </r>
  <r>
    <n v="2007"/>
    <x v="0"/>
    <n v="7"/>
  </r>
  <r>
    <n v="2007"/>
    <x v="0"/>
    <n v="55"/>
  </r>
  <r>
    <n v="2007"/>
    <x v="0"/>
    <n v="10"/>
  </r>
  <r>
    <n v="2007"/>
    <x v="1"/>
    <n v="9"/>
  </r>
  <r>
    <n v="2006"/>
    <x v="0"/>
    <n v="11"/>
  </r>
  <r>
    <n v="2006"/>
    <x v="0"/>
    <n v="10"/>
  </r>
  <r>
    <n v="2006"/>
    <x v="2"/>
    <n v="5"/>
  </r>
  <r>
    <n v="2006"/>
    <x v="0"/>
    <n v="3"/>
  </r>
  <r>
    <n v="2006"/>
    <x v="0"/>
    <n v="4"/>
  </r>
  <r>
    <n v="2006"/>
    <x v="2"/>
    <n v="9"/>
  </r>
  <r>
    <n v="2006"/>
    <x v="0"/>
    <n v="7"/>
  </r>
  <r>
    <n v="2005"/>
    <x v="0"/>
    <n v="14"/>
  </r>
  <r>
    <n v="2005"/>
    <x v="0"/>
    <n v="11"/>
  </r>
  <r>
    <n v="2005"/>
    <x v="1"/>
    <n v="6"/>
  </r>
  <r>
    <n v="2004"/>
    <x v="3"/>
    <n v="11"/>
  </r>
  <r>
    <n v="2004"/>
    <x v="1"/>
    <n v="8"/>
  </r>
  <r>
    <n v="2003"/>
    <x v="0"/>
    <n v="6"/>
  </r>
  <r>
    <n v="2003"/>
    <x v="0"/>
    <n v="15"/>
  </r>
  <r>
    <n v="2003"/>
    <x v="0"/>
    <n v="3"/>
  </r>
  <r>
    <n v="2002"/>
    <x v="0"/>
    <n v="3"/>
  </r>
  <r>
    <n v="2002"/>
    <x v="0"/>
    <n v="6"/>
  </r>
  <r>
    <n v="2001"/>
    <x v="0"/>
    <n v="15"/>
  </r>
  <r>
    <n v="2001"/>
    <x v="0"/>
    <n v="9"/>
  </r>
  <r>
    <n v="2000"/>
    <x v="0"/>
    <n v="7"/>
  </r>
  <r>
    <n v="1999"/>
    <x v="3"/>
    <n v="8"/>
  </r>
  <r>
    <n v="1999"/>
    <x v="0"/>
    <n v="4"/>
  </r>
  <r>
    <n v="1999"/>
    <x v="0"/>
    <n v="7"/>
  </r>
  <r>
    <n v="1999"/>
    <x v="0"/>
    <n v="14"/>
  </r>
  <r>
    <n v="1999"/>
    <x v="0"/>
    <n v="21"/>
  </r>
  <r>
    <n v="1999"/>
    <x v="2"/>
    <n v="6"/>
  </r>
  <r>
    <n v="1999"/>
    <x v="2"/>
    <n v="37"/>
  </r>
  <r>
    <n v="1998"/>
    <x v="0"/>
    <n v="6"/>
  </r>
  <r>
    <n v="1998"/>
    <x v="0"/>
    <n v="29"/>
  </r>
  <r>
    <n v="1998"/>
    <x v="0"/>
    <n v="4"/>
  </r>
  <r>
    <n v="1998"/>
    <x v="0"/>
    <n v="15"/>
  </r>
  <r>
    <n v="1998"/>
    <x v="0"/>
    <n v="4"/>
  </r>
  <r>
    <n v="1997"/>
    <x v="0"/>
    <n v="3"/>
  </r>
  <r>
    <n v="1997"/>
    <x v="0"/>
    <n v="6"/>
  </r>
  <r>
    <n v="1997"/>
    <x v="2"/>
    <n v="8"/>
  </r>
  <r>
    <n v="1997"/>
    <x v="0"/>
    <n v="9"/>
  </r>
  <r>
    <n v="1997"/>
    <x v="3"/>
    <n v="7"/>
  </r>
  <r>
    <n v="1997"/>
    <x v="0"/>
    <n v="4"/>
  </r>
  <r>
    <n v="1996"/>
    <x v="0"/>
    <n v="3"/>
  </r>
  <r>
    <n v="1996"/>
    <x v="2"/>
    <n v="7"/>
  </r>
  <r>
    <n v="1996"/>
    <x v="0"/>
    <n v="4"/>
  </r>
  <r>
    <n v="1995"/>
    <x v="0"/>
    <n v="3"/>
  </r>
  <r>
    <n v="1995"/>
    <x v="0"/>
    <n v="5"/>
  </r>
  <r>
    <n v="1995"/>
    <x v="0"/>
    <n v="5"/>
  </r>
  <r>
    <n v="1995"/>
    <x v="1"/>
    <n v="4"/>
  </r>
  <r>
    <n v="1994"/>
    <x v="0"/>
    <n v="7"/>
  </r>
  <r>
    <n v="1994"/>
    <x v="0"/>
    <n v="4"/>
  </r>
  <r>
    <n v="1994"/>
    <x v="0"/>
    <n v="27"/>
  </r>
  <r>
    <n v="1994"/>
    <x v="0"/>
    <n v="4"/>
  </r>
  <r>
    <n v="1993"/>
    <x v="0"/>
    <n v="3"/>
  </r>
  <r>
    <n v="1993"/>
    <x v="0"/>
    <n v="5"/>
  </r>
  <r>
    <n v="1993"/>
    <x v="0"/>
    <n v="25"/>
  </r>
  <r>
    <n v="1993"/>
    <x v="0"/>
    <n v="4"/>
  </r>
  <r>
    <n v="1993"/>
    <x v="0"/>
    <n v="12"/>
  </r>
  <r>
    <n v="1993"/>
    <x v="0"/>
    <n v="3"/>
  </r>
  <r>
    <n v="1993"/>
    <x v="0"/>
    <n v="14"/>
  </r>
  <r>
    <n v="1993"/>
    <x v="0"/>
    <n v="3"/>
  </r>
  <r>
    <n v="1993"/>
    <x v="3"/>
    <n v="6"/>
  </r>
  <r>
    <n v="1992"/>
    <x v="0"/>
    <n v="6"/>
  </r>
  <r>
    <n v="1992"/>
    <x v="0"/>
    <n v="4"/>
  </r>
  <r>
    <n v="1992"/>
    <x v="2"/>
    <n v="6"/>
  </r>
  <r>
    <n v="1992"/>
    <x v="0"/>
    <n v="14"/>
  </r>
  <r>
    <n v="1991"/>
    <x v="0"/>
    <n v="9"/>
  </r>
  <r>
    <n v="1991"/>
    <x v="0"/>
    <n v="6"/>
  </r>
  <r>
    <n v="1991"/>
    <x v="1"/>
    <n v="43"/>
  </r>
  <r>
    <n v="1991"/>
    <x v="0"/>
    <n v="3"/>
  </r>
  <r>
    <n v="1991"/>
    <x v="0"/>
    <n v="9"/>
  </r>
  <r>
    <n v="1990"/>
    <x v="2"/>
    <n v="17"/>
  </r>
  <r>
    <n v="1989"/>
    <x v="0"/>
    <n v="20"/>
  </r>
  <r>
    <n v="1989"/>
    <x v="0"/>
    <n v="4"/>
  </r>
  <r>
    <n v="1989"/>
    <x v="0"/>
    <n v="35"/>
  </r>
  <r>
    <n v="1988"/>
    <x v="0"/>
    <n v="4"/>
  </r>
  <r>
    <n v="1988"/>
    <x v="0"/>
    <n v="11"/>
  </r>
  <r>
    <n v="1988"/>
    <x v="3"/>
    <n v="6"/>
  </r>
  <r>
    <n v="1988"/>
    <x v="0"/>
    <n v="8"/>
  </r>
  <r>
    <n v="1988"/>
    <x v="3"/>
    <n v="11"/>
  </r>
  <r>
    <n v="1988"/>
    <x v="0"/>
    <n v="3"/>
  </r>
  <r>
    <n v="1987"/>
    <x v="1"/>
    <n v="20"/>
  </r>
  <r>
    <n v="1986"/>
    <x v="0"/>
    <n v="4"/>
  </r>
  <r>
    <n v="1986"/>
    <x v="0"/>
    <n v="20"/>
  </r>
  <r>
    <n v="1986"/>
    <x v="0"/>
    <n v="5"/>
  </r>
  <r>
    <n v="1985"/>
    <x v="0"/>
    <n v="3"/>
  </r>
  <r>
    <n v="1985"/>
    <x v="0"/>
    <n v="4"/>
  </r>
  <r>
    <n v="1984"/>
    <x v="0"/>
    <n v="40"/>
  </r>
  <r>
    <n v="1984"/>
    <x v="0"/>
    <n v="7"/>
  </r>
  <r>
    <n v="1984"/>
    <x v="1"/>
    <n v="14"/>
  </r>
  <r>
    <n v="1983"/>
    <x v="0"/>
    <n v="4"/>
  </r>
  <r>
    <n v="1983"/>
    <x v="0"/>
    <n v="14"/>
  </r>
  <r>
    <n v="1982"/>
    <x v="0"/>
    <n v="11"/>
  </r>
  <r>
    <n v="1982"/>
    <x v="0"/>
    <n v="3"/>
  </r>
  <r>
    <n v="1979"/>
    <x v="0"/>
    <n v="7"/>
  </r>
  <r>
    <n v="1979"/>
    <x v="1"/>
    <n v="11"/>
  </r>
  <r>
    <n v="1976"/>
    <x v="0"/>
    <n v="9"/>
  </r>
  <r>
    <n v="1976"/>
    <x v="0"/>
    <n v="8"/>
  </r>
  <r>
    <n v="1974"/>
    <x v="3"/>
    <n v="10"/>
  </r>
  <r>
    <n v="1974"/>
    <x v="0"/>
    <n v="4"/>
  </r>
  <r>
    <n v="1972"/>
    <x v="2"/>
    <n v="22"/>
  </r>
  <r>
    <n v="1971"/>
    <x v="0"/>
    <n v="5"/>
  </r>
  <r>
    <n v="1966"/>
    <x v="0"/>
    <n v="6"/>
  </r>
  <r>
    <n v="1966"/>
    <x v="0"/>
    <n v="48"/>
  </r>
  <r>
    <m/>
    <x v="2"/>
    <m/>
  </r>
</pivotCacheRecords>
</file>

<file path=xl/pivotCache/pivotCacheRecords5.xml><?xml version="1.0" encoding="utf-8"?>
<pivotCacheRecords xmlns="http://schemas.openxmlformats.org/spreadsheetml/2006/main" xmlns:r="http://schemas.openxmlformats.org/officeDocument/2006/relationships" count="324">
  <r>
    <n v="2017"/>
    <x v="0"/>
    <n v="26"/>
    <n v="20"/>
    <n v="46"/>
  </r>
  <r>
    <n v="2017"/>
    <x v="1"/>
    <n v="3"/>
    <n v="0"/>
    <n v="3"/>
  </r>
  <r>
    <n v="2017"/>
    <x v="0"/>
    <n v="3"/>
    <n v="3"/>
    <n v="6"/>
  </r>
  <r>
    <n v="2017"/>
    <x v="1"/>
    <n v="59"/>
    <n v="527"/>
    <n v="585"/>
  </r>
  <r>
    <n v="2017"/>
    <x v="0"/>
    <n v="3"/>
    <n v="2"/>
    <n v="5"/>
  </r>
  <r>
    <n v="2017"/>
    <x v="0"/>
    <n v="3"/>
    <n v="0"/>
    <n v="3"/>
  </r>
  <r>
    <n v="2017"/>
    <x v="0"/>
    <n v="5"/>
    <n v="0"/>
    <n v="5"/>
  </r>
  <r>
    <n v="2017"/>
    <x v="0"/>
    <n v="3"/>
    <n v="0"/>
    <n v="3"/>
  </r>
  <r>
    <n v="2017"/>
    <x v="1"/>
    <n v="3"/>
    <n v="0"/>
    <n v="3"/>
  </r>
  <r>
    <n v="2017"/>
    <x v="0"/>
    <n v="5"/>
    <n v="6"/>
    <n v="11"/>
  </r>
  <r>
    <n v="2016"/>
    <x v="0"/>
    <n v="5"/>
    <n v="0"/>
    <n v="5"/>
  </r>
  <r>
    <n v="2016"/>
    <x v="1"/>
    <n v="3"/>
    <n v="3"/>
    <n v="6"/>
  </r>
  <r>
    <n v="2016"/>
    <x v="1"/>
    <n v="5"/>
    <n v="11"/>
    <n v="16"/>
  </r>
  <r>
    <n v="2016"/>
    <x v="0"/>
    <n v="49"/>
    <n v="53"/>
    <n v="102"/>
  </r>
  <r>
    <n v="2016"/>
    <x v="1"/>
    <n v="0"/>
    <n v="4"/>
    <n v="4"/>
  </r>
  <r>
    <n v="2016"/>
    <x v="1"/>
    <n v="1"/>
    <n v="4"/>
    <n v="5"/>
  </r>
  <r>
    <n v="2016"/>
    <x v="1"/>
    <n v="0"/>
    <n v="6"/>
    <n v="6"/>
  </r>
  <r>
    <n v="2016"/>
    <x v="1"/>
    <n v="0"/>
    <n v="4"/>
    <n v="4"/>
  </r>
  <r>
    <n v="2016"/>
    <x v="1"/>
    <n v="1"/>
    <n v="4"/>
    <n v="5"/>
  </r>
  <r>
    <n v="2016"/>
    <x v="0"/>
    <n v="4"/>
    <n v="0"/>
    <n v="4"/>
  </r>
  <r>
    <n v="2016"/>
    <x v="1"/>
    <n v="1"/>
    <n v="4"/>
    <n v="4"/>
  </r>
  <r>
    <n v="2016"/>
    <x v="1"/>
    <n v="0"/>
    <n v="3"/>
    <n v="4"/>
  </r>
  <r>
    <n v="2016"/>
    <x v="0"/>
    <n v="0"/>
    <n v="4"/>
    <n v="4"/>
  </r>
  <r>
    <n v="2016"/>
    <x v="1"/>
    <n v="0"/>
    <n v="4"/>
    <n v="4"/>
  </r>
  <r>
    <n v="2016"/>
    <x v="1"/>
    <n v="0"/>
    <n v="5"/>
    <n v="5"/>
  </r>
  <r>
    <n v="2016"/>
    <x v="0"/>
    <n v="3"/>
    <n v="1"/>
    <n v="3"/>
  </r>
  <r>
    <n v="2016"/>
    <x v="1"/>
    <n v="2"/>
    <n v="2"/>
    <n v="3"/>
  </r>
  <r>
    <n v="2016"/>
    <x v="2"/>
    <n v="3"/>
    <n v="0"/>
    <n v="3"/>
  </r>
  <r>
    <n v="2016"/>
    <x v="0"/>
    <n v="2"/>
    <n v="2"/>
    <n v="3"/>
  </r>
  <r>
    <n v="2016"/>
    <x v="0"/>
    <n v="2"/>
    <n v="2"/>
    <n v="3"/>
  </r>
  <r>
    <n v="2016"/>
    <x v="2"/>
    <n v="4"/>
    <n v="0"/>
    <n v="3"/>
  </r>
  <r>
    <n v="2016"/>
    <x v="0"/>
    <n v="4"/>
    <n v="0"/>
    <n v="3"/>
  </r>
  <r>
    <n v="2016"/>
    <x v="0"/>
    <n v="1"/>
    <n v="4"/>
    <n v="5"/>
  </r>
  <r>
    <n v="2016"/>
    <x v="1"/>
    <n v="2"/>
    <n v="2"/>
    <n v="4"/>
  </r>
  <r>
    <n v="2016"/>
    <x v="1"/>
    <n v="0"/>
    <n v="4"/>
    <n v="4"/>
  </r>
  <r>
    <n v="2016"/>
    <x v="2"/>
    <n v="0"/>
    <n v="4"/>
    <n v="4"/>
  </r>
  <r>
    <n v="2016"/>
    <x v="1"/>
    <n v="2"/>
    <n v="2"/>
    <n v="3"/>
  </r>
  <r>
    <n v="2016"/>
    <x v="1"/>
    <n v="0"/>
    <n v="5"/>
    <n v="5"/>
  </r>
  <r>
    <n v="2016"/>
    <x v="1"/>
    <n v="2"/>
    <n v="2"/>
    <n v="4"/>
  </r>
  <r>
    <n v="2016"/>
    <x v="1"/>
    <n v="6"/>
    <n v="3"/>
    <n v="9"/>
  </r>
  <r>
    <n v="2016"/>
    <x v="1"/>
    <n v="5"/>
    <n v="3"/>
    <n v="8"/>
  </r>
  <r>
    <n v="2016"/>
    <x v="0"/>
    <n v="5"/>
    <n v="0"/>
    <n v="5"/>
  </r>
  <r>
    <n v="2016"/>
    <x v="1"/>
    <n v="0"/>
    <n v="4"/>
    <n v="4"/>
  </r>
  <r>
    <n v="2016"/>
    <x v="0"/>
    <n v="4"/>
    <n v="0"/>
    <n v="4"/>
  </r>
  <r>
    <n v="2016"/>
    <x v="0"/>
    <n v="1"/>
    <n v="6"/>
    <n v="7"/>
  </r>
  <r>
    <n v="2016"/>
    <x v="1"/>
    <n v="0"/>
    <n v="4"/>
    <n v="4"/>
  </r>
  <r>
    <n v="2016"/>
    <x v="1"/>
    <n v="0"/>
    <n v="4"/>
    <n v="4"/>
  </r>
  <r>
    <n v="2016"/>
    <x v="1"/>
    <n v="0"/>
    <n v="5"/>
    <n v="5"/>
  </r>
  <r>
    <n v="2016"/>
    <x v="1"/>
    <n v="1"/>
    <n v="3"/>
    <n v="4"/>
  </r>
  <r>
    <n v="2016"/>
    <x v="1"/>
    <n v="2"/>
    <n v="2"/>
    <n v="4"/>
  </r>
  <r>
    <n v="2016"/>
    <x v="0"/>
    <n v="5"/>
    <n v="0"/>
    <n v="4"/>
  </r>
  <r>
    <n v="2016"/>
    <x v="0"/>
    <n v="3"/>
    <n v="14"/>
    <n v="17"/>
  </r>
  <r>
    <n v="2016"/>
    <x v="1"/>
    <n v="4"/>
    <n v="14"/>
    <n v="17"/>
  </r>
  <r>
    <n v="2016"/>
    <x v="0"/>
    <n v="5"/>
    <n v="0"/>
    <n v="4"/>
  </r>
  <r>
    <n v="2016"/>
    <x v="0"/>
    <n v="5"/>
    <n v="0"/>
    <n v="4"/>
  </r>
  <r>
    <n v="2016"/>
    <x v="1"/>
    <n v="1"/>
    <n v="3"/>
    <n v="4"/>
  </r>
  <r>
    <n v="2016"/>
    <x v="1"/>
    <n v="0"/>
    <n v="5"/>
    <n v="5"/>
  </r>
  <r>
    <n v="2016"/>
    <x v="1"/>
    <n v="6"/>
    <n v="2"/>
    <n v="8"/>
  </r>
  <r>
    <n v="2016"/>
    <x v="1"/>
    <n v="2"/>
    <n v="3"/>
    <n v="4"/>
  </r>
  <r>
    <n v="2016"/>
    <x v="1"/>
    <n v="1"/>
    <n v="3"/>
    <n v="4"/>
  </r>
  <r>
    <n v="2016"/>
    <x v="1"/>
    <n v="6"/>
    <n v="2"/>
    <n v="8"/>
  </r>
  <r>
    <n v="2016"/>
    <x v="1"/>
    <n v="2"/>
    <n v="2"/>
    <n v="4"/>
  </r>
  <r>
    <n v="2016"/>
    <x v="1"/>
    <n v="0"/>
    <n v="3"/>
    <n v="3"/>
  </r>
  <r>
    <n v="2016"/>
    <x v="0"/>
    <n v="2"/>
    <n v="10"/>
    <n v="12"/>
  </r>
  <r>
    <n v="2016"/>
    <x v="0"/>
    <n v="1"/>
    <n v="7"/>
    <n v="8"/>
  </r>
  <r>
    <n v="2016"/>
    <x v="0"/>
    <n v="2"/>
    <n v="6"/>
    <n v="8"/>
  </r>
  <r>
    <n v="2016"/>
    <x v="1"/>
    <n v="1"/>
    <n v="3"/>
    <n v="4"/>
  </r>
  <r>
    <n v="2016"/>
    <x v="0"/>
    <n v="4"/>
    <n v="0"/>
    <n v="3"/>
  </r>
  <r>
    <n v="2016"/>
    <x v="1"/>
    <n v="0"/>
    <n v="3"/>
    <n v="3"/>
  </r>
  <r>
    <n v="2016"/>
    <x v="0"/>
    <n v="3"/>
    <n v="5"/>
    <n v="8"/>
  </r>
  <r>
    <n v="2016"/>
    <x v="2"/>
    <n v="2"/>
    <n v="2"/>
    <n v="3"/>
  </r>
  <r>
    <n v="2016"/>
    <x v="0"/>
    <n v="6"/>
    <n v="0"/>
    <n v="5"/>
  </r>
  <r>
    <n v="2016"/>
    <x v="0"/>
    <n v="1"/>
    <n v="4"/>
    <n v="5"/>
  </r>
  <r>
    <n v="2016"/>
    <x v="2"/>
    <n v="3"/>
    <n v="0"/>
    <n v="3"/>
  </r>
  <r>
    <n v="2016"/>
    <x v="1"/>
    <n v="2"/>
    <n v="2"/>
    <n v="4"/>
  </r>
  <r>
    <n v="2016"/>
    <x v="0"/>
    <n v="1"/>
    <n v="3"/>
    <n v="4"/>
  </r>
  <r>
    <n v="2016"/>
    <x v="0"/>
    <n v="1"/>
    <n v="4"/>
    <n v="5"/>
  </r>
  <r>
    <n v="2016"/>
    <x v="1"/>
    <n v="1"/>
    <n v="3"/>
    <n v="4"/>
  </r>
  <r>
    <n v="2016"/>
    <x v="0"/>
    <n v="3"/>
    <n v="1"/>
    <n v="4"/>
  </r>
  <r>
    <n v="2015"/>
    <x v="2"/>
    <n v="2"/>
    <n v="3"/>
    <n v="5"/>
  </r>
  <r>
    <n v="2015"/>
    <x v="0"/>
    <n v="14"/>
    <n v="21"/>
    <n v="35"/>
  </r>
  <r>
    <n v="2015"/>
    <x v="0"/>
    <n v="16"/>
    <n v="21"/>
    <n v="35"/>
  </r>
  <r>
    <n v="2015"/>
    <x v="0"/>
    <n v="3"/>
    <n v="9"/>
    <n v="12"/>
  </r>
  <r>
    <n v="2015"/>
    <x v="0"/>
    <n v="4"/>
    <n v="1"/>
    <n v="4"/>
  </r>
  <r>
    <n v="2015"/>
    <x v="1"/>
    <n v="0"/>
    <n v="5"/>
    <n v="5"/>
  </r>
  <r>
    <n v="2015"/>
    <x v="1"/>
    <n v="6"/>
    <n v="0"/>
    <n v="6"/>
  </r>
  <r>
    <n v="2015"/>
    <x v="0"/>
    <n v="4"/>
    <n v="1"/>
    <n v="4"/>
  </r>
  <r>
    <n v="2015"/>
    <x v="2"/>
    <n v="1"/>
    <n v="2"/>
    <n v="3"/>
  </r>
  <r>
    <n v="2015"/>
    <x v="0"/>
    <n v="4"/>
    <n v="0"/>
    <n v="3"/>
  </r>
  <r>
    <n v="2015"/>
    <x v="1"/>
    <n v="4"/>
    <n v="0"/>
    <n v="3"/>
  </r>
  <r>
    <n v="2015"/>
    <x v="2"/>
    <n v="2"/>
    <n v="1"/>
    <n v="3"/>
  </r>
  <r>
    <n v="2015"/>
    <x v="1"/>
    <n v="1"/>
    <n v="3"/>
    <n v="4"/>
  </r>
  <r>
    <n v="2015"/>
    <x v="0"/>
    <n v="10"/>
    <n v="7"/>
    <n v="16"/>
  </r>
  <r>
    <n v="2015"/>
    <x v="1"/>
    <n v="3"/>
    <n v="1"/>
    <n v="3"/>
  </r>
  <r>
    <n v="2015"/>
    <x v="0"/>
    <n v="0"/>
    <n v="10"/>
    <n v="10"/>
  </r>
  <r>
    <n v="2015"/>
    <x v="0"/>
    <n v="6"/>
    <n v="0"/>
    <n v="5"/>
  </r>
  <r>
    <n v="2015"/>
    <x v="0"/>
    <n v="5"/>
    <n v="0"/>
    <n v="4"/>
  </r>
  <r>
    <n v="2015"/>
    <x v="2"/>
    <n v="3"/>
    <n v="1"/>
    <n v="4"/>
  </r>
  <r>
    <n v="2015"/>
    <x v="1"/>
    <n v="3"/>
    <n v="1"/>
    <n v="3"/>
  </r>
  <r>
    <n v="2015"/>
    <x v="1"/>
    <n v="3"/>
    <n v="4"/>
    <n v="7"/>
  </r>
  <r>
    <n v="2015"/>
    <x v="0"/>
    <n v="8"/>
    <n v="0"/>
    <n v="8"/>
  </r>
  <r>
    <n v="2015"/>
    <x v="0"/>
    <n v="3"/>
    <n v="9"/>
    <n v="11"/>
  </r>
  <r>
    <n v="2015"/>
    <x v="0"/>
    <n v="4"/>
    <n v="1"/>
    <n v="4"/>
  </r>
  <r>
    <n v="2015"/>
    <x v="1"/>
    <n v="5"/>
    <n v="3"/>
    <n v="7"/>
  </r>
  <r>
    <n v="2015"/>
    <x v="1"/>
    <n v="2"/>
    <n v="3"/>
    <n v="4"/>
  </r>
  <r>
    <n v="2015"/>
    <x v="0"/>
    <n v="0"/>
    <n v="4"/>
    <n v="4"/>
  </r>
  <r>
    <n v="2015"/>
    <x v="0"/>
    <n v="9"/>
    <n v="1"/>
    <n v="10"/>
  </r>
  <r>
    <n v="2015"/>
    <x v="2"/>
    <n v="0"/>
    <n v="4"/>
    <n v="4"/>
  </r>
  <r>
    <n v="2015"/>
    <x v="2"/>
    <n v="3"/>
    <n v="1"/>
    <n v="4"/>
  </r>
  <r>
    <n v="2015"/>
    <x v="0"/>
    <n v="5"/>
    <n v="0"/>
    <n v="4"/>
  </r>
  <r>
    <n v="2015"/>
    <x v="0"/>
    <n v="3"/>
    <n v="1"/>
    <n v="3"/>
  </r>
  <r>
    <n v="2015"/>
    <x v="0"/>
    <n v="3"/>
    <n v="2"/>
    <n v="4"/>
  </r>
  <r>
    <n v="2015"/>
    <x v="0"/>
    <n v="1"/>
    <n v="4"/>
    <n v="5"/>
  </r>
  <r>
    <n v="2015"/>
    <x v="2"/>
    <n v="5"/>
    <n v="0"/>
    <n v="4"/>
  </r>
  <r>
    <n v="2015"/>
    <x v="1"/>
    <n v="1"/>
    <n v="3"/>
    <n v="4"/>
  </r>
  <r>
    <n v="2015"/>
    <x v="1"/>
    <n v="4"/>
    <n v="1"/>
    <n v="4"/>
  </r>
  <r>
    <n v="2015"/>
    <x v="1"/>
    <n v="2"/>
    <n v="3"/>
    <n v="5"/>
  </r>
  <r>
    <n v="2015"/>
    <x v="0"/>
    <n v="1"/>
    <n v="6"/>
    <n v="7"/>
  </r>
  <r>
    <n v="2015"/>
    <x v="0"/>
    <n v="2"/>
    <n v="3"/>
    <n v="5"/>
  </r>
  <r>
    <n v="2015"/>
    <x v="2"/>
    <n v="5"/>
    <n v="0"/>
    <n v="4"/>
  </r>
  <r>
    <n v="2015"/>
    <x v="1"/>
    <n v="1"/>
    <n v="3"/>
    <n v="4"/>
  </r>
  <r>
    <n v="2015"/>
    <x v="0"/>
    <n v="0"/>
    <n v="5"/>
    <n v="5"/>
  </r>
  <r>
    <n v="2015"/>
    <x v="0"/>
    <n v="0"/>
    <n v="4"/>
    <n v="4"/>
  </r>
  <r>
    <n v="2015"/>
    <x v="0"/>
    <n v="4"/>
    <n v="0"/>
    <n v="3"/>
  </r>
  <r>
    <n v="2015"/>
    <x v="0"/>
    <n v="0"/>
    <n v="7"/>
    <n v="7"/>
  </r>
  <r>
    <n v="2015"/>
    <x v="2"/>
    <n v="2"/>
    <n v="2"/>
    <n v="3"/>
  </r>
  <r>
    <n v="2015"/>
    <x v="1"/>
    <n v="1"/>
    <n v="5"/>
    <n v="6"/>
  </r>
  <r>
    <n v="2015"/>
    <x v="0"/>
    <n v="3"/>
    <n v="1"/>
    <n v="3"/>
  </r>
  <r>
    <n v="2015"/>
    <x v="0"/>
    <n v="2"/>
    <n v="3"/>
    <n v="5"/>
  </r>
  <r>
    <n v="2015"/>
    <x v="3"/>
    <n v="4"/>
    <n v="0"/>
    <n v="3"/>
  </r>
  <r>
    <n v="2015"/>
    <x v="1"/>
    <n v="1"/>
    <n v="2"/>
    <n v="3"/>
  </r>
  <r>
    <n v="2015"/>
    <x v="0"/>
    <n v="8"/>
    <n v="1"/>
    <n v="8"/>
  </r>
  <r>
    <n v="2015"/>
    <x v="0"/>
    <n v="3"/>
    <n v="0"/>
    <n v="3"/>
  </r>
  <r>
    <n v="2015"/>
    <x v="0"/>
    <n v="3"/>
    <n v="2"/>
    <n v="4"/>
  </r>
  <r>
    <n v="2015"/>
    <x v="2"/>
    <n v="4"/>
    <n v="1"/>
    <n v="4"/>
  </r>
  <r>
    <n v="2015"/>
    <x v="0"/>
    <n v="3"/>
    <n v="0"/>
    <n v="3"/>
  </r>
  <r>
    <n v="2015"/>
    <x v="0"/>
    <n v="3"/>
    <n v="1"/>
    <n v="4"/>
  </r>
  <r>
    <n v="2015"/>
    <x v="0"/>
    <n v="0"/>
    <n v="3"/>
    <n v="3"/>
  </r>
  <r>
    <n v="2015"/>
    <x v="0"/>
    <n v="5"/>
    <n v="2"/>
    <n v="6"/>
  </r>
  <r>
    <n v="2015"/>
    <x v="2"/>
    <n v="4"/>
    <n v="0"/>
    <n v="3"/>
  </r>
  <r>
    <n v="2015"/>
    <x v="0"/>
    <n v="0"/>
    <n v="6"/>
    <n v="6"/>
  </r>
  <r>
    <n v="2015"/>
    <x v="0"/>
    <n v="5"/>
    <n v="0"/>
    <n v="5"/>
  </r>
  <r>
    <n v="2015"/>
    <x v="0"/>
    <n v="4"/>
    <n v="1"/>
    <n v="4"/>
  </r>
  <r>
    <n v="2015"/>
    <x v="1"/>
    <n v="3"/>
    <n v="5"/>
    <n v="8"/>
  </r>
  <r>
    <n v="2015"/>
    <x v="0"/>
    <n v="3"/>
    <n v="1"/>
    <n v="4"/>
  </r>
  <r>
    <n v="2015"/>
    <x v="1"/>
    <n v="0"/>
    <n v="5"/>
    <n v="5"/>
  </r>
  <r>
    <n v="2014"/>
    <x v="0"/>
    <n v="7"/>
    <n v="1"/>
    <n v="7"/>
  </r>
  <r>
    <n v="2014"/>
    <x v="0"/>
    <n v="5"/>
    <n v="0"/>
    <n v="4"/>
  </r>
  <r>
    <n v="2014"/>
    <x v="1"/>
    <n v="1"/>
    <n v="3"/>
    <n v="3"/>
  </r>
  <r>
    <n v="2014"/>
    <x v="0"/>
    <n v="5"/>
    <n v="1"/>
    <n v="5"/>
  </r>
  <r>
    <n v="2014"/>
    <x v="1"/>
    <n v="2"/>
    <n v="3"/>
    <n v="4"/>
  </r>
  <r>
    <n v="2014"/>
    <x v="1"/>
    <n v="1"/>
    <n v="9"/>
    <n v="10"/>
  </r>
  <r>
    <n v="2014"/>
    <x v="0"/>
    <n v="5"/>
    <n v="0"/>
    <n v="3"/>
  </r>
  <r>
    <n v="2014"/>
    <x v="0"/>
    <n v="1"/>
    <n v="2"/>
    <n v="3"/>
  </r>
  <r>
    <n v="2014"/>
    <x v="3"/>
    <n v="6"/>
    <n v="13"/>
    <n v="19"/>
  </r>
  <r>
    <n v="2014"/>
    <x v="0"/>
    <n v="1"/>
    <n v="6"/>
    <n v="6"/>
  </r>
  <r>
    <n v="2014"/>
    <x v="1"/>
    <n v="3"/>
    <n v="12"/>
    <n v="15"/>
  </r>
  <r>
    <n v="2014"/>
    <x v="1"/>
    <n v="4"/>
    <n v="16"/>
    <n v="19"/>
  </r>
  <r>
    <n v="2014"/>
    <x v="1"/>
    <n v="0"/>
    <n v="8"/>
    <n v="8"/>
  </r>
  <r>
    <n v="2014"/>
    <x v="2"/>
    <n v="4"/>
    <n v="2"/>
    <n v="6"/>
  </r>
  <r>
    <n v="2013"/>
    <x v="0"/>
    <n v="3"/>
    <n v="5"/>
    <n v="8"/>
  </r>
  <r>
    <n v="2013"/>
    <x v="1"/>
    <n v="1"/>
    <n v="3"/>
    <n v="4"/>
  </r>
  <r>
    <n v="2013"/>
    <x v="0"/>
    <n v="2"/>
    <n v="2"/>
    <n v="3"/>
  </r>
  <r>
    <n v="2013"/>
    <x v="0"/>
    <n v="13"/>
    <n v="3"/>
    <n v="15"/>
  </r>
  <r>
    <n v="2013"/>
    <x v="2"/>
    <n v="4"/>
    <n v="0"/>
    <n v="4"/>
  </r>
  <r>
    <n v="2013"/>
    <x v="0"/>
    <n v="4"/>
    <n v="4"/>
    <n v="8"/>
  </r>
  <r>
    <n v="2013"/>
    <x v="0"/>
    <n v="3"/>
    <n v="3"/>
    <n v="6"/>
  </r>
  <r>
    <n v="2013"/>
    <x v="0"/>
    <n v="7"/>
    <n v="0"/>
    <n v="7"/>
  </r>
  <r>
    <n v="2013"/>
    <x v="3"/>
    <n v="6"/>
    <n v="3"/>
    <n v="8"/>
  </r>
  <r>
    <n v="2013"/>
    <x v="0"/>
    <n v="7"/>
    <n v="1"/>
    <n v="7"/>
  </r>
  <r>
    <n v="2013"/>
    <x v="0"/>
    <n v="5"/>
    <n v="0"/>
    <n v="4"/>
  </r>
  <r>
    <n v="2013"/>
    <x v="3"/>
    <n v="5"/>
    <n v="2"/>
    <n v="6"/>
  </r>
  <r>
    <n v="2013"/>
    <x v="3"/>
    <n v="4"/>
    <n v="3"/>
    <n v="6"/>
  </r>
  <r>
    <n v="2013"/>
    <x v="3"/>
    <n v="4"/>
    <n v="2"/>
    <n v="7"/>
  </r>
  <r>
    <n v="2013"/>
    <x v="1"/>
    <n v="3"/>
    <n v="1"/>
    <n v="3"/>
  </r>
  <r>
    <n v="2013"/>
    <x v="0"/>
    <n v="5"/>
    <n v="0"/>
    <n v="5"/>
  </r>
  <r>
    <n v="2012"/>
    <x v="3"/>
    <n v="28"/>
    <n v="2"/>
    <n v="29"/>
  </r>
  <r>
    <n v="2012"/>
    <x v="0"/>
    <n v="3"/>
    <n v="1"/>
    <n v="3"/>
  </r>
  <r>
    <n v="2012"/>
    <x v="0"/>
    <n v="4"/>
    <n v="4"/>
    <n v="7"/>
  </r>
  <r>
    <n v="2012"/>
    <x v="0"/>
    <n v="0"/>
    <n v="15"/>
    <n v="15"/>
  </r>
  <r>
    <n v="2012"/>
    <x v="0"/>
    <n v="7"/>
    <n v="2"/>
    <n v="8"/>
  </r>
  <r>
    <n v="2012"/>
    <x v="0"/>
    <n v="7"/>
    <n v="4"/>
    <n v="10"/>
  </r>
  <r>
    <n v="2012"/>
    <x v="0"/>
    <n v="12"/>
    <n v="70"/>
    <n v="82"/>
  </r>
  <r>
    <n v="2012"/>
    <x v="0"/>
    <n v="3"/>
    <n v="3"/>
    <n v="6"/>
  </r>
  <r>
    <n v="2012"/>
    <x v="3"/>
    <n v="6"/>
    <n v="1"/>
    <n v="6"/>
  </r>
  <r>
    <n v="2012"/>
    <x v="3"/>
    <n v="6"/>
    <n v="1"/>
    <n v="7"/>
  </r>
  <r>
    <n v="2012"/>
    <x v="2"/>
    <n v="3"/>
    <n v="2"/>
    <n v="5"/>
  </r>
  <r>
    <n v="2012"/>
    <x v="0"/>
    <n v="7"/>
    <n v="3"/>
    <n v="10"/>
  </r>
  <r>
    <n v="2012"/>
    <x v="0"/>
    <n v="3"/>
    <n v="3"/>
    <n v="6"/>
  </r>
  <r>
    <n v="2012"/>
    <x v="0"/>
    <n v="5"/>
    <n v="0"/>
    <n v="5"/>
  </r>
  <r>
    <n v="2012"/>
    <x v="0"/>
    <n v="5"/>
    <n v="0"/>
    <n v="5"/>
  </r>
  <r>
    <n v="2011"/>
    <x v="3"/>
    <n v="8"/>
    <n v="1"/>
    <n v="9"/>
  </r>
  <r>
    <n v="2011"/>
    <x v="0"/>
    <n v="5"/>
    <n v="7"/>
    <n v="12"/>
  </r>
  <r>
    <n v="2011"/>
    <x v="3"/>
    <n v="8"/>
    <n v="2"/>
    <n v="9"/>
  </r>
  <r>
    <n v="2011"/>
    <x v="1"/>
    <n v="1"/>
    <n v="3"/>
    <n v="4"/>
  </r>
  <r>
    <n v="2011"/>
    <x v="0"/>
    <n v="1"/>
    <n v="11"/>
    <n v="12"/>
  </r>
  <r>
    <n v="2011"/>
    <x v="1"/>
    <n v="6"/>
    <n v="13"/>
    <n v="19"/>
  </r>
  <r>
    <n v="2010"/>
    <x v="0"/>
    <n v="9"/>
    <n v="2"/>
    <n v="11"/>
  </r>
  <r>
    <n v="2010"/>
    <x v="0"/>
    <n v="0"/>
    <n v="3"/>
    <n v="6"/>
  </r>
  <r>
    <n v="2009"/>
    <x v="0"/>
    <n v="4"/>
    <n v="1"/>
    <n v="5"/>
  </r>
  <r>
    <n v="2009"/>
    <x v="0"/>
    <n v="5"/>
    <n v="0"/>
    <n v="4"/>
  </r>
  <r>
    <n v="2009"/>
    <x v="0"/>
    <n v="13"/>
    <n v="32"/>
    <n v="45"/>
  </r>
  <r>
    <n v="2009"/>
    <x v="0"/>
    <n v="14"/>
    <n v="4"/>
    <n v="18"/>
  </r>
  <r>
    <n v="2009"/>
    <x v="0"/>
    <n v="8"/>
    <n v="3"/>
    <n v="11"/>
  </r>
  <r>
    <n v="2009"/>
    <x v="0"/>
    <n v="6"/>
    <n v="1"/>
    <n v="6"/>
  </r>
  <r>
    <n v="2009"/>
    <x v="0"/>
    <n v="8"/>
    <n v="2"/>
    <n v="10"/>
  </r>
  <r>
    <n v="2009"/>
    <x v="3"/>
    <n v="11"/>
    <n v="6"/>
    <n v="16"/>
  </r>
  <r>
    <n v="2008"/>
    <x v="0"/>
    <n v="10"/>
    <n v="2"/>
    <n v="11"/>
  </r>
  <r>
    <n v="2008"/>
    <x v="0"/>
    <n v="0"/>
    <n v="1"/>
    <n v="3"/>
  </r>
  <r>
    <n v="2008"/>
    <x v="0"/>
    <n v="0"/>
    <n v="3"/>
    <n v="3"/>
  </r>
  <r>
    <n v="2008"/>
    <x v="0"/>
    <n v="7"/>
    <n v="1"/>
    <n v="7"/>
  </r>
  <r>
    <n v="2008"/>
    <x v="0"/>
    <n v="5"/>
    <n v="21"/>
    <n v="26"/>
  </r>
  <r>
    <n v="2008"/>
    <x v="3"/>
    <n v="6"/>
    <n v="2"/>
    <n v="7"/>
  </r>
  <r>
    <n v="2007"/>
    <x v="0"/>
    <n v="6"/>
    <n v="0"/>
    <n v="6"/>
  </r>
  <r>
    <n v="2007"/>
    <x v="1"/>
    <n v="0"/>
    <n v="6"/>
    <n v="6"/>
  </r>
  <r>
    <n v="2007"/>
    <x v="0"/>
    <n v="5"/>
    <n v="5"/>
    <n v="9"/>
  </r>
  <r>
    <n v="2007"/>
    <x v="0"/>
    <n v="9"/>
    <n v="4"/>
    <n v="13"/>
  </r>
  <r>
    <n v="2007"/>
    <x v="1"/>
    <n v="0"/>
    <n v="4"/>
    <n v="4"/>
  </r>
  <r>
    <n v="2007"/>
    <x v="0"/>
    <n v="1"/>
    <n v="4"/>
    <n v="4"/>
  </r>
  <r>
    <n v="2007"/>
    <x v="0"/>
    <n v="6"/>
    <n v="1"/>
    <n v="7"/>
  </r>
  <r>
    <n v="2007"/>
    <x v="0"/>
    <n v="32"/>
    <n v="23"/>
    <n v="55"/>
  </r>
  <r>
    <n v="2007"/>
    <x v="0"/>
    <n v="0"/>
    <n v="10"/>
    <n v="10"/>
  </r>
  <r>
    <n v="2007"/>
    <x v="1"/>
    <n v="6"/>
    <n v="4"/>
    <n v="9"/>
  </r>
  <r>
    <n v="2006"/>
    <x v="0"/>
    <n v="6"/>
    <n v="5"/>
    <n v="11"/>
  </r>
  <r>
    <n v="2006"/>
    <x v="0"/>
    <n v="6"/>
    <n v="5"/>
    <n v="10"/>
  </r>
  <r>
    <n v="2006"/>
    <x v="2"/>
    <n v="0"/>
    <n v="5"/>
    <n v="5"/>
  </r>
  <r>
    <n v="2006"/>
    <x v="0"/>
    <n v="1"/>
    <n v="2"/>
    <n v="3"/>
  </r>
  <r>
    <n v="2006"/>
    <x v="0"/>
    <n v="2"/>
    <n v="2"/>
    <n v="4"/>
  </r>
  <r>
    <n v="2006"/>
    <x v="2"/>
    <n v="7"/>
    <n v="2"/>
    <n v="9"/>
  </r>
  <r>
    <n v="2006"/>
    <x v="0"/>
    <n v="8"/>
    <n v="0"/>
    <n v="7"/>
  </r>
  <r>
    <n v="2005"/>
    <x v="0"/>
    <n v="10"/>
    <n v="5"/>
    <n v="14"/>
  </r>
  <r>
    <n v="2005"/>
    <x v="0"/>
    <n v="8"/>
    <n v="4"/>
    <n v="11"/>
  </r>
  <r>
    <n v="2005"/>
    <x v="1"/>
    <n v="3"/>
    <n v="4"/>
    <n v="6"/>
  </r>
  <r>
    <n v="2004"/>
    <x v="3"/>
    <n v="5"/>
    <n v="7"/>
    <n v="11"/>
  </r>
  <r>
    <n v="2004"/>
    <x v="1"/>
    <n v="6"/>
    <n v="2"/>
    <n v="8"/>
  </r>
  <r>
    <n v="2003"/>
    <x v="0"/>
    <n v="7"/>
    <n v="0"/>
    <n v="6"/>
  </r>
  <r>
    <n v="2003"/>
    <x v="0"/>
    <n v="7"/>
    <n v="8"/>
    <n v="15"/>
  </r>
  <r>
    <n v="2003"/>
    <x v="0"/>
    <n v="1"/>
    <n v="2"/>
    <n v="3"/>
  </r>
  <r>
    <n v="2002"/>
    <x v="0"/>
    <n v="4"/>
    <n v="0"/>
    <n v="3"/>
  </r>
  <r>
    <n v="2002"/>
    <x v="0"/>
    <n v="3"/>
    <n v="3"/>
    <n v="6"/>
  </r>
  <r>
    <n v="2001"/>
    <x v="0"/>
    <n v="2"/>
    <n v="13"/>
    <n v="15"/>
  </r>
  <r>
    <n v="2001"/>
    <x v="0"/>
    <n v="6"/>
    <n v="4"/>
    <n v="9"/>
  </r>
  <r>
    <n v="2000"/>
    <x v="0"/>
    <n v="7"/>
    <n v="0"/>
    <n v="7"/>
  </r>
  <r>
    <n v="1999"/>
    <x v="3"/>
    <n v="5"/>
    <n v="3"/>
    <n v="8"/>
  </r>
  <r>
    <n v="1999"/>
    <x v="0"/>
    <n v="0"/>
    <n v="4"/>
    <n v="4"/>
  </r>
  <r>
    <n v="1999"/>
    <x v="0"/>
    <n v="7"/>
    <n v="0"/>
    <n v="7"/>
  </r>
  <r>
    <n v="1999"/>
    <x v="0"/>
    <n v="8"/>
    <n v="7"/>
    <n v="14"/>
  </r>
  <r>
    <n v="1999"/>
    <x v="0"/>
    <n v="10"/>
    <n v="12"/>
    <n v="21"/>
  </r>
  <r>
    <n v="1999"/>
    <x v="2"/>
    <n v="0"/>
    <n v="6"/>
    <n v="6"/>
  </r>
  <r>
    <n v="1999"/>
    <x v="2"/>
    <n v="15"/>
    <n v="24"/>
    <n v="37"/>
  </r>
  <r>
    <n v="1998"/>
    <x v="0"/>
    <n v="0"/>
    <n v="6"/>
    <n v="6"/>
  </r>
  <r>
    <n v="1998"/>
    <x v="0"/>
    <n v="4"/>
    <n v="25"/>
    <n v="29"/>
  </r>
  <r>
    <n v="1998"/>
    <x v="0"/>
    <n v="1"/>
    <n v="3"/>
    <n v="4"/>
  </r>
  <r>
    <n v="1998"/>
    <x v="0"/>
    <n v="5"/>
    <n v="10"/>
    <n v="15"/>
  </r>
  <r>
    <n v="1998"/>
    <x v="0"/>
    <n v="5"/>
    <n v="0"/>
    <n v="4"/>
  </r>
  <r>
    <n v="1997"/>
    <x v="0"/>
    <n v="2"/>
    <n v="2"/>
    <n v="3"/>
  </r>
  <r>
    <n v="1997"/>
    <x v="0"/>
    <n v="5"/>
    <n v="2"/>
    <n v="6"/>
  </r>
  <r>
    <n v="1997"/>
    <x v="2"/>
    <n v="3"/>
    <n v="5"/>
    <n v="8"/>
  </r>
  <r>
    <n v="1997"/>
    <x v="0"/>
    <n v="2"/>
    <n v="7"/>
    <n v="9"/>
  </r>
  <r>
    <n v="1997"/>
    <x v="3"/>
    <n v="4"/>
    <n v="3"/>
    <n v="7"/>
  </r>
  <r>
    <n v="1997"/>
    <x v="0"/>
    <n v="2"/>
    <n v="2"/>
    <n v="4"/>
  </r>
  <r>
    <n v="1996"/>
    <x v="0"/>
    <n v="3"/>
    <n v="0"/>
    <n v="3"/>
  </r>
  <r>
    <n v="1996"/>
    <x v="2"/>
    <n v="6"/>
    <n v="1"/>
    <n v="7"/>
  </r>
  <r>
    <n v="1996"/>
    <x v="0"/>
    <n v="3"/>
    <n v="1"/>
    <n v="4"/>
  </r>
  <r>
    <n v="1995"/>
    <x v="0"/>
    <n v="2"/>
    <n v="1"/>
    <n v="3"/>
  </r>
  <r>
    <n v="1995"/>
    <x v="0"/>
    <n v="6"/>
    <n v="0"/>
    <n v="5"/>
  </r>
  <r>
    <n v="1995"/>
    <x v="0"/>
    <n v="4"/>
    <n v="1"/>
    <n v="5"/>
  </r>
  <r>
    <n v="1995"/>
    <x v="1"/>
    <n v="2"/>
    <n v="2"/>
    <n v="4"/>
  </r>
  <r>
    <n v="1994"/>
    <x v="0"/>
    <n v="2"/>
    <n v="5"/>
    <n v="7"/>
  </r>
  <r>
    <n v="1994"/>
    <x v="0"/>
    <n v="1"/>
    <n v="3"/>
    <n v="4"/>
  </r>
  <r>
    <n v="1994"/>
    <x v="0"/>
    <n v="5"/>
    <n v="23"/>
    <n v="27"/>
  </r>
  <r>
    <n v="1994"/>
    <x v="0"/>
    <n v="4"/>
    <n v="0"/>
    <n v="4"/>
  </r>
  <r>
    <n v="1993"/>
    <x v="0"/>
    <n v="1"/>
    <n v="2"/>
    <n v="3"/>
  </r>
  <r>
    <n v="1993"/>
    <x v="0"/>
    <n v="4"/>
    <n v="1"/>
    <n v="5"/>
  </r>
  <r>
    <n v="1993"/>
    <x v="0"/>
    <n v="6"/>
    <n v="19"/>
    <n v="25"/>
  </r>
  <r>
    <n v="1993"/>
    <x v="0"/>
    <n v="1"/>
    <n v="4"/>
    <n v="4"/>
  </r>
  <r>
    <n v="1993"/>
    <x v="0"/>
    <n v="4"/>
    <n v="8"/>
    <n v="12"/>
  </r>
  <r>
    <n v="1993"/>
    <x v="0"/>
    <n v="1"/>
    <n v="3"/>
    <n v="3"/>
  </r>
  <r>
    <n v="1993"/>
    <x v="0"/>
    <n v="9"/>
    <n v="6"/>
    <n v="14"/>
  </r>
  <r>
    <n v="1993"/>
    <x v="0"/>
    <n v="2"/>
    <n v="2"/>
    <n v="3"/>
  </r>
  <r>
    <n v="1993"/>
    <x v="3"/>
    <n v="1"/>
    <n v="5"/>
    <n v="6"/>
  </r>
  <r>
    <n v="1992"/>
    <x v="0"/>
    <n v="2"/>
    <n v="4"/>
    <n v="6"/>
  </r>
  <r>
    <n v="1992"/>
    <x v="0"/>
    <n v="5"/>
    <n v="0"/>
    <n v="4"/>
  </r>
  <r>
    <n v="1992"/>
    <x v="2"/>
    <n v="0"/>
    <n v="6"/>
    <n v="6"/>
  </r>
  <r>
    <n v="1992"/>
    <x v="0"/>
    <n v="4"/>
    <n v="10"/>
    <n v="14"/>
  </r>
  <r>
    <n v="1991"/>
    <x v="0"/>
    <n v="5"/>
    <n v="5"/>
    <n v="9"/>
  </r>
  <r>
    <n v="1991"/>
    <x v="0"/>
    <n v="6"/>
    <n v="1"/>
    <n v="6"/>
  </r>
  <r>
    <n v="1991"/>
    <x v="1"/>
    <n v="24"/>
    <n v="20"/>
    <n v="43"/>
  </r>
  <r>
    <n v="1991"/>
    <x v="0"/>
    <n v="3"/>
    <n v="0"/>
    <n v="3"/>
  </r>
  <r>
    <n v="1991"/>
    <x v="0"/>
    <n v="9"/>
    <n v="0"/>
    <n v="9"/>
  </r>
  <r>
    <n v="1990"/>
    <x v="2"/>
    <n v="12"/>
    <n v="6"/>
    <n v="17"/>
  </r>
  <r>
    <n v="1989"/>
    <x v="0"/>
    <n v="9"/>
    <n v="12"/>
    <n v="20"/>
  </r>
  <r>
    <n v="1989"/>
    <x v="0"/>
    <n v="4"/>
    <n v="1"/>
    <n v="4"/>
  </r>
  <r>
    <n v="1989"/>
    <x v="0"/>
    <n v="6"/>
    <n v="30"/>
    <n v="35"/>
  </r>
  <r>
    <n v="1988"/>
    <x v="0"/>
    <n v="0"/>
    <n v="4"/>
    <n v="4"/>
  </r>
  <r>
    <n v="1988"/>
    <x v="0"/>
    <n v="2"/>
    <n v="9"/>
    <n v="11"/>
  </r>
  <r>
    <n v="1988"/>
    <x v="3"/>
    <n v="5"/>
    <n v="2"/>
    <n v="6"/>
  </r>
  <r>
    <n v="1988"/>
    <x v="0"/>
    <n v="2"/>
    <n v="7"/>
    <n v="8"/>
  </r>
  <r>
    <n v="1988"/>
    <x v="3"/>
    <n v="7"/>
    <n v="4"/>
    <n v="11"/>
  </r>
  <r>
    <n v="1988"/>
    <x v="0"/>
    <n v="1"/>
    <n v="2"/>
    <n v="3"/>
  </r>
  <r>
    <n v="1987"/>
    <x v="1"/>
    <n v="6"/>
    <n v="14"/>
    <n v="20"/>
  </r>
  <r>
    <n v="1986"/>
    <x v="0"/>
    <n v="1"/>
    <n v="3"/>
    <n v="4"/>
  </r>
  <r>
    <n v="1986"/>
    <x v="0"/>
    <n v="15"/>
    <n v="6"/>
    <n v="20"/>
  </r>
  <r>
    <n v="1986"/>
    <x v="0"/>
    <n v="1"/>
    <n v="4"/>
    <n v="5"/>
  </r>
  <r>
    <n v="1985"/>
    <x v="0"/>
    <n v="2"/>
    <n v="1"/>
    <n v="3"/>
  </r>
  <r>
    <n v="1985"/>
    <x v="0"/>
    <n v="1"/>
    <n v="3"/>
    <n v="4"/>
  </r>
  <r>
    <n v="1984"/>
    <x v="0"/>
    <n v="22"/>
    <n v="19"/>
    <n v="40"/>
  </r>
  <r>
    <n v="1984"/>
    <x v="0"/>
    <n v="6"/>
    <n v="1"/>
    <n v="7"/>
  </r>
  <r>
    <n v="1984"/>
    <x v="1"/>
    <n v="3"/>
    <n v="12"/>
    <n v="14"/>
  </r>
  <r>
    <n v="1983"/>
    <x v="0"/>
    <n v="1"/>
    <n v="3"/>
    <n v="4"/>
  </r>
  <r>
    <n v="1983"/>
    <x v="0"/>
    <n v="13"/>
    <n v="1"/>
    <n v="14"/>
  </r>
  <r>
    <n v="1982"/>
    <x v="0"/>
    <n v="9"/>
    <n v="3"/>
    <n v="11"/>
  </r>
  <r>
    <n v="1982"/>
    <x v="0"/>
    <n v="1"/>
    <n v="2"/>
    <n v="3"/>
  </r>
  <r>
    <n v="1979"/>
    <x v="0"/>
    <n v="2"/>
    <n v="5"/>
    <n v="7"/>
  </r>
  <r>
    <n v="1979"/>
    <x v="1"/>
    <n v="2"/>
    <n v="9"/>
    <n v="11"/>
  </r>
  <r>
    <n v="1976"/>
    <x v="0"/>
    <n v="7"/>
    <n v="2"/>
    <n v="9"/>
  </r>
  <r>
    <n v="1976"/>
    <x v="0"/>
    <n v="1"/>
    <n v="7"/>
    <n v="8"/>
  </r>
  <r>
    <n v="1974"/>
    <x v="3"/>
    <n v="3"/>
    <n v="7"/>
    <n v="10"/>
  </r>
  <r>
    <n v="1974"/>
    <x v="0"/>
    <n v="1"/>
    <n v="3"/>
    <n v="4"/>
  </r>
  <r>
    <n v="1972"/>
    <x v="2"/>
    <n v="10"/>
    <n v="13"/>
    <n v="22"/>
  </r>
  <r>
    <n v="1971"/>
    <x v="0"/>
    <n v="2"/>
    <n v="4"/>
    <n v="5"/>
  </r>
  <r>
    <n v="1966"/>
    <x v="0"/>
    <n v="5"/>
    <n v="1"/>
    <n v="6"/>
  </r>
  <r>
    <n v="1966"/>
    <x v="0"/>
    <n v="17"/>
    <n v="32"/>
    <n v="48"/>
  </r>
  <r>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F5" firstHeaderRow="1" firstDataRow="1" firstDataCol="1"/>
  <pivotFields count="3">
    <pivotField subtotalTop="0" showAll="0"/>
    <pivotField axis="axisRow" subtotalTop="0" showAll="0">
      <items count="5">
        <item x="0"/>
        <item x="1"/>
        <item x="3"/>
        <item h="1" x="2"/>
        <item t="default"/>
      </items>
    </pivotField>
    <pivotField dataField="1" subtotalTop="0" showAll="0"/>
  </pivotFields>
  <rowFields count="1">
    <field x="1"/>
  </rowFields>
  <rowItems count="4">
    <i>
      <x/>
    </i>
    <i>
      <x v="1"/>
    </i>
    <i>
      <x v="2"/>
    </i>
    <i t="grand">
      <x/>
    </i>
  </rowItems>
  <colItems count="1">
    <i/>
  </colItems>
  <dataFields count="1">
    <dataField name="Sum of Total victims"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1:I5" firstHeaderRow="0" firstDataRow="1" firstDataCol="1"/>
  <pivotFields count="5">
    <pivotField subtotalTop="0" showAll="0"/>
    <pivotField axis="axisRow" subtotalTop="0" showAll="0">
      <items count="5">
        <item x="0"/>
        <item x="1"/>
        <item x="3"/>
        <item h="1" x="2"/>
        <item t="default"/>
      </items>
    </pivotField>
    <pivotField dataField="1" subtotalTop="0" showAll="0"/>
    <pivotField dataField="1" subtotalTop="0" showAll="0"/>
    <pivotField subtotalTop="0" showAll="0"/>
  </pivotFields>
  <rowFields count="1">
    <field x="1"/>
  </rowFields>
  <rowItems count="4">
    <i>
      <x/>
    </i>
    <i>
      <x v="1"/>
    </i>
    <i>
      <x v="2"/>
    </i>
    <i t="grand">
      <x/>
    </i>
  </rowItems>
  <colFields count="1">
    <field x="-2"/>
  </colFields>
  <colItems count="2">
    <i>
      <x/>
    </i>
    <i i="1">
      <x v="1"/>
    </i>
  </colItems>
  <dataFields count="2">
    <dataField name="Sum of Fatalities" fld="2" baseField="0" baseItem="0"/>
    <dataField name="Sum of Injured"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2000000}" name="PivotTable6"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E2:AF45" firstHeaderRow="1" firstDataRow="1" firstDataCol="1"/>
  <pivotFields count="4">
    <pivotField axis="axisRow" showAll="0">
      <items count="43">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dataField="1" showAll="0"/>
    <pivotField showAl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Injured" fld="2"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ivotTable5"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U2:V45" firstHeaderRow="1" firstDataRow="1" firstDataCol="1"/>
  <pivotFields count="4">
    <pivotField axis="axisRow" showAll="0">
      <items count="43">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showAl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Fatalities" fld="1"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J2:K45" firstHeaderRow="1" firstDataRow="1" firstDataCol="1"/>
  <pivotFields count="4">
    <pivotField axis="axisRow" showAll="0">
      <items count="43">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Sum of Total victims" fld="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I4:J45" firstHeaderRow="1" firstDataRow="1" firstDataCol="1" rowPageCount="1" colPageCount="1"/>
  <pivotFields count="2">
    <pivotField axis="axisRow" multipleItemSelectionAllowed="1" showAll="0">
      <items count="44">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h="1" x="42"/>
        <item t="default"/>
      </items>
    </pivotField>
    <pivotField axis="axisPage" dataField="1" multipleItemSelectionAllowed="1" showAll="0">
      <items count="5">
        <item x="0"/>
        <item x="1"/>
        <item x="3"/>
        <item h="1" x="2"/>
        <item t="default"/>
      </items>
    </pivotField>
  </pivotFields>
  <rowFields count="1">
    <field x="0"/>
  </rowFields>
  <rowItems count="41">
    <i>
      <x/>
    </i>
    <i>
      <x v="1"/>
    </i>
    <i>
      <x v="3"/>
    </i>
    <i>
      <x v="4"/>
    </i>
    <i>
      <x v="5"/>
    </i>
    <i>
      <x v="6"/>
    </i>
    <i>
      <x v="7"/>
    </i>
    <i>
      <x v="8"/>
    </i>
    <i>
      <x v="9"/>
    </i>
    <i>
      <x v="10"/>
    </i>
    <i>
      <x v="11"/>
    </i>
    <i>
      <x v="12"/>
    </i>
    <i>
      <x v="13"/>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pageFields count="1">
    <pageField fld="1" hier="-1"/>
  </pageFields>
  <dataFields count="1">
    <dataField name="Count of Open/Close Location"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3:H46" firstHeaderRow="1" firstDataRow="1" firstDataCol="1"/>
  <pivotFields count="2">
    <pivotField axis="axisRow" dataField="1" multipleItemSelectionAllowed="1" showAll="0">
      <items count="44">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h="1" x="42"/>
        <item t="default"/>
      </items>
    </pivotField>
    <pivotField showAll="0"/>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t="grand">
      <x/>
    </i>
  </rowItems>
  <colItems count="1">
    <i/>
  </colItems>
  <dataFields count="1">
    <dataField name="Count of Year" fld="0" subtotal="count" baseField="0"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_Close_Location" xr10:uid="{00000000-0013-0000-FFFF-FFFF01000000}" sourceName="Open/Close Location">
  <pivotTables>
    <pivotTable tabId="4" name="PivotTable3"/>
  </pivotTables>
  <data>
    <tabular pivotCacheId="1">
      <items count="4">
        <i x="0" s="1"/>
        <i x="1" s="1"/>
        <i x="3"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en/Close Location" xr10:uid="{00000000-0014-0000-FFFF-FFFF01000000}" cache="Slicer_Open_Close_Location" caption="Open/Close Lo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E328"/>
  <sheetViews>
    <sheetView topLeftCell="CA1" workbookViewId="0">
      <selection activeCell="AX2" sqref="AX2"/>
    </sheetView>
  </sheetViews>
  <sheetFormatPr defaultColWidth="10.6640625" defaultRowHeight="14.25" x14ac:dyDescent="0.45"/>
  <cols>
    <col min="1" max="1" width="4" bestFit="1" customWidth="1"/>
    <col min="2" max="2" width="59.1328125" bestFit="1" customWidth="1"/>
    <col min="3" max="3" width="23.46484375" bestFit="1" customWidth="1"/>
    <col min="4" max="4" width="14.46484375" bestFit="1" customWidth="1"/>
    <col min="5" max="5" width="10.6640625" bestFit="1" customWidth="1"/>
    <col min="6" max="6" width="38.6640625" customWidth="1"/>
    <col min="7" max="7" width="19.6640625" style="42" bestFit="1" customWidth="1"/>
    <col min="8" max="8" width="24.796875" customWidth="1"/>
    <col min="9" max="9" width="21.1328125" customWidth="1"/>
    <col min="10" max="10" width="21.1328125" style="42" customWidth="1"/>
    <col min="11" max="23" width="21.1328125" customWidth="1"/>
    <col min="24" max="24" width="18.46484375" style="42" bestFit="1" customWidth="1"/>
    <col min="25" max="35" width="18.46484375" customWidth="1"/>
    <col min="36" max="36" width="167.1328125" style="42" customWidth="1"/>
    <col min="40" max="40" width="10.796875" customWidth="1"/>
    <col min="41" max="41" width="10.796875" hidden="1" customWidth="1"/>
    <col min="42" max="42" width="17.1328125" hidden="1" customWidth="1"/>
    <col min="43" max="43" width="22.46484375" hidden="1" customWidth="1"/>
    <col min="44" max="44" width="10.796875" style="31"/>
    <col min="45" max="45" width="14.33203125" style="42" customWidth="1"/>
    <col min="46" max="46" width="14.33203125" style="31" customWidth="1"/>
    <col min="47" max="47" width="10.796875" style="31"/>
    <col min="48" max="48" width="20.6640625" style="42" customWidth="1"/>
    <col min="49" max="51" width="20.6640625" customWidth="1"/>
    <col min="52" max="52" width="32.796875" style="42" customWidth="1"/>
    <col min="59" max="59" width="10.796875" style="42"/>
    <col min="67" max="67" width="24.796875" customWidth="1"/>
    <col min="68" max="68" width="17.796875" style="31" customWidth="1"/>
    <col min="81" max="81" width="15.796875" bestFit="1" customWidth="1"/>
    <col min="91" max="91" width="15.1328125" customWidth="1"/>
    <col min="95" max="95" width="32.46484375" customWidth="1"/>
    <col min="96" max="96" width="14" customWidth="1"/>
    <col min="105" max="105" width="37" customWidth="1"/>
    <col min="106" max="106" width="22.6640625" customWidth="1"/>
  </cols>
  <sheetData>
    <row r="1" spans="1:106" s="3" customFormat="1" ht="14.65" thickTop="1" x14ac:dyDescent="0.45">
      <c r="A1" s="33" t="s">
        <v>0</v>
      </c>
      <c r="B1" s="34" t="s">
        <v>1</v>
      </c>
      <c r="C1" s="34" t="s">
        <v>1430</v>
      </c>
      <c r="D1" s="34" t="s">
        <v>1429</v>
      </c>
      <c r="E1" s="34" t="s">
        <v>3</v>
      </c>
      <c r="F1" s="34" t="s">
        <v>4</v>
      </c>
      <c r="G1" s="38" t="s">
        <v>5</v>
      </c>
      <c r="H1" s="35" t="s">
        <v>1466</v>
      </c>
      <c r="I1" s="34" t="s">
        <v>6</v>
      </c>
      <c r="J1" s="34" t="s">
        <v>6</v>
      </c>
      <c r="K1" s="43" t="s">
        <v>25</v>
      </c>
      <c r="L1" s="36" t="s">
        <v>39</v>
      </c>
      <c r="M1" s="36" t="s">
        <v>644</v>
      </c>
      <c r="N1" s="36" t="s">
        <v>119</v>
      </c>
      <c r="O1" s="36" t="s">
        <v>189</v>
      </c>
      <c r="P1" s="36" t="s">
        <v>263</v>
      </c>
      <c r="Q1" s="36" t="s">
        <v>165</v>
      </c>
      <c r="R1" s="36" t="s">
        <v>331</v>
      </c>
      <c r="S1" s="36" t="s">
        <v>776</v>
      </c>
      <c r="T1" s="44" t="s">
        <v>847</v>
      </c>
      <c r="U1" s="45" t="s">
        <v>241</v>
      </c>
      <c r="V1" s="36" t="s">
        <v>1468</v>
      </c>
      <c r="W1" s="36" t="s">
        <v>1467</v>
      </c>
      <c r="X1" s="34" t="s">
        <v>7</v>
      </c>
      <c r="Y1" s="34" t="s">
        <v>26</v>
      </c>
      <c r="Z1" s="36" t="s">
        <v>62</v>
      </c>
      <c r="AA1" s="36" t="s">
        <v>72</v>
      </c>
      <c r="AB1" s="34" t="s">
        <v>57</v>
      </c>
      <c r="AC1" s="34" t="s">
        <v>223</v>
      </c>
      <c r="AD1" s="34" t="s">
        <v>120</v>
      </c>
      <c r="AE1" s="34" t="s">
        <v>132</v>
      </c>
      <c r="AF1" s="34" t="s">
        <v>1027</v>
      </c>
      <c r="AG1" s="34" t="s">
        <v>792</v>
      </c>
      <c r="AH1" s="34" t="s">
        <v>848</v>
      </c>
      <c r="AI1" s="34" t="s">
        <v>882</v>
      </c>
      <c r="AJ1" s="34" t="s">
        <v>8</v>
      </c>
      <c r="AK1" s="34" t="s">
        <v>9</v>
      </c>
      <c r="AL1" s="34" t="s">
        <v>10</v>
      </c>
      <c r="AM1" s="34" t="s">
        <v>11</v>
      </c>
      <c r="AN1" s="34" t="s">
        <v>12</v>
      </c>
      <c r="AO1" s="34" t="s">
        <v>13</v>
      </c>
      <c r="AP1" s="34" t="s">
        <v>14</v>
      </c>
      <c r="AQ1" s="34" t="s">
        <v>15</v>
      </c>
      <c r="AR1" s="34" t="s">
        <v>13</v>
      </c>
      <c r="AS1" s="38" t="s">
        <v>14</v>
      </c>
      <c r="AT1" s="34" t="s">
        <v>1470</v>
      </c>
      <c r="AU1" s="34" t="s">
        <v>15</v>
      </c>
      <c r="AV1" s="38" t="s">
        <v>16</v>
      </c>
      <c r="AW1" s="36" t="s">
        <v>52</v>
      </c>
      <c r="AX1" s="36" t="s">
        <v>28</v>
      </c>
      <c r="AY1" s="36" t="s">
        <v>101</v>
      </c>
      <c r="AZ1" s="38" t="s">
        <v>17</v>
      </c>
      <c r="BA1" s="3" t="s">
        <v>29</v>
      </c>
      <c r="BB1" s="3" t="s">
        <v>42</v>
      </c>
      <c r="BC1" s="3" t="s">
        <v>1469</v>
      </c>
      <c r="BD1" s="3" t="s">
        <v>101</v>
      </c>
      <c r="BE1" s="3" t="s">
        <v>144</v>
      </c>
      <c r="BF1" s="3" t="s">
        <v>101</v>
      </c>
      <c r="BG1" s="38" t="s">
        <v>18</v>
      </c>
      <c r="BH1" s="36" t="s">
        <v>109</v>
      </c>
      <c r="BI1" s="36" t="s">
        <v>300</v>
      </c>
      <c r="BJ1" s="36" t="s">
        <v>570</v>
      </c>
      <c r="BK1" s="36" t="s">
        <v>101</v>
      </c>
      <c r="BL1" s="34" t="s">
        <v>19</v>
      </c>
      <c r="BM1" s="37" t="s">
        <v>20</v>
      </c>
      <c r="BO1" s="35" t="s">
        <v>1466</v>
      </c>
      <c r="BP1" s="34" t="s">
        <v>1496</v>
      </c>
      <c r="BQ1" s="3" t="s">
        <v>29</v>
      </c>
      <c r="BR1" s="3" t="s">
        <v>42</v>
      </c>
      <c r="BS1" s="3" t="s">
        <v>1469</v>
      </c>
      <c r="BT1" s="3" t="s">
        <v>144</v>
      </c>
      <c r="BU1" s="3" t="s">
        <v>101</v>
      </c>
    </row>
    <row r="2" spans="1:106" ht="30.75" x14ac:dyDescent="0.9">
      <c r="A2" s="23">
        <v>1</v>
      </c>
      <c r="B2" s="20" t="s">
        <v>21</v>
      </c>
      <c r="C2" s="20" t="s">
        <v>1421</v>
      </c>
      <c r="D2" s="20" t="s">
        <v>1420</v>
      </c>
      <c r="E2" s="22">
        <v>43044</v>
      </c>
      <c r="F2" s="20" t="s">
        <v>23</v>
      </c>
      <c r="G2" s="39" t="s">
        <v>24</v>
      </c>
      <c r="H2">
        <f>IF(G2="open",1,0)</f>
        <v>0</v>
      </c>
      <c r="I2" s="20" t="s">
        <v>25</v>
      </c>
      <c r="J2" s="39" t="s">
        <v>25</v>
      </c>
      <c r="K2" s="20">
        <f>IF($J2=K$1,1,0)</f>
        <v>1</v>
      </c>
      <c r="L2" s="20">
        <f t="shared" ref="L2:W17" si="0">IF($J2=L$1,1,0)</f>
        <v>0</v>
      </c>
      <c r="M2" s="20">
        <f t="shared" si="0"/>
        <v>0</v>
      </c>
      <c r="N2" s="20">
        <f t="shared" si="0"/>
        <v>0</v>
      </c>
      <c r="O2" s="20">
        <f t="shared" si="0"/>
        <v>0</v>
      </c>
      <c r="P2" s="20">
        <f t="shared" si="0"/>
        <v>0</v>
      </c>
      <c r="Q2" s="20">
        <f t="shared" si="0"/>
        <v>0</v>
      </c>
      <c r="R2" s="20">
        <f t="shared" si="0"/>
        <v>0</v>
      </c>
      <c r="S2" s="20">
        <f t="shared" si="0"/>
        <v>0</v>
      </c>
      <c r="T2" s="20">
        <f t="shared" si="0"/>
        <v>0</v>
      </c>
      <c r="U2" s="20">
        <f t="shared" si="0"/>
        <v>0</v>
      </c>
      <c r="V2" s="20">
        <f t="shared" si="0"/>
        <v>0</v>
      </c>
      <c r="W2" s="20">
        <f t="shared" si="0"/>
        <v>0</v>
      </c>
      <c r="X2" s="39" t="s">
        <v>26</v>
      </c>
      <c r="Y2" s="20">
        <f>IF($X2=Y$1,1,0)</f>
        <v>1</v>
      </c>
      <c r="Z2" s="20">
        <f t="shared" ref="Z2:AI17" si="1">IF($X2=Z$1,1,0)</f>
        <v>0</v>
      </c>
      <c r="AA2" s="20">
        <f t="shared" si="1"/>
        <v>0</v>
      </c>
      <c r="AB2" s="20">
        <f t="shared" si="1"/>
        <v>0</v>
      </c>
      <c r="AC2" s="20">
        <f t="shared" si="1"/>
        <v>0</v>
      </c>
      <c r="AD2" s="20">
        <f t="shared" si="1"/>
        <v>0</v>
      </c>
      <c r="AE2" s="20">
        <f t="shared" si="1"/>
        <v>0</v>
      </c>
      <c r="AF2" s="20">
        <f t="shared" si="1"/>
        <v>0</v>
      </c>
      <c r="AG2" s="20">
        <f t="shared" si="1"/>
        <v>0</v>
      </c>
      <c r="AH2" s="20">
        <f t="shared" si="1"/>
        <v>0</v>
      </c>
      <c r="AI2" s="20">
        <f t="shared" si="1"/>
        <v>0</v>
      </c>
      <c r="AJ2" s="39" t="s">
        <v>27</v>
      </c>
      <c r="AK2" s="20">
        <v>26</v>
      </c>
      <c r="AL2" s="20">
        <v>20</v>
      </c>
      <c r="AM2" s="20">
        <v>46</v>
      </c>
      <c r="AN2" s="20">
        <v>0</v>
      </c>
      <c r="AO2" s="20">
        <v>26</v>
      </c>
      <c r="AP2" s="20"/>
      <c r="AQ2" s="20"/>
      <c r="AR2" s="28">
        <v>26</v>
      </c>
      <c r="AS2" s="39" t="s">
        <v>28</v>
      </c>
      <c r="AT2" s="28">
        <f>IF(AS2="NO",0,1)</f>
        <v>0</v>
      </c>
      <c r="AU2" s="28" t="s">
        <v>101</v>
      </c>
      <c r="AV2" s="39" t="s">
        <v>28</v>
      </c>
      <c r="AW2" s="32">
        <f>IF($AV2=AW$1,1,0)</f>
        <v>0</v>
      </c>
      <c r="AX2" s="32">
        <f t="shared" ref="AX2:AY17" si="2">IF($AV2=AX$1,1,0)</f>
        <v>1</v>
      </c>
      <c r="AY2" s="32">
        <f t="shared" si="2"/>
        <v>0</v>
      </c>
      <c r="AZ2" s="42" t="s">
        <v>29</v>
      </c>
      <c r="BA2">
        <f>IF($AZ2=BA$1,1,0)</f>
        <v>1</v>
      </c>
      <c r="BB2">
        <f t="shared" ref="BB2:BF17" si="3">IF($AZ2=BB$1,1,0)</f>
        <v>0</v>
      </c>
      <c r="BC2">
        <f t="shared" si="3"/>
        <v>0</v>
      </c>
      <c r="BD2">
        <f t="shared" si="3"/>
        <v>0</v>
      </c>
      <c r="BE2">
        <f t="shared" si="3"/>
        <v>0</v>
      </c>
      <c r="BF2">
        <f t="shared" si="3"/>
        <v>0</v>
      </c>
      <c r="BG2" s="40" t="s">
        <v>109</v>
      </c>
      <c r="BH2" s="20">
        <f>IF($BG2=BH$1,1,0)</f>
        <v>1</v>
      </c>
      <c r="BI2" s="20">
        <f t="shared" ref="BI2:BK17" si="4">IF($BG2=BI$1,1,0)</f>
        <v>0</v>
      </c>
      <c r="BJ2" s="20">
        <f t="shared" si="4"/>
        <v>0</v>
      </c>
      <c r="BK2" s="20">
        <f t="shared" si="4"/>
        <v>0</v>
      </c>
      <c r="BL2" s="20"/>
      <c r="BM2" s="21"/>
      <c r="BO2">
        <f>IF(BN2="open",1,0)</f>
        <v>0</v>
      </c>
      <c r="BP2" s="28">
        <f>IF(BO2="NO",0,1)</f>
        <v>1</v>
      </c>
      <c r="BQ2">
        <f>IF($AZ2=BQ$1,1,0)</f>
        <v>1</v>
      </c>
      <c r="BR2">
        <f t="shared" ref="BR2:BU17" si="5">IF($AZ2=BR$1,1,0)</f>
        <v>0</v>
      </c>
      <c r="BS2">
        <f t="shared" si="5"/>
        <v>0</v>
      </c>
      <c r="BT2">
        <f t="shared" si="5"/>
        <v>0</v>
      </c>
      <c r="BU2">
        <f t="shared" si="5"/>
        <v>0</v>
      </c>
      <c r="CC2" s="52" t="s">
        <v>1495</v>
      </c>
      <c r="CD2" s="52"/>
      <c r="CE2" s="52"/>
      <c r="CF2" s="51"/>
      <c r="CG2" s="51"/>
      <c r="CH2" s="51"/>
      <c r="CM2" s="54" t="s">
        <v>1495</v>
      </c>
      <c r="CN2" s="54"/>
      <c r="CO2" s="54"/>
      <c r="CP2" s="54"/>
      <c r="CQ2" s="54"/>
      <c r="CR2" s="54" t="s">
        <v>1497</v>
      </c>
      <c r="CW2" s="54" t="s">
        <v>1495</v>
      </c>
      <c r="CX2" s="54"/>
      <c r="CY2" s="54"/>
      <c r="CZ2" s="54"/>
      <c r="DA2" s="54"/>
      <c r="DB2" s="54" t="s">
        <v>1498</v>
      </c>
    </row>
    <row r="3" spans="1:106" x14ac:dyDescent="0.45">
      <c r="A3" s="18">
        <v>2</v>
      </c>
      <c r="B3" s="15" t="s">
        <v>31</v>
      </c>
      <c r="C3" s="15" t="s">
        <v>1419</v>
      </c>
      <c r="D3" s="15" t="s">
        <v>1418</v>
      </c>
      <c r="E3" s="17">
        <v>43040</v>
      </c>
      <c r="F3" s="15" t="s">
        <v>33</v>
      </c>
      <c r="G3" s="40" t="s">
        <v>34</v>
      </c>
      <c r="H3">
        <f t="shared" ref="H3:H66" si="6">IF(G3="open",1,0)</f>
        <v>1</v>
      </c>
      <c r="I3" s="15" t="s">
        <v>25</v>
      </c>
      <c r="J3" s="40" t="s">
        <v>25</v>
      </c>
      <c r="K3" s="20">
        <f t="shared" ref="K3:W36" si="7">IF($J3=K$1,1,0)</f>
        <v>1</v>
      </c>
      <c r="L3" s="20">
        <f t="shared" si="0"/>
        <v>0</v>
      </c>
      <c r="M3" s="20">
        <f t="shared" si="0"/>
        <v>0</v>
      </c>
      <c r="N3" s="20">
        <f t="shared" si="0"/>
        <v>0</v>
      </c>
      <c r="O3" s="20">
        <f t="shared" si="0"/>
        <v>0</v>
      </c>
      <c r="P3" s="20">
        <f t="shared" si="0"/>
        <v>0</v>
      </c>
      <c r="Q3" s="20">
        <f t="shared" si="0"/>
        <v>0</v>
      </c>
      <c r="R3" s="20">
        <f t="shared" si="0"/>
        <v>0</v>
      </c>
      <c r="S3" s="20">
        <f t="shared" si="0"/>
        <v>0</v>
      </c>
      <c r="T3" s="20">
        <f t="shared" si="0"/>
        <v>0</v>
      </c>
      <c r="U3" s="20">
        <f t="shared" si="0"/>
        <v>0</v>
      </c>
      <c r="V3" s="20">
        <f t="shared" si="0"/>
        <v>0</v>
      </c>
      <c r="W3" s="20">
        <f t="shared" si="0"/>
        <v>0</v>
      </c>
      <c r="X3" s="40" t="s">
        <v>26</v>
      </c>
      <c r="Y3" s="20">
        <f t="shared" ref="Y3:AI39" si="8">IF($X3=Y$1,1,0)</f>
        <v>1</v>
      </c>
      <c r="Z3" s="20">
        <f t="shared" si="1"/>
        <v>0</v>
      </c>
      <c r="AA3" s="20">
        <f t="shared" si="1"/>
        <v>0</v>
      </c>
      <c r="AB3" s="20">
        <f t="shared" si="1"/>
        <v>0</v>
      </c>
      <c r="AC3" s="20">
        <f t="shared" si="1"/>
        <v>0</v>
      </c>
      <c r="AD3" s="20">
        <f t="shared" si="1"/>
        <v>0</v>
      </c>
      <c r="AE3" s="20">
        <f t="shared" si="1"/>
        <v>0</v>
      </c>
      <c r="AF3" s="20">
        <f t="shared" si="1"/>
        <v>0</v>
      </c>
      <c r="AG3" s="20">
        <f t="shared" si="1"/>
        <v>0</v>
      </c>
      <c r="AH3" s="20">
        <f t="shared" si="1"/>
        <v>0</v>
      </c>
      <c r="AI3" s="20">
        <f t="shared" si="1"/>
        <v>0</v>
      </c>
      <c r="AJ3" s="40" t="s">
        <v>35</v>
      </c>
      <c r="AK3" s="15">
        <v>3</v>
      </c>
      <c r="AL3" s="15">
        <v>0</v>
      </c>
      <c r="AM3" s="15">
        <v>3</v>
      </c>
      <c r="AN3" s="15">
        <v>0</v>
      </c>
      <c r="AO3" s="15">
        <v>47</v>
      </c>
      <c r="AP3" s="15"/>
      <c r="AQ3" s="15"/>
      <c r="AR3" s="29">
        <v>47</v>
      </c>
      <c r="AS3" s="39" t="s">
        <v>28</v>
      </c>
      <c r="AT3" s="28">
        <f t="shared" ref="AT3:AT66" si="9">IF(AS3="NO",0,1)</f>
        <v>0</v>
      </c>
      <c r="AU3" s="28" t="s">
        <v>101</v>
      </c>
      <c r="AV3" s="40" t="s">
        <v>28</v>
      </c>
      <c r="AW3" s="32">
        <f t="shared" ref="AW3:AY66" si="10">IF($AV3=AW$1,1,0)</f>
        <v>0</v>
      </c>
      <c r="AX3" s="32">
        <f t="shared" si="2"/>
        <v>1</v>
      </c>
      <c r="AY3" s="32">
        <f t="shared" si="2"/>
        <v>0</v>
      </c>
      <c r="AZ3" s="42" t="s">
        <v>29</v>
      </c>
      <c r="BA3">
        <f t="shared" ref="BA3:BF57" si="11">IF($AZ3=BA$1,1,0)</f>
        <v>1</v>
      </c>
      <c r="BB3">
        <f t="shared" si="3"/>
        <v>0</v>
      </c>
      <c r="BC3">
        <f t="shared" si="3"/>
        <v>0</v>
      </c>
      <c r="BD3">
        <f t="shared" si="3"/>
        <v>0</v>
      </c>
      <c r="BE3">
        <f t="shared" si="3"/>
        <v>0</v>
      </c>
      <c r="BF3">
        <f t="shared" si="3"/>
        <v>0</v>
      </c>
      <c r="BG3" s="40" t="s">
        <v>109</v>
      </c>
      <c r="BH3" s="20">
        <f t="shared" ref="BH3:BK66" si="12">IF($BG3=BH$1,1,0)</f>
        <v>1</v>
      </c>
      <c r="BI3" s="20">
        <f t="shared" si="4"/>
        <v>0</v>
      </c>
      <c r="BJ3" s="20">
        <f t="shared" si="4"/>
        <v>0</v>
      </c>
      <c r="BK3" s="20">
        <f t="shared" si="4"/>
        <v>0</v>
      </c>
      <c r="BL3" s="15"/>
      <c r="BM3" s="16"/>
      <c r="BO3">
        <f t="shared" ref="BO3:BO66" si="13">IF(BN3="open",1,0)</f>
        <v>0</v>
      </c>
      <c r="BP3" s="28">
        <f t="shared" ref="BP3:BP66" si="14">IF(BO3="NO",0,1)</f>
        <v>1</v>
      </c>
      <c r="BQ3">
        <f t="shared" ref="BQ3:BU57" si="15">IF($AZ3=BQ$1,1,0)</f>
        <v>1</v>
      </c>
      <c r="BR3">
        <f t="shared" si="5"/>
        <v>0</v>
      </c>
      <c r="BS3">
        <f t="shared" si="5"/>
        <v>0</v>
      </c>
      <c r="BT3">
        <f t="shared" si="5"/>
        <v>0</v>
      </c>
      <c r="BU3">
        <f t="shared" si="5"/>
        <v>0</v>
      </c>
    </row>
    <row r="4" spans="1:106" x14ac:dyDescent="0.45">
      <c r="A4" s="18">
        <v>3</v>
      </c>
      <c r="B4" s="15" t="s">
        <v>36</v>
      </c>
      <c r="C4" s="15" t="s">
        <v>1417</v>
      </c>
      <c r="D4" s="15" t="s">
        <v>1416</v>
      </c>
      <c r="E4" s="17">
        <v>43026</v>
      </c>
      <c r="F4" s="15" t="s">
        <v>38</v>
      </c>
      <c r="G4" s="40" t="s">
        <v>24</v>
      </c>
      <c r="H4">
        <f t="shared" si="6"/>
        <v>0</v>
      </c>
      <c r="I4" s="15" t="s">
        <v>39</v>
      </c>
      <c r="J4" s="40" t="s">
        <v>39</v>
      </c>
      <c r="K4" s="20">
        <f t="shared" si="7"/>
        <v>0</v>
      </c>
      <c r="L4" s="20">
        <f t="shared" si="0"/>
        <v>1</v>
      </c>
      <c r="M4" s="20">
        <f t="shared" si="0"/>
        <v>0</v>
      </c>
      <c r="N4" s="20">
        <f t="shared" si="0"/>
        <v>0</v>
      </c>
      <c r="O4" s="20">
        <f t="shared" si="0"/>
        <v>0</v>
      </c>
      <c r="P4" s="20">
        <f t="shared" si="0"/>
        <v>0</v>
      </c>
      <c r="Q4" s="20">
        <f t="shared" si="0"/>
        <v>0</v>
      </c>
      <c r="R4" s="20">
        <f t="shared" si="0"/>
        <v>0</v>
      </c>
      <c r="S4" s="20">
        <f t="shared" si="0"/>
        <v>0</v>
      </c>
      <c r="T4" s="20">
        <f t="shared" si="0"/>
        <v>0</v>
      </c>
      <c r="U4" s="20">
        <f t="shared" si="0"/>
        <v>0</v>
      </c>
      <c r="V4" s="20">
        <f t="shared" si="0"/>
        <v>0</v>
      </c>
      <c r="W4" s="20">
        <f t="shared" si="0"/>
        <v>0</v>
      </c>
      <c r="X4" s="40" t="s">
        <v>26</v>
      </c>
      <c r="Y4" s="20">
        <f t="shared" si="8"/>
        <v>1</v>
      </c>
      <c r="Z4" s="20">
        <f t="shared" si="1"/>
        <v>0</v>
      </c>
      <c r="AA4" s="20">
        <f t="shared" si="1"/>
        <v>0</v>
      </c>
      <c r="AB4" s="20">
        <f t="shared" si="1"/>
        <v>0</v>
      </c>
      <c r="AC4" s="20">
        <f t="shared" si="1"/>
        <v>0</v>
      </c>
      <c r="AD4" s="20">
        <f t="shared" si="1"/>
        <v>0</v>
      </c>
      <c r="AE4" s="20">
        <f t="shared" si="1"/>
        <v>0</v>
      </c>
      <c r="AF4" s="20">
        <f t="shared" si="1"/>
        <v>0</v>
      </c>
      <c r="AG4" s="20">
        <f t="shared" si="1"/>
        <v>0</v>
      </c>
      <c r="AH4" s="20">
        <f t="shared" si="1"/>
        <v>0</v>
      </c>
      <c r="AI4" s="20">
        <f t="shared" si="1"/>
        <v>0</v>
      </c>
      <c r="AJ4" s="40" t="s">
        <v>40</v>
      </c>
      <c r="AK4" s="15">
        <v>3</v>
      </c>
      <c r="AL4" s="15">
        <v>3</v>
      </c>
      <c r="AM4" s="15">
        <v>6</v>
      </c>
      <c r="AN4" s="15">
        <v>0</v>
      </c>
      <c r="AO4" s="15">
        <v>37</v>
      </c>
      <c r="AP4" s="15"/>
      <c r="AQ4" s="15" t="s">
        <v>41</v>
      </c>
      <c r="AR4" s="29">
        <v>37</v>
      </c>
      <c r="AS4" s="40" t="s">
        <v>52</v>
      </c>
      <c r="AT4" s="28">
        <f t="shared" si="9"/>
        <v>1</v>
      </c>
      <c r="AU4" s="29" t="s">
        <v>41</v>
      </c>
      <c r="AV4" s="40" t="s">
        <v>28</v>
      </c>
      <c r="AW4" s="32">
        <f t="shared" si="10"/>
        <v>0</v>
      </c>
      <c r="AX4" s="32">
        <f t="shared" si="2"/>
        <v>1</v>
      </c>
      <c r="AY4" s="32">
        <f t="shared" si="2"/>
        <v>0</v>
      </c>
      <c r="AZ4" s="42" t="s">
        <v>42</v>
      </c>
      <c r="BA4">
        <f t="shared" si="11"/>
        <v>0</v>
      </c>
      <c r="BB4">
        <f t="shared" si="3"/>
        <v>1</v>
      </c>
      <c r="BC4">
        <f t="shared" si="3"/>
        <v>0</v>
      </c>
      <c r="BD4">
        <f t="shared" si="3"/>
        <v>0</v>
      </c>
      <c r="BE4">
        <f t="shared" si="3"/>
        <v>0</v>
      </c>
      <c r="BF4">
        <f t="shared" si="3"/>
        <v>0</v>
      </c>
      <c r="BG4" s="40" t="s">
        <v>109</v>
      </c>
      <c r="BH4" s="20">
        <f t="shared" si="12"/>
        <v>1</v>
      </c>
      <c r="BI4" s="20">
        <f t="shared" si="4"/>
        <v>0</v>
      </c>
      <c r="BJ4" s="20">
        <f t="shared" si="4"/>
        <v>0</v>
      </c>
      <c r="BK4" s="20">
        <f t="shared" si="4"/>
        <v>0</v>
      </c>
      <c r="BL4" s="15"/>
      <c r="BM4" s="16"/>
      <c r="BO4">
        <f t="shared" si="13"/>
        <v>0</v>
      </c>
      <c r="BP4" s="28">
        <f t="shared" si="14"/>
        <v>1</v>
      </c>
      <c r="BQ4">
        <f t="shared" si="15"/>
        <v>0</v>
      </c>
      <c r="BR4">
        <f t="shared" si="5"/>
        <v>1</v>
      </c>
      <c r="BS4">
        <f t="shared" si="5"/>
        <v>0</v>
      </c>
      <c r="BT4">
        <f t="shared" si="5"/>
        <v>0</v>
      </c>
      <c r="BU4">
        <f t="shared" si="5"/>
        <v>0</v>
      </c>
      <c r="CC4" t="s">
        <v>1471</v>
      </c>
      <c r="CM4" t="s">
        <v>1471</v>
      </c>
      <c r="CW4" t="s">
        <v>1471</v>
      </c>
    </row>
    <row r="5" spans="1:106" ht="14.65" thickBot="1" x14ac:dyDescent="0.5">
      <c r="A5" s="18">
        <v>4</v>
      </c>
      <c r="B5" s="15" t="s">
        <v>43</v>
      </c>
      <c r="C5" s="15" t="s">
        <v>1170</v>
      </c>
      <c r="D5" s="15" t="s">
        <v>1415</v>
      </c>
      <c r="E5" s="17">
        <v>43009</v>
      </c>
      <c r="F5" s="15" t="s">
        <v>45</v>
      </c>
      <c r="G5" s="40" t="s">
        <v>34</v>
      </c>
      <c r="H5">
        <f t="shared" si="6"/>
        <v>1</v>
      </c>
      <c r="I5" s="15" t="s">
        <v>25</v>
      </c>
      <c r="J5" s="40" t="s">
        <v>25</v>
      </c>
      <c r="K5" s="20">
        <f t="shared" si="7"/>
        <v>1</v>
      </c>
      <c r="L5" s="20">
        <f t="shared" si="0"/>
        <v>0</v>
      </c>
      <c r="M5" s="20">
        <f t="shared" si="0"/>
        <v>0</v>
      </c>
      <c r="N5" s="20">
        <f t="shared" si="0"/>
        <v>0</v>
      </c>
      <c r="O5" s="20">
        <f t="shared" si="0"/>
        <v>0</v>
      </c>
      <c r="P5" s="20">
        <f t="shared" si="0"/>
        <v>0</v>
      </c>
      <c r="Q5" s="20">
        <f t="shared" si="0"/>
        <v>0</v>
      </c>
      <c r="R5" s="20">
        <f t="shared" si="0"/>
        <v>0</v>
      </c>
      <c r="S5" s="20">
        <f t="shared" si="0"/>
        <v>0</v>
      </c>
      <c r="T5" s="20">
        <f t="shared" si="0"/>
        <v>0</v>
      </c>
      <c r="U5" s="20">
        <f t="shared" si="0"/>
        <v>0</v>
      </c>
      <c r="V5" s="20">
        <f t="shared" si="0"/>
        <v>0</v>
      </c>
      <c r="W5" s="20">
        <f t="shared" si="0"/>
        <v>0</v>
      </c>
      <c r="X5" s="40" t="s">
        <v>26</v>
      </c>
      <c r="Y5" s="20">
        <f t="shared" si="8"/>
        <v>1</v>
      </c>
      <c r="Z5" s="20">
        <f t="shared" si="1"/>
        <v>0</v>
      </c>
      <c r="AA5" s="20">
        <f t="shared" si="1"/>
        <v>0</v>
      </c>
      <c r="AB5" s="20">
        <f t="shared" si="1"/>
        <v>0</v>
      </c>
      <c r="AC5" s="20">
        <f t="shared" si="1"/>
        <v>0</v>
      </c>
      <c r="AD5" s="20">
        <f t="shared" si="1"/>
        <v>0</v>
      </c>
      <c r="AE5" s="20">
        <f t="shared" si="1"/>
        <v>0</v>
      </c>
      <c r="AF5" s="20">
        <f t="shared" si="1"/>
        <v>0</v>
      </c>
      <c r="AG5" s="20">
        <f t="shared" si="1"/>
        <v>0</v>
      </c>
      <c r="AH5" s="20">
        <f t="shared" si="1"/>
        <v>0</v>
      </c>
      <c r="AI5" s="20">
        <f t="shared" si="1"/>
        <v>0</v>
      </c>
      <c r="AJ5" s="40" t="s">
        <v>46</v>
      </c>
      <c r="AK5" s="15">
        <v>59</v>
      </c>
      <c r="AL5" s="15">
        <v>527</v>
      </c>
      <c r="AM5" s="15">
        <v>585</v>
      </c>
      <c r="AN5" s="15">
        <v>1</v>
      </c>
      <c r="AO5" s="15">
        <v>64</v>
      </c>
      <c r="AP5" s="15"/>
      <c r="AQ5" s="15"/>
      <c r="AR5" s="29">
        <v>64</v>
      </c>
      <c r="AS5" s="39" t="s">
        <v>28</v>
      </c>
      <c r="AT5" s="28">
        <f t="shared" si="9"/>
        <v>0</v>
      </c>
      <c r="AU5" s="28" t="s">
        <v>101</v>
      </c>
      <c r="AV5" s="40" t="s">
        <v>101</v>
      </c>
      <c r="AW5" s="32">
        <f t="shared" si="10"/>
        <v>0</v>
      </c>
      <c r="AX5" s="32">
        <f t="shared" si="2"/>
        <v>0</v>
      </c>
      <c r="AY5" s="32">
        <f t="shared" si="2"/>
        <v>1</v>
      </c>
      <c r="AZ5" s="42" t="s">
        <v>29</v>
      </c>
      <c r="BA5">
        <f t="shared" si="11"/>
        <v>1</v>
      </c>
      <c r="BB5">
        <f t="shared" si="3"/>
        <v>0</v>
      </c>
      <c r="BC5">
        <f t="shared" si="3"/>
        <v>0</v>
      </c>
      <c r="BD5">
        <f t="shared" si="3"/>
        <v>0</v>
      </c>
      <c r="BE5">
        <f t="shared" si="3"/>
        <v>0</v>
      </c>
      <c r="BF5">
        <f t="shared" si="3"/>
        <v>0</v>
      </c>
      <c r="BG5" s="40" t="s">
        <v>109</v>
      </c>
      <c r="BH5" s="20">
        <f t="shared" si="12"/>
        <v>1</v>
      </c>
      <c r="BI5" s="20">
        <f t="shared" si="4"/>
        <v>0</v>
      </c>
      <c r="BJ5" s="20">
        <f t="shared" si="4"/>
        <v>0</v>
      </c>
      <c r="BK5" s="20">
        <f t="shared" si="4"/>
        <v>0</v>
      </c>
      <c r="BL5" s="15">
        <v>36.181271000000002</v>
      </c>
      <c r="BM5" s="16">
        <v>-115.13413199999999</v>
      </c>
      <c r="BO5">
        <f t="shared" si="13"/>
        <v>0</v>
      </c>
      <c r="BP5" s="28">
        <f t="shared" si="14"/>
        <v>1</v>
      </c>
      <c r="BQ5">
        <f t="shared" si="15"/>
        <v>1</v>
      </c>
      <c r="BR5">
        <f t="shared" si="5"/>
        <v>0</v>
      </c>
      <c r="BS5">
        <f t="shared" si="5"/>
        <v>0</v>
      </c>
      <c r="BT5">
        <f t="shared" si="5"/>
        <v>0</v>
      </c>
      <c r="BU5">
        <f t="shared" si="5"/>
        <v>0</v>
      </c>
    </row>
    <row r="6" spans="1:106" x14ac:dyDescent="0.45">
      <c r="A6" s="18">
        <v>5</v>
      </c>
      <c r="B6" s="15" t="s">
        <v>48</v>
      </c>
      <c r="C6" s="15" t="s">
        <v>1210</v>
      </c>
      <c r="D6" s="15" t="s">
        <v>1323</v>
      </c>
      <c r="E6" s="17">
        <v>42900</v>
      </c>
      <c r="F6" s="15" t="s">
        <v>50</v>
      </c>
      <c r="G6" s="40" t="s">
        <v>24</v>
      </c>
      <c r="H6">
        <f t="shared" si="6"/>
        <v>0</v>
      </c>
      <c r="I6" s="15" t="s">
        <v>39</v>
      </c>
      <c r="J6" s="40" t="s">
        <v>39</v>
      </c>
      <c r="K6" s="20">
        <f t="shared" si="7"/>
        <v>0</v>
      </c>
      <c r="L6" s="20">
        <f t="shared" si="0"/>
        <v>1</v>
      </c>
      <c r="M6" s="20">
        <f t="shared" si="0"/>
        <v>0</v>
      </c>
      <c r="N6" s="20">
        <f t="shared" si="0"/>
        <v>0</v>
      </c>
      <c r="O6" s="20">
        <f t="shared" si="0"/>
        <v>0</v>
      </c>
      <c r="P6" s="20">
        <f t="shared" si="0"/>
        <v>0</v>
      </c>
      <c r="Q6" s="20">
        <f t="shared" si="0"/>
        <v>0</v>
      </c>
      <c r="R6" s="20">
        <f t="shared" si="0"/>
        <v>0</v>
      </c>
      <c r="S6" s="20">
        <f t="shared" si="0"/>
        <v>0</v>
      </c>
      <c r="T6" s="20">
        <f t="shared" si="0"/>
        <v>0</v>
      </c>
      <c r="U6" s="20">
        <f t="shared" si="0"/>
        <v>0</v>
      </c>
      <c r="V6" s="20">
        <f t="shared" si="0"/>
        <v>0</v>
      </c>
      <c r="W6" s="20">
        <f t="shared" si="0"/>
        <v>0</v>
      </c>
      <c r="X6" s="40" t="s">
        <v>26</v>
      </c>
      <c r="Y6" s="20">
        <f t="shared" si="8"/>
        <v>1</v>
      </c>
      <c r="Z6" s="20">
        <f t="shared" si="1"/>
        <v>0</v>
      </c>
      <c r="AA6" s="20">
        <f t="shared" si="1"/>
        <v>0</v>
      </c>
      <c r="AB6" s="20">
        <f t="shared" si="1"/>
        <v>0</v>
      </c>
      <c r="AC6" s="20">
        <f t="shared" si="1"/>
        <v>0</v>
      </c>
      <c r="AD6" s="20">
        <f t="shared" si="1"/>
        <v>0</v>
      </c>
      <c r="AE6" s="20">
        <f t="shared" si="1"/>
        <v>0</v>
      </c>
      <c r="AF6" s="20">
        <f t="shared" si="1"/>
        <v>0</v>
      </c>
      <c r="AG6" s="20">
        <f t="shared" si="1"/>
        <v>0</v>
      </c>
      <c r="AH6" s="20">
        <f t="shared" si="1"/>
        <v>0</v>
      </c>
      <c r="AI6" s="20">
        <f t="shared" si="1"/>
        <v>0</v>
      </c>
      <c r="AJ6" s="40" t="s">
        <v>51</v>
      </c>
      <c r="AK6" s="15">
        <v>3</v>
      </c>
      <c r="AL6" s="15">
        <v>2</v>
      </c>
      <c r="AM6" s="15">
        <v>5</v>
      </c>
      <c r="AN6" s="15">
        <v>0</v>
      </c>
      <c r="AO6" s="15">
        <v>38</v>
      </c>
      <c r="AP6" s="15">
        <v>1</v>
      </c>
      <c r="AQ6" s="15"/>
      <c r="AR6" s="29">
        <v>38</v>
      </c>
      <c r="AS6" s="40" t="s">
        <v>28</v>
      </c>
      <c r="AT6" s="28">
        <f t="shared" si="9"/>
        <v>0</v>
      </c>
      <c r="AU6" s="28" t="s">
        <v>101</v>
      </c>
      <c r="AV6" s="40" t="s">
        <v>52</v>
      </c>
      <c r="AW6" s="32">
        <f t="shared" si="10"/>
        <v>1</v>
      </c>
      <c r="AX6" s="32">
        <f t="shared" si="2"/>
        <v>0</v>
      </c>
      <c r="AY6" s="32">
        <f t="shared" si="2"/>
        <v>0</v>
      </c>
      <c r="AZ6" s="42" t="s">
        <v>53</v>
      </c>
      <c r="BA6">
        <f t="shared" si="11"/>
        <v>0</v>
      </c>
      <c r="BB6">
        <f t="shared" si="3"/>
        <v>0</v>
      </c>
      <c r="BC6">
        <f t="shared" si="3"/>
        <v>0</v>
      </c>
      <c r="BD6">
        <f t="shared" si="3"/>
        <v>0</v>
      </c>
      <c r="BE6">
        <f t="shared" si="3"/>
        <v>0</v>
      </c>
      <c r="BF6">
        <f t="shared" si="3"/>
        <v>0</v>
      </c>
      <c r="BG6" s="40" t="s">
        <v>109</v>
      </c>
      <c r="BH6" s="20">
        <f t="shared" si="12"/>
        <v>1</v>
      </c>
      <c r="BI6" s="20">
        <f t="shared" si="4"/>
        <v>0</v>
      </c>
      <c r="BJ6" s="20">
        <f t="shared" si="4"/>
        <v>0</v>
      </c>
      <c r="BK6" s="20">
        <f t="shared" si="4"/>
        <v>0</v>
      </c>
      <c r="BL6" s="15"/>
      <c r="BM6" s="16"/>
      <c r="BO6">
        <f t="shared" si="13"/>
        <v>0</v>
      </c>
      <c r="BP6" s="28">
        <f t="shared" si="14"/>
        <v>1</v>
      </c>
      <c r="BQ6">
        <f t="shared" si="15"/>
        <v>0</v>
      </c>
      <c r="BR6">
        <f t="shared" si="5"/>
        <v>0</v>
      </c>
      <c r="BS6">
        <f t="shared" si="5"/>
        <v>0</v>
      </c>
      <c r="BT6">
        <f t="shared" si="5"/>
        <v>0</v>
      </c>
      <c r="BU6">
        <f t="shared" si="5"/>
        <v>0</v>
      </c>
      <c r="CC6" s="50" t="s">
        <v>1472</v>
      </c>
      <c r="CD6" s="50"/>
      <c r="CM6" s="50" t="s">
        <v>1472</v>
      </c>
      <c r="CN6" s="50"/>
      <c r="CW6" s="50" t="s">
        <v>1472</v>
      </c>
      <c r="CX6" s="50"/>
    </row>
    <row r="7" spans="1:106" x14ac:dyDescent="0.45">
      <c r="A7" s="18">
        <v>6</v>
      </c>
      <c r="B7" s="15" t="s">
        <v>54</v>
      </c>
      <c r="C7" s="15" t="s">
        <v>1414</v>
      </c>
      <c r="D7" s="15" t="s">
        <v>1413</v>
      </c>
      <c r="E7" s="17">
        <v>42893</v>
      </c>
      <c r="F7" s="15" t="s">
        <v>56</v>
      </c>
      <c r="G7" s="40" t="s">
        <v>24</v>
      </c>
      <c r="H7">
        <f t="shared" si="6"/>
        <v>0</v>
      </c>
      <c r="I7" s="15" t="s">
        <v>39</v>
      </c>
      <c r="J7" s="40" t="s">
        <v>39</v>
      </c>
      <c r="K7" s="20">
        <f t="shared" si="7"/>
        <v>0</v>
      </c>
      <c r="L7" s="20">
        <f t="shared" si="0"/>
        <v>1</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40" t="s">
        <v>57</v>
      </c>
      <c r="Y7" s="20">
        <f t="shared" si="8"/>
        <v>0</v>
      </c>
      <c r="Z7" s="20">
        <f t="shared" si="1"/>
        <v>0</v>
      </c>
      <c r="AA7" s="20">
        <f t="shared" si="1"/>
        <v>0</v>
      </c>
      <c r="AB7" s="20">
        <f t="shared" si="1"/>
        <v>1</v>
      </c>
      <c r="AC7" s="20">
        <f t="shared" si="1"/>
        <v>0</v>
      </c>
      <c r="AD7" s="20">
        <f t="shared" si="1"/>
        <v>0</v>
      </c>
      <c r="AE7" s="20">
        <f t="shared" si="1"/>
        <v>0</v>
      </c>
      <c r="AF7" s="20">
        <f t="shared" si="1"/>
        <v>0</v>
      </c>
      <c r="AG7" s="20">
        <f t="shared" si="1"/>
        <v>0</v>
      </c>
      <c r="AH7" s="20">
        <f t="shared" si="1"/>
        <v>0</v>
      </c>
      <c r="AI7" s="20">
        <f t="shared" si="1"/>
        <v>0</v>
      </c>
      <c r="AJ7" s="40" t="s">
        <v>58</v>
      </c>
      <c r="AK7" s="15">
        <v>3</v>
      </c>
      <c r="AL7" s="15">
        <v>0</v>
      </c>
      <c r="AM7" s="15">
        <v>3</v>
      </c>
      <c r="AN7" s="15"/>
      <c r="AO7" s="15">
        <v>24</v>
      </c>
      <c r="AP7" s="15">
        <v>1</v>
      </c>
      <c r="AQ7" s="15" t="s">
        <v>56</v>
      </c>
      <c r="AR7" s="29">
        <v>24</v>
      </c>
      <c r="AS7" s="40" t="s">
        <v>52</v>
      </c>
      <c r="AT7" s="28">
        <f t="shared" si="9"/>
        <v>1</v>
      </c>
      <c r="AU7" s="29" t="s">
        <v>56</v>
      </c>
      <c r="AV7" s="40" t="s">
        <v>101</v>
      </c>
      <c r="AW7" s="32">
        <f t="shared" si="10"/>
        <v>0</v>
      </c>
      <c r="AX7" s="32">
        <f t="shared" si="2"/>
        <v>0</v>
      </c>
      <c r="AY7" s="32">
        <f t="shared" si="2"/>
        <v>1</v>
      </c>
      <c r="AZ7" s="42" t="s">
        <v>29</v>
      </c>
      <c r="BA7">
        <f t="shared" si="11"/>
        <v>1</v>
      </c>
      <c r="BB7">
        <f t="shared" si="3"/>
        <v>0</v>
      </c>
      <c r="BC7">
        <f t="shared" si="3"/>
        <v>0</v>
      </c>
      <c r="BD7">
        <f t="shared" si="3"/>
        <v>0</v>
      </c>
      <c r="BE7">
        <f t="shared" si="3"/>
        <v>0</v>
      </c>
      <c r="BF7">
        <f t="shared" si="3"/>
        <v>0</v>
      </c>
      <c r="BG7" s="40" t="s">
        <v>109</v>
      </c>
      <c r="BH7" s="20">
        <f t="shared" si="12"/>
        <v>1</v>
      </c>
      <c r="BI7" s="20">
        <f t="shared" si="4"/>
        <v>0</v>
      </c>
      <c r="BJ7" s="20">
        <f t="shared" si="4"/>
        <v>0</v>
      </c>
      <c r="BK7" s="20">
        <f t="shared" si="4"/>
        <v>0</v>
      </c>
      <c r="BL7" s="15"/>
      <c r="BM7" s="16"/>
      <c r="BO7">
        <f t="shared" si="13"/>
        <v>0</v>
      </c>
      <c r="BP7" s="28">
        <f t="shared" si="14"/>
        <v>1</v>
      </c>
      <c r="BQ7">
        <f t="shared" si="15"/>
        <v>1</v>
      </c>
      <c r="BR7">
        <f t="shared" si="5"/>
        <v>0</v>
      </c>
      <c r="BS7">
        <f t="shared" si="5"/>
        <v>0</v>
      </c>
      <c r="BT7">
        <f t="shared" si="5"/>
        <v>0</v>
      </c>
      <c r="BU7">
        <f t="shared" si="5"/>
        <v>0</v>
      </c>
      <c r="CC7" s="47" t="s">
        <v>1473</v>
      </c>
      <c r="CD7" s="47">
        <v>5.4994290526789634E-2</v>
      </c>
      <c r="CM7" s="47" t="s">
        <v>1473</v>
      </c>
      <c r="CN7" s="47">
        <v>1.8244071166091475E-2</v>
      </c>
      <c r="CW7" s="47" t="s">
        <v>1473</v>
      </c>
      <c r="CX7" s="47">
        <v>0.10580281755464686</v>
      </c>
    </row>
    <row r="8" spans="1:106" x14ac:dyDescent="0.45">
      <c r="A8" s="18">
        <v>7</v>
      </c>
      <c r="B8" s="15" t="s">
        <v>59</v>
      </c>
      <c r="C8" s="15" t="s">
        <v>1372</v>
      </c>
      <c r="D8" s="15" t="s">
        <v>1171</v>
      </c>
      <c r="E8" s="17">
        <v>42891</v>
      </c>
      <c r="F8" s="15" t="s">
        <v>61</v>
      </c>
      <c r="G8" s="40" t="s">
        <v>24</v>
      </c>
      <c r="H8">
        <f t="shared" si="6"/>
        <v>0</v>
      </c>
      <c r="I8" s="15" t="s">
        <v>39</v>
      </c>
      <c r="J8" s="40" t="s">
        <v>39</v>
      </c>
      <c r="K8" s="20">
        <f t="shared" si="7"/>
        <v>0</v>
      </c>
      <c r="L8" s="20">
        <f t="shared" si="0"/>
        <v>1</v>
      </c>
      <c r="M8" s="20">
        <f t="shared" si="0"/>
        <v>0</v>
      </c>
      <c r="N8" s="20">
        <f t="shared" si="0"/>
        <v>0</v>
      </c>
      <c r="O8" s="20">
        <f t="shared" si="0"/>
        <v>0</v>
      </c>
      <c r="P8" s="20">
        <f t="shared" si="0"/>
        <v>0</v>
      </c>
      <c r="Q8" s="20">
        <f t="shared" si="0"/>
        <v>0</v>
      </c>
      <c r="R8" s="20">
        <f t="shared" si="0"/>
        <v>0</v>
      </c>
      <c r="S8" s="20">
        <f t="shared" si="0"/>
        <v>0</v>
      </c>
      <c r="T8" s="20">
        <f t="shared" si="0"/>
        <v>0</v>
      </c>
      <c r="U8" s="20">
        <f t="shared" si="0"/>
        <v>0</v>
      </c>
      <c r="V8" s="20">
        <f t="shared" si="0"/>
        <v>0</v>
      </c>
      <c r="W8" s="20">
        <f t="shared" si="0"/>
        <v>0</v>
      </c>
      <c r="X8" s="40" t="s">
        <v>62</v>
      </c>
      <c r="Y8" s="20">
        <f t="shared" si="8"/>
        <v>0</v>
      </c>
      <c r="Z8" s="20">
        <f t="shared" si="1"/>
        <v>1</v>
      </c>
      <c r="AA8" s="20">
        <f t="shared" si="1"/>
        <v>0</v>
      </c>
      <c r="AB8" s="20">
        <f t="shared" si="1"/>
        <v>0</v>
      </c>
      <c r="AC8" s="20">
        <f t="shared" si="1"/>
        <v>0</v>
      </c>
      <c r="AD8" s="20">
        <f t="shared" si="1"/>
        <v>0</v>
      </c>
      <c r="AE8" s="20">
        <f t="shared" si="1"/>
        <v>0</v>
      </c>
      <c r="AF8" s="20">
        <f t="shared" si="1"/>
        <v>0</v>
      </c>
      <c r="AG8" s="20">
        <f t="shared" si="1"/>
        <v>0</v>
      </c>
      <c r="AH8" s="20">
        <f t="shared" si="1"/>
        <v>0</v>
      </c>
      <c r="AI8" s="20">
        <f t="shared" si="1"/>
        <v>0</v>
      </c>
      <c r="AJ8" s="40" t="s">
        <v>63</v>
      </c>
      <c r="AK8" s="15">
        <v>5</v>
      </c>
      <c r="AL8" s="15">
        <v>0</v>
      </c>
      <c r="AM8" s="15">
        <v>5</v>
      </c>
      <c r="AN8" s="15"/>
      <c r="AO8" s="15">
        <v>45</v>
      </c>
      <c r="AP8" s="15">
        <v>1</v>
      </c>
      <c r="AQ8" s="15" t="s">
        <v>61</v>
      </c>
      <c r="AR8" s="29">
        <v>45</v>
      </c>
      <c r="AS8" s="40" t="s">
        <v>52</v>
      </c>
      <c r="AT8" s="28">
        <f t="shared" si="9"/>
        <v>1</v>
      </c>
      <c r="AU8" s="29" t="s">
        <v>61</v>
      </c>
      <c r="AV8" s="40" t="s">
        <v>101</v>
      </c>
      <c r="AW8" s="32">
        <f t="shared" si="10"/>
        <v>0</v>
      </c>
      <c r="AX8" s="32">
        <f t="shared" si="2"/>
        <v>0</v>
      </c>
      <c r="AY8" s="32">
        <f t="shared" si="2"/>
        <v>1</v>
      </c>
      <c r="AZ8" s="42" t="s">
        <v>29</v>
      </c>
      <c r="BA8">
        <f t="shared" si="11"/>
        <v>1</v>
      </c>
      <c r="BB8">
        <f t="shared" si="3"/>
        <v>0</v>
      </c>
      <c r="BC8">
        <f t="shared" si="3"/>
        <v>0</v>
      </c>
      <c r="BD8">
        <f t="shared" si="3"/>
        <v>0</v>
      </c>
      <c r="BE8">
        <f t="shared" si="3"/>
        <v>0</v>
      </c>
      <c r="BF8">
        <f t="shared" si="3"/>
        <v>0</v>
      </c>
      <c r="BG8" s="40" t="s">
        <v>109</v>
      </c>
      <c r="BH8" s="20">
        <f t="shared" si="12"/>
        <v>1</v>
      </c>
      <c r="BI8" s="20">
        <f t="shared" si="4"/>
        <v>0</v>
      </c>
      <c r="BJ8" s="20">
        <f t="shared" si="4"/>
        <v>0</v>
      </c>
      <c r="BK8" s="20">
        <f t="shared" si="4"/>
        <v>0</v>
      </c>
      <c r="BL8" s="15"/>
      <c r="BM8" s="16"/>
      <c r="BO8">
        <f t="shared" si="13"/>
        <v>0</v>
      </c>
      <c r="BP8" s="28">
        <f t="shared" si="14"/>
        <v>1</v>
      </c>
      <c r="BQ8">
        <f t="shared" si="15"/>
        <v>1</v>
      </c>
      <c r="BR8">
        <f t="shared" si="5"/>
        <v>0</v>
      </c>
      <c r="BS8">
        <f t="shared" si="5"/>
        <v>0</v>
      </c>
      <c r="BT8">
        <f t="shared" si="5"/>
        <v>0</v>
      </c>
      <c r="BU8">
        <f t="shared" si="5"/>
        <v>0</v>
      </c>
      <c r="CC8" s="47" t="s">
        <v>1474</v>
      </c>
      <c r="CD8" s="47">
        <v>3.0243719905449443E-3</v>
      </c>
      <c r="CM8" s="47" t="s">
        <v>1474</v>
      </c>
      <c r="CN8" s="47">
        <v>3.3284613271341033E-4</v>
      </c>
      <c r="CW8" s="47" t="s">
        <v>1474</v>
      </c>
      <c r="CX8" s="47">
        <v>1.119423620250189E-2</v>
      </c>
    </row>
    <row r="9" spans="1:106" x14ac:dyDescent="0.45">
      <c r="A9" s="18">
        <v>8</v>
      </c>
      <c r="B9" s="15" t="s">
        <v>64</v>
      </c>
      <c r="C9" s="15" t="s">
        <v>1412</v>
      </c>
      <c r="D9" s="15" t="s">
        <v>1223</v>
      </c>
      <c r="E9" s="17">
        <v>42867</v>
      </c>
      <c r="F9" s="15" t="s">
        <v>66</v>
      </c>
      <c r="G9" s="40" t="s">
        <v>24</v>
      </c>
      <c r="H9">
        <f t="shared" si="6"/>
        <v>0</v>
      </c>
      <c r="I9" s="15" t="s">
        <v>39</v>
      </c>
      <c r="J9" s="40" t="s">
        <v>39</v>
      </c>
      <c r="K9" s="20">
        <f t="shared" si="7"/>
        <v>0</v>
      </c>
      <c r="L9" s="20">
        <f t="shared" si="0"/>
        <v>1</v>
      </c>
      <c r="M9" s="20">
        <f t="shared" si="0"/>
        <v>0</v>
      </c>
      <c r="N9" s="20">
        <f t="shared" si="0"/>
        <v>0</v>
      </c>
      <c r="O9" s="20">
        <f t="shared" si="0"/>
        <v>0</v>
      </c>
      <c r="P9" s="20">
        <f t="shared" si="0"/>
        <v>0</v>
      </c>
      <c r="Q9" s="20">
        <f t="shared" si="0"/>
        <v>0</v>
      </c>
      <c r="R9" s="20">
        <f t="shared" si="0"/>
        <v>0</v>
      </c>
      <c r="S9" s="20">
        <f t="shared" si="0"/>
        <v>0</v>
      </c>
      <c r="T9" s="20">
        <f t="shared" si="0"/>
        <v>0</v>
      </c>
      <c r="U9" s="20">
        <f t="shared" si="0"/>
        <v>0</v>
      </c>
      <c r="V9" s="20">
        <f t="shared" si="0"/>
        <v>0</v>
      </c>
      <c r="W9" s="20">
        <f t="shared" si="0"/>
        <v>0</v>
      </c>
      <c r="X9" s="40" t="s">
        <v>26</v>
      </c>
      <c r="Y9" s="20">
        <f t="shared" si="8"/>
        <v>1</v>
      </c>
      <c r="Z9" s="20">
        <f t="shared" si="1"/>
        <v>0</v>
      </c>
      <c r="AA9" s="20">
        <f t="shared" si="1"/>
        <v>0</v>
      </c>
      <c r="AB9" s="20">
        <f t="shared" si="1"/>
        <v>0</v>
      </c>
      <c r="AC9" s="20">
        <f t="shared" si="1"/>
        <v>0</v>
      </c>
      <c r="AD9" s="20">
        <f t="shared" si="1"/>
        <v>0</v>
      </c>
      <c r="AE9" s="20">
        <f t="shared" si="1"/>
        <v>0</v>
      </c>
      <c r="AF9" s="20">
        <f t="shared" si="1"/>
        <v>0</v>
      </c>
      <c r="AG9" s="20">
        <f t="shared" si="1"/>
        <v>0</v>
      </c>
      <c r="AH9" s="20">
        <f t="shared" si="1"/>
        <v>0</v>
      </c>
      <c r="AI9" s="20">
        <f t="shared" si="1"/>
        <v>0</v>
      </c>
      <c r="AJ9" s="40" t="s">
        <v>67</v>
      </c>
      <c r="AK9" s="15">
        <v>3</v>
      </c>
      <c r="AL9" s="15">
        <v>0</v>
      </c>
      <c r="AM9" s="15">
        <v>3</v>
      </c>
      <c r="AN9" s="15">
        <v>1</v>
      </c>
      <c r="AO9" s="15">
        <v>43</v>
      </c>
      <c r="AP9" s="15">
        <v>1</v>
      </c>
      <c r="AQ9" s="15" t="s">
        <v>68</v>
      </c>
      <c r="AR9" s="29">
        <v>43</v>
      </c>
      <c r="AS9" s="40" t="s">
        <v>52</v>
      </c>
      <c r="AT9" s="28">
        <f t="shared" si="9"/>
        <v>1</v>
      </c>
      <c r="AU9" s="29" t="s">
        <v>68</v>
      </c>
      <c r="AV9" s="40" t="s">
        <v>52</v>
      </c>
      <c r="AW9" s="32">
        <f t="shared" si="10"/>
        <v>1</v>
      </c>
      <c r="AX9" s="32">
        <f t="shared" si="2"/>
        <v>0</v>
      </c>
      <c r="AY9" s="32">
        <f t="shared" si="2"/>
        <v>0</v>
      </c>
      <c r="AZ9" s="42" t="s">
        <v>29</v>
      </c>
      <c r="BA9">
        <f t="shared" si="11"/>
        <v>1</v>
      </c>
      <c r="BB9">
        <f t="shared" si="3"/>
        <v>0</v>
      </c>
      <c r="BC9">
        <f t="shared" si="3"/>
        <v>0</v>
      </c>
      <c r="BD9">
        <f t="shared" si="3"/>
        <v>0</v>
      </c>
      <c r="BE9">
        <f t="shared" si="3"/>
        <v>0</v>
      </c>
      <c r="BF9">
        <f t="shared" si="3"/>
        <v>0</v>
      </c>
      <c r="BG9" s="40" t="s">
        <v>109</v>
      </c>
      <c r="BH9" s="20">
        <f t="shared" si="12"/>
        <v>1</v>
      </c>
      <c r="BI9" s="20">
        <f t="shared" si="4"/>
        <v>0</v>
      </c>
      <c r="BJ9" s="20">
        <f t="shared" si="4"/>
        <v>0</v>
      </c>
      <c r="BK9" s="20">
        <f t="shared" si="4"/>
        <v>0</v>
      </c>
      <c r="BL9" s="15"/>
      <c r="BM9" s="16"/>
      <c r="BO9">
        <f t="shared" si="13"/>
        <v>0</v>
      </c>
      <c r="BP9" s="28">
        <f t="shared" si="14"/>
        <v>1</v>
      </c>
      <c r="BQ9">
        <f t="shared" si="15"/>
        <v>1</v>
      </c>
      <c r="BR9">
        <f t="shared" si="5"/>
        <v>0</v>
      </c>
      <c r="BS9">
        <f t="shared" si="5"/>
        <v>0</v>
      </c>
      <c r="BT9">
        <f t="shared" si="5"/>
        <v>0</v>
      </c>
      <c r="BU9">
        <f t="shared" si="5"/>
        <v>0</v>
      </c>
      <c r="CC9" s="53" t="s">
        <v>1475</v>
      </c>
      <c r="CD9" s="53">
        <v>-8.1471087366130572E-5</v>
      </c>
      <c r="CM9" s="53" t="s">
        <v>1475</v>
      </c>
      <c r="CN9" s="53">
        <v>-5.9150735789571304E-3</v>
      </c>
      <c r="CW9" s="47" t="s">
        <v>1475</v>
      </c>
      <c r="CX9" s="47">
        <v>-4.4020692201715821E-3</v>
      </c>
    </row>
    <row r="10" spans="1:106" x14ac:dyDescent="0.45">
      <c r="A10" s="18">
        <v>9</v>
      </c>
      <c r="B10" s="15" t="s">
        <v>69</v>
      </c>
      <c r="C10" s="15" t="s">
        <v>1411</v>
      </c>
      <c r="D10" s="15" t="s">
        <v>1163</v>
      </c>
      <c r="E10" s="17">
        <v>42843</v>
      </c>
      <c r="F10" s="15" t="s">
        <v>71</v>
      </c>
      <c r="G10" s="40" t="s">
        <v>34</v>
      </c>
      <c r="H10">
        <f t="shared" si="6"/>
        <v>1</v>
      </c>
      <c r="I10" s="15" t="s">
        <v>25</v>
      </c>
      <c r="J10" s="40" t="s">
        <v>25</v>
      </c>
      <c r="K10" s="20">
        <f t="shared" si="7"/>
        <v>1</v>
      </c>
      <c r="L10" s="20">
        <f t="shared" si="0"/>
        <v>0</v>
      </c>
      <c r="M10" s="20">
        <f t="shared" si="0"/>
        <v>0</v>
      </c>
      <c r="N10" s="20">
        <f t="shared" si="0"/>
        <v>0</v>
      </c>
      <c r="O10" s="20">
        <f t="shared" si="0"/>
        <v>0</v>
      </c>
      <c r="P10" s="20">
        <f t="shared" si="0"/>
        <v>0</v>
      </c>
      <c r="Q10" s="20">
        <f t="shared" si="0"/>
        <v>0</v>
      </c>
      <c r="R10" s="20">
        <f t="shared" si="0"/>
        <v>0</v>
      </c>
      <c r="S10" s="20">
        <f t="shared" si="0"/>
        <v>0</v>
      </c>
      <c r="T10" s="20">
        <f t="shared" si="0"/>
        <v>0</v>
      </c>
      <c r="U10" s="20">
        <f t="shared" si="0"/>
        <v>0</v>
      </c>
      <c r="V10" s="20">
        <f t="shared" si="0"/>
        <v>0</v>
      </c>
      <c r="W10" s="20">
        <f t="shared" si="0"/>
        <v>0</v>
      </c>
      <c r="X10" s="40" t="s">
        <v>72</v>
      </c>
      <c r="Y10" s="20">
        <f t="shared" si="8"/>
        <v>0</v>
      </c>
      <c r="Z10" s="20">
        <f t="shared" si="1"/>
        <v>0</v>
      </c>
      <c r="AA10" s="20">
        <f t="shared" si="1"/>
        <v>1</v>
      </c>
      <c r="AB10" s="20">
        <f t="shared" si="1"/>
        <v>0</v>
      </c>
      <c r="AC10" s="20">
        <f t="shared" si="1"/>
        <v>0</v>
      </c>
      <c r="AD10" s="20">
        <f t="shared" si="1"/>
        <v>0</v>
      </c>
      <c r="AE10" s="20">
        <f t="shared" si="1"/>
        <v>0</v>
      </c>
      <c r="AF10" s="20">
        <f t="shared" si="1"/>
        <v>0</v>
      </c>
      <c r="AG10" s="20">
        <f t="shared" si="1"/>
        <v>0</v>
      </c>
      <c r="AH10" s="20">
        <f t="shared" si="1"/>
        <v>0</v>
      </c>
      <c r="AI10" s="20">
        <f t="shared" si="1"/>
        <v>0</v>
      </c>
      <c r="AJ10" s="40" t="s">
        <v>73</v>
      </c>
      <c r="AK10" s="15">
        <v>3</v>
      </c>
      <c r="AL10" s="15">
        <v>0</v>
      </c>
      <c r="AM10" s="15">
        <v>3</v>
      </c>
      <c r="AN10" s="15"/>
      <c r="AO10" s="15">
        <v>39</v>
      </c>
      <c r="AP10" s="15"/>
      <c r="AQ10" s="15"/>
      <c r="AR10" s="29">
        <v>39</v>
      </c>
      <c r="AS10" s="39" t="s">
        <v>28</v>
      </c>
      <c r="AT10" s="28">
        <f t="shared" si="9"/>
        <v>0</v>
      </c>
      <c r="AU10" s="28" t="s">
        <v>101</v>
      </c>
      <c r="AV10" s="40" t="s">
        <v>101</v>
      </c>
      <c r="AW10" s="32">
        <f t="shared" si="10"/>
        <v>0</v>
      </c>
      <c r="AX10" s="32">
        <f t="shared" si="2"/>
        <v>0</v>
      </c>
      <c r="AY10" s="32">
        <f t="shared" si="2"/>
        <v>1</v>
      </c>
      <c r="AZ10" s="42" t="s">
        <v>42</v>
      </c>
      <c r="BA10">
        <f t="shared" si="11"/>
        <v>0</v>
      </c>
      <c r="BB10">
        <f t="shared" si="3"/>
        <v>1</v>
      </c>
      <c r="BC10">
        <f t="shared" si="3"/>
        <v>0</v>
      </c>
      <c r="BD10">
        <f t="shared" si="3"/>
        <v>0</v>
      </c>
      <c r="BE10">
        <f t="shared" si="3"/>
        <v>0</v>
      </c>
      <c r="BF10">
        <f t="shared" si="3"/>
        <v>0</v>
      </c>
      <c r="BG10" s="40" t="s">
        <v>109</v>
      </c>
      <c r="BH10" s="20">
        <f t="shared" si="12"/>
        <v>1</v>
      </c>
      <c r="BI10" s="20">
        <f t="shared" si="4"/>
        <v>0</v>
      </c>
      <c r="BJ10" s="20">
        <f t="shared" si="4"/>
        <v>0</v>
      </c>
      <c r="BK10" s="20">
        <f t="shared" si="4"/>
        <v>0</v>
      </c>
      <c r="BL10" s="15"/>
      <c r="BM10" s="16"/>
      <c r="BO10">
        <f t="shared" si="13"/>
        <v>0</v>
      </c>
      <c r="BP10" s="28">
        <f t="shared" si="14"/>
        <v>1</v>
      </c>
      <c r="BQ10">
        <f t="shared" si="15"/>
        <v>0</v>
      </c>
      <c r="BR10">
        <f t="shared" si="5"/>
        <v>1</v>
      </c>
      <c r="BS10">
        <f t="shared" si="5"/>
        <v>0</v>
      </c>
      <c r="BT10">
        <f t="shared" si="5"/>
        <v>0</v>
      </c>
      <c r="BU10">
        <f t="shared" si="5"/>
        <v>0</v>
      </c>
      <c r="CC10" s="47" t="s">
        <v>1476</v>
      </c>
      <c r="CD10" s="47">
        <v>33.663679965132012</v>
      </c>
      <c r="CM10" s="47" t="s">
        <v>1476</v>
      </c>
      <c r="CN10" s="47">
        <v>33.761719468435238</v>
      </c>
      <c r="CW10" s="47" t="s">
        <v>1476</v>
      </c>
      <c r="CX10" s="47">
        <v>33.736319286759006</v>
      </c>
    </row>
    <row r="11" spans="1:106" ht="14.65" thickBot="1" x14ac:dyDescent="0.5">
      <c r="A11" s="18">
        <v>10</v>
      </c>
      <c r="B11" s="15" t="s">
        <v>74</v>
      </c>
      <c r="C11" s="15" t="s">
        <v>1231</v>
      </c>
      <c r="D11" s="15" t="s">
        <v>1171</v>
      </c>
      <c r="E11" s="17">
        <v>42741</v>
      </c>
      <c r="F11" s="15" t="s">
        <v>76</v>
      </c>
      <c r="G11" s="40" t="s">
        <v>24</v>
      </c>
      <c r="H11">
        <f t="shared" si="6"/>
        <v>0</v>
      </c>
      <c r="I11" s="15" t="s">
        <v>25</v>
      </c>
      <c r="J11" s="40" t="s">
        <v>25</v>
      </c>
      <c r="K11" s="20">
        <f t="shared" si="7"/>
        <v>1</v>
      </c>
      <c r="L11" s="20">
        <f t="shared" si="0"/>
        <v>0</v>
      </c>
      <c r="M11" s="20">
        <f t="shared" si="0"/>
        <v>0</v>
      </c>
      <c r="N11" s="20">
        <f t="shared" si="0"/>
        <v>0</v>
      </c>
      <c r="O11" s="20">
        <f t="shared" si="0"/>
        <v>0</v>
      </c>
      <c r="P11" s="20">
        <f t="shared" si="0"/>
        <v>0</v>
      </c>
      <c r="Q11" s="20">
        <f t="shared" si="0"/>
        <v>0</v>
      </c>
      <c r="R11" s="20">
        <f t="shared" si="0"/>
        <v>0</v>
      </c>
      <c r="S11" s="20">
        <f t="shared" si="0"/>
        <v>0</v>
      </c>
      <c r="T11" s="20">
        <f t="shared" si="0"/>
        <v>0</v>
      </c>
      <c r="U11" s="20">
        <f t="shared" si="0"/>
        <v>0</v>
      </c>
      <c r="V11" s="20">
        <f t="shared" si="0"/>
        <v>0</v>
      </c>
      <c r="W11" s="20">
        <f t="shared" si="0"/>
        <v>0</v>
      </c>
      <c r="X11" s="40" t="s">
        <v>57</v>
      </c>
      <c r="Y11" s="20">
        <f t="shared" si="8"/>
        <v>0</v>
      </c>
      <c r="Z11" s="20">
        <f t="shared" si="1"/>
        <v>0</v>
      </c>
      <c r="AA11" s="20">
        <f t="shared" si="1"/>
        <v>0</v>
      </c>
      <c r="AB11" s="20">
        <f t="shared" si="1"/>
        <v>1</v>
      </c>
      <c r="AC11" s="20">
        <f t="shared" si="1"/>
        <v>0</v>
      </c>
      <c r="AD11" s="20">
        <f t="shared" si="1"/>
        <v>0</v>
      </c>
      <c r="AE11" s="20">
        <f t="shared" si="1"/>
        <v>0</v>
      </c>
      <c r="AF11" s="20">
        <f t="shared" si="1"/>
        <v>0</v>
      </c>
      <c r="AG11" s="20">
        <f t="shared" si="1"/>
        <v>0</v>
      </c>
      <c r="AH11" s="20">
        <f t="shared" si="1"/>
        <v>0</v>
      </c>
      <c r="AI11" s="20">
        <f t="shared" si="1"/>
        <v>0</v>
      </c>
      <c r="AJ11" s="40" t="s">
        <v>77</v>
      </c>
      <c r="AK11" s="15">
        <v>5</v>
      </c>
      <c r="AL11" s="15">
        <v>6</v>
      </c>
      <c r="AM11" s="15">
        <v>11</v>
      </c>
      <c r="AN11" s="15"/>
      <c r="AO11" s="15">
        <v>26</v>
      </c>
      <c r="AP11" s="15"/>
      <c r="AQ11" s="15"/>
      <c r="AR11" s="29">
        <v>26</v>
      </c>
      <c r="AS11" s="39" t="s">
        <v>28</v>
      </c>
      <c r="AT11" s="28">
        <f t="shared" si="9"/>
        <v>0</v>
      </c>
      <c r="AU11" s="28" t="s">
        <v>101</v>
      </c>
      <c r="AV11" s="40" t="s">
        <v>52</v>
      </c>
      <c r="AW11" s="32">
        <f t="shared" si="10"/>
        <v>1</v>
      </c>
      <c r="AX11" s="32">
        <f t="shared" si="2"/>
        <v>0</v>
      </c>
      <c r="AY11" s="32">
        <f t="shared" si="2"/>
        <v>0</v>
      </c>
      <c r="AZ11" s="42" t="s">
        <v>78</v>
      </c>
      <c r="BA11">
        <f t="shared" si="11"/>
        <v>0</v>
      </c>
      <c r="BB11">
        <f t="shared" si="3"/>
        <v>0</v>
      </c>
      <c r="BC11">
        <f t="shared" si="3"/>
        <v>0</v>
      </c>
      <c r="BD11">
        <f t="shared" si="3"/>
        <v>0</v>
      </c>
      <c r="BE11">
        <f t="shared" si="3"/>
        <v>0</v>
      </c>
      <c r="BF11">
        <f t="shared" si="3"/>
        <v>0</v>
      </c>
      <c r="BG11" s="40" t="s">
        <v>109</v>
      </c>
      <c r="BH11" s="20">
        <f t="shared" si="12"/>
        <v>1</v>
      </c>
      <c r="BI11" s="20">
        <f t="shared" si="4"/>
        <v>0</v>
      </c>
      <c r="BJ11" s="20">
        <f t="shared" si="4"/>
        <v>0</v>
      </c>
      <c r="BK11" s="20">
        <f t="shared" si="4"/>
        <v>0</v>
      </c>
      <c r="BL11" s="15"/>
      <c r="BM11" s="16"/>
      <c r="BO11">
        <f t="shared" si="13"/>
        <v>0</v>
      </c>
      <c r="BP11" s="28">
        <f t="shared" si="14"/>
        <v>1</v>
      </c>
      <c r="BQ11">
        <f t="shared" si="15"/>
        <v>0</v>
      </c>
      <c r="BR11">
        <f t="shared" si="5"/>
        <v>0</v>
      </c>
      <c r="BS11">
        <f t="shared" si="5"/>
        <v>0</v>
      </c>
      <c r="BT11">
        <f t="shared" si="5"/>
        <v>0</v>
      </c>
      <c r="BU11">
        <f t="shared" si="5"/>
        <v>0</v>
      </c>
      <c r="CC11" s="48" t="s">
        <v>1477</v>
      </c>
      <c r="CD11" s="48">
        <v>323</v>
      </c>
      <c r="CM11" s="48" t="s">
        <v>1477</v>
      </c>
      <c r="CN11" s="48">
        <v>323</v>
      </c>
      <c r="CW11" s="48" t="s">
        <v>1477</v>
      </c>
      <c r="CX11" s="48">
        <v>323</v>
      </c>
    </row>
    <row r="12" spans="1:106" x14ac:dyDescent="0.45">
      <c r="A12" s="18">
        <v>11</v>
      </c>
      <c r="B12" s="15" t="s">
        <v>79</v>
      </c>
      <c r="C12" s="15" t="s">
        <v>1410</v>
      </c>
      <c r="D12" s="15" t="s">
        <v>1409</v>
      </c>
      <c r="E12" s="17">
        <v>42636</v>
      </c>
      <c r="F12" s="15" t="s">
        <v>81</v>
      </c>
      <c r="G12" s="40" t="s">
        <v>24</v>
      </c>
      <c r="H12">
        <f t="shared" si="6"/>
        <v>0</v>
      </c>
      <c r="I12" s="15" t="s">
        <v>82</v>
      </c>
      <c r="J12" s="40" t="s">
        <v>82</v>
      </c>
      <c r="K12" s="20">
        <f t="shared" si="7"/>
        <v>0</v>
      </c>
      <c r="L12" s="20">
        <f t="shared" si="0"/>
        <v>0</v>
      </c>
      <c r="M12" s="20">
        <f t="shared" si="0"/>
        <v>0</v>
      </c>
      <c r="N12" s="20">
        <f t="shared" si="0"/>
        <v>0</v>
      </c>
      <c r="O12" s="20">
        <f t="shared" si="0"/>
        <v>0</v>
      </c>
      <c r="P12" s="20">
        <f t="shared" si="0"/>
        <v>0</v>
      </c>
      <c r="Q12" s="20">
        <f t="shared" si="0"/>
        <v>0</v>
      </c>
      <c r="R12" s="20">
        <f t="shared" si="0"/>
        <v>0</v>
      </c>
      <c r="S12" s="20">
        <f t="shared" si="0"/>
        <v>0</v>
      </c>
      <c r="T12" s="20">
        <f t="shared" si="0"/>
        <v>0</v>
      </c>
      <c r="U12" s="20">
        <f t="shared" si="0"/>
        <v>0</v>
      </c>
      <c r="V12" s="20">
        <f t="shared" si="0"/>
        <v>0</v>
      </c>
      <c r="W12" s="20">
        <f t="shared" si="0"/>
        <v>0</v>
      </c>
      <c r="X12" s="40" t="s">
        <v>57</v>
      </c>
      <c r="Y12" s="20">
        <f t="shared" si="8"/>
        <v>0</v>
      </c>
      <c r="Z12" s="20">
        <f t="shared" si="1"/>
        <v>0</v>
      </c>
      <c r="AA12" s="20">
        <f t="shared" si="1"/>
        <v>0</v>
      </c>
      <c r="AB12" s="20">
        <f t="shared" si="1"/>
        <v>1</v>
      </c>
      <c r="AC12" s="20">
        <f t="shared" si="1"/>
        <v>0</v>
      </c>
      <c r="AD12" s="20">
        <f t="shared" si="1"/>
        <v>0</v>
      </c>
      <c r="AE12" s="20">
        <f t="shared" si="1"/>
        <v>0</v>
      </c>
      <c r="AF12" s="20">
        <f t="shared" si="1"/>
        <v>0</v>
      </c>
      <c r="AG12" s="20">
        <f t="shared" si="1"/>
        <v>0</v>
      </c>
      <c r="AH12" s="20">
        <f t="shared" si="1"/>
        <v>0</v>
      </c>
      <c r="AI12" s="20">
        <f t="shared" si="1"/>
        <v>0</v>
      </c>
      <c r="AJ12" s="40" t="s">
        <v>83</v>
      </c>
      <c r="AK12" s="15">
        <v>5</v>
      </c>
      <c r="AL12" s="15">
        <v>0</v>
      </c>
      <c r="AM12" s="15">
        <v>5</v>
      </c>
      <c r="AN12" s="15"/>
      <c r="AO12" s="15">
        <v>20</v>
      </c>
      <c r="AP12" s="15"/>
      <c r="AQ12" s="15"/>
      <c r="AR12" s="29">
        <v>20</v>
      </c>
      <c r="AS12" s="39" t="s">
        <v>28</v>
      </c>
      <c r="AT12" s="28">
        <f t="shared" si="9"/>
        <v>0</v>
      </c>
      <c r="AU12" s="28" t="s">
        <v>101</v>
      </c>
      <c r="AV12" s="40" t="s">
        <v>52</v>
      </c>
      <c r="AW12" s="32">
        <f t="shared" si="10"/>
        <v>1</v>
      </c>
      <c r="AX12" s="32">
        <f t="shared" si="2"/>
        <v>0</v>
      </c>
      <c r="AY12" s="32">
        <f t="shared" si="2"/>
        <v>0</v>
      </c>
      <c r="AZ12" s="42" t="s">
        <v>29</v>
      </c>
      <c r="BA12">
        <f t="shared" si="11"/>
        <v>1</v>
      </c>
      <c r="BB12">
        <f t="shared" si="3"/>
        <v>0</v>
      </c>
      <c r="BC12">
        <f t="shared" si="3"/>
        <v>0</v>
      </c>
      <c r="BD12">
        <f t="shared" si="3"/>
        <v>0</v>
      </c>
      <c r="BE12">
        <f t="shared" si="3"/>
        <v>0</v>
      </c>
      <c r="BF12">
        <f t="shared" si="3"/>
        <v>0</v>
      </c>
      <c r="BG12" s="40" t="s">
        <v>109</v>
      </c>
      <c r="BH12" s="20">
        <f t="shared" si="12"/>
        <v>1</v>
      </c>
      <c r="BI12" s="20">
        <f t="shared" si="4"/>
        <v>0</v>
      </c>
      <c r="BJ12" s="20">
        <f t="shared" si="4"/>
        <v>0</v>
      </c>
      <c r="BK12" s="20">
        <f t="shared" si="4"/>
        <v>0</v>
      </c>
      <c r="BL12" s="15"/>
      <c r="BM12" s="16"/>
      <c r="BO12">
        <f t="shared" si="13"/>
        <v>0</v>
      </c>
      <c r="BP12" s="28">
        <f t="shared" si="14"/>
        <v>1</v>
      </c>
      <c r="BQ12">
        <f t="shared" si="15"/>
        <v>1</v>
      </c>
      <c r="BR12">
        <f t="shared" si="5"/>
        <v>0</v>
      </c>
      <c r="BS12">
        <f t="shared" si="5"/>
        <v>0</v>
      </c>
      <c r="BT12">
        <f t="shared" si="5"/>
        <v>0</v>
      </c>
      <c r="BU12">
        <f t="shared" si="5"/>
        <v>0</v>
      </c>
    </row>
    <row r="13" spans="1:106" ht="14.65" thickBot="1" x14ac:dyDescent="0.5">
      <c r="A13" s="18">
        <v>12</v>
      </c>
      <c r="B13" s="15" t="s">
        <v>84</v>
      </c>
      <c r="C13" s="15" t="s">
        <v>1408</v>
      </c>
      <c r="D13" s="15" t="s">
        <v>1407</v>
      </c>
      <c r="E13" s="17">
        <v>42568</v>
      </c>
      <c r="F13" s="15" t="s">
        <v>103</v>
      </c>
      <c r="G13" s="40" t="s">
        <v>34</v>
      </c>
      <c r="H13">
        <f t="shared" si="6"/>
        <v>1</v>
      </c>
      <c r="I13" s="15" t="s">
        <v>86</v>
      </c>
      <c r="J13" s="40" t="s">
        <v>241</v>
      </c>
      <c r="K13" s="20">
        <f t="shared" si="7"/>
        <v>0</v>
      </c>
      <c r="L13" s="20">
        <f t="shared" si="0"/>
        <v>0</v>
      </c>
      <c r="M13" s="20">
        <f t="shared" si="0"/>
        <v>0</v>
      </c>
      <c r="N13" s="20">
        <f t="shared" si="0"/>
        <v>0</v>
      </c>
      <c r="O13" s="20">
        <f t="shared" si="0"/>
        <v>0</v>
      </c>
      <c r="P13" s="20">
        <f t="shared" si="0"/>
        <v>0</v>
      </c>
      <c r="Q13" s="20">
        <f t="shared" si="0"/>
        <v>0</v>
      </c>
      <c r="R13" s="20">
        <f t="shared" si="0"/>
        <v>0</v>
      </c>
      <c r="S13" s="20">
        <f t="shared" si="0"/>
        <v>0</v>
      </c>
      <c r="T13" s="20">
        <f t="shared" si="0"/>
        <v>0</v>
      </c>
      <c r="U13" s="20">
        <f t="shared" si="0"/>
        <v>1</v>
      </c>
      <c r="V13" s="20">
        <f t="shared" si="0"/>
        <v>0</v>
      </c>
      <c r="W13" s="20">
        <f t="shared" si="0"/>
        <v>0</v>
      </c>
      <c r="X13" s="40" t="s">
        <v>26</v>
      </c>
      <c r="Y13" s="20">
        <f t="shared" si="8"/>
        <v>1</v>
      </c>
      <c r="Z13" s="20">
        <f t="shared" si="1"/>
        <v>0</v>
      </c>
      <c r="AA13" s="20">
        <f t="shared" si="1"/>
        <v>0</v>
      </c>
      <c r="AB13" s="20">
        <f t="shared" si="1"/>
        <v>0</v>
      </c>
      <c r="AC13" s="20">
        <f t="shared" si="1"/>
        <v>0</v>
      </c>
      <c r="AD13" s="20">
        <f t="shared" si="1"/>
        <v>0</v>
      </c>
      <c r="AE13" s="20">
        <f t="shared" si="1"/>
        <v>0</v>
      </c>
      <c r="AF13" s="20">
        <f t="shared" si="1"/>
        <v>0</v>
      </c>
      <c r="AG13" s="20">
        <f t="shared" si="1"/>
        <v>0</v>
      </c>
      <c r="AH13" s="20">
        <f t="shared" si="1"/>
        <v>0</v>
      </c>
      <c r="AI13" s="20">
        <f t="shared" si="1"/>
        <v>0</v>
      </c>
      <c r="AJ13" s="40" t="s">
        <v>87</v>
      </c>
      <c r="AK13" s="15">
        <v>3</v>
      </c>
      <c r="AL13" s="15">
        <v>3</v>
      </c>
      <c r="AM13" s="15">
        <v>6</v>
      </c>
      <c r="AN13" s="15">
        <v>3</v>
      </c>
      <c r="AO13" s="15"/>
      <c r="AP13" s="15"/>
      <c r="AQ13" s="15" t="s">
        <v>88</v>
      </c>
      <c r="AR13" s="29">
        <v>29</v>
      </c>
      <c r="AS13" s="40" t="s">
        <v>52</v>
      </c>
      <c r="AT13" s="28">
        <f t="shared" si="9"/>
        <v>1</v>
      </c>
      <c r="AU13" s="29" t="s">
        <v>88</v>
      </c>
      <c r="AV13" s="40" t="s">
        <v>52</v>
      </c>
      <c r="AW13" s="32">
        <f t="shared" si="10"/>
        <v>1</v>
      </c>
      <c r="AX13" s="32">
        <f t="shared" si="2"/>
        <v>0</v>
      </c>
      <c r="AY13" s="32">
        <f t="shared" si="2"/>
        <v>0</v>
      </c>
      <c r="AZ13" s="42" t="s">
        <v>42</v>
      </c>
      <c r="BA13">
        <f t="shared" si="11"/>
        <v>0</v>
      </c>
      <c r="BB13">
        <f t="shared" si="3"/>
        <v>1</v>
      </c>
      <c r="BC13">
        <f t="shared" si="3"/>
        <v>0</v>
      </c>
      <c r="BD13">
        <f t="shared" si="3"/>
        <v>0</v>
      </c>
      <c r="BE13">
        <f t="shared" si="3"/>
        <v>0</v>
      </c>
      <c r="BF13">
        <f t="shared" si="3"/>
        <v>0</v>
      </c>
      <c r="BG13" s="40" t="s">
        <v>109</v>
      </c>
      <c r="BH13" s="20">
        <f t="shared" si="12"/>
        <v>1</v>
      </c>
      <c r="BI13" s="20">
        <f t="shared" si="4"/>
        <v>0</v>
      </c>
      <c r="BJ13" s="20">
        <f t="shared" si="4"/>
        <v>0</v>
      </c>
      <c r="BK13" s="20">
        <f t="shared" si="4"/>
        <v>0</v>
      </c>
      <c r="BL13" s="15"/>
      <c r="BM13" s="16"/>
      <c r="BO13">
        <f t="shared" si="13"/>
        <v>0</v>
      </c>
      <c r="BP13" s="28">
        <f t="shared" si="14"/>
        <v>1</v>
      </c>
      <c r="BQ13">
        <f t="shared" si="15"/>
        <v>0</v>
      </c>
      <c r="BR13">
        <f t="shared" si="5"/>
        <v>1</v>
      </c>
      <c r="BS13">
        <f t="shared" si="5"/>
        <v>0</v>
      </c>
      <c r="BT13">
        <f t="shared" si="5"/>
        <v>0</v>
      </c>
      <c r="BU13">
        <f t="shared" si="5"/>
        <v>0</v>
      </c>
      <c r="CC13" t="s">
        <v>1478</v>
      </c>
      <c r="CM13" t="s">
        <v>1478</v>
      </c>
      <c r="CW13" t="s">
        <v>1478</v>
      </c>
    </row>
    <row r="14" spans="1:106" x14ac:dyDescent="0.45">
      <c r="A14" s="18">
        <v>13</v>
      </c>
      <c r="B14" s="15" t="s">
        <v>89</v>
      </c>
      <c r="C14" s="15" t="s">
        <v>1175</v>
      </c>
      <c r="D14" s="15" t="s">
        <v>1152</v>
      </c>
      <c r="E14" s="17">
        <v>42558</v>
      </c>
      <c r="F14" s="15" t="s">
        <v>91</v>
      </c>
      <c r="G14" s="40" t="s">
        <v>34</v>
      </c>
      <c r="H14">
        <f t="shared" si="6"/>
        <v>1</v>
      </c>
      <c r="I14" s="15" t="s">
        <v>86</v>
      </c>
      <c r="J14" s="40" t="s">
        <v>241</v>
      </c>
      <c r="K14" s="20">
        <f t="shared" si="7"/>
        <v>0</v>
      </c>
      <c r="L14" s="20">
        <f t="shared" si="0"/>
        <v>0</v>
      </c>
      <c r="M14" s="20">
        <f t="shared" si="0"/>
        <v>0</v>
      </c>
      <c r="N14" s="20">
        <f t="shared" si="0"/>
        <v>0</v>
      </c>
      <c r="O14" s="20">
        <f t="shared" si="0"/>
        <v>0</v>
      </c>
      <c r="P14" s="20">
        <f t="shared" si="0"/>
        <v>0</v>
      </c>
      <c r="Q14" s="20">
        <f t="shared" si="0"/>
        <v>0</v>
      </c>
      <c r="R14" s="20">
        <f t="shared" si="0"/>
        <v>0</v>
      </c>
      <c r="S14" s="20">
        <f t="shared" si="0"/>
        <v>0</v>
      </c>
      <c r="T14" s="20">
        <f t="shared" si="0"/>
        <v>0</v>
      </c>
      <c r="U14" s="20">
        <f t="shared" si="0"/>
        <v>1</v>
      </c>
      <c r="V14" s="20">
        <f t="shared" si="0"/>
        <v>0</v>
      </c>
      <c r="W14" s="20">
        <f t="shared" si="0"/>
        <v>0</v>
      </c>
      <c r="X14" s="40" t="s">
        <v>72</v>
      </c>
      <c r="Y14" s="20">
        <f t="shared" si="8"/>
        <v>0</v>
      </c>
      <c r="Z14" s="20">
        <f t="shared" si="1"/>
        <v>0</v>
      </c>
      <c r="AA14" s="20">
        <f t="shared" si="1"/>
        <v>1</v>
      </c>
      <c r="AB14" s="20">
        <f t="shared" si="1"/>
        <v>0</v>
      </c>
      <c r="AC14" s="20">
        <f t="shared" si="1"/>
        <v>0</v>
      </c>
      <c r="AD14" s="20">
        <f t="shared" si="1"/>
        <v>0</v>
      </c>
      <c r="AE14" s="20">
        <f t="shared" si="1"/>
        <v>0</v>
      </c>
      <c r="AF14" s="20">
        <f t="shared" si="1"/>
        <v>0</v>
      </c>
      <c r="AG14" s="20">
        <f t="shared" si="1"/>
        <v>0</v>
      </c>
      <c r="AH14" s="20">
        <f t="shared" si="1"/>
        <v>0</v>
      </c>
      <c r="AI14" s="20">
        <f t="shared" si="1"/>
        <v>0</v>
      </c>
      <c r="AJ14" s="40" t="s">
        <v>92</v>
      </c>
      <c r="AK14" s="15">
        <v>5</v>
      </c>
      <c r="AL14" s="15">
        <v>11</v>
      </c>
      <c r="AM14" s="15">
        <v>16</v>
      </c>
      <c r="AN14" s="15">
        <v>5</v>
      </c>
      <c r="AO14" s="15">
        <v>25</v>
      </c>
      <c r="AP14" s="15"/>
      <c r="AQ14" s="15" t="s">
        <v>93</v>
      </c>
      <c r="AR14" s="29">
        <v>25</v>
      </c>
      <c r="AS14" s="40" t="s">
        <v>52</v>
      </c>
      <c r="AT14" s="28">
        <f t="shared" si="9"/>
        <v>1</v>
      </c>
      <c r="AU14" s="29" t="s">
        <v>93</v>
      </c>
      <c r="AV14" s="40" t="s">
        <v>101</v>
      </c>
      <c r="AW14" s="32">
        <f t="shared" si="10"/>
        <v>0</v>
      </c>
      <c r="AX14" s="32">
        <f t="shared" si="2"/>
        <v>0</v>
      </c>
      <c r="AY14" s="32">
        <f t="shared" si="2"/>
        <v>1</v>
      </c>
      <c r="AZ14" s="42" t="s">
        <v>42</v>
      </c>
      <c r="BA14">
        <f t="shared" si="11"/>
        <v>0</v>
      </c>
      <c r="BB14">
        <f t="shared" si="3"/>
        <v>1</v>
      </c>
      <c r="BC14">
        <f t="shared" si="3"/>
        <v>0</v>
      </c>
      <c r="BD14">
        <f t="shared" si="3"/>
        <v>0</v>
      </c>
      <c r="BE14">
        <f t="shared" si="3"/>
        <v>0</v>
      </c>
      <c r="BF14">
        <f t="shared" si="3"/>
        <v>0</v>
      </c>
      <c r="BG14" s="40" t="s">
        <v>109</v>
      </c>
      <c r="BH14" s="20">
        <f t="shared" si="12"/>
        <v>1</v>
      </c>
      <c r="BI14" s="20">
        <f t="shared" si="4"/>
        <v>0</v>
      </c>
      <c r="BJ14" s="20">
        <f t="shared" si="4"/>
        <v>0</v>
      </c>
      <c r="BK14" s="20">
        <f t="shared" si="4"/>
        <v>0</v>
      </c>
      <c r="BL14" s="15"/>
      <c r="BM14" s="16"/>
      <c r="BO14">
        <f t="shared" si="13"/>
        <v>0</v>
      </c>
      <c r="BP14" s="28">
        <f t="shared" si="14"/>
        <v>1</v>
      </c>
      <c r="BQ14">
        <f t="shared" si="15"/>
        <v>0</v>
      </c>
      <c r="BR14">
        <f t="shared" si="5"/>
        <v>1</v>
      </c>
      <c r="BS14">
        <f t="shared" si="5"/>
        <v>0</v>
      </c>
      <c r="BT14">
        <f t="shared" si="5"/>
        <v>0</v>
      </c>
      <c r="BU14">
        <f t="shared" si="5"/>
        <v>0</v>
      </c>
      <c r="CC14" s="49"/>
      <c r="CD14" s="49" t="s">
        <v>1483</v>
      </c>
      <c r="CE14" s="49" t="s">
        <v>1484</v>
      </c>
      <c r="CF14" s="49" t="s">
        <v>1485</v>
      </c>
      <c r="CG14" s="49" t="s">
        <v>1486</v>
      </c>
      <c r="CH14" s="49" t="s">
        <v>1487</v>
      </c>
      <c r="CM14" s="49"/>
      <c r="CN14" s="49" t="s">
        <v>1483</v>
      </c>
      <c r="CO14" s="49" t="s">
        <v>1484</v>
      </c>
      <c r="CP14" s="49" t="s">
        <v>1485</v>
      </c>
      <c r="CQ14" s="49" t="s">
        <v>1486</v>
      </c>
      <c r="CR14" s="49" t="s">
        <v>1487</v>
      </c>
      <c r="CW14" s="49"/>
      <c r="CX14" s="49" t="s">
        <v>1483</v>
      </c>
      <c r="CY14" s="49" t="s">
        <v>1484</v>
      </c>
      <c r="CZ14" s="49" t="s">
        <v>1485</v>
      </c>
      <c r="DA14" s="49" t="s">
        <v>1486</v>
      </c>
      <c r="DB14" s="49" t="s">
        <v>1487</v>
      </c>
    </row>
    <row r="15" spans="1:106" x14ac:dyDescent="0.45">
      <c r="A15" s="18">
        <v>14</v>
      </c>
      <c r="B15" s="15" t="s">
        <v>94</v>
      </c>
      <c r="C15" s="15" t="s">
        <v>1372</v>
      </c>
      <c r="D15" s="15" t="s">
        <v>1171</v>
      </c>
      <c r="E15" s="17">
        <v>42533</v>
      </c>
      <c r="F15" s="15" t="s">
        <v>95</v>
      </c>
      <c r="G15" s="40" t="s">
        <v>24</v>
      </c>
      <c r="H15">
        <f t="shared" si="6"/>
        <v>0</v>
      </c>
      <c r="I15" s="15" t="s">
        <v>25</v>
      </c>
      <c r="J15" s="40" t="s">
        <v>25</v>
      </c>
      <c r="K15" s="20">
        <f t="shared" si="7"/>
        <v>1</v>
      </c>
      <c r="L15" s="20">
        <f t="shared" si="0"/>
        <v>0</v>
      </c>
      <c r="M15" s="20">
        <f t="shared" si="0"/>
        <v>0</v>
      </c>
      <c r="N15" s="20">
        <f t="shared" si="0"/>
        <v>0</v>
      </c>
      <c r="O15" s="20">
        <f t="shared" si="0"/>
        <v>0</v>
      </c>
      <c r="P15" s="20">
        <f t="shared" si="0"/>
        <v>0</v>
      </c>
      <c r="Q15" s="20">
        <f t="shared" si="0"/>
        <v>0</v>
      </c>
      <c r="R15" s="20">
        <f t="shared" si="0"/>
        <v>0</v>
      </c>
      <c r="S15" s="20">
        <f t="shared" si="0"/>
        <v>0</v>
      </c>
      <c r="T15" s="20">
        <f t="shared" si="0"/>
        <v>0</v>
      </c>
      <c r="U15" s="20">
        <f t="shared" si="0"/>
        <v>0</v>
      </c>
      <c r="V15" s="20">
        <f t="shared" si="0"/>
        <v>0</v>
      </c>
      <c r="W15" s="20">
        <f t="shared" si="0"/>
        <v>0</v>
      </c>
      <c r="X15" s="40" t="s">
        <v>26</v>
      </c>
      <c r="Y15" s="20">
        <f t="shared" si="8"/>
        <v>1</v>
      </c>
      <c r="Z15" s="20">
        <f t="shared" si="1"/>
        <v>0</v>
      </c>
      <c r="AA15" s="20">
        <f t="shared" si="1"/>
        <v>0</v>
      </c>
      <c r="AB15" s="20">
        <f t="shared" si="1"/>
        <v>0</v>
      </c>
      <c r="AC15" s="20">
        <f t="shared" si="1"/>
        <v>0</v>
      </c>
      <c r="AD15" s="20">
        <f t="shared" si="1"/>
        <v>0</v>
      </c>
      <c r="AE15" s="20">
        <f t="shared" si="1"/>
        <v>0</v>
      </c>
      <c r="AF15" s="20">
        <f t="shared" si="1"/>
        <v>0</v>
      </c>
      <c r="AG15" s="20">
        <f t="shared" si="1"/>
        <v>0</v>
      </c>
      <c r="AH15" s="20">
        <f t="shared" si="1"/>
        <v>0</v>
      </c>
      <c r="AI15" s="20">
        <f t="shared" si="1"/>
        <v>0</v>
      </c>
      <c r="AJ15" s="40" t="s">
        <v>96</v>
      </c>
      <c r="AK15" s="15">
        <v>49</v>
      </c>
      <c r="AL15" s="15">
        <v>53</v>
      </c>
      <c r="AM15" s="15">
        <v>102</v>
      </c>
      <c r="AN15" s="15">
        <v>0</v>
      </c>
      <c r="AO15" s="15">
        <v>29</v>
      </c>
      <c r="AP15" s="15"/>
      <c r="AQ15" s="15"/>
      <c r="AR15" s="29">
        <v>29</v>
      </c>
      <c r="AS15" s="39" t="s">
        <v>28</v>
      </c>
      <c r="AT15" s="28">
        <f t="shared" si="9"/>
        <v>0</v>
      </c>
      <c r="AU15" s="28" t="s">
        <v>101</v>
      </c>
      <c r="AV15" s="40" t="s">
        <v>101</v>
      </c>
      <c r="AW15" s="32">
        <f t="shared" si="10"/>
        <v>0</v>
      </c>
      <c r="AX15" s="32">
        <f t="shared" si="2"/>
        <v>0</v>
      </c>
      <c r="AY15" s="32">
        <f t="shared" si="2"/>
        <v>1</v>
      </c>
      <c r="AZ15" s="42" t="s">
        <v>101</v>
      </c>
      <c r="BA15">
        <f t="shared" si="11"/>
        <v>0</v>
      </c>
      <c r="BB15">
        <f t="shared" si="3"/>
        <v>0</v>
      </c>
      <c r="BC15">
        <f t="shared" si="3"/>
        <v>0</v>
      </c>
      <c r="BD15">
        <f t="shared" si="3"/>
        <v>1</v>
      </c>
      <c r="BE15">
        <f t="shared" si="3"/>
        <v>0</v>
      </c>
      <c r="BF15">
        <f t="shared" si="3"/>
        <v>1</v>
      </c>
      <c r="BG15" s="40" t="s">
        <v>109</v>
      </c>
      <c r="BH15" s="20">
        <f t="shared" si="12"/>
        <v>1</v>
      </c>
      <c r="BI15" s="20">
        <f t="shared" si="4"/>
        <v>0</v>
      </c>
      <c r="BJ15" s="20">
        <f t="shared" si="4"/>
        <v>0</v>
      </c>
      <c r="BK15" s="20">
        <f t="shared" si="4"/>
        <v>0</v>
      </c>
      <c r="BL15" s="15"/>
      <c r="BM15" s="16"/>
      <c r="BO15">
        <f t="shared" si="13"/>
        <v>0</v>
      </c>
      <c r="BP15" s="28">
        <f t="shared" si="14"/>
        <v>1</v>
      </c>
      <c r="BQ15">
        <f t="shared" si="15"/>
        <v>0</v>
      </c>
      <c r="BR15">
        <f t="shared" si="5"/>
        <v>0</v>
      </c>
      <c r="BS15">
        <f t="shared" si="5"/>
        <v>0</v>
      </c>
      <c r="BT15">
        <f t="shared" si="5"/>
        <v>0</v>
      </c>
      <c r="BU15">
        <f t="shared" si="5"/>
        <v>1</v>
      </c>
      <c r="CC15" s="47" t="s">
        <v>1479</v>
      </c>
      <c r="CD15" s="47">
        <v>1</v>
      </c>
      <c r="CE15" s="47">
        <v>1103.5166158077773</v>
      </c>
      <c r="CF15" s="47">
        <v>1103.5166158077773</v>
      </c>
      <c r="CG15" s="47">
        <v>0.97376844698125375</v>
      </c>
      <c r="CH15" s="47">
        <v>0.32448534552195818</v>
      </c>
      <c r="CM15" s="47" t="s">
        <v>1479</v>
      </c>
      <c r="CN15" s="47">
        <v>2</v>
      </c>
      <c r="CO15" s="47">
        <v>121.44711004628334</v>
      </c>
      <c r="CP15" s="47">
        <v>60.723555023141671</v>
      </c>
      <c r="CQ15" s="47">
        <v>5.3273112983779916E-2</v>
      </c>
      <c r="CR15" s="47">
        <v>0.94812943984671993</v>
      </c>
      <c r="CW15" s="47" t="s">
        <v>1479</v>
      </c>
      <c r="CX15" s="47">
        <v>5</v>
      </c>
      <c r="CY15" s="47">
        <v>4084.4928101956029</v>
      </c>
      <c r="CZ15" s="47">
        <v>816.89856203912063</v>
      </c>
      <c r="DA15" s="47">
        <v>0.71774922964947996</v>
      </c>
      <c r="DB15" s="47">
        <v>0.61050322238547128</v>
      </c>
    </row>
    <row r="16" spans="1:106" x14ac:dyDescent="0.45">
      <c r="A16" s="18">
        <v>15</v>
      </c>
      <c r="B16" s="15" t="s">
        <v>98</v>
      </c>
      <c r="C16" s="15" t="s">
        <v>1406</v>
      </c>
      <c r="D16" s="15" t="s">
        <v>1281</v>
      </c>
      <c r="E16" s="17">
        <v>42489</v>
      </c>
      <c r="F16" s="15" t="s">
        <v>103</v>
      </c>
      <c r="G16" s="40" t="s">
        <v>34</v>
      </c>
      <c r="H16">
        <f t="shared" si="6"/>
        <v>1</v>
      </c>
      <c r="I16" s="15" t="s">
        <v>25</v>
      </c>
      <c r="J16" s="40" t="s">
        <v>25</v>
      </c>
      <c r="K16" s="20">
        <f t="shared" si="7"/>
        <v>1</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40" t="s">
        <v>26</v>
      </c>
      <c r="Y16" s="20">
        <f t="shared" si="8"/>
        <v>1</v>
      </c>
      <c r="Z16" s="20">
        <f t="shared" si="1"/>
        <v>0</v>
      </c>
      <c r="AA16" s="20">
        <f t="shared" si="1"/>
        <v>0</v>
      </c>
      <c r="AB16" s="20">
        <f t="shared" si="1"/>
        <v>0</v>
      </c>
      <c r="AC16" s="20">
        <f t="shared" si="1"/>
        <v>0</v>
      </c>
      <c r="AD16" s="20">
        <f t="shared" si="1"/>
        <v>0</v>
      </c>
      <c r="AE16" s="20">
        <f t="shared" si="1"/>
        <v>0</v>
      </c>
      <c r="AF16" s="20">
        <f t="shared" si="1"/>
        <v>0</v>
      </c>
      <c r="AG16" s="20">
        <f t="shared" si="1"/>
        <v>0</v>
      </c>
      <c r="AH16" s="20">
        <f t="shared" si="1"/>
        <v>0</v>
      </c>
      <c r="AI16" s="20">
        <f t="shared" si="1"/>
        <v>0</v>
      </c>
      <c r="AJ16" s="40" t="s">
        <v>100</v>
      </c>
      <c r="AK16" s="15">
        <v>0</v>
      </c>
      <c r="AL16" s="15">
        <v>4</v>
      </c>
      <c r="AM16" s="15">
        <v>4</v>
      </c>
      <c r="AN16" s="15">
        <v>0</v>
      </c>
      <c r="AO16" s="15">
        <v>0</v>
      </c>
      <c r="AP16" s="15"/>
      <c r="AQ16" s="15"/>
      <c r="AR16" s="29" t="s">
        <v>101</v>
      </c>
      <c r="AS16" s="39" t="s">
        <v>28</v>
      </c>
      <c r="AT16" s="28">
        <f t="shared" si="9"/>
        <v>0</v>
      </c>
      <c r="AU16" s="28" t="s">
        <v>101</v>
      </c>
      <c r="AV16" s="40" t="s">
        <v>101</v>
      </c>
      <c r="AW16" s="32">
        <f t="shared" si="10"/>
        <v>0</v>
      </c>
      <c r="AX16" s="32">
        <f t="shared" si="2"/>
        <v>0</v>
      </c>
      <c r="AY16" s="32">
        <f t="shared" si="2"/>
        <v>1</v>
      </c>
      <c r="AZ16" s="42" t="s">
        <v>101</v>
      </c>
      <c r="BA16">
        <f t="shared" si="11"/>
        <v>0</v>
      </c>
      <c r="BB16">
        <f t="shared" si="3"/>
        <v>0</v>
      </c>
      <c r="BC16">
        <f t="shared" si="3"/>
        <v>0</v>
      </c>
      <c r="BD16">
        <f t="shared" si="3"/>
        <v>1</v>
      </c>
      <c r="BE16">
        <f t="shared" si="3"/>
        <v>0</v>
      </c>
      <c r="BF16">
        <f t="shared" si="3"/>
        <v>1</v>
      </c>
      <c r="BG16" s="40" t="s">
        <v>101</v>
      </c>
      <c r="BH16" s="20">
        <f t="shared" si="12"/>
        <v>0</v>
      </c>
      <c r="BI16" s="20">
        <f t="shared" si="4"/>
        <v>0</v>
      </c>
      <c r="BJ16" s="20">
        <f t="shared" si="4"/>
        <v>0</v>
      </c>
      <c r="BK16" s="20">
        <f t="shared" si="4"/>
        <v>1</v>
      </c>
      <c r="BL16" s="15">
        <v>38.744216999999999</v>
      </c>
      <c r="BM16" s="16">
        <v>-90.305391</v>
      </c>
      <c r="BO16">
        <f t="shared" si="13"/>
        <v>0</v>
      </c>
      <c r="BP16" s="28">
        <f t="shared" si="14"/>
        <v>1</v>
      </c>
      <c r="BQ16">
        <f t="shared" si="15"/>
        <v>0</v>
      </c>
      <c r="BR16">
        <f t="shared" si="5"/>
        <v>0</v>
      </c>
      <c r="BS16">
        <f t="shared" si="5"/>
        <v>0</v>
      </c>
      <c r="BT16">
        <f t="shared" si="5"/>
        <v>0</v>
      </c>
      <c r="BU16">
        <f t="shared" si="5"/>
        <v>1</v>
      </c>
      <c r="CC16" s="47" t="s">
        <v>1480</v>
      </c>
      <c r="CD16" s="47">
        <v>321</v>
      </c>
      <c r="CE16" s="47">
        <v>363771.11496314057</v>
      </c>
      <c r="CF16" s="47">
        <v>1133.2433487948304</v>
      </c>
      <c r="CG16" s="47"/>
      <c r="CH16" s="47"/>
      <c r="CM16" s="47" t="s">
        <v>1480</v>
      </c>
      <c r="CN16" s="47">
        <v>320</v>
      </c>
      <c r="CO16" s="47">
        <v>364753.18446890207</v>
      </c>
      <c r="CP16" s="47">
        <v>1139.8537014653189</v>
      </c>
      <c r="CQ16" s="47"/>
      <c r="CR16" s="47"/>
      <c r="CW16" s="47" t="s">
        <v>1480</v>
      </c>
      <c r="CX16" s="47">
        <v>317</v>
      </c>
      <c r="CY16" s="47">
        <v>360790.13876875275</v>
      </c>
      <c r="CZ16" s="47">
        <v>1138.1392390181475</v>
      </c>
      <c r="DA16" s="47"/>
      <c r="DB16" s="47"/>
    </row>
    <row r="17" spans="1:109" ht="14.65" thickBot="1" x14ac:dyDescent="0.5">
      <c r="A17" s="18">
        <v>16</v>
      </c>
      <c r="B17" s="15" t="s">
        <v>102</v>
      </c>
      <c r="C17" s="15" t="s">
        <v>1405</v>
      </c>
      <c r="D17" s="15" t="s">
        <v>1402</v>
      </c>
      <c r="E17" s="17">
        <v>42486</v>
      </c>
      <c r="F17" s="15" t="s">
        <v>103</v>
      </c>
      <c r="G17" s="40" t="s">
        <v>34</v>
      </c>
      <c r="H17">
        <f t="shared" si="6"/>
        <v>1</v>
      </c>
      <c r="I17" s="15" t="s">
        <v>25</v>
      </c>
      <c r="J17" s="40" t="s">
        <v>25</v>
      </c>
      <c r="K17" s="20">
        <f t="shared" si="7"/>
        <v>1</v>
      </c>
      <c r="L17" s="20">
        <f t="shared" si="0"/>
        <v>0</v>
      </c>
      <c r="M17" s="20">
        <f t="shared" si="0"/>
        <v>0</v>
      </c>
      <c r="N17" s="20">
        <f t="shared" si="0"/>
        <v>0</v>
      </c>
      <c r="O17" s="20">
        <f t="shared" si="0"/>
        <v>0</v>
      </c>
      <c r="P17" s="20">
        <f t="shared" si="0"/>
        <v>0</v>
      </c>
      <c r="Q17" s="20">
        <f t="shared" si="0"/>
        <v>0</v>
      </c>
      <c r="R17" s="20">
        <f t="shared" si="0"/>
        <v>0</v>
      </c>
      <c r="S17" s="20">
        <f t="shared" si="0"/>
        <v>0</v>
      </c>
      <c r="T17" s="20">
        <f t="shared" si="0"/>
        <v>0</v>
      </c>
      <c r="U17" s="20">
        <f t="shared" si="0"/>
        <v>0</v>
      </c>
      <c r="V17" s="20">
        <f t="shared" si="0"/>
        <v>0</v>
      </c>
      <c r="W17" s="20">
        <f t="shared" si="0"/>
        <v>0</v>
      </c>
      <c r="X17" s="40" t="s">
        <v>26</v>
      </c>
      <c r="Y17" s="20">
        <f t="shared" si="8"/>
        <v>1</v>
      </c>
      <c r="Z17" s="20">
        <f t="shared" si="1"/>
        <v>0</v>
      </c>
      <c r="AA17" s="20">
        <f t="shared" si="1"/>
        <v>0</v>
      </c>
      <c r="AB17" s="20">
        <f t="shared" si="1"/>
        <v>0</v>
      </c>
      <c r="AC17" s="20">
        <f t="shared" si="1"/>
        <v>0</v>
      </c>
      <c r="AD17" s="20">
        <f t="shared" si="1"/>
        <v>0</v>
      </c>
      <c r="AE17" s="20">
        <f t="shared" si="1"/>
        <v>0</v>
      </c>
      <c r="AF17" s="20">
        <f t="shared" si="1"/>
        <v>0</v>
      </c>
      <c r="AG17" s="20">
        <f t="shared" si="1"/>
        <v>0</v>
      </c>
      <c r="AH17" s="20">
        <f t="shared" si="1"/>
        <v>0</v>
      </c>
      <c r="AI17" s="20">
        <f t="shared" si="1"/>
        <v>0</v>
      </c>
      <c r="AJ17" s="40" t="s">
        <v>104</v>
      </c>
      <c r="AK17" s="15">
        <v>1</v>
      </c>
      <c r="AL17" s="15">
        <v>4</v>
      </c>
      <c r="AM17" s="15">
        <v>5</v>
      </c>
      <c r="AN17" s="15">
        <v>0</v>
      </c>
      <c r="AO17" s="15"/>
      <c r="AP17" s="15"/>
      <c r="AQ17" s="15"/>
      <c r="AR17" s="29" t="s">
        <v>101</v>
      </c>
      <c r="AS17" s="39" t="s">
        <v>28</v>
      </c>
      <c r="AT17" s="28">
        <f t="shared" si="9"/>
        <v>0</v>
      </c>
      <c r="AU17" s="28" t="s">
        <v>101</v>
      </c>
      <c r="AV17" s="40" t="s">
        <v>101</v>
      </c>
      <c r="AW17" s="32">
        <f t="shared" si="10"/>
        <v>0</v>
      </c>
      <c r="AX17" s="32">
        <f t="shared" si="2"/>
        <v>0</v>
      </c>
      <c r="AY17" s="32">
        <f t="shared" si="2"/>
        <v>1</v>
      </c>
      <c r="AZ17" s="42" t="s">
        <v>101</v>
      </c>
      <c r="BA17">
        <f t="shared" si="11"/>
        <v>0</v>
      </c>
      <c r="BB17">
        <f t="shared" si="3"/>
        <v>0</v>
      </c>
      <c r="BC17">
        <f t="shared" si="3"/>
        <v>0</v>
      </c>
      <c r="BD17">
        <f t="shared" si="3"/>
        <v>1</v>
      </c>
      <c r="BE17">
        <f t="shared" si="3"/>
        <v>0</v>
      </c>
      <c r="BF17">
        <f t="shared" si="3"/>
        <v>1</v>
      </c>
      <c r="BG17" s="40" t="s">
        <v>101</v>
      </c>
      <c r="BH17" s="20">
        <f t="shared" si="12"/>
        <v>0</v>
      </c>
      <c r="BI17" s="20">
        <f t="shared" si="4"/>
        <v>0</v>
      </c>
      <c r="BJ17" s="20">
        <f t="shared" si="4"/>
        <v>0</v>
      </c>
      <c r="BK17" s="20">
        <f t="shared" si="4"/>
        <v>1</v>
      </c>
      <c r="BL17" s="15">
        <v>38.845112999999998</v>
      </c>
      <c r="BM17" s="16">
        <v>-76.874972</v>
      </c>
      <c r="BO17">
        <f t="shared" si="13"/>
        <v>0</v>
      </c>
      <c r="BP17" s="28">
        <f t="shared" si="14"/>
        <v>1</v>
      </c>
      <c r="BQ17">
        <f t="shared" si="15"/>
        <v>0</v>
      </c>
      <c r="BR17">
        <f t="shared" si="5"/>
        <v>0</v>
      </c>
      <c r="BS17">
        <f t="shared" si="5"/>
        <v>0</v>
      </c>
      <c r="BT17">
        <f t="shared" si="5"/>
        <v>0</v>
      </c>
      <c r="BU17">
        <f t="shared" si="5"/>
        <v>1</v>
      </c>
      <c r="CC17" s="48" t="s">
        <v>1481</v>
      </c>
      <c r="CD17" s="48">
        <v>322</v>
      </c>
      <c r="CE17" s="48">
        <v>364874.63157894835</v>
      </c>
      <c r="CF17" s="48"/>
      <c r="CG17" s="48"/>
      <c r="CH17" s="48"/>
      <c r="CM17" s="48" t="s">
        <v>1481</v>
      </c>
      <c r="CN17" s="48">
        <v>322</v>
      </c>
      <c r="CO17" s="48">
        <v>364874.63157894835</v>
      </c>
      <c r="CP17" s="48"/>
      <c r="CQ17" s="48"/>
      <c r="CR17" s="48"/>
      <c r="CW17" s="48" t="s">
        <v>1481</v>
      </c>
      <c r="CX17" s="48">
        <v>322</v>
      </c>
      <c r="CY17" s="48">
        <v>364874.63157894835</v>
      </c>
      <c r="CZ17" s="48"/>
      <c r="DA17" s="48"/>
      <c r="DB17" s="48"/>
    </row>
    <row r="18" spans="1:109" ht="14.65" thickBot="1" x14ac:dyDescent="0.5">
      <c r="A18" s="18">
        <v>17</v>
      </c>
      <c r="B18" s="15" t="s">
        <v>105</v>
      </c>
      <c r="C18" s="15" t="s">
        <v>1404</v>
      </c>
      <c r="D18" s="15" t="s">
        <v>1402</v>
      </c>
      <c r="E18" s="17">
        <v>42484</v>
      </c>
      <c r="F18" s="15" t="s">
        <v>106</v>
      </c>
      <c r="G18" s="40" t="s">
        <v>34</v>
      </c>
      <c r="H18">
        <f t="shared" si="6"/>
        <v>1</v>
      </c>
      <c r="I18" s="15" t="s">
        <v>25</v>
      </c>
      <c r="J18" s="40" t="s">
        <v>25</v>
      </c>
      <c r="K18" s="20">
        <f t="shared" si="7"/>
        <v>1</v>
      </c>
      <c r="L18" s="20">
        <f t="shared" si="7"/>
        <v>0</v>
      </c>
      <c r="M18" s="20">
        <f t="shared" si="7"/>
        <v>0</v>
      </c>
      <c r="N18" s="20">
        <f t="shared" si="7"/>
        <v>0</v>
      </c>
      <c r="O18" s="20">
        <f t="shared" si="7"/>
        <v>0</v>
      </c>
      <c r="P18" s="20">
        <f t="shared" si="7"/>
        <v>0</v>
      </c>
      <c r="Q18" s="20">
        <f t="shared" si="7"/>
        <v>0</v>
      </c>
      <c r="R18" s="20">
        <f t="shared" si="7"/>
        <v>0</v>
      </c>
      <c r="S18" s="20">
        <f t="shared" si="7"/>
        <v>0</v>
      </c>
      <c r="T18" s="20">
        <f t="shared" si="7"/>
        <v>0</v>
      </c>
      <c r="U18" s="20">
        <f t="shared" si="7"/>
        <v>0</v>
      </c>
      <c r="V18" s="20">
        <f t="shared" si="7"/>
        <v>0</v>
      </c>
      <c r="W18" s="20">
        <f t="shared" si="7"/>
        <v>0</v>
      </c>
      <c r="X18" s="40" t="s">
        <v>26</v>
      </c>
      <c r="Y18" s="20">
        <f t="shared" si="8"/>
        <v>1</v>
      </c>
      <c r="Z18" s="20">
        <f t="shared" si="8"/>
        <v>0</v>
      </c>
      <c r="AA18" s="20">
        <f t="shared" si="8"/>
        <v>0</v>
      </c>
      <c r="AB18" s="20">
        <f t="shared" si="8"/>
        <v>0</v>
      </c>
      <c r="AC18" s="20">
        <f t="shared" si="8"/>
        <v>0</v>
      </c>
      <c r="AD18" s="20">
        <f t="shared" si="8"/>
        <v>0</v>
      </c>
      <c r="AE18" s="20">
        <f t="shared" si="8"/>
        <v>0</v>
      </c>
      <c r="AF18" s="20">
        <f t="shared" si="8"/>
        <v>0</v>
      </c>
      <c r="AG18" s="20">
        <f t="shared" si="8"/>
        <v>0</v>
      </c>
      <c r="AH18" s="20">
        <f t="shared" si="8"/>
        <v>0</v>
      </c>
      <c r="AI18" s="20">
        <f t="shared" si="8"/>
        <v>0</v>
      </c>
      <c r="AJ18" s="40" t="s">
        <v>107</v>
      </c>
      <c r="AK18" s="15">
        <v>0</v>
      </c>
      <c r="AL18" s="15">
        <v>6</v>
      </c>
      <c r="AM18" s="15">
        <v>6</v>
      </c>
      <c r="AN18" s="15">
        <v>0</v>
      </c>
      <c r="AO18" s="15"/>
      <c r="AP18" s="15"/>
      <c r="AQ18" s="15"/>
      <c r="AR18" s="29" t="s">
        <v>101</v>
      </c>
      <c r="AS18" s="39" t="s">
        <v>28</v>
      </c>
      <c r="AT18" s="28">
        <f t="shared" si="9"/>
        <v>0</v>
      </c>
      <c r="AU18" s="28" t="s">
        <v>101</v>
      </c>
      <c r="AV18" s="40" t="s">
        <v>101</v>
      </c>
      <c r="AW18" s="32">
        <f t="shared" si="10"/>
        <v>0</v>
      </c>
      <c r="AX18" s="32">
        <f t="shared" si="10"/>
        <v>0</v>
      </c>
      <c r="AY18" s="32">
        <f t="shared" si="10"/>
        <v>1</v>
      </c>
      <c r="AZ18" s="42" t="s">
        <v>1469</v>
      </c>
      <c r="BA18">
        <f t="shared" si="11"/>
        <v>0</v>
      </c>
      <c r="BB18">
        <f t="shared" si="11"/>
        <v>0</v>
      </c>
      <c r="BC18">
        <f t="shared" si="11"/>
        <v>1</v>
      </c>
      <c r="BD18">
        <f t="shared" si="11"/>
        <v>0</v>
      </c>
      <c r="BE18">
        <f t="shared" si="11"/>
        <v>0</v>
      </c>
      <c r="BF18">
        <f t="shared" si="11"/>
        <v>0</v>
      </c>
      <c r="BG18" s="40" t="s">
        <v>109</v>
      </c>
      <c r="BH18" s="20">
        <f t="shared" si="12"/>
        <v>1</v>
      </c>
      <c r="BI18" s="20">
        <f t="shared" si="12"/>
        <v>0</v>
      </c>
      <c r="BJ18" s="20">
        <f t="shared" si="12"/>
        <v>0</v>
      </c>
      <c r="BK18" s="20">
        <f t="shared" si="12"/>
        <v>0</v>
      </c>
      <c r="BL18" s="15">
        <v>36.765971</v>
      </c>
      <c r="BM18" s="16">
        <v>-78.928343999999996</v>
      </c>
      <c r="BO18">
        <f t="shared" si="13"/>
        <v>0</v>
      </c>
      <c r="BP18" s="28">
        <f t="shared" si="14"/>
        <v>1</v>
      </c>
      <c r="BQ18">
        <f t="shared" si="15"/>
        <v>0</v>
      </c>
      <c r="BR18">
        <f t="shared" si="15"/>
        <v>0</v>
      </c>
      <c r="BS18">
        <f t="shared" si="15"/>
        <v>1</v>
      </c>
      <c r="BT18">
        <f t="shared" si="15"/>
        <v>0</v>
      </c>
      <c r="BU18">
        <f t="shared" si="15"/>
        <v>0</v>
      </c>
    </row>
    <row r="19" spans="1:109" x14ac:dyDescent="0.45">
      <c r="A19" s="18">
        <v>18</v>
      </c>
      <c r="B19" s="15" t="s">
        <v>110</v>
      </c>
      <c r="C19" s="15" t="s">
        <v>1403</v>
      </c>
      <c r="D19" s="15" t="s">
        <v>1402</v>
      </c>
      <c r="E19" s="17">
        <v>42481</v>
      </c>
      <c r="F19" s="15" t="s">
        <v>111</v>
      </c>
      <c r="G19" s="40" t="s">
        <v>34</v>
      </c>
      <c r="H19">
        <f t="shared" si="6"/>
        <v>1</v>
      </c>
      <c r="I19" s="15" t="s">
        <v>25</v>
      </c>
      <c r="J19" s="40" t="s">
        <v>25</v>
      </c>
      <c r="K19" s="20">
        <f t="shared" si="7"/>
        <v>1</v>
      </c>
      <c r="L19" s="20">
        <f t="shared" si="7"/>
        <v>0</v>
      </c>
      <c r="M19" s="20">
        <f t="shared" si="7"/>
        <v>0</v>
      </c>
      <c r="N19" s="20">
        <f t="shared" si="7"/>
        <v>0</v>
      </c>
      <c r="O19" s="20">
        <f t="shared" si="7"/>
        <v>0</v>
      </c>
      <c r="P19" s="20">
        <f t="shared" si="7"/>
        <v>0</v>
      </c>
      <c r="Q19" s="20">
        <f t="shared" si="7"/>
        <v>0</v>
      </c>
      <c r="R19" s="20">
        <f t="shared" si="7"/>
        <v>0</v>
      </c>
      <c r="S19" s="20">
        <f t="shared" si="7"/>
        <v>0</v>
      </c>
      <c r="T19" s="20">
        <f t="shared" si="7"/>
        <v>0</v>
      </c>
      <c r="U19" s="20">
        <f t="shared" si="7"/>
        <v>0</v>
      </c>
      <c r="V19" s="20">
        <f t="shared" si="7"/>
        <v>0</v>
      </c>
      <c r="W19" s="20">
        <f t="shared" si="7"/>
        <v>0</v>
      </c>
      <c r="X19" s="40" t="s">
        <v>112</v>
      </c>
      <c r="Y19" s="20">
        <f t="shared" si="8"/>
        <v>0</v>
      </c>
      <c r="Z19" s="20">
        <f t="shared" si="8"/>
        <v>0</v>
      </c>
      <c r="AA19" s="20">
        <f t="shared" si="8"/>
        <v>0</v>
      </c>
      <c r="AB19" s="20">
        <f t="shared" si="8"/>
        <v>0</v>
      </c>
      <c r="AC19" s="20">
        <f t="shared" si="8"/>
        <v>0</v>
      </c>
      <c r="AD19" s="20">
        <f t="shared" si="8"/>
        <v>0</v>
      </c>
      <c r="AE19" s="20">
        <f t="shared" si="8"/>
        <v>0</v>
      </c>
      <c r="AF19" s="20">
        <f t="shared" si="8"/>
        <v>0</v>
      </c>
      <c r="AG19" s="20">
        <f t="shared" si="8"/>
        <v>0</v>
      </c>
      <c r="AH19" s="20">
        <f t="shared" si="8"/>
        <v>0</v>
      </c>
      <c r="AI19" s="20">
        <f t="shared" si="8"/>
        <v>0</v>
      </c>
      <c r="AJ19" s="40" t="s">
        <v>113</v>
      </c>
      <c r="AK19" s="15">
        <v>0</v>
      </c>
      <c r="AL19" s="15">
        <v>4</v>
      </c>
      <c r="AM19" s="15">
        <v>4</v>
      </c>
      <c r="AN19" s="15">
        <v>0</v>
      </c>
      <c r="AO19" s="15"/>
      <c r="AP19" s="15"/>
      <c r="AQ19" s="15"/>
      <c r="AR19" s="29" t="s">
        <v>101</v>
      </c>
      <c r="AS19" s="39" t="s">
        <v>28</v>
      </c>
      <c r="AT19" s="28">
        <f t="shared" si="9"/>
        <v>0</v>
      </c>
      <c r="AU19" s="28" t="s">
        <v>101</v>
      </c>
      <c r="AV19" s="40" t="s">
        <v>101</v>
      </c>
      <c r="AW19" s="32">
        <f t="shared" si="10"/>
        <v>0</v>
      </c>
      <c r="AX19" s="32">
        <f t="shared" si="10"/>
        <v>0</v>
      </c>
      <c r="AY19" s="32">
        <f t="shared" si="10"/>
        <v>1</v>
      </c>
      <c r="AZ19" s="42" t="s">
        <v>1469</v>
      </c>
      <c r="BA19">
        <f t="shared" si="11"/>
        <v>0</v>
      </c>
      <c r="BB19">
        <f t="shared" si="11"/>
        <v>0</v>
      </c>
      <c r="BC19">
        <f t="shared" si="11"/>
        <v>1</v>
      </c>
      <c r="BD19">
        <f t="shared" si="11"/>
        <v>0</v>
      </c>
      <c r="BE19">
        <f t="shared" si="11"/>
        <v>0</v>
      </c>
      <c r="BF19">
        <f t="shared" si="11"/>
        <v>0</v>
      </c>
      <c r="BG19" s="40" t="s">
        <v>109</v>
      </c>
      <c r="BH19" s="20">
        <f t="shared" si="12"/>
        <v>1</v>
      </c>
      <c r="BI19" s="20">
        <f t="shared" si="12"/>
        <v>0</v>
      </c>
      <c r="BJ19" s="20">
        <f t="shared" si="12"/>
        <v>0</v>
      </c>
      <c r="BK19" s="20">
        <f t="shared" si="12"/>
        <v>0</v>
      </c>
      <c r="BL19" s="15">
        <v>39.290385000000001</v>
      </c>
      <c r="BM19" s="16">
        <v>-76.612189000000001</v>
      </c>
      <c r="BO19">
        <f t="shared" si="13"/>
        <v>0</v>
      </c>
      <c r="BP19" s="28">
        <f t="shared" si="14"/>
        <v>1</v>
      </c>
      <c r="BQ19">
        <f t="shared" si="15"/>
        <v>0</v>
      </c>
      <c r="BR19">
        <f t="shared" si="15"/>
        <v>0</v>
      </c>
      <c r="BS19">
        <f t="shared" si="15"/>
        <v>1</v>
      </c>
      <c r="BT19">
        <f t="shared" si="15"/>
        <v>0</v>
      </c>
      <c r="BU19">
        <f t="shared" si="15"/>
        <v>0</v>
      </c>
      <c r="CC19" s="49"/>
      <c r="CD19" s="49" t="s">
        <v>1488</v>
      </c>
      <c r="CE19" s="49" t="s">
        <v>1476</v>
      </c>
      <c r="CF19" s="49" t="s">
        <v>1489</v>
      </c>
      <c r="CG19" s="49" t="s">
        <v>1490</v>
      </c>
      <c r="CH19" s="49" t="s">
        <v>1491</v>
      </c>
      <c r="CI19" s="49" t="s">
        <v>1492</v>
      </c>
      <c r="CJ19" s="49" t="s">
        <v>1493</v>
      </c>
      <c r="CK19" s="49" t="s">
        <v>1494</v>
      </c>
      <c r="CM19" s="49"/>
      <c r="CN19" s="49" t="s">
        <v>1488</v>
      </c>
      <c r="CO19" s="49" t="s">
        <v>1476</v>
      </c>
      <c r="CP19" s="49" t="s">
        <v>1489</v>
      </c>
      <c r="CQ19" s="49" t="s">
        <v>1490</v>
      </c>
      <c r="CR19" s="49" t="s">
        <v>1491</v>
      </c>
      <c r="CS19" s="49" t="s">
        <v>1492</v>
      </c>
      <c r="CT19" s="49" t="s">
        <v>1493</v>
      </c>
      <c r="CU19" s="49" t="s">
        <v>1494</v>
      </c>
      <c r="CW19" s="49"/>
      <c r="CX19" s="49" t="s">
        <v>1488</v>
      </c>
      <c r="CY19" s="49" t="s">
        <v>1476</v>
      </c>
      <c r="CZ19" s="49" t="s">
        <v>1489</v>
      </c>
      <c r="DA19" s="49" t="s">
        <v>1490</v>
      </c>
      <c r="DB19" s="49" t="s">
        <v>1491</v>
      </c>
      <c r="DC19" s="49" t="s">
        <v>1492</v>
      </c>
      <c r="DD19" s="49" t="s">
        <v>1493</v>
      </c>
      <c r="DE19" s="49" t="s">
        <v>1494</v>
      </c>
    </row>
    <row r="20" spans="1:109" x14ac:dyDescent="0.45">
      <c r="A20" s="18">
        <v>19</v>
      </c>
      <c r="B20" s="15" t="s">
        <v>114</v>
      </c>
      <c r="C20" s="15" t="s">
        <v>1160</v>
      </c>
      <c r="D20" s="15" t="s">
        <v>1159</v>
      </c>
      <c r="E20" s="17">
        <v>42479</v>
      </c>
      <c r="F20" s="15" t="s">
        <v>115</v>
      </c>
      <c r="G20" s="40" t="s">
        <v>34</v>
      </c>
      <c r="H20">
        <f t="shared" si="6"/>
        <v>1</v>
      </c>
      <c r="I20" s="15" t="s">
        <v>25</v>
      </c>
      <c r="J20" s="40" t="s">
        <v>25</v>
      </c>
      <c r="K20" s="20">
        <f t="shared" si="7"/>
        <v>1</v>
      </c>
      <c r="L20" s="20">
        <f t="shared" si="7"/>
        <v>0</v>
      </c>
      <c r="M20" s="20">
        <f t="shared" si="7"/>
        <v>0</v>
      </c>
      <c r="N20" s="20">
        <f t="shared" si="7"/>
        <v>0</v>
      </c>
      <c r="O20" s="20">
        <f t="shared" si="7"/>
        <v>0</v>
      </c>
      <c r="P20" s="20">
        <f t="shared" si="7"/>
        <v>0</v>
      </c>
      <c r="Q20" s="20">
        <f t="shared" si="7"/>
        <v>0</v>
      </c>
      <c r="R20" s="20">
        <f t="shared" si="7"/>
        <v>0</v>
      </c>
      <c r="S20" s="20">
        <f t="shared" si="7"/>
        <v>0</v>
      </c>
      <c r="T20" s="20">
        <f t="shared" si="7"/>
        <v>0</v>
      </c>
      <c r="U20" s="20">
        <f t="shared" si="7"/>
        <v>0</v>
      </c>
      <c r="V20" s="20">
        <f t="shared" si="7"/>
        <v>0</v>
      </c>
      <c r="W20" s="20">
        <f t="shared" si="7"/>
        <v>0</v>
      </c>
      <c r="X20" s="40" t="s">
        <v>26</v>
      </c>
      <c r="Y20" s="20">
        <f t="shared" si="8"/>
        <v>1</v>
      </c>
      <c r="Z20" s="20">
        <f t="shared" si="8"/>
        <v>0</v>
      </c>
      <c r="AA20" s="20">
        <f t="shared" si="8"/>
        <v>0</v>
      </c>
      <c r="AB20" s="20">
        <f t="shared" si="8"/>
        <v>0</v>
      </c>
      <c r="AC20" s="20">
        <f t="shared" si="8"/>
        <v>0</v>
      </c>
      <c r="AD20" s="20">
        <f t="shared" si="8"/>
        <v>0</v>
      </c>
      <c r="AE20" s="20">
        <f t="shared" si="8"/>
        <v>0</v>
      </c>
      <c r="AF20" s="20">
        <f t="shared" si="8"/>
        <v>0</v>
      </c>
      <c r="AG20" s="20">
        <f t="shared" si="8"/>
        <v>0</v>
      </c>
      <c r="AH20" s="20">
        <f t="shared" si="8"/>
        <v>0</v>
      </c>
      <c r="AI20" s="20">
        <f t="shared" si="8"/>
        <v>0</v>
      </c>
      <c r="AJ20" s="40" t="s">
        <v>116</v>
      </c>
      <c r="AK20" s="15">
        <v>1</v>
      </c>
      <c r="AL20" s="15">
        <v>4</v>
      </c>
      <c r="AM20" s="15">
        <v>5</v>
      </c>
      <c r="AN20" s="15">
        <v>0</v>
      </c>
      <c r="AO20" s="15"/>
      <c r="AP20" s="15"/>
      <c r="AQ20" s="15"/>
      <c r="AR20" s="29" t="s">
        <v>101</v>
      </c>
      <c r="AS20" s="39" t="s">
        <v>28</v>
      </c>
      <c r="AT20" s="28">
        <f t="shared" si="9"/>
        <v>0</v>
      </c>
      <c r="AU20" s="28" t="s">
        <v>101</v>
      </c>
      <c r="AV20" s="40" t="s">
        <v>101</v>
      </c>
      <c r="AW20" s="32">
        <f t="shared" si="10"/>
        <v>0</v>
      </c>
      <c r="AX20" s="32">
        <f t="shared" si="10"/>
        <v>0</v>
      </c>
      <c r="AY20" s="32">
        <f t="shared" si="10"/>
        <v>1</v>
      </c>
      <c r="AZ20" s="42" t="s">
        <v>101</v>
      </c>
      <c r="BA20">
        <f t="shared" si="11"/>
        <v>0</v>
      </c>
      <c r="BB20">
        <f t="shared" si="11"/>
        <v>0</v>
      </c>
      <c r="BC20">
        <f t="shared" si="11"/>
        <v>0</v>
      </c>
      <c r="BD20">
        <f t="shared" si="11"/>
        <v>1</v>
      </c>
      <c r="BE20">
        <f t="shared" si="11"/>
        <v>0</v>
      </c>
      <c r="BF20">
        <f t="shared" si="11"/>
        <v>1</v>
      </c>
      <c r="BG20" s="40" t="s">
        <v>101</v>
      </c>
      <c r="BH20" s="20">
        <f t="shared" si="12"/>
        <v>0</v>
      </c>
      <c r="BI20" s="20">
        <f t="shared" si="12"/>
        <v>0</v>
      </c>
      <c r="BJ20" s="20">
        <f t="shared" si="12"/>
        <v>0</v>
      </c>
      <c r="BK20" s="20">
        <f t="shared" si="12"/>
        <v>1</v>
      </c>
      <c r="BL20" s="15">
        <v>41.878113999999997</v>
      </c>
      <c r="BM20" s="16">
        <v>-87.629797999999994</v>
      </c>
      <c r="BO20">
        <f t="shared" si="13"/>
        <v>0</v>
      </c>
      <c r="BP20" s="28">
        <f t="shared" si="14"/>
        <v>1</v>
      </c>
      <c r="BQ20">
        <f t="shared" si="15"/>
        <v>0</v>
      </c>
      <c r="BR20">
        <f t="shared" si="15"/>
        <v>0</v>
      </c>
      <c r="BS20">
        <f t="shared" si="15"/>
        <v>0</v>
      </c>
      <c r="BT20">
        <f t="shared" si="15"/>
        <v>0</v>
      </c>
      <c r="BU20">
        <f t="shared" si="15"/>
        <v>1</v>
      </c>
      <c r="CC20" s="47" t="s">
        <v>1482</v>
      </c>
      <c r="CD20" s="47">
        <v>9.1673640167364088</v>
      </c>
      <c r="CE20" s="47">
        <v>2.1775224384269478</v>
      </c>
      <c r="CF20" s="47">
        <v>4.2099974975959169</v>
      </c>
      <c r="CG20" s="47">
        <v>3.3198106807927685E-5</v>
      </c>
      <c r="CH20" s="47">
        <v>4.8833462047690297</v>
      </c>
      <c r="CI20" s="47">
        <v>13.451381828703788</v>
      </c>
      <c r="CJ20" s="47">
        <v>4.8833462047690297</v>
      </c>
      <c r="CK20" s="47">
        <v>13.451381828703788</v>
      </c>
      <c r="CM20" s="47" t="s">
        <v>1482</v>
      </c>
      <c r="CN20" s="47">
        <v>10.263157894736842</v>
      </c>
      <c r="CO20" s="47">
        <v>1.8785523224190492</v>
      </c>
      <c r="CP20" s="47">
        <v>5.463333532025751</v>
      </c>
      <c r="CQ20" s="47">
        <v>9.4053470373791827E-8</v>
      </c>
      <c r="CR20" s="47">
        <v>6.5672847121638762</v>
      </c>
      <c r="CS20" s="47">
        <v>13.95903107730981</v>
      </c>
      <c r="CT20" s="47">
        <v>6.5672847121638762</v>
      </c>
      <c r="CU20" s="47">
        <v>13.95903107730981</v>
      </c>
      <c r="CW20" s="47" t="s">
        <v>1482</v>
      </c>
      <c r="CX20" s="47">
        <v>8.1648351648351767</v>
      </c>
      <c r="CY20" s="47">
        <v>3.5365271955118671</v>
      </c>
      <c r="CZ20" s="47">
        <v>2.3087155035021358</v>
      </c>
      <c r="DA20" s="47">
        <v>2.1602342728674801E-2</v>
      </c>
      <c r="DB20" s="47">
        <v>1.2068039937133541</v>
      </c>
      <c r="DC20" s="47">
        <v>15.122866335956999</v>
      </c>
      <c r="DD20" s="47">
        <v>1.2068039937133541</v>
      </c>
      <c r="DE20" s="47">
        <v>15.122866335956999</v>
      </c>
    </row>
    <row r="21" spans="1:109" ht="14.65" thickBot="1" x14ac:dyDescent="0.5">
      <c r="A21" s="18">
        <v>20</v>
      </c>
      <c r="B21" s="15" t="s">
        <v>117</v>
      </c>
      <c r="C21" s="15" t="s">
        <v>1401</v>
      </c>
      <c r="D21" s="15" t="s">
        <v>1152</v>
      </c>
      <c r="E21" s="17">
        <v>42479</v>
      </c>
      <c r="F21" s="15" t="s">
        <v>118</v>
      </c>
      <c r="G21" s="40" t="s">
        <v>24</v>
      </c>
      <c r="H21">
        <f t="shared" si="6"/>
        <v>0</v>
      </c>
      <c r="I21" s="15" t="s">
        <v>119</v>
      </c>
      <c r="J21" s="40" t="s">
        <v>119</v>
      </c>
      <c r="K21" s="20">
        <f t="shared" si="7"/>
        <v>0</v>
      </c>
      <c r="L21" s="20">
        <f t="shared" si="7"/>
        <v>0</v>
      </c>
      <c r="M21" s="20">
        <f t="shared" si="7"/>
        <v>0</v>
      </c>
      <c r="N21" s="20">
        <f t="shared" si="7"/>
        <v>1</v>
      </c>
      <c r="O21" s="20">
        <f t="shared" si="7"/>
        <v>0</v>
      </c>
      <c r="P21" s="20">
        <f t="shared" si="7"/>
        <v>0</v>
      </c>
      <c r="Q21" s="20">
        <f t="shared" si="7"/>
        <v>0</v>
      </c>
      <c r="R21" s="20">
        <f t="shared" si="7"/>
        <v>0</v>
      </c>
      <c r="S21" s="20">
        <f t="shared" si="7"/>
        <v>0</v>
      </c>
      <c r="T21" s="20">
        <f t="shared" si="7"/>
        <v>0</v>
      </c>
      <c r="U21" s="20">
        <f t="shared" si="7"/>
        <v>0</v>
      </c>
      <c r="V21" s="20">
        <f t="shared" si="7"/>
        <v>0</v>
      </c>
      <c r="W21" s="20">
        <f t="shared" si="7"/>
        <v>0</v>
      </c>
      <c r="X21" s="40" t="s">
        <v>120</v>
      </c>
      <c r="Y21" s="20">
        <f t="shared" si="8"/>
        <v>0</v>
      </c>
      <c r="Z21" s="20">
        <f t="shared" si="8"/>
        <v>0</v>
      </c>
      <c r="AA21" s="20">
        <f t="shared" si="8"/>
        <v>0</v>
      </c>
      <c r="AB21" s="20">
        <f t="shared" si="8"/>
        <v>0</v>
      </c>
      <c r="AC21" s="20">
        <f t="shared" si="8"/>
        <v>0</v>
      </c>
      <c r="AD21" s="20">
        <f t="shared" si="8"/>
        <v>1</v>
      </c>
      <c r="AE21" s="20">
        <f t="shared" si="8"/>
        <v>0</v>
      </c>
      <c r="AF21" s="20">
        <f t="shared" si="8"/>
        <v>0</v>
      </c>
      <c r="AG21" s="20">
        <f t="shared" si="8"/>
        <v>0</v>
      </c>
      <c r="AH21" s="20">
        <f t="shared" si="8"/>
        <v>0</v>
      </c>
      <c r="AI21" s="20">
        <f t="shared" si="8"/>
        <v>0</v>
      </c>
      <c r="AJ21" s="40" t="s">
        <v>121</v>
      </c>
      <c r="AK21" s="15">
        <v>4</v>
      </c>
      <c r="AL21" s="15">
        <v>0</v>
      </c>
      <c r="AM21" s="15">
        <v>4</v>
      </c>
      <c r="AN21" s="15">
        <v>0</v>
      </c>
      <c r="AO21" s="15"/>
      <c r="AP21" s="15"/>
      <c r="AQ21" s="15"/>
      <c r="AR21" s="29" t="s">
        <v>101</v>
      </c>
      <c r="AS21" s="39" t="s">
        <v>28</v>
      </c>
      <c r="AT21" s="28">
        <f t="shared" si="9"/>
        <v>0</v>
      </c>
      <c r="AU21" s="28" t="s">
        <v>101</v>
      </c>
      <c r="AV21" s="40" t="s">
        <v>101</v>
      </c>
      <c r="AW21" s="32">
        <f t="shared" si="10"/>
        <v>0</v>
      </c>
      <c r="AX21" s="32">
        <f t="shared" si="10"/>
        <v>0</v>
      </c>
      <c r="AY21" s="32">
        <f t="shared" si="10"/>
        <v>1</v>
      </c>
      <c r="AZ21" s="42" t="s">
        <v>29</v>
      </c>
      <c r="BA21">
        <f t="shared" si="11"/>
        <v>1</v>
      </c>
      <c r="BB21">
        <f t="shared" si="11"/>
        <v>0</v>
      </c>
      <c r="BC21">
        <f t="shared" si="11"/>
        <v>0</v>
      </c>
      <c r="BD21">
        <f t="shared" si="11"/>
        <v>0</v>
      </c>
      <c r="BE21">
        <f t="shared" si="11"/>
        <v>0</v>
      </c>
      <c r="BF21">
        <f t="shared" si="11"/>
        <v>0</v>
      </c>
      <c r="BG21" s="40" t="s">
        <v>109</v>
      </c>
      <c r="BH21" s="20">
        <f t="shared" si="12"/>
        <v>1</v>
      </c>
      <c r="BI21" s="20">
        <f t="shared" si="12"/>
        <v>0</v>
      </c>
      <c r="BJ21" s="20">
        <f t="shared" si="12"/>
        <v>0</v>
      </c>
      <c r="BK21" s="20">
        <f t="shared" si="12"/>
        <v>0</v>
      </c>
      <c r="BL21" s="15">
        <v>29.785785000000001</v>
      </c>
      <c r="BM21" s="16">
        <v>-95.824395999999993</v>
      </c>
      <c r="BO21">
        <f t="shared" si="13"/>
        <v>0</v>
      </c>
      <c r="BP21" s="28">
        <f t="shared" si="14"/>
        <v>1</v>
      </c>
      <c r="BQ21">
        <f t="shared" si="15"/>
        <v>1</v>
      </c>
      <c r="BR21">
        <f t="shared" si="15"/>
        <v>0</v>
      </c>
      <c r="BS21">
        <f t="shared" si="15"/>
        <v>0</v>
      </c>
      <c r="BT21">
        <f t="shared" si="15"/>
        <v>0</v>
      </c>
      <c r="BU21">
        <f t="shared" si="15"/>
        <v>0</v>
      </c>
      <c r="CC21" s="48" t="s">
        <v>1466</v>
      </c>
      <c r="CD21" s="48">
        <v>4.2135883642159504</v>
      </c>
      <c r="CE21" s="48">
        <v>4.2699644281200069</v>
      </c>
      <c r="CF21" s="48">
        <v>0.98679706474068263</v>
      </c>
      <c r="CG21" s="48">
        <v>0.32448534552206398</v>
      </c>
      <c r="CH21" s="48">
        <v>-4.1870615412554608</v>
      </c>
      <c r="CI21" s="48">
        <v>12.614238269687363</v>
      </c>
      <c r="CJ21" s="48">
        <v>-4.1870615412554608</v>
      </c>
      <c r="CK21" s="48">
        <v>12.614238269687363</v>
      </c>
      <c r="CM21" s="47" t="s">
        <v>1466</v>
      </c>
      <c r="CN21" s="47">
        <v>0</v>
      </c>
      <c r="CO21" s="47">
        <v>0</v>
      </c>
      <c r="CP21" s="47">
        <v>65535</v>
      </c>
      <c r="CQ21" s="47" t="e">
        <v>#NUM!</v>
      </c>
      <c r="CR21" s="47">
        <v>0</v>
      </c>
      <c r="CS21" s="47">
        <v>0</v>
      </c>
      <c r="CT21" s="47">
        <v>0</v>
      </c>
      <c r="CU21" s="47">
        <v>0</v>
      </c>
      <c r="CW21" s="47" t="s">
        <v>1466</v>
      </c>
      <c r="CX21" s="47">
        <v>0</v>
      </c>
      <c r="CY21" s="47">
        <v>0</v>
      </c>
      <c r="CZ21" s="47">
        <v>65535</v>
      </c>
      <c r="DA21" s="47" t="e">
        <v>#NUM!</v>
      </c>
      <c r="DB21" s="47">
        <v>0</v>
      </c>
      <c r="DC21" s="47">
        <v>0</v>
      </c>
      <c r="DD21" s="47">
        <v>0</v>
      </c>
      <c r="DE21" s="47">
        <v>0</v>
      </c>
    </row>
    <row r="22" spans="1:109" ht="14.65" thickBot="1" x14ac:dyDescent="0.5">
      <c r="A22" s="18">
        <v>21</v>
      </c>
      <c r="B22" s="15" t="s">
        <v>123</v>
      </c>
      <c r="C22" s="15" t="s">
        <v>1400</v>
      </c>
      <c r="D22" s="15" t="s">
        <v>1287</v>
      </c>
      <c r="E22" s="17">
        <v>42479</v>
      </c>
      <c r="F22" s="15" t="s">
        <v>124</v>
      </c>
      <c r="G22" s="40" t="s">
        <v>34</v>
      </c>
      <c r="H22">
        <f t="shared" si="6"/>
        <v>1</v>
      </c>
      <c r="I22" s="15" t="s">
        <v>25</v>
      </c>
      <c r="J22" s="40" t="s">
        <v>25</v>
      </c>
      <c r="K22" s="20">
        <f t="shared" si="7"/>
        <v>1</v>
      </c>
      <c r="L22" s="20">
        <f t="shared" si="7"/>
        <v>0</v>
      </c>
      <c r="M22" s="20">
        <f t="shared" si="7"/>
        <v>0</v>
      </c>
      <c r="N22" s="20">
        <f t="shared" si="7"/>
        <v>0</v>
      </c>
      <c r="O22" s="20">
        <f t="shared" si="7"/>
        <v>0</v>
      </c>
      <c r="P22" s="20">
        <f t="shared" si="7"/>
        <v>0</v>
      </c>
      <c r="Q22" s="20">
        <f t="shared" si="7"/>
        <v>0</v>
      </c>
      <c r="R22" s="20">
        <f t="shared" si="7"/>
        <v>0</v>
      </c>
      <c r="S22" s="20">
        <f t="shared" si="7"/>
        <v>0</v>
      </c>
      <c r="T22" s="20">
        <f t="shared" si="7"/>
        <v>0</v>
      </c>
      <c r="U22" s="20">
        <f t="shared" si="7"/>
        <v>0</v>
      </c>
      <c r="V22" s="20">
        <f t="shared" si="7"/>
        <v>0</v>
      </c>
      <c r="W22" s="20">
        <f t="shared" si="7"/>
        <v>0</v>
      </c>
      <c r="X22" s="40" t="s">
        <v>26</v>
      </c>
      <c r="Y22" s="20">
        <f t="shared" si="8"/>
        <v>1</v>
      </c>
      <c r="Z22" s="20">
        <f t="shared" si="8"/>
        <v>0</v>
      </c>
      <c r="AA22" s="20">
        <f t="shared" si="8"/>
        <v>0</v>
      </c>
      <c r="AB22" s="20">
        <f t="shared" si="8"/>
        <v>0</v>
      </c>
      <c r="AC22" s="20">
        <f t="shared" si="8"/>
        <v>0</v>
      </c>
      <c r="AD22" s="20">
        <f t="shared" si="8"/>
        <v>0</v>
      </c>
      <c r="AE22" s="20">
        <f t="shared" si="8"/>
        <v>0</v>
      </c>
      <c r="AF22" s="20">
        <f t="shared" si="8"/>
        <v>0</v>
      </c>
      <c r="AG22" s="20">
        <f t="shared" si="8"/>
        <v>0</v>
      </c>
      <c r="AH22" s="20">
        <f t="shared" si="8"/>
        <v>0</v>
      </c>
      <c r="AI22" s="20">
        <f t="shared" si="8"/>
        <v>0</v>
      </c>
      <c r="AJ22" s="40" t="s">
        <v>125</v>
      </c>
      <c r="AK22" s="15">
        <v>1</v>
      </c>
      <c r="AL22" s="15">
        <v>4</v>
      </c>
      <c r="AM22" s="15">
        <v>4</v>
      </c>
      <c r="AN22" s="15">
        <v>0</v>
      </c>
      <c r="AO22" s="15"/>
      <c r="AP22" s="15"/>
      <c r="AQ22" s="15"/>
      <c r="AR22" s="29" t="s">
        <v>101</v>
      </c>
      <c r="AS22" s="39" t="s">
        <v>28</v>
      </c>
      <c r="AT22" s="28">
        <f t="shared" si="9"/>
        <v>0</v>
      </c>
      <c r="AU22" s="28" t="s">
        <v>101</v>
      </c>
      <c r="AV22" s="40" t="s">
        <v>52</v>
      </c>
      <c r="AW22" s="32">
        <f t="shared" si="10"/>
        <v>1</v>
      </c>
      <c r="AX22" s="32">
        <f t="shared" si="10"/>
        <v>0</v>
      </c>
      <c r="AY22" s="32">
        <f t="shared" si="10"/>
        <v>0</v>
      </c>
      <c r="AZ22" s="42" t="s">
        <v>29</v>
      </c>
      <c r="BA22">
        <f t="shared" si="11"/>
        <v>1</v>
      </c>
      <c r="BB22">
        <f t="shared" si="11"/>
        <v>0</v>
      </c>
      <c r="BC22">
        <f t="shared" si="11"/>
        <v>0</v>
      </c>
      <c r="BD22">
        <f t="shared" si="11"/>
        <v>0</v>
      </c>
      <c r="BE22">
        <f t="shared" si="11"/>
        <v>0</v>
      </c>
      <c r="BF22">
        <f t="shared" si="11"/>
        <v>0</v>
      </c>
      <c r="BG22" s="40" t="s">
        <v>109</v>
      </c>
      <c r="BH22" s="20">
        <f t="shared" si="12"/>
        <v>1</v>
      </c>
      <c r="BI22" s="20">
        <f t="shared" si="12"/>
        <v>0</v>
      </c>
      <c r="BJ22" s="20">
        <f t="shared" si="12"/>
        <v>0</v>
      </c>
      <c r="BK22" s="20">
        <f t="shared" si="12"/>
        <v>0</v>
      </c>
      <c r="BL22" s="15">
        <v>34.162039999999998</v>
      </c>
      <c r="BM22" s="16">
        <v>-86.475543000000002</v>
      </c>
      <c r="BO22">
        <f t="shared" si="13"/>
        <v>0</v>
      </c>
      <c r="BP22" s="28">
        <f t="shared" si="14"/>
        <v>1</v>
      </c>
      <c r="BQ22">
        <f t="shared" si="15"/>
        <v>1</v>
      </c>
      <c r="BR22">
        <f t="shared" si="15"/>
        <v>0</v>
      </c>
      <c r="BS22">
        <f t="shared" si="15"/>
        <v>0</v>
      </c>
      <c r="BT22">
        <f t="shared" si="15"/>
        <v>0</v>
      </c>
      <c r="BU22">
        <f t="shared" si="15"/>
        <v>0</v>
      </c>
      <c r="CM22" s="48" t="s">
        <v>1496</v>
      </c>
      <c r="CN22" s="48">
        <v>0</v>
      </c>
      <c r="CO22" s="48">
        <v>0</v>
      </c>
      <c r="CP22" s="48">
        <v>65535</v>
      </c>
      <c r="CQ22" s="48" t="e">
        <v>#NUM!</v>
      </c>
      <c r="CR22" s="48">
        <v>0</v>
      </c>
      <c r="CS22" s="48">
        <v>0</v>
      </c>
      <c r="CT22" s="48">
        <v>0</v>
      </c>
      <c r="CU22" s="48">
        <v>0</v>
      </c>
      <c r="CW22" s="47" t="s">
        <v>1496</v>
      </c>
      <c r="CX22" s="47">
        <v>0</v>
      </c>
      <c r="CY22" s="47">
        <v>0</v>
      </c>
      <c r="CZ22" s="47">
        <v>65535</v>
      </c>
      <c r="DA22" s="47" t="e">
        <v>#NUM!</v>
      </c>
      <c r="DB22" s="47">
        <v>0</v>
      </c>
      <c r="DC22" s="47">
        <v>0</v>
      </c>
      <c r="DD22" s="47">
        <v>0</v>
      </c>
      <c r="DE22" s="47">
        <v>0</v>
      </c>
    </row>
    <row r="23" spans="1:109" x14ac:dyDescent="0.45">
      <c r="A23" s="18">
        <v>22</v>
      </c>
      <c r="B23" s="15" t="s">
        <v>126</v>
      </c>
      <c r="C23" s="15" t="s">
        <v>1399</v>
      </c>
      <c r="D23" s="15" t="s">
        <v>1163</v>
      </c>
      <c r="E23" s="17">
        <v>42478</v>
      </c>
      <c r="F23" s="15" t="s">
        <v>127</v>
      </c>
      <c r="G23" s="40" t="s">
        <v>34</v>
      </c>
      <c r="H23">
        <f t="shared" si="6"/>
        <v>1</v>
      </c>
      <c r="I23" s="15" t="s">
        <v>25</v>
      </c>
      <c r="J23" s="40" t="s">
        <v>25</v>
      </c>
      <c r="K23" s="20">
        <f t="shared" si="7"/>
        <v>1</v>
      </c>
      <c r="L23" s="20">
        <f t="shared" si="7"/>
        <v>0</v>
      </c>
      <c r="M23" s="20">
        <f t="shared" si="7"/>
        <v>0</v>
      </c>
      <c r="N23" s="20">
        <f t="shared" si="7"/>
        <v>0</v>
      </c>
      <c r="O23" s="20">
        <f t="shared" si="7"/>
        <v>0</v>
      </c>
      <c r="P23" s="20">
        <f t="shared" si="7"/>
        <v>0</v>
      </c>
      <c r="Q23" s="20">
        <f t="shared" si="7"/>
        <v>0</v>
      </c>
      <c r="R23" s="20">
        <f t="shared" si="7"/>
        <v>0</v>
      </c>
      <c r="S23" s="20">
        <f t="shared" si="7"/>
        <v>0</v>
      </c>
      <c r="T23" s="20">
        <f t="shared" si="7"/>
        <v>0</v>
      </c>
      <c r="U23" s="20">
        <f t="shared" si="7"/>
        <v>0</v>
      </c>
      <c r="V23" s="20">
        <f t="shared" si="7"/>
        <v>0</v>
      </c>
      <c r="W23" s="20">
        <f t="shared" si="7"/>
        <v>0</v>
      </c>
      <c r="X23" s="40" t="s">
        <v>57</v>
      </c>
      <c r="Y23" s="20">
        <f t="shared" si="8"/>
        <v>0</v>
      </c>
      <c r="Z23" s="20">
        <f t="shared" si="8"/>
        <v>0</v>
      </c>
      <c r="AA23" s="20">
        <f t="shared" si="8"/>
        <v>0</v>
      </c>
      <c r="AB23" s="20">
        <f t="shared" si="8"/>
        <v>1</v>
      </c>
      <c r="AC23" s="20">
        <f t="shared" si="8"/>
        <v>0</v>
      </c>
      <c r="AD23" s="20">
        <f t="shared" si="8"/>
        <v>0</v>
      </c>
      <c r="AE23" s="20">
        <f t="shared" si="8"/>
        <v>0</v>
      </c>
      <c r="AF23" s="20">
        <f t="shared" si="8"/>
        <v>0</v>
      </c>
      <c r="AG23" s="20">
        <f t="shared" si="8"/>
        <v>0</v>
      </c>
      <c r="AH23" s="20">
        <f t="shared" si="8"/>
        <v>0</v>
      </c>
      <c r="AI23" s="20">
        <f t="shared" si="8"/>
        <v>0</v>
      </c>
      <c r="AJ23" s="40" t="s">
        <v>128</v>
      </c>
      <c r="AK23" s="15">
        <v>0</v>
      </c>
      <c r="AL23" s="15">
        <v>3</v>
      </c>
      <c r="AM23" s="15">
        <v>4</v>
      </c>
      <c r="AN23" s="15">
        <v>0</v>
      </c>
      <c r="AO23" s="15"/>
      <c r="AP23" s="15"/>
      <c r="AQ23" s="15"/>
      <c r="AR23" s="29" t="s">
        <v>101</v>
      </c>
      <c r="AS23" s="39" t="s">
        <v>28</v>
      </c>
      <c r="AT23" s="28">
        <f t="shared" si="9"/>
        <v>0</v>
      </c>
      <c r="AU23" s="28" t="s">
        <v>101</v>
      </c>
      <c r="AV23" s="40" t="s">
        <v>101</v>
      </c>
      <c r="AW23" s="32">
        <f t="shared" si="10"/>
        <v>0</v>
      </c>
      <c r="AX23" s="32">
        <f t="shared" si="10"/>
        <v>0</v>
      </c>
      <c r="AY23" s="32">
        <f t="shared" si="10"/>
        <v>1</v>
      </c>
      <c r="AZ23" s="42" t="s">
        <v>101</v>
      </c>
      <c r="BA23">
        <f t="shared" si="11"/>
        <v>0</v>
      </c>
      <c r="BB23">
        <f t="shared" si="11"/>
        <v>0</v>
      </c>
      <c r="BC23">
        <f t="shared" si="11"/>
        <v>0</v>
      </c>
      <c r="BD23">
        <f t="shared" si="11"/>
        <v>1</v>
      </c>
      <c r="BE23">
        <f t="shared" si="11"/>
        <v>0</v>
      </c>
      <c r="BF23">
        <f t="shared" si="11"/>
        <v>1</v>
      </c>
      <c r="BG23" s="40" t="s">
        <v>101</v>
      </c>
      <c r="BH23" s="20">
        <f t="shared" si="12"/>
        <v>0</v>
      </c>
      <c r="BI23" s="20">
        <f t="shared" si="12"/>
        <v>0</v>
      </c>
      <c r="BJ23" s="20">
        <f t="shared" si="12"/>
        <v>0</v>
      </c>
      <c r="BK23" s="20">
        <f t="shared" si="12"/>
        <v>1</v>
      </c>
      <c r="BL23" s="15">
        <v>33.770049999999998</v>
      </c>
      <c r="BM23" s="16">
        <v>-118.19373899999999</v>
      </c>
      <c r="BO23">
        <f t="shared" si="13"/>
        <v>0</v>
      </c>
      <c r="BP23" s="28">
        <f t="shared" si="14"/>
        <v>1</v>
      </c>
      <c r="BQ23">
        <f t="shared" si="15"/>
        <v>0</v>
      </c>
      <c r="BR23">
        <f t="shared" si="15"/>
        <v>0</v>
      </c>
      <c r="BS23">
        <f t="shared" si="15"/>
        <v>0</v>
      </c>
      <c r="BT23">
        <f t="shared" si="15"/>
        <v>0</v>
      </c>
      <c r="BU23">
        <f t="shared" si="15"/>
        <v>1</v>
      </c>
      <c r="CW23" s="47" t="s">
        <v>29</v>
      </c>
      <c r="CX23" s="47">
        <v>5.5494505494505244</v>
      </c>
      <c r="CY23" s="47">
        <v>4.4999409337723089</v>
      </c>
      <c r="CZ23" s="47">
        <v>1.2332274203426954</v>
      </c>
      <c r="DA23" s="47" t="e">
        <v>#NUM!</v>
      </c>
      <c r="DB23" s="47">
        <v>-3.3040737003079848</v>
      </c>
      <c r="DC23" s="47">
        <v>14.402974799209034</v>
      </c>
      <c r="DD23" s="47">
        <v>-3.3040737003079848</v>
      </c>
      <c r="DE23" s="47">
        <v>14.402974799209034</v>
      </c>
    </row>
    <row r="24" spans="1:109" x14ac:dyDescent="0.45">
      <c r="A24" s="18">
        <v>23</v>
      </c>
      <c r="B24" s="15" t="s">
        <v>129</v>
      </c>
      <c r="C24" s="15" t="s">
        <v>1327</v>
      </c>
      <c r="D24" s="15" t="s">
        <v>1326</v>
      </c>
      <c r="E24" s="17">
        <v>42469</v>
      </c>
      <c r="F24" s="15" t="s">
        <v>130</v>
      </c>
      <c r="G24" s="40" t="s">
        <v>24</v>
      </c>
      <c r="H24">
        <f t="shared" si="6"/>
        <v>0</v>
      </c>
      <c r="I24" s="15" t="s">
        <v>165</v>
      </c>
      <c r="J24" s="40" t="s">
        <v>165</v>
      </c>
      <c r="K24" s="20">
        <f t="shared" si="7"/>
        <v>0</v>
      </c>
      <c r="L24" s="20">
        <f t="shared" si="7"/>
        <v>0</v>
      </c>
      <c r="M24" s="20">
        <f t="shared" si="7"/>
        <v>0</v>
      </c>
      <c r="N24" s="20">
        <f t="shared" si="7"/>
        <v>0</v>
      </c>
      <c r="O24" s="20">
        <f t="shared" si="7"/>
        <v>0</v>
      </c>
      <c r="P24" s="20">
        <f t="shared" si="7"/>
        <v>0</v>
      </c>
      <c r="Q24" s="20">
        <f t="shared" si="7"/>
        <v>1</v>
      </c>
      <c r="R24" s="20">
        <f t="shared" si="7"/>
        <v>0</v>
      </c>
      <c r="S24" s="20">
        <f t="shared" si="7"/>
        <v>0</v>
      </c>
      <c r="T24" s="20">
        <f t="shared" si="7"/>
        <v>0</v>
      </c>
      <c r="U24" s="20">
        <f t="shared" si="7"/>
        <v>0</v>
      </c>
      <c r="V24" s="20">
        <f t="shared" si="7"/>
        <v>0</v>
      </c>
      <c r="W24" s="20">
        <f t="shared" si="7"/>
        <v>0</v>
      </c>
      <c r="X24" s="40" t="s">
        <v>132</v>
      </c>
      <c r="Y24" s="20">
        <f t="shared" si="8"/>
        <v>0</v>
      </c>
      <c r="Z24" s="20">
        <f t="shared" si="8"/>
        <v>0</v>
      </c>
      <c r="AA24" s="20">
        <f t="shared" si="8"/>
        <v>0</v>
      </c>
      <c r="AB24" s="20">
        <f t="shared" si="8"/>
        <v>0</v>
      </c>
      <c r="AC24" s="20">
        <f t="shared" si="8"/>
        <v>0</v>
      </c>
      <c r="AD24" s="20">
        <f t="shared" si="8"/>
        <v>0</v>
      </c>
      <c r="AE24" s="20">
        <f t="shared" si="8"/>
        <v>1</v>
      </c>
      <c r="AF24" s="20">
        <f t="shared" si="8"/>
        <v>0</v>
      </c>
      <c r="AG24" s="20">
        <f t="shared" si="8"/>
        <v>0</v>
      </c>
      <c r="AH24" s="20">
        <f t="shared" si="8"/>
        <v>0</v>
      </c>
      <c r="AI24" s="20">
        <f t="shared" si="8"/>
        <v>0</v>
      </c>
      <c r="AJ24" s="40" t="s">
        <v>133</v>
      </c>
      <c r="AK24" s="15">
        <v>0</v>
      </c>
      <c r="AL24" s="15">
        <v>4</v>
      </c>
      <c r="AM24" s="15">
        <v>4</v>
      </c>
      <c r="AN24" s="15">
        <v>0</v>
      </c>
      <c r="AO24" s="15"/>
      <c r="AP24" s="15"/>
      <c r="AQ24" s="15"/>
      <c r="AR24" s="29" t="s">
        <v>101</v>
      </c>
      <c r="AS24" s="39" t="s">
        <v>28</v>
      </c>
      <c r="AT24" s="28">
        <f t="shared" si="9"/>
        <v>0</v>
      </c>
      <c r="AU24" s="28" t="s">
        <v>101</v>
      </c>
      <c r="AV24" s="40" t="s">
        <v>101</v>
      </c>
      <c r="AW24" s="32">
        <f t="shared" si="10"/>
        <v>0</v>
      </c>
      <c r="AX24" s="32">
        <f t="shared" si="10"/>
        <v>0</v>
      </c>
      <c r="AY24" s="32">
        <f t="shared" si="10"/>
        <v>1</v>
      </c>
      <c r="AZ24" s="42" t="s">
        <v>29</v>
      </c>
      <c r="BA24">
        <f t="shared" si="11"/>
        <v>1</v>
      </c>
      <c r="BB24">
        <f t="shared" si="11"/>
        <v>0</v>
      </c>
      <c r="BC24">
        <f t="shared" si="11"/>
        <v>0</v>
      </c>
      <c r="BD24">
        <f t="shared" si="11"/>
        <v>0</v>
      </c>
      <c r="BE24">
        <f t="shared" si="11"/>
        <v>0</v>
      </c>
      <c r="BF24">
        <f t="shared" si="11"/>
        <v>0</v>
      </c>
      <c r="BG24" s="40" t="s">
        <v>109</v>
      </c>
      <c r="BH24" s="20">
        <f t="shared" si="12"/>
        <v>1</v>
      </c>
      <c r="BI24" s="20">
        <f t="shared" si="12"/>
        <v>0</v>
      </c>
      <c r="BJ24" s="20">
        <f t="shared" si="12"/>
        <v>0</v>
      </c>
      <c r="BK24" s="20">
        <f t="shared" si="12"/>
        <v>0</v>
      </c>
      <c r="BL24" s="15">
        <v>35.085334000000003</v>
      </c>
      <c r="BM24" s="16">
        <v>-106.605553</v>
      </c>
      <c r="BO24">
        <f t="shared" si="13"/>
        <v>0</v>
      </c>
      <c r="BP24" s="28">
        <f t="shared" si="14"/>
        <v>1</v>
      </c>
      <c r="BQ24">
        <f t="shared" si="15"/>
        <v>1</v>
      </c>
      <c r="BR24">
        <f t="shared" si="15"/>
        <v>0</v>
      </c>
      <c r="BS24">
        <f t="shared" si="15"/>
        <v>0</v>
      </c>
      <c r="BT24">
        <f t="shared" si="15"/>
        <v>0</v>
      </c>
      <c r="BU24">
        <f t="shared" si="15"/>
        <v>0</v>
      </c>
      <c r="CW24" s="47" t="s">
        <v>42</v>
      </c>
      <c r="CX24" s="47">
        <v>0.71016483516483131</v>
      </c>
      <c r="CY24" s="47">
        <v>12.44083716965473</v>
      </c>
      <c r="CZ24" s="47">
        <v>5.7083363883022389E-2</v>
      </c>
      <c r="DA24" s="47">
        <v>0.95451475212327708</v>
      </c>
      <c r="DB24" s="47">
        <v>-23.766879461614458</v>
      </c>
      <c r="DC24" s="47">
        <v>25.187209131944122</v>
      </c>
      <c r="DD24" s="47">
        <v>-23.766879461614458</v>
      </c>
      <c r="DE24" s="47">
        <v>25.187209131944122</v>
      </c>
    </row>
    <row r="25" spans="1:109" ht="14.65" thickBot="1" x14ac:dyDescent="0.5">
      <c r="A25" s="18">
        <v>24</v>
      </c>
      <c r="B25" s="15" t="s">
        <v>134</v>
      </c>
      <c r="C25" s="15" t="s">
        <v>516</v>
      </c>
      <c r="D25" s="15" t="s">
        <v>1228</v>
      </c>
      <c r="E25" s="17">
        <v>42469</v>
      </c>
      <c r="F25" s="15" t="s">
        <v>135</v>
      </c>
      <c r="G25" s="40" t="s">
        <v>34</v>
      </c>
      <c r="H25">
        <f t="shared" si="6"/>
        <v>1</v>
      </c>
      <c r="I25" s="15" t="s">
        <v>25</v>
      </c>
      <c r="J25" s="40" t="s">
        <v>25</v>
      </c>
      <c r="K25" s="20">
        <f t="shared" si="7"/>
        <v>1</v>
      </c>
      <c r="L25" s="20">
        <f t="shared" si="7"/>
        <v>0</v>
      </c>
      <c r="M25" s="20">
        <f t="shared" si="7"/>
        <v>0</v>
      </c>
      <c r="N25" s="20">
        <f t="shared" si="7"/>
        <v>0</v>
      </c>
      <c r="O25" s="20">
        <f t="shared" si="7"/>
        <v>0</v>
      </c>
      <c r="P25" s="20">
        <f t="shared" si="7"/>
        <v>0</v>
      </c>
      <c r="Q25" s="20">
        <f t="shared" si="7"/>
        <v>0</v>
      </c>
      <c r="R25" s="20">
        <f t="shared" si="7"/>
        <v>0</v>
      </c>
      <c r="S25" s="20">
        <f t="shared" si="7"/>
        <v>0</v>
      </c>
      <c r="T25" s="20">
        <f t="shared" si="7"/>
        <v>0</v>
      </c>
      <c r="U25" s="20">
        <f t="shared" si="7"/>
        <v>0</v>
      </c>
      <c r="V25" s="20">
        <f t="shared" si="7"/>
        <v>0</v>
      </c>
      <c r="W25" s="20">
        <f t="shared" si="7"/>
        <v>0</v>
      </c>
      <c r="X25" s="40" t="s">
        <v>132</v>
      </c>
      <c r="Y25" s="20">
        <f t="shared" si="8"/>
        <v>0</v>
      </c>
      <c r="Z25" s="20">
        <f t="shared" si="8"/>
        <v>0</v>
      </c>
      <c r="AA25" s="20">
        <f t="shared" si="8"/>
        <v>0</v>
      </c>
      <c r="AB25" s="20">
        <f t="shared" si="8"/>
        <v>0</v>
      </c>
      <c r="AC25" s="20">
        <f t="shared" si="8"/>
        <v>0</v>
      </c>
      <c r="AD25" s="20">
        <f t="shared" si="8"/>
        <v>0</v>
      </c>
      <c r="AE25" s="20">
        <f t="shared" si="8"/>
        <v>1</v>
      </c>
      <c r="AF25" s="20">
        <f t="shared" si="8"/>
        <v>0</v>
      </c>
      <c r="AG25" s="20">
        <f t="shared" si="8"/>
        <v>0</v>
      </c>
      <c r="AH25" s="20">
        <f t="shared" si="8"/>
        <v>0</v>
      </c>
      <c r="AI25" s="20">
        <f t="shared" si="8"/>
        <v>0</v>
      </c>
      <c r="AJ25" s="40" t="s">
        <v>136</v>
      </c>
      <c r="AK25" s="15">
        <v>0</v>
      </c>
      <c r="AL25" s="15">
        <v>4</v>
      </c>
      <c r="AM25" s="15">
        <v>4</v>
      </c>
      <c r="AN25" s="15">
        <v>0</v>
      </c>
      <c r="AO25" s="15"/>
      <c r="AP25" s="15"/>
      <c r="AQ25" s="15"/>
      <c r="AR25" s="29" t="s">
        <v>101</v>
      </c>
      <c r="AS25" s="39" t="s">
        <v>28</v>
      </c>
      <c r="AT25" s="28">
        <f t="shared" si="9"/>
        <v>0</v>
      </c>
      <c r="AU25" s="28" t="s">
        <v>101</v>
      </c>
      <c r="AV25" s="40" t="s">
        <v>101</v>
      </c>
      <c r="AW25" s="32">
        <f t="shared" si="10"/>
        <v>0</v>
      </c>
      <c r="AX25" s="32">
        <f t="shared" si="10"/>
        <v>0</v>
      </c>
      <c r="AY25" s="32">
        <f t="shared" si="10"/>
        <v>1</v>
      </c>
      <c r="AZ25" s="42" t="s">
        <v>101</v>
      </c>
      <c r="BA25">
        <f t="shared" si="11"/>
        <v>0</v>
      </c>
      <c r="BB25">
        <f t="shared" si="11"/>
        <v>0</v>
      </c>
      <c r="BC25">
        <f t="shared" si="11"/>
        <v>0</v>
      </c>
      <c r="BD25">
        <f t="shared" si="11"/>
        <v>1</v>
      </c>
      <c r="BE25">
        <f t="shared" si="11"/>
        <v>0</v>
      </c>
      <c r="BF25">
        <f t="shared" si="11"/>
        <v>1</v>
      </c>
      <c r="BG25" s="40" t="s">
        <v>101</v>
      </c>
      <c r="BH25" s="20">
        <f t="shared" si="12"/>
        <v>0</v>
      </c>
      <c r="BI25" s="20">
        <f t="shared" si="12"/>
        <v>0</v>
      </c>
      <c r="BJ25" s="20">
        <f t="shared" si="12"/>
        <v>0</v>
      </c>
      <c r="BK25" s="20">
        <f t="shared" si="12"/>
        <v>1</v>
      </c>
      <c r="BL25" s="15">
        <v>35.149534000000003</v>
      </c>
      <c r="BM25" s="16">
        <v>-90.04898</v>
      </c>
      <c r="BO25">
        <f t="shared" si="13"/>
        <v>0</v>
      </c>
      <c r="BP25" s="28">
        <f t="shared" si="14"/>
        <v>1</v>
      </c>
      <c r="BQ25">
        <f t="shared" si="15"/>
        <v>0</v>
      </c>
      <c r="BR25">
        <f t="shared" si="15"/>
        <v>0</v>
      </c>
      <c r="BS25">
        <f t="shared" si="15"/>
        <v>0</v>
      </c>
      <c r="BT25">
        <f t="shared" si="15"/>
        <v>0</v>
      </c>
      <c r="BU25">
        <f t="shared" si="15"/>
        <v>1</v>
      </c>
      <c r="CW25" s="48" t="s">
        <v>1469</v>
      </c>
      <c r="CX25" s="48">
        <v>-1.8661338661338684</v>
      </c>
      <c r="CY25" s="48">
        <v>5.2237968646141653</v>
      </c>
      <c r="CZ25" s="48">
        <v>-0.35723706616063122</v>
      </c>
      <c r="DA25" s="48">
        <v>0.72115204376152953</v>
      </c>
      <c r="DB25" s="48">
        <v>-12.143827039742559</v>
      </c>
      <c r="DC25" s="48">
        <v>8.4115593074748229</v>
      </c>
      <c r="DD25" s="48">
        <v>-12.143827039742559</v>
      </c>
      <c r="DE25" s="48">
        <v>8.4115593074748229</v>
      </c>
    </row>
    <row r="26" spans="1:109" x14ac:dyDescent="0.45">
      <c r="A26" s="18">
        <v>25</v>
      </c>
      <c r="B26" s="15" t="s">
        <v>137</v>
      </c>
      <c r="C26" s="15" t="s">
        <v>1160</v>
      </c>
      <c r="D26" s="15" t="s">
        <v>1159</v>
      </c>
      <c r="E26" s="17">
        <v>42467</v>
      </c>
      <c r="F26" s="15" t="s">
        <v>138</v>
      </c>
      <c r="G26" s="40" t="s">
        <v>34</v>
      </c>
      <c r="H26">
        <f t="shared" si="6"/>
        <v>1</v>
      </c>
      <c r="I26" s="15" t="s">
        <v>165</v>
      </c>
      <c r="J26" s="40" t="s">
        <v>165</v>
      </c>
      <c r="K26" s="20">
        <f t="shared" si="7"/>
        <v>0</v>
      </c>
      <c r="L26" s="20">
        <f t="shared" si="7"/>
        <v>0</v>
      </c>
      <c r="M26" s="20">
        <f t="shared" si="7"/>
        <v>0</v>
      </c>
      <c r="N26" s="20">
        <f t="shared" si="7"/>
        <v>0</v>
      </c>
      <c r="O26" s="20">
        <f t="shared" si="7"/>
        <v>0</v>
      </c>
      <c r="P26" s="20">
        <f t="shared" si="7"/>
        <v>0</v>
      </c>
      <c r="Q26" s="20">
        <f t="shared" si="7"/>
        <v>1</v>
      </c>
      <c r="R26" s="20">
        <f t="shared" si="7"/>
        <v>0</v>
      </c>
      <c r="S26" s="20">
        <f t="shared" si="7"/>
        <v>0</v>
      </c>
      <c r="T26" s="20">
        <f t="shared" si="7"/>
        <v>0</v>
      </c>
      <c r="U26" s="20">
        <f t="shared" si="7"/>
        <v>0</v>
      </c>
      <c r="V26" s="20">
        <f t="shared" si="7"/>
        <v>0</v>
      </c>
      <c r="W26" s="20">
        <f t="shared" si="7"/>
        <v>0</v>
      </c>
      <c r="X26" s="40" t="s">
        <v>26</v>
      </c>
      <c r="Y26" s="20">
        <f t="shared" si="8"/>
        <v>1</v>
      </c>
      <c r="Z26" s="20">
        <f t="shared" si="8"/>
        <v>0</v>
      </c>
      <c r="AA26" s="20">
        <f t="shared" si="8"/>
        <v>0</v>
      </c>
      <c r="AB26" s="20">
        <f t="shared" si="8"/>
        <v>0</v>
      </c>
      <c r="AC26" s="20">
        <f t="shared" si="8"/>
        <v>0</v>
      </c>
      <c r="AD26" s="20">
        <f t="shared" si="8"/>
        <v>0</v>
      </c>
      <c r="AE26" s="20">
        <f t="shared" si="8"/>
        <v>0</v>
      </c>
      <c r="AF26" s="20">
        <f t="shared" si="8"/>
        <v>0</v>
      </c>
      <c r="AG26" s="20">
        <f t="shared" si="8"/>
        <v>0</v>
      </c>
      <c r="AH26" s="20">
        <f t="shared" si="8"/>
        <v>0</v>
      </c>
      <c r="AI26" s="20">
        <f t="shared" si="8"/>
        <v>0</v>
      </c>
      <c r="AJ26" s="40" t="s">
        <v>140</v>
      </c>
      <c r="AK26" s="15">
        <v>0</v>
      </c>
      <c r="AL26" s="15">
        <v>5</v>
      </c>
      <c r="AM26" s="15">
        <v>5</v>
      </c>
      <c r="AN26" s="15">
        <v>0</v>
      </c>
      <c r="AO26" s="15"/>
      <c r="AP26" s="15"/>
      <c r="AQ26" s="15"/>
      <c r="AR26" s="29" t="s">
        <v>101</v>
      </c>
      <c r="AS26" s="39" t="s">
        <v>28</v>
      </c>
      <c r="AT26" s="28">
        <f t="shared" si="9"/>
        <v>0</v>
      </c>
      <c r="AU26" s="28" t="s">
        <v>101</v>
      </c>
      <c r="AV26" s="40" t="s">
        <v>101</v>
      </c>
      <c r="AW26" s="32">
        <f t="shared" si="10"/>
        <v>0</v>
      </c>
      <c r="AX26" s="32">
        <f t="shared" si="10"/>
        <v>0</v>
      </c>
      <c r="AY26" s="32">
        <f t="shared" si="10"/>
        <v>1</v>
      </c>
      <c r="AZ26" s="42" t="s">
        <v>101</v>
      </c>
      <c r="BA26">
        <f t="shared" si="11"/>
        <v>0</v>
      </c>
      <c r="BB26">
        <f t="shared" si="11"/>
        <v>0</v>
      </c>
      <c r="BC26">
        <f t="shared" si="11"/>
        <v>0</v>
      </c>
      <c r="BD26">
        <f t="shared" si="11"/>
        <v>1</v>
      </c>
      <c r="BE26">
        <f t="shared" si="11"/>
        <v>0</v>
      </c>
      <c r="BF26">
        <f t="shared" si="11"/>
        <v>1</v>
      </c>
      <c r="BG26" s="40" t="s">
        <v>101</v>
      </c>
      <c r="BH26" s="20">
        <f t="shared" si="12"/>
        <v>0</v>
      </c>
      <c r="BI26" s="20">
        <f t="shared" si="12"/>
        <v>0</v>
      </c>
      <c r="BJ26" s="20">
        <f t="shared" si="12"/>
        <v>0</v>
      </c>
      <c r="BK26" s="20">
        <f t="shared" si="12"/>
        <v>1</v>
      </c>
      <c r="BL26" s="15">
        <v>41.878113999999997</v>
      </c>
      <c r="BM26" s="16">
        <v>-87.629797999999994</v>
      </c>
      <c r="BO26">
        <f t="shared" si="13"/>
        <v>0</v>
      </c>
      <c r="BP26" s="28">
        <f t="shared" si="14"/>
        <v>1</v>
      </c>
      <c r="BQ26">
        <f t="shared" si="15"/>
        <v>0</v>
      </c>
      <c r="BR26">
        <f t="shared" si="15"/>
        <v>0</v>
      </c>
      <c r="BS26">
        <f t="shared" si="15"/>
        <v>0</v>
      </c>
      <c r="BT26">
        <f t="shared" si="15"/>
        <v>0</v>
      </c>
      <c r="BU26">
        <f t="shared" si="15"/>
        <v>1</v>
      </c>
    </row>
    <row r="27" spans="1:109" x14ac:dyDescent="0.45">
      <c r="A27" s="18">
        <v>26</v>
      </c>
      <c r="B27" s="15" t="s">
        <v>141</v>
      </c>
      <c r="C27" s="15" t="s">
        <v>1327</v>
      </c>
      <c r="D27" s="15" t="s">
        <v>1326</v>
      </c>
      <c r="E27" s="17">
        <v>42461</v>
      </c>
      <c r="F27" s="15" t="s">
        <v>142</v>
      </c>
      <c r="G27" s="40" t="s">
        <v>24</v>
      </c>
      <c r="H27">
        <f t="shared" si="6"/>
        <v>0</v>
      </c>
      <c r="I27" s="15" t="s">
        <v>119</v>
      </c>
      <c r="J27" s="40" t="s">
        <v>119</v>
      </c>
      <c r="K27" s="20">
        <f t="shared" si="7"/>
        <v>0</v>
      </c>
      <c r="L27" s="20">
        <f t="shared" si="7"/>
        <v>0</v>
      </c>
      <c r="M27" s="20">
        <f t="shared" si="7"/>
        <v>0</v>
      </c>
      <c r="N27" s="20">
        <f t="shared" si="7"/>
        <v>1</v>
      </c>
      <c r="O27" s="20">
        <f t="shared" si="7"/>
        <v>0</v>
      </c>
      <c r="P27" s="20">
        <f t="shared" si="7"/>
        <v>0</v>
      </c>
      <c r="Q27" s="20">
        <f t="shared" si="7"/>
        <v>0</v>
      </c>
      <c r="R27" s="20">
        <f t="shared" si="7"/>
        <v>0</v>
      </c>
      <c r="S27" s="20">
        <f t="shared" si="7"/>
        <v>0</v>
      </c>
      <c r="T27" s="20">
        <f t="shared" si="7"/>
        <v>0</v>
      </c>
      <c r="U27" s="20">
        <f t="shared" si="7"/>
        <v>0</v>
      </c>
      <c r="V27" s="20">
        <f t="shared" si="7"/>
        <v>0</v>
      </c>
      <c r="W27" s="20">
        <f t="shared" si="7"/>
        <v>0</v>
      </c>
      <c r="X27" s="40" t="s">
        <v>26</v>
      </c>
      <c r="Y27" s="20">
        <f t="shared" si="8"/>
        <v>1</v>
      </c>
      <c r="Z27" s="20">
        <f t="shared" si="8"/>
        <v>0</v>
      </c>
      <c r="AA27" s="20">
        <f t="shared" si="8"/>
        <v>0</v>
      </c>
      <c r="AB27" s="20">
        <f t="shared" si="8"/>
        <v>0</v>
      </c>
      <c r="AC27" s="20">
        <f t="shared" si="8"/>
        <v>0</v>
      </c>
      <c r="AD27" s="20">
        <f t="shared" si="8"/>
        <v>0</v>
      </c>
      <c r="AE27" s="20">
        <f t="shared" si="8"/>
        <v>0</v>
      </c>
      <c r="AF27" s="20">
        <f t="shared" si="8"/>
        <v>0</v>
      </c>
      <c r="AG27" s="20">
        <f t="shared" si="8"/>
        <v>0</v>
      </c>
      <c r="AH27" s="20">
        <f t="shared" si="8"/>
        <v>0</v>
      </c>
      <c r="AI27" s="20">
        <f t="shared" si="8"/>
        <v>0</v>
      </c>
      <c r="AJ27" s="40" t="s">
        <v>143</v>
      </c>
      <c r="AK27" s="15">
        <v>3</v>
      </c>
      <c r="AL27" s="15">
        <v>1</v>
      </c>
      <c r="AM27" s="15">
        <v>3</v>
      </c>
      <c r="AN27" s="15">
        <v>0</v>
      </c>
      <c r="AO27" s="15"/>
      <c r="AP27" s="15"/>
      <c r="AQ27" s="15"/>
      <c r="AR27" s="29" t="s">
        <v>101</v>
      </c>
      <c r="AS27" s="39" t="s">
        <v>28</v>
      </c>
      <c r="AT27" s="28">
        <f t="shared" si="9"/>
        <v>0</v>
      </c>
      <c r="AU27" s="28" t="s">
        <v>101</v>
      </c>
      <c r="AV27" s="40" t="s">
        <v>101</v>
      </c>
      <c r="AW27" s="32">
        <f t="shared" si="10"/>
        <v>0</v>
      </c>
      <c r="AX27" s="32">
        <f t="shared" si="10"/>
        <v>0</v>
      </c>
      <c r="AY27" s="32">
        <f t="shared" si="10"/>
        <v>1</v>
      </c>
      <c r="AZ27" s="42" t="s">
        <v>144</v>
      </c>
      <c r="BA27">
        <f t="shared" si="11"/>
        <v>0</v>
      </c>
      <c r="BB27">
        <f t="shared" si="11"/>
        <v>0</v>
      </c>
      <c r="BC27">
        <f t="shared" si="11"/>
        <v>0</v>
      </c>
      <c r="BD27">
        <f t="shared" si="11"/>
        <v>0</v>
      </c>
      <c r="BE27">
        <f t="shared" si="11"/>
        <v>1</v>
      </c>
      <c r="BF27">
        <f t="shared" si="11"/>
        <v>0</v>
      </c>
      <c r="BG27" s="40" t="s">
        <v>109</v>
      </c>
      <c r="BH27" s="20">
        <f t="shared" si="12"/>
        <v>1</v>
      </c>
      <c r="BI27" s="20">
        <f t="shared" si="12"/>
        <v>0</v>
      </c>
      <c r="BJ27" s="20">
        <f t="shared" si="12"/>
        <v>0</v>
      </c>
      <c r="BK27" s="20">
        <f t="shared" si="12"/>
        <v>0</v>
      </c>
      <c r="BL27" s="15">
        <v>35.085334000000003</v>
      </c>
      <c r="BM27" s="16">
        <v>-106.605553</v>
      </c>
      <c r="BO27">
        <f t="shared" si="13"/>
        <v>0</v>
      </c>
      <c r="BP27" s="28">
        <f t="shared" si="14"/>
        <v>1</v>
      </c>
      <c r="BQ27">
        <f t="shared" si="15"/>
        <v>0</v>
      </c>
      <c r="BR27">
        <f t="shared" si="15"/>
        <v>0</v>
      </c>
      <c r="BS27">
        <f t="shared" si="15"/>
        <v>0</v>
      </c>
      <c r="BT27">
        <f t="shared" si="15"/>
        <v>1</v>
      </c>
      <c r="BU27">
        <f t="shared" si="15"/>
        <v>0</v>
      </c>
    </row>
    <row r="28" spans="1:109" x14ac:dyDescent="0.45">
      <c r="A28" s="18">
        <v>27</v>
      </c>
      <c r="B28" s="15" t="s">
        <v>145</v>
      </c>
      <c r="C28" s="15" t="s">
        <v>1398</v>
      </c>
      <c r="D28" s="15" t="s">
        <v>1257</v>
      </c>
      <c r="E28" s="17">
        <v>42460</v>
      </c>
      <c r="F28" s="15" t="s">
        <v>146</v>
      </c>
      <c r="G28" s="40" t="s">
        <v>34</v>
      </c>
      <c r="H28">
        <f t="shared" si="6"/>
        <v>1</v>
      </c>
      <c r="I28" s="15" t="s">
        <v>147</v>
      </c>
      <c r="J28" s="40" t="s">
        <v>25</v>
      </c>
      <c r="K28" s="20">
        <f t="shared" si="7"/>
        <v>1</v>
      </c>
      <c r="L28" s="20">
        <f t="shared" si="7"/>
        <v>0</v>
      </c>
      <c r="M28" s="20">
        <f t="shared" si="7"/>
        <v>0</v>
      </c>
      <c r="N28" s="20">
        <f t="shared" si="7"/>
        <v>0</v>
      </c>
      <c r="O28" s="20">
        <f t="shared" si="7"/>
        <v>0</v>
      </c>
      <c r="P28" s="20">
        <f t="shared" si="7"/>
        <v>0</v>
      </c>
      <c r="Q28" s="20">
        <f t="shared" si="7"/>
        <v>0</v>
      </c>
      <c r="R28" s="20">
        <f t="shared" si="7"/>
        <v>0</v>
      </c>
      <c r="S28" s="20">
        <f t="shared" si="7"/>
        <v>0</v>
      </c>
      <c r="T28" s="20">
        <f t="shared" si="7"/>
        <v>0</v>
      </c>
      <c r="U28" s="20">
        <f t="shared" si="7"/>
        <v>0</v>
      </c>
      <c r="V28" s="20">
        <f t="shared" si="7"/>
        <v>0</v>
      </c>
      <c r="W28" s="20">
        <f t="shared" si="7"/>
        <v>0</v>
      </c>
      <c r="X28" s="40" t="s">
        <v>112</v>
      </c>
      <c r="Y28" s="20">
        <f t="shared" si="8"/>
        <v>0</v>
      </c>
      <c r="Z28" s="20">
        <f t="shared" si="8"/>
        <v>0</v>
      </c>
      <c r="AA28" s="20">
        <f t="shared" si="8"/>
        <v>0</v>
      </c>
      <c r="AB28" s="20">
        <f t="shared" si="8"/>
        <v>0</v>
      </c>
      <c r="AC28" s="20">
        <f t="shared" si="8"/>
        <v>0</v>
      </c>
      <c r="AD28" s="20">
        <f t="shared" si="8"/>
        <v>0</v>
      </c>
      <c r="AE28" s="20">
        <f t="shared" si="8"/>
        <v>0</v>
      </c>
      <c r="AF28" s="20">
        <f t="shared" si="8"/>
        <v>0</v>
      </c>
      <c r="AG28" s="20">
        <f t="shared" si="8"/>
        <v>0</v>
      </c>
      <c r="AH28" s="20">
        <f t="shared" si="8"/>
        <v>0</v>
      </c>
      <c r="AI28" s="20">
        <f t="shared" si="8"/>
        <v>0</v>
      </c>
      <c r="AJ28" s="40" t="s">
        <v>148</v>
      </c>
      <c r="AK28" s="15">
        <v>2</v>
      </c>
      <c r="AL28" s="15">
        <v>2</v>
      </c>
      <c r="AM28" s="15">
        <v>3</v>
      </c>
      <c r="AN28" s="15">
        <v>0</v>
      </c>
      <c r="AO28" s="15"/>
      <c r="AP28" s="15"/>
      <c r="AQ28" s="15"/>
      <c r="AR28" s="29" t="s">
        <v>101</v>
      </c>
      <c r="AS28" s="39" t="s">
        <v>28</v>
      </c>
      <c r="AT28" s="28">
        <f t="shared" si="9"/>
        <v>0</v>
      </c>
      <c r="AU28" s="28" t="s">
        <v>101</v>
      </c>
      <c r="AV28" s="40" t="s">
        <v>101</v>
      </c>
      <c r="AW28" s="32">
        <f t="shared" si="10"/>
        <v>0</v>
      </c>
      <c r="AX28" s="32">
        <f t="shared" si="10"/>
        <v>0</v>
      </c>
      <c r="AY28" s="32">
        <f t="shared" si="10"/>
        <v>1</v>
      </c>
      <c r="AZ28" s="42" t="s">
        <v>1469</v>
      </c>
      <c r="BA28">
        <f t="shared" si="11"/>
        <v>0</v>
      </c>
      <c r="BB28">
        <f t="shared" si="11"/>
        <v>0</v>
      </c>
      <c r="BC28">
        <f t="shared" si="11"/>
        <v>1</v>
      </c>
      <c r="BD28">
        <f t="shared" si="11"/>
        <v>0</v>
      </c>
      <c r="BE28">
        <f t="shared" si="11"/>
        <v>0</v>
      </c>
      <c r="BF28">
        <f t="shared" si="11"/>
        <v>0</v>
      </c>
      <c r="BG28" s="40" t="s">
        <v>109</v>
      </c>
      <c r="BH28" s="20">
        <f t="shared" si="12"/>
        <v>1</v>
      </c>
      <c r="BI28" s="20">
        <f t="shared" si="12"/>
        <v>0</v>
      </c>
      <c r="BJ28" s="20">
        <f t="shared" si="12"/>
        <v>0</v>
      </c>
      <c r="BK28" s="20">
        <f t="shared" si="12"/>
        <v>0</v>
      </c>
      <c r="BL28" s="15">
        <v>37.540725000000002</v>
      </c>
      <c r="BM28" s="16">
        <v>-77.436048</v>
      </c>
      <c r="BO28">
        <f t="shared" si="13"/>
        <v>0</v>
      </c>
      <c r="BP28" s="28">
        <f t="shared" si="14"/>
        <v>1</v>
      </c>
      <c r="BQ28">
        <f t="shared" si="15"/>
        <v>0</v>
      </c>
      <c r="BR28">
        <f t="shared" si="15"/>
        <v>0</v>
      </c>
      <c r="BS28">
        <f t="shared" si="15"/>
        <v>1</v>
      </c>
      <c r="BT28">
        <f t="shared" si="15"/>
        <v>0</v>
      </c>
      <c r="BU28">
        <f t="shared" si="15"/>
        <v>0</v>
      </c>
    </row>
    <row r="29" spans="1:109" x14ac:dyDescent="0.45">
      <c r="A29" s="18">
        <v>28</v>
      </c>
      <c r="B29" s="15" t="s">
        <v>149</v>
      </c>
      <c r="C29" s="15" t="s">
        <v>1397</v>
      </c>
      <c r="D29" s="15" t="s">
        <v>1213</v>
      </c>
      <c r="E29" s="17">
        <v>42455</v>
      </c>
      <c r="F29" s="15" t="s">
        <v>1431</v>
      </c>
      <c r="G29" s="40" t="s">
        <v>1432</v>
      </c>
      <c r="H29">
        <f t="shared" si="6"/>
        <v>0</v>
      </c>
      <c r="I29" s="15" t="s">
        <v>119</v>
      </c>
      <c r="J29" s="40" t="s">
        <v>119</v>
      </c>
      <c r="K29" s="20">
        <f t="shared" si="7"/>
        <v>0</v>
      </c>
      <c r="L29" s="20">
        <f t="shared" si="7"/>
        <v>0</v>
      </c>
      <c r="M29" s="20">
        <f t="shared" si="7"/>
        <v>0</v>
      </c>
      <c r="N29" s="20">
        <f t="shared" si="7"/>
        <v>1</v>
      </c>
      <c r="O29" s="20">
        <f t="shared" si="7"/>
        <v>0</v>
      </c>
      <c r="P29" s="20">
        <f t="shared" si="7"/>
        <v>0</v>
      </c>
      <c r="Q29" s="20">
        <f t="shared" si="7"/>
        <v>0</v>
      </c>
      <c r="R29" s="20">
        <f t="shared" si="7"/>
        <v>0</v>
      </c>
      <c r="S29" s="20">
        <f t="shared" si="7"/>
        <v>0</v>
      </c>
      <c r="T29" s="20">
        <f t="shared" si="7"/>
        <v>0</v>
      </c>
      <c r="U29" s="20">
        <f t="shared" si="7"/>
        <v>0</v>
      </c>
      <c r="V29" s="20">
        <f t="shared" si="7"/>
        <v>0</v>
      </c>
      <c r="W29" s="20">
        <f t="shared" si="7"/>
        <v>0</v>
      </c>
      <c r="X29" s="40" t="s">
        <v>57</v>
      </c>
      <c r="Y29" s="20">
        <f t="shared" si="8"/>
        <v>0</v>
      </c>
      <c r="Z29" s="20">
        <f t="shared" si="8"/>
        <v>0</v>
      </c>
      <c r="AA29" s="20">
        <f t="shared" si="8"/>
        <v>0</v>
      </c>
      <c r="AB29" s="20">
        <f t="shared" si="8"/>
        <v>1</v>
      </c>
      <c r="AC29" s="20">
        <f t="shared" si="8"/>
        <v>0</v>
      </c>
      <c r="AD29" s="20">
        <f t="shared" si="8"/>
        <v>0</v>
      </c>
      <c r="AE29" s="20">
        <f t="shared" si="8"/>
        <v>0</v>
      </c>
      <c r="AF29" s="20">
        <f t="shared" si="8"/>
        <v>0</v>
      </c>
      <c r="AG29" s="20">
        <f t="shared" si="8"/>
        <v>0</v>
      </c>
      <c r="AH29" s="20">
        <f t="shared" si="8"/>
        <v>0</v>
      </c>
      <c r="AI29" s="20">
        <f t="shared" si="8"/>
        <v>0</v>
      </c>
      <c r="AJ29" s="40" t="s">
        <v>150</v>
      </c>
      <c r="AK29" s="15">
        <v>3</v>
      </c>
      <c r="AL29" s="15">
        <v>0</v>
      </c>
      <c r="AM29" s="15">
        <v>3</v>
      </c>
      <c r="AN29" s="15"/>
      <c r="AO29" s="15"/>
      <c r="AP29" s="15"/>
      <c r="AQ29" s="15"/>
      <c r="AR29" s="29" t="s">
        <v>101</v>
      </c>
      <c r="AS29" s="39" t="s">
        <v>28</v>
      </c>
      <c r="AT29" s="28">
        <f t="shared" si="9"/>
        <v>0</v>
      </c>
      <c r="AU29" s="28" t="s">
        <v>101</v>
      </c>
      <c r="AV29" s="40" t="s">
        <v>101</v>
      </c>
      <c r="AW29" s="32">
        <f t="shared" si="10"/>
        <v>0</v>
      </c>
      <c r="AX29" s="32">
        <f t="shared" si="10"/>
        <v>0</v>
      </c>
      <c r="AY29" s="32">
        <f t="shared" si="10"/>
        <v>1</v>
      </c>
      <c r="AZ29" s="42" t="s">
        <v>1469</v>
      </c>
      <c r="BA29">
        <f t="shared" si="11"/>
        <v>0</v>
      </c>
      <c r="BB29">
        <f t="shared" si="11"/>
        <v>0</v>
      </c>
      <c r="BC29">
        <f t="shared" si="11"/>
        <v>1</v>
      </c>
      <c r="BD29">
        <f t="shared" si="11"/>
        <v>0</v>
      </c>
      <c r="BE29">
        <f t="shared" si="11"/>
        <v>0</v>
      </c>
      <c r="BF29">
        <f t="shared" si="11"/>
        <v>0</v>
      </c>
      <c r="BG29" s="40" t="s">
        <v>109</v>
      </c>
      <c r="BH29" s="20">
        <f t="shared" si="12"/>
        <v>1</v>
      </c>
      <c r="BI29" s="20">
        <f t="shared" si="12"/>
        <v>0</v>
      </c>
      <c r="BJ29" s="20">
        <f t="shared" si="12"/>
        <v>0</v>
      </c>
      <c r="BK29" s="20">
        <f t="shared" si="12"/>
        <v>0</v>
      </c>
      <c r="BL29" s="15">
        <v>36.099038999999998</v>
      </c>
      <c r="BM29" s="16">
        <v>-78.301106000000004</v>
      </c>
      <c r="BO29">
        <f t="shared" si="13"/>
        <v>0</v>
      </c>
      <c r="BP29" s="28">
        <f t="shared" si="14"/>
        <v>1</v>
      </c>
      <c r="BQ29">
        <f t="shared" si="15"/>
        <v>0</v>
      </c>
      <c r="BR29">
        <f t="shared" si="15"/>
        <v>0</v>
      </c>
      <c r="BS29">
        <f t="shared" si="15"/>
        <v>1</v>
      </c>
      <c r="BT29">
        <f t="shared" si="15"/>
        <v>0</v>
      </c>
      <c r="BU29">
        <f t="shared" si="15"/>
        <v>0</v>
      </c>
    </row>
    <row r="30" spans="1:109" x14ac:dyDescent="0.45">
      <c r="A30" s="18">
        <v>29</v>
      </c>
      <c r="B30" s="15" t="s">
        <v>151</v>
      </c>
      <c r="C30" s="15" t="s">
        <v>1396</v>
      </c>
      <c r="D30" s="15" t="s">
        <v>1228</v>
      </c>
      <c r="E30" s="17">
        <v>42454</v>
      </c>
      <c r="F30" s="15" t="s">
        <v>152</v>
      </c>
      <c r="G30" s="40" t="s">
        <v>24</v>
      </c>
      <c r="H30">
        <f t="shared" si="6"/>
        <v>0</v>
      </c>
      <c r="I30" s="15" t="s">
        <v>119</v>
      </c>
      <c r="J30" s="40" t="s">
        <v>119</v>
      </c>
      <c r="K30" s="20">
        <f t="shared" si="7"/>
        <v>0</v>
      </c>
      <c r="L30" s="20">
        <f t="shared" si="7"/>
        <v>0</v>
      </c>
      <c r="M30" s="20">
        <f t="shared" si="7"/>
        <v>0</v>
      </c>
      <c r="N30" s="20">
        <f t="shared" si="7"/>
        <v>1</v>
      </c>
      <c r="O30" s="20">
        <f t="shared" si="7"/>
        <v>0</v>
      </c>
      <c r="P30" s="20">
        <f t="shared" si="7"/>
        <v>0</v>
      </c>
      <c r="Q30" s="20">
        <f t="shared" si="7"/>
        <v>0</v>
      </c>
      <c r="R30" s="20">
        <f t="shared" si="7"/>
        <v>0</v>
      </c>
      <c r="S30" s="20">
        <f t="shared" si="7"/>
        <v>0</v>
      </c>
      <c r="T30" s="20">
        <f t="shared" si="7"/>
        <v>0</v>
      </c>
      <c r="U30" s="20">
        <f t="shared" si="7"/>
        <v>0</v>
      </c>
      <c r="V30" s="20">
        <f t="shared" si="7"/>
        <v>0</v>
      </c>
      <c r="W30" s="20">
        <f t="shared" si="7"/>
        <v>0</v>
      </c>
      <c r="X30" s="40" t="s">
        <v>120</v>
      </c>
      <c r="Y30" s="20">
        <f t="shared" si="8"/>
        <v>0</v>
      </c>
      <c r="Z30" s="20">
        <f t="shared" si="8"/>
        <v>0</v>
      </c>
      <c r="AA30" s="20">
        <f t="shared" si="8"/>
        <v>0</v>
      </c>
      <c r="AB30" s="20">
        <f t="shared" si="8"/>
        <v>0</v>
      </c>
      <c r="AC30" s="20">
        <f t="shared" si="8"/>
        <v>0</v>
      </c>
      <c r="AD30" s="20">
        <f t="shared" si="8"/>
        <v>1</v>
      </c>
      <c r="AE30" s="20">
        <f t="shared" si="8"/>
        <v>0</v>
      </c>
      <c r="AF30" s="20">
        <f t="shared" si="8"/>
        <v>0</v>
      </c>
      <c r="AG30" s="20">
        <f t="shared" si="8"/>
        <v>0</v>
      </c>
      <c r="AH30" s="20">
        <f t="shared" si="8"/>
        <v>0</v>
      </c>
      <c r="AI30" s="20">
        <f t="shared" si="8"/>
        <v>0</v>
      </c>
      <c r="AJ30" s="40" t="s">
        <v>153</v>
      </c>
      <c r="AK30" s="15">
        <v>2</v>
      </c>
      <c r="AL30" s="15">
        <v>2</v>
      </c>
      <c r="AM30" s="15">
        <v>3</v>
      </c>
      <c r="AN30" s="15">
        <v>0</v>
      </c>
      <c r="AO30" s="15"/>
      <c r="AP30" s="15"/>
      <c r="AQ30" s="15"/>
      <c r="AR30" s="29" t="s">
        <v>101</v>
      </c>
      <c r="AS30" s="39" t="s">
        <v>28</v>
      </c>
      <c r="AT30" s="28">
        <f t="shared" si="9"/>
        <v>0</v>
      </c>
      <c r="AU30" s="28" t="s">
        <v>101</v>
      </c>
      <c r="AV30" s="40" t="s">
        <v>101</v>
      </c>
      <c r="AW30" s="32">
        <f t="shared" si="10"/>
        <v>0</v>
      </c>
      <c r="AX30" s="32">
        <f t="shared" si="10"/>
        <v>0</v>
      </c>
      <c r="AY30" s="32">
        <f t="shared" si="10"/>
        <v>1</v>
      </c>
      <c r="AZ30" s="42" t="s">
        <v>101</v>
      </c>
      <c r="BA30">
        <f t="shared" si="11"/>
        <v>0</v>
      </c>
      <c r="BB30">
        <f t="shared" si="11"/>
        <v>0</v>
      </c>
      <c r="BC30">
        <f t="shared" si="11"/>
        <v>0</v>
      </c>
      <c r="BD30">
        <f t="shared" si="11"/>
        <v>1</v>
      </c>
      <c r="BE30">
        <f t="shared" si="11"/>
        <v>0</v>
      </c>
      <c r="BF30">
        <f t="shared" si="11"/>
        <v>1</v>
      </c>
      <c r="BG30" s="40" t="s">
        <v>109</v>
      </c>
      <c r="BH30" s="20">
        <f t="shared" si="12"/>
        <v>1</v>
      </c>
      <c r="BI30" s="20">
        <f t="shared" si="12"/>
        <v>0</v>
      </c>
      <c r="BJ30" s="20">
        <f t="shared" si="12"/>
        <v>0</v>
      </c>
      <c r="BK30" s="20">
        <f t="shared" si="12"/>
        <v>0</v>
      </c>
      <c r="BL30" s="15">
        <v>35.242302000000002</v>
      </c>
      <c r="BM30" s="16">
        <v>-87.334738999999999</v>
      </c>
      <c r="BO30">
        <f t="shared" si="13"/>
        <v>0</v>
      </c>
      <c r="BP30" s="28">
        <f t="shared" si="14"/>
        <v>1</v>
      </c>
      <c r="BQ30">
        <f t="shared" si="15"/>
        <v>0</v>
      </c>
      <c r="BR30">
        <f t="shared" si="15"/>
        <v>0</v>
      </c>
      <c r="BS30">
        <f t="shared" si="15"/>
        <v>0</v>
      </c>
      <c r="BT30">
        <f t="shared" si="15"/>
        <v>0</v>
      </c>
      <c r="BU30">
        <f t="shared" si="15"/>
        <v>1</v>
      </c>
    </row>
    <row r="31" spans="1:109" x14ac:dyDescent="0.45">
      <c r="A31" s="18">
        <v>30</v>
      </c>
      <c r="B31" s="15" t="s">
        <v>154</v>
      </c>
      <c r="C31" s="15" t="s">
        <v>1395</v>
      </c>
      <c r="D31" s="15" t="s">
        <v>1287</v>
      </c>
      <c r="E31" s="17">
        <v>42454</v>
      </c>
      <c r="F31" s="15" t="s">
        <v>155</v>
      </c>
      <c r="G31" s="40" t="s">
        <v>24</v>
      </c>
      <c r="H31">
        <f t="shared" si="6"/>
        <v>0</v>
      </c>
      <c r="I31" s="15" t="s">
        <v>119</v>
      </c>
      <c r="J31" s="40" t="s">
        <v>119</v>
      </c>
      <c r="K31" s="20">
        <f t="shared" si="7"/>
        <v>0</v>
      </c>
      <c r="L31" s="20">
        <f t="shared" si="7"/>
        <v>0</v>
      </c>
      <c r="M31" s="20">
        <f t="shared" si="7"/>
        <v>0</v>
      </c>
      <c r="N31" s="20">
        <f t="shared" si="7"/>
        <v>1</v>
      </c>
      <c r="O31" s="20">
        <f t="shared" si="7"/>
        <v>0</v>
      </c>
      <c r="P31" s="20">
        <f t="shared" si="7"/>
        <v>0</v>
      </c>
      <c r="Q31" s="20">
        <f t="shared" si="7"/>
        <v>0</v>
      </c>
      <c r="R31" s="20">
        <f t="shared" si="7"/>
        <v>0</v>
      </c>
      <c r="S31" s="20">
        <f t="shared" si="7"/>
        <v>0</v>
      </c>
      <c r="T31" s="20">
        <f t="shared" si="7"/>
        <v>0</v>
      </c>
      <c r="U31" s="20">
        <f t="shared" si="7"/>
        <v>0</v>
      </c>
      <c r="V31" s="20">
        <f t="shared" si="7"/>
        <v>0</v>
      </c>
      <c r="W31" s="20">
        <f t="shared" si="7"/>
        <v>0</v>
      </c>
      <c r="X31" s="40" t="s">
        <v>120</v>
      </c>
      <c r="Y31" s="20">
        <f t="shared" si="8"/>
        <v>0</v>
      </c>
      <c r="Z31" s="20">
        <f t="shared" si="8"/>
        <v>0</v>
      </c>
      <c r="AA31" s="20">
        <f t="shared" si="8"/>
        <v>0</v>
      </c>
      <c r="AB31" s="20">
        <f t="shared" si="8"/>
        <v>0</v>
      </c>
      <c r="AC31" s="20">
        <f t="shared" si="8"/>
        <v>0</v>
      </c>
      <c r="AD31" s="20">
        <f t="shared" si="8"/>
        <v>1</v>
      </c>
      <c r="AE31" s="20">
        <f t="shared" si="8"/>
        <v>0</v>
      </c>
      <c r="AF31" s="20">
        <f t="shared" si="8"/>
        <v>0</v>
      </c>
      <c r="AG31" s="20">
        <f t="shared" si="8"/>
        <v>0</v>
      </c>
      <c r="AH31" s="20">
        <f t="shared" si="8"/>
        <v>0</v>
      </c>
      <c r="AI31" s="20">
        <f t="shared" si="8"/>
        <v>0</v>
      </c>
      <c r="AJ31" s="40" t="s">
        <v>156</v>
      </c>
      <c r="AK31" s="15">
        <v>2</v>
      </c>
      <c r="AL31" s="15">
        <v>2</v>
      </c>
      <c r="AM31" s="15">
        <v>3</v>
      </c>
      <c r="AN31" s="15">
        <v>0</v>
      </c>
      <c r="AO31" s="15"/>
      <c r="AP31" s="15"/>
      <c r="AQ31" s="15"/>
      <c r="AR31" s="29" t="s">
        <v>101</v>
      </c>
      <c r="AS31" s="39" t="s">
        <v>28</v>
      </c>
      <c r="AT31" s="28">
        <f t="shared" si="9"/>
        <v>0</v>
      </c>
      <c r="AU31" s="28" t="s">
        <v>101</v>
      </c>
      <c r="AV31" s="40" t="s">
        <v>52</v>
      </c>
      <c r="AW31" s="32">
        <f t="shared" si="10"/>
        <v>1</v>
      </c>
      <c r="AX31" s="32">
        <f t="shared" si="10"/>
        <v>0</v>
      </c>
      <c r="AY31" s="32">
        <f t="shared" si="10"/>
        <v>0</v>
      </c>
      <c r="AZ31" s="42" t="s">
        <v>29</v>
      </c>
      <c r="BA31">
        <f t="shared" si="11"/>
        <v>1</v>
      </c>
      <c r="BB31">
        <f t="shared" si="11"/>
        <v>0</v>
      </c>
      <c r="BC31">
        <f t="shared" si="11"/>
        <v>0</v>
      </c>
      <c r="BD31">
        <f t="shared" si="11"/>
        <v>0</v>
      </c>
      <c r="BE31">
        <f t="shared" si="11"/>
        <v>0</v>
      </c>
      <c r="BF31">
        <f t="shared" si="11"/>
        <v>0</v>
      </c>
      <c r="BG31" s="40" t="s">
        <v>109</v>
      </c>
      <c r="BH31" s="20">
        <f t="shared" si="12"/>
        <v>1</v>
      </c>
      <c r="BI31" s="20">
        <f t="shared" si="12"/>
        <v>0</v>
      </c>
      <c r="BJ31" s="20">
        <f t="shared" si="12"/>
        <v>0</v>
      </c>
      <c r="BK31" s="20">
        <f t="shared" si="12"/>
        <v>0</v>
      </c>
      <c r="BL31" s="15">
        <v>34.759256999999998</v>
      </c>
      <c r="BM31" s="16">
        <v>-86.602492999999996</v>
      </c>
      <c r="BO31">
        <f t="shared" si="13"/>
        <v>0</v>
      </c>
      <c r="BP31" s="28">
        <f t="shared" si="14"/>
        <v>1</v>
      </c>
      <c r="BQ31">
        <f t="shared" si="15"/>
        <v>1</v>
      </c>
      <c r="BR31">
        <f t="shared" si="15"/>
        <v>0</v>
      </c>
      <c r="BS31">
        <f t="shared" si="15"/>
        <v>0</v>
      </c>
      <c r="BT31">
        <f t="shared" si="15"/>
        <v>0</v>
      </c>
      <c r="BU31">
        <f t="shared" si="15"/>
        <v>0</v>
      </c>
    </row>
    <row r="32" spans="1:109" x14ac:dyDescent="0.45">
      <c r="A32" s="18">
        <v>31</v>
      </c>
      <c r="B32" s="15" t="s">
        <v>157</v>
      </c>
      <c r="C32" s="15" t="s">
        <v>1394</v>
      </c>
      <c r="D32" s="15" t="s">
        <v>1393</v>
      </c>
      <c r="E32" s="17">
        <v>42450</v>
      </c>
      <c r="F32" s="15" t="s">
        <v>1433</v>
      </c>
      <c r="G32" s="40" t="s">
        <v>1432</v>
      </c>
      <c r="H32">
        <f t="shared" si="6"/>
        <v>0</v>
      </c>
      <c r="I32" s="15" t="s">
        <v>119</v>
      </c>
      <c r="J32" s="40" t="s">
        <v>119</v>
      </c>
      <c r="K32" s="20">
        <f t="shared" si="7"/>
        <v>0</v>
      </c>
      <c r="L32" s="20">
        <f t="shared" si="7"/>
        <v>0</v>
      </c>
      <c r="M32" s="20">
        <f t="shared" si="7"/>
        <v>0</v>
      </c>
      <c r="N32" s="20">
        <f t="shared" si="7"/>
        <v>1</v>
      </c>
      <c r="O32" s="20">
        <f t="shared" si="7"/>
        <v>0</v>
      </c>
      <c r="P32" s="20">
        <f t="shared" si="7"/>
        <v>0</v>
      </c>
      <c r="Q32" s="20">
        <f t="shared" si="7"/>
        <v>0</v>
      </c>
      <c r="R32" s="20">
        <f t="shared" si="7"/>
        <v>0</v>
      </c>
      <c r="S32" s="20">
        <f t="shared" si="7"/>
        <v>0</v>
      </c>
      <c r="T32" s="20">
        <f t="shared" si="7"/>
        <v>0</v>
      </c>
      <c r="U32" s="20">
        <f t="shared" si="7"/>
        <v>0</v>
      </c>
      <c r="V32" s="20">
        <f t="shared" si="7"/>
        <v>0</v>
      </c>
      <c r="W32" s="20">
        <f t="shared" si="7"/>
        <v>0</v>
      </c>
      <c r="X32" s="40" t="s">
        <v>120</v>
      </c>
      <c r="Y32" s="20">
        <f t="shared" si="8"/>
        <v>0</v>
      </c>
      <c r="Z32" s="20">
        <f t="shared" si="8"/>
        <v>0</v>
      </c>
      <c r="AA32" s="20">
        <f t="shared" si="8"/>
        <v>0</v>
      </c>
      <c r="AB32" s="20">
        <f t="shared" si="8"/>
        <v>0</v>
      </c>
      <c r="AC32" s="20">
        <f t="shared" si="8"/>
        <v>0</v>
      </c>
      <c r="AD32" s="20">
        <f t="shared" si="8"/>
        <v>1</v>
      </c>
      <c r="AE32" s="20">
        <f t="shared" si="8"/>
        <v>0</v>
      </c>
      <c r="AF32" s="20">
        <f t="shared" si="8"/>
        <v>0</v>
      </c>
      <c r="AG32" s="20">
        <f t="shared" si="8"/>
        <v>0</v>
      </c>
      <c r="AH32" s="20">
        <f t="shared" si="8"/>
        <v>0</v>
      </c>
      <c r="AI32" s="20">
        <f t="shared" si="8"/>
        <v>0</v>
      </c>
      <c r="AJ32" s="40" t="s">
        <v>159</v>
      </c>
      <c r="AK32" s="15">
        <v>4</v>
      </c>
      <c r="AL32" s="15">
        <v>0</v>
      </c>
      <c r="AM32" s="15">
        <v>3</v>
      </c>
      <c r="AN32" s="15">
        <v>0</v>
      </c>
      <c r="AO32" s="15"/>
      <c r="AP32" s="15"/>
      <c r="AQ32" s="15"/>
      <c r="AR32" s="29" t="s">
        <v>101</v>
      </c>
      <c r="AS32" s="39" t="s">
        <v>28</v>
      </c>
      <c r="AT32" s="28">
        <f t="shared" si="9"/>
        <v>0</v>
      </c>
      <c r="AU32" s="28" t="s">
        <v>101</v>
      </c>
      <c r="AV32" s="40" t="s">
        <v>101</v>
      </c>
      <c r="AW32" s="32">
        <f t="shared" si="10"/>
        <v>0</v>
      </c>
      <c r="AX32" s="32">
        <f t="shared" si="10"/>
        <v>0</v>
      </c>
      <c r="AY32" s="32">
        <f t="shared" si="10"/>
        <v>1</v>
      </c>
      <c r="AZ32" s="42" t="s">
        <v>101</v>
      </c>
      <c r="BA32">
        <f t="shared" si="11"/>
        <v>0</v>
      </c>
      <c r="BB32">
        <f t="shared" si="11"/>
        <v>0</v>
      </c>
      <c r="BC32">
        <f t="shared" si="11"/>
        <v>0</v>
      </c>
      <c r="BD32">
        <f t="shared" si="11"/>
        <v>1</v>
      </c>
      <c r="BE32">
        <f t="shared" si="11"/>
        <v>0</v>
      </c>
      <c r="BF32">
        <f t="shared" si="11"/>
        <v>1</v>
      </c>
      <c r="BG32" s="40" t="s">
        <v>109</v>
      </c>
      <c r="BH32" s="20">
        <f t="shared" si="12"/>
        <v>1</v>
      </c>
      <c r="BI32" s="20">
        <f t="shared" si="12"/>
        <v>0</v>
      </c>
      <c r="BJ32" s="20">
        <f t="shared" si="12"/>
        <v>0</v>
      </c>
      <c r="BK32" s="20">
        <f t="shared" si="12"/>
        <v>0</v>
      </c>
      <c r="BL32" s="15">
        <v>33.635662000000004</v>
      </c>
      <c r="BM32" s="16">
        <v>-96.608879999999999</v>
      </c>
      <c r="BO32">
        <f t="shared" si="13"/>
        <v>0</v>
      </c>
      <c r="BP32" s="28">
        <f t="shared" si="14"/>
        <v>1</v>
      </c>
      <c r="BQ32">
        <f t="shared" si="15"/>
        <v>0</v>
      </c>
      <c r="BR32">
        <f t="shared" si="15"/>
        <v>0</v>
      </c>
      <c r="BS32">
        <f t="shared" si="15"/>
        <v>0</v>
      </c>
      <c r="BT32">
        <f t="shared" si="15"/>
        <v>0</v>
      </c>
      <c r="BU32">
        <f t="shared" si="15"/>
        <v>1</v>
      </c>
    </row>
    <row r="33" spans="1:73" x14ac:dyDescent="0.45">
      <c r="A33" s="18">
        <v>32</v>
      </c>
      <c r="B33" s="15" t="s">
        <v>160</v>
      </c>
      <c r="C33" s="15" t="s">
        <v>1195</v>
      </c>
      <c r="D33" s="15" t="s">
        <v>1194</v>
      </c>
      <c r="E33" s="17">
        <v>42449</v>
      </c>
      <c r="F33" s="15" t="s">
        <v>118</v>
      </c>
      <c r="G33" s="40" t="s">
        <v>24</v>
      </c>
      <c r="H33">
        <f t="shared" si="6"/>
        <v>0</v>
      </c>
      <c r="I33" s="15" t="s">
        <v>119</v>
      </c>
      <c r="J33" s="40" t="s">
        <v>119</v>
      </c>
      <c r="K33" s="20">
        <f t="shared" si="7"/>
        <v>0</v>
      </c>
      <c r="L33" s="20">
        <f t="shared" si="7"/>
        <v>0</v>
      </c>
      <c r="M33" s="20">
        <f t="shared" si="7"/>
        <v>0</v>
      </c>
      <c r="N33" s="20">
        <f t="shared" si="7"/>
        <v>1</v>
      </c>
      <c r="O33" s="20">
        <f t="shared" si="7"/>
        <v>0</v>
      </c>
      <c r="P33" s="20">
        <f t="shared" si="7"/>
        <v>0</v>
      </c>
      <c r="Q33" s="20">
        <f t="shared" si="7"/>
        <v>0</v>
      </c>
      <c r="R33" s="20">
        <f t="shared" si="7"/>
        <v>0</v>
      </c>
      <c r="S33" s="20">
        <f t="shared" si="7"/>
        <v>0</v>
      </c>
      <c r="T33" s="20">
        <f t="shared" si="7"/>
        <v>0</v>
      </c>
      <c r="U33" s="20">
        <f t="shared" si="7"/>
        <v>0</v>
      </c>
      <c r="V33" s="20">
        <f t="shared" si="7"/>
        <v>0</v>
      </c>
      <c r="W33" s="20">
        <f t="shared" si="7"/>
        <v>0</v>
      </c>
      <c r="X33" s="40" t="s">
        <v>120</v>
      </c>
      <c r="Y33" s="20">
        <f t="shared" si="8"/>
        <v>0</v>
      </c>
      <c r="Z33" s="20">
        <f t="shared" si="8"/>
        <v>0</v>
      </c>
      <c r="AA33" s="20">
        <f t="shared" si="8"/>
        <v>0</v>
      </c>
      <c r="AB33" s="20">
        <f t="shared" si="8"/>
        <v>0</v>
      </c>
      <c r="AC33" s="20">
        <f t="shared" si="8"/>
        <v>0</v>
      </c>
      <c r="AD33" s="20">
        <f t="shared" si="8"/>
        <v>1</v>
      </c>
      <c r="AE33" s="20">
        <f t="shared" si="8"/>
        <v>0</v>
      </c>
      <c r="AF33" s="20">
        <f t="shared" si="8"/>
        <v>0</v>
      </c>
      <c r="AG33" s="20">
        <f t="shared" si="8"/>
        <v>0</v>
      </c>
      <c r="AH33" s="20">
        <f t="shared" si="8"/>
        <v>0</v>
      </c>
      <c r="AI33" s="20">
        <f t="shared" si="8"/>
        <v>0</v>
      </c>
      <c r="AJ33" s="40" t="s">
        <v>162</v>
      </c>
      <c r="AK33" s="15">
        <v>4</v>
      </c>
      <c r="AL33" s="15">
        <v>0</v>
      </c>
      <c r="AM33" s="15">
        <v>3</v>
      </c>
      <c r="AN33" s="15">
        <v>0</v>
      </c>
      <c r="AO33" s="15"/>
      <c r="AP33" s="15">
        <v>1</v>
      </c>
      <c r="AQ33" s="15" t="s">
        <v>163</v>
      </c>
      <c r="AR33" s="29" t="s">
        <v>101</v>
      </c>
      <c r="AS33" s="40" t="s">
        <v>52</v>
      </c>
      <c r="AT33" s="28">
        <f t="shared" si="9"/>
        <v>1</v>
      </c>
      <c r="AU33" s="29" t="s">
        <v>163</v>
      </c>
      <c r="AV33" s="40" t="s">
        <v>52</v>
      </c>
      <c r="AW33" s="32">
        <f t="shared" si="10"/>
        <v>1</v>
      </c>
      <c r="AX33" s="32">
        <f t="shared" si="10"/>
        <v>0</v>
      </c>
      <c r="AY33" s="32">
        <f t="shared" si="10"/>
        <v>0</v>
      </c>
      <c r="AZ33" s="42" t="s">
        <v>29</v>
      </c>
      <c r="BA33">
        <f t="shared" si="11"/>
        <v>1</v>
      </c>
      <c r="BB33">
        <f t="shared" si="11"/>
        <v>0</v>
      </c>
      <c r="BC33">
        <f t="shared" si="11"/>
        <v>0</v>
      </c>
      <c r="BD33">
        <f t="shared" si="11"/>
        <v>0</v>
      </c>
      <c r="BE33">
        <f t="shared" si="11"/>
        <v>0</v>
      </c>
      <c r="BF33">
        <f t="shared" si="11"/>
        <v>0</v>
      </c>
      <c r="BG33" s="40" t="s">
        <v>109</v>
      </c>
      <c r="BH33" s="20">
        <f t="shared" si="12"/>
        <v>1</v>
      </c>
      <c r="BI33" s="20">
        <f t="shared" si="12"/>
        <v>0</v>
      </c>
      <c r="BJ33" s="20">
        <f t="shared" si="12"/>
        <v>0</v>
      </c>
      <c r="BK33" s="20">
        <f t="shared" si="12"/>
        <v>0</v>
      </c>
      <c r="BL33" s="15">
        <v>38.252665</v>
      </c>
      <c r="BM33" s="16">
        <v>-85.758455999999995</v>
      </c>
      <c r="BO33">
        <f t="shared" si="13"/>
        <v>0</v>
      </c>
      <c r="BP33" s="28">
        <f t="shared" si="14"/>
        <v>1</v>
      </c>
      <c r="BQ33">
        <f t="shared" si="15"/>
        <v>1</v>
      </c>
      <c r="BR33">
        <f t="shared" si="15"/>
        <v>0</v>
      </c>
      <c r="BS33">
        <f t="shared" si="15"/>
        <v>0</v>
      </c>
      <c r="BT33">
        <f t="shared" si="15"/>
        <v>0</v>
      </c>
      <c r="BU33">
        <f t="shared" si="15"/>
        <v>0</v>
      </c>
    </row>
    <row r="34" spans="1:73" x14ac:dyDescent="0.45">
      <c r="A34" s="18">
        <v>33</v>
      </c>
      <c r="B34" s="15" t="s">
        <v>164</v>
      </c>
      <c r="C34" s="15" t="s">
        <v>1392</v>
      </c>
      <c r="D34" s="15" t="s">
        <v>1171</v>
      </c>
      <c r="E34" s="17">
        <v>42448</v>
      </c>
      <c r="F34" s="15" t="s">
        <v>118</v>
      </c>
      <c r="G34" s="40" t="s">
        <v>24</v>
      </c>
      <c r="H34">
        <f t="shared" si="6"/>
        <v>0</v>
      </c>
      <c r="I34" s="15" t="s">
        <v>165</v>
      </c>
      <c r="J34" s="40" t="s">
        <v>165</v>
      </c>
      <c r="K34" s="20">
        <f t="shared" si="7"/>
        <v>0</v>
      </c>
      <c r="L34" s="20">
        <f t="shared" si="7"/>
        <v>0</v>
      </c>
      <c r="M34" s="20">
        <f t="shared" si="7"/>
        <v>0</v>
      </c>
      <c r="N34" s="20">
        <f t="shared" si="7"/>
        <v>0</v>
      </c>
      <c r="O34" s="20">
        <f t="shared" si="7"/>
        <v>0</v>
      </c>
      <c r="P34" s="20">
        <f t="shared" si="7"/>
        <v>0</v>
      </c>
      <c r="Q34" s="20">
        <f t="shared" si="7"/>
        <v>1</v>
      </c>
      <c r="R34" s="20">
        <f t="shared" si="7"/>
        <v>0</v>
      </c>
      <c r="S34" s="20">
        <f t="shared" si="7"/>
        <v>0</v>
      </c>
      <c r="T34" s="20">
        <f t="shared" si="7"/>
        <v>0</v>
      </c>
      <c r="U34" s="20">
        <f t="shared" si="7"/>
        <v>0</v>
      </c>
      <c r="V34" s="20">
        <f t="shared" si="7"/>
        <v>0</v>
      </c>
      <c r="W34" s="20">
        <f t="shared" si="7"/>
        <v>0</v>
      </c>
      <c r="X34" s="40" t="s">
        <v>26</v>
      </c>
      <c r="Y34" s="20">
        <f t="shared" si="8"/>
        <v>1</v>
      </c>
      <c r="Z34" s="20">
        <f t="shared" si="8"/>
        <v>0</v>
      </c>
      <c r="AA34" s="20">
        <f t="shared" si="8"/>
        <v>0</v>
      </c>
      <c r="AB34" s="20">
        <f t="shared" si="8"/>
        <v>0</v>
      </c>
      <c r="AC34" s="20">
        <f t="shared" si="8"/>
        <v>0</v>
      </c>
      <c r="AD34" s="20">
        <f t="shared" si="8"/>
        <v>0</v>
      </c>
      <c r="AE34" s="20">
        <f t="shared" si="8"/>
        <v>0</v>
      </c>
      <c r="AF34" s="20">
        <f t="shared" si="8"/>
        <v>0</v>
      </c>
      <c r="AG34" s="20">
        <f t="shared" si="8"/>
        <v>0</v>
      </c>
      <c r="AH34" s="20">
        <f t="shared" si="8"/>
        <v>0</v>
      </c>
      <c r="AI34" s="20">
        <f t="shared" si="8"/>
        <v>0</v>
      </c>
      <c r="AJ34" s="40" t="s">
        <v>166</v>
      </c>
      <c r="AK34" s="15">
        <v>1</v>
      </c>
      <c r="AL34" s="15">
        <v>4</v>
      </c>
      <c r="AM34" s="15">
        <v>5</v>
      </c>
      <c r="AN34" s="15">
        <v>0</v>
      </c>
      <c r="AO34" s="15"/>
      <c r="AP34" s="15"/>
      <c r="AQ34" s="15"/>
      <c r="AR34" s="29" t="s">
        <v>101</v>
      </c>
      <c r="AS34" s="39" t="s">
        <v>28</v>
      </c>
      <c r="AT34" s="28">
        <f t="shared" si="9"/>
        <v>0</v>
      </c>
      <c r="AU34" s="28" t="s">
        <v>101</v>
      </c>
      <c r="AV34" s="40" t="s">
        <v>101</v>
      </c>
      <c r="AW34" s="32">
        <f t="shared" si="10"/>
        <v>0</v>
      </c>
      <c r="AX34" s="32">
        <f t="shared" si="10"/>
        <v>0</v>
      </c>
      <c r="AY34" s="32">
        <f t="shared" si="10"/>
        <v>1</v>
      </c>
      <c r="AZ34" s="42" t="s">
        <v>101</v>
      </c>
      <c r="BA34">
        <f t="shared" si="11"/>
        <v>0</v>
      </c>
      <c r="BB34">
        <f t="shared" si="11"/>
        <v>0</v>
      </c>
      <c r="BC34">
        <f t="shared" si="11"/>
        <v>0</v>
      </c>
      <c r="BD34">
        <f t="shared" si="11"/>
        <v>1</v>
      </c>
      <c r="BE34">
        <f t="shared" si="11"/>
        <v>0</v>
      </c>
      <c r="BF34">
        <f t="shared" si="11"/>
        <v>1</v>
      </c>
      <c r="BG34" s="40" t="s">
        <v>101</v>
      </c>
      <c r="BH34" s="20">
        <f t="shared" si="12"/>
        <v>0</v>
      </c>
      <c r="BI34" s="20">
        <f t="shared" si="12"/>
        <v>0</v>
      </c>
      <c r="BJ34" s="20">
        <f t="shared" si="12"/>
        <v>0</v>
      </c>
      <c r="BK34" s="20">
        <f t="shared" si="12"/>
        <v>1</v>
      </c>
      <c r="BL34" s="15">
        <v>26.127586000000001</v>
      </c>
      <c r="BM34" s="16">
        <v>-80.233103999999997</v>
      </c>
      <c r="BO34">
        <f t="shared" si="13"/>
        <v>0</v>
      </c>
      <c r="BP34" s="28">
        <f t="shared" si="14"/>
        <v>1</v>
      </c>
      <c r="BQ34">
        <f t="shared" si="15"/>
        <v>0</v>
      </c>
      <c r="BR34">
        <f t="shared" si="15"/>
        <v>0</v>
      </c>
      <c r="BS34">
        <f t="shared" si="15"/>
        <v>0</v>
      </c>
      <c r="BT34">
        <f t="shared" si="15"/>
        <v>0</v>
      </c>
      <c r="BU34">
        <f t="shared" si="15"/>
        <v>1</v>
      </c>
    </row>
    <row r="35" spans="1:73" x14ac:dyDescent="0.45">
      <c r="A35" s="18">
        <v>34</v>
      </c>
      <c r="B35" s="15" t="s">
        <v>167</v>
      </c>
      <c r="C35" s="15" t="s">
        <v>1391</v>
      </c>
      <c r="D35" s="15" t="s">
        <v>1287</v>
      </c>
      <c r="E35" s="17">
        <v>42448</v>
      </c>
      <c r="F35" s="15" t="s">
        <v>169</v>
      </c>
      <c r="G35" s="40" t="s">
        <v>34</v>
      </c>
      <c r="H35">
        <f t="shared" si="6"/>
        <v>1</v>
      </c>
      <c r="I35" s="15" t="s">
        <v>25</v>
      </c>
      <c r="J35" s="40" t="s">
        <v>25</v>
      </c>
      <c r="K35" s="20">
        <f t="shared" si="7"/>
        <v>1</v>
      </c>
      <c r="L35" s="20">
        <f t="shared" si="7"/>
        <v>0</v>
      </c>
      <c r="M35" s="20">
        <f t="shared" si="7"/>
        <v>0</v>
      </c>
      <c r="N35" s="20">
        <f t="shared" si="7"/>
        <v>0</v>
      </c>
      <c r="O35" s="20">
        <f t="shared" si="7"/>
        <v>0</v>
      </c>
      <c r="P35" s="20">
        <f t="shared" si="7"/>
        <v>0</v>
      </c>
      <c r="Q35" s="20">
        <f t="shared" si="7"/>
        <v>0</v>
      </c>
      <c r="R35" s="20">
        <f t="shared" si="7"/>
        <v>0</v>
      </c>
      <c r="S35" s="20">
        <f t="shared" si="7"/>
        <v>0</v>
      </c>
      <c r="T35" s="20">
        <f t="shared" si="7"/>
        <v>0</v>
      </c>
      <c r="U35" s="20">
        <f t="shared" si="7"/>
        <v>0</v>
      </c>
      <c r="V35" s="20">
        <f t="shared" si="7"/>
        <v>0</v>
      </c>
      <c r="W35" s="20">
        <f t="shared" si="7"/>
        <v>0</v>
      </c>
      <c r="X35" s="40" t="s">
        <v>57</v>
      </c>
      <c r="Y35" s="20">
        <f t="shared" si="8"/>
        <v>0</v>
      </c>
      <c r="Z35" s="20">
        <f t="shared" si="8"/>
        <v>0</v>
      </c>
      <c r="AA35" s="20">
        <f t="shared" si="8"/>
        <v>0</v>
      </c>
      <c r="AB35" s="20">
        <f t="shared" si="8"/>
        <v>1</v>
      </c>
      <c r="AC35" s="20">
        <f t="shared" si="8"/>
        <v>0</v>
      </c>
      <c r="AD35" s="20">
        <f t="shared" si="8"/>
        <v>0</v>
      </c>
      <c r="AE35" s="20">
        <f t="shared" si="8"/>
        <v>0</v>
      </c>
      <c r="AF35" s="20">
        <f t="shared" si="8"/>
        <v>0</v>
      </c>
      <c r="AG35" s="20">
        <f t="shared" si="8"/>
        <v>0</v>
      </c>
      <c r="AH35" s="20">
        <f t="shared" si="8"/>
        <v>0</v>
      </c>
      <c r="AI35" s="20">
        <f t="shared" si="8"/>
        <v>0</v>
      </c>
      <c r="AJ35" s="40" t="s">
        <v>170</v>
      </c>
      <c r="AK35" s="15">
        <v>2</v>
      </c>
      <c r="AL35" s="15">
        <v>2</v>
      </c>
      <c r="AM35" s="15">
        <v>4</v>
      </c>
      <c r="AN35" s="15">
        <v>0</v>
      </c>
      <c r="AO35" s="15"/>
      <c r="AP35" s="15"/>
      <c r="AQ35" s="15"/>
      <c r="AR35" s="29" t="s">
        <v>101</v>
      </c>
      <c r="AS35" s="39" t="s">
        <v>28</v>
      </c>
      <c r="AT35" s="28">
        <f t="shared" si="9"/>
        <v>0</v>
      </c>
      <c r="AU35" s="28" t="s">
        <v>101</v>
      </c>
      <c r="AV35" s="40" t="s">
        <v>101</v>
      </c>
      <c r="AW35" s="32">
        <f t="shared" si="10"/>
        <v>0</v>
      </c>
      <c r="AX35" s="32">
        <f t="shared" si="10"/>
        <v>0</v>
      </c>
      <c r="AY35" s="32">
        <f t="shared" si="10"/>
        <v>1</v>
      </c>
      <c r="AZ35" s="42" t="s">
        <v>1469</v>
      </c>
      <c r="BA35">
        <f t="shared" si="11"/>
        <v>0</v>
      </c>
      <c r="BB35">
        <f t="shared" si="11"/>
        <v>0</v>
      </c>
      <c r="BC35">
        <f t="shared" si="11"/>
        <v>1</v>
      </c>
      <c r="BD35">
        <f t="shared" si="11"/>
        <v>0</v>
      </c>
      <c r="BE35">
        <f t="shared" si="11"/>
        <v>0</v>
      </c>
      <c r="BF35">
        <f t="shared" si="11"/>
        <v>0</v>
      </c>
      <c r="BG35" s="40" t="s">
        <v>109</v>
      </c>
      <c r="BH35" s="20">
        <f t="shared" si="12"/>
        <v>1</v>
      </c>
      <c r="BI35" s="20">
        <f t="shared" si="12"/>
        <v>0</v>
      </c>
      <c r="BJ35" s="20">
        <f t="shared" si="12"/>
        <v>0</v>
      </c>
      <c r="BK35" s="20">
        <f t="shared" si="12"/>
        <v>0</v>
      </c>
      <c r="BL35" s="15">
        <v>32.543745000000001</v>
      </c>
      <c r="BM35" s="16">
        <v>-86.211912999999996</v>
      </c>
      <c r="BO35">
        <f t="shared" si="13"/>
        <v>0</v>
      </c>
      <c r="BP35" s="28">
        <f t="shared" si="14"/>
        <v>1</v>
      </c>
      <c r="BQ35">
        <f t="shared" si="15"/>
        <v>0</v>
      </c>
      <c r="BR35">
        <f t="shared" si="15"/>
        <v>0</v>
      </c>
      <c r="BS35">
        <f t="shared" si="15"/>
        <v>1</v>
      </c>
      <c r="BT35">
        <f t="shared" si="15"/>
        <v>0</v>
      </c>
      <c r="BU35">
        <f t="shared" si="15"/>
        <v>0</v>
      </c>
    </row>
    <row r="36" spans="1:73" x14ac:dyDescent="0.45">
      <c r="A36" s="18">
        <v>35</v>
      </c>
      <c r="B36" s="15" t="s">
        <v>171</v>
      </c>
      <c r="C36" s="15" t="s">
        <v>1180</v>
      </c>
      <c r="D36" s="15" t="s">
        <v>1179</v>
      </c>
      <c r="E36" s="17">
        <v>42444</v>
      </c>
      <c r="F36" s="15" t="s">
        <v>172</v>
      </c>
      <c r="G36" s="40" t="s">
        <v>34</v>
      </c>
      <c r="H36">
        <f t="shared" si="6"/>
        <v>1</v>
      </c>
      <c r="I36" s="15" t="s">
        <v>25</v>
      </c>
      <c r="J36" s="40" t="s">
        <v>25</v>
      </c>
      <c r="K36" s="20">
        <f t="shared" si="7"/>
        <v>1</v>
      </c>
      <c r="L36" s="20">
        <f t="shared" si="7"/>
        <v>0</v>
      </c>
      <c r="M36" s="20">
        <f t="shared" si="7"/>
        <v>0</v>
      </c>
      <c r="N36" s="20">
        <f t="shared" si="7"/>
        <v>0</v>
      </c>
      <c r="O36" s="20">
        <f t="shared" si="7"/>
        <v>0</v>
      </c>
      <c r="P36" s="20">
        <f t="shared" si="7"/>
        <v>0</v>
      </c>
      <c r="Q36" s="20">
        <f t="shared" ref="L36:W57" si="16">IF($J36=Q$1,1,0)</f>
        <v>0</v>
      </c>
      <c r="R36" s="20">
        <f t="shared" si="16"/>
        <v>0</v>
      </c>
      <c r="S36" s="20">
        <f t="shared" si="16"/>
        <v>0</v>
      </c>
      <c r="T36" s="20">
        <f t="shared" si="16"/>
        <v>0</v>
      </c>
      <c r="U36" s="20">
        <f t="shared" si="16"/>
        <v>0</v>
      </c>
      <c r="V36" s="20">
        <f t="shared" si="16"/>
        <v>0</v>
      </c>
      <c r="W36" s="20">
        <f t="shared" si="16"/>
        <v>0</v>
      </c>
      <c r="X36" s="40" t="s">
        <v>132</v>
      </c>
      <c r="Y36" s="20">
        <f t="shared" si="8"/>
        <v>0</v>
      </c>
      <c r="Z36" s="20">
        <f t="shared" si="8"/>
        <v>0</v>
      </c>
      <c r="AA36" s="20">
        <f t="shared" si="8"/>
        <v>0</v>
      </c>
      <c r="AB36" s="20">
        <f t="shared" si="8"/>
        <v>0</v>
      </c>
      <c r="AC36" s="20">
        <f t="shared" si="8"/>
        <v>0</v>
      </c>
      <c r="AD36" s="20">
        <f t="shared" si="8"/>
        <v>0</v>
      </c>
      <c r="AE36" s="20">
        <f t="shared" si="8"/>
        <v>1</v>
      </c>
      <c r="AF36" s="20">
        <f t="shared" si="8"/>
        <v>0</v>
      </c>
      <c r="AG36" s="20">
        <f t="shared" si="8"/>
        <v>0</v>
      </c>
      <c r="AH36" s="20">
        <f t="shared" si="8"/>
        <v>0</v>
      </c>
      <c r="AI36" s="20">
        <f t="shared" si="8"/>
        <v>0</v>
      </c>
      <c r="AJ36" s="40" t="s">
        <v>173</v>
      </c>
      <c r="AK36" s="15">
        <v>0</v>
      </c>
      <c r="AL36" s="15">
        <v>4</v>
      </c>
      <c r="AM36" s="15">
        <v>4</v>
      </c>
      <c r="AN36" s="15">
        <v>0</v>
      </c>
      <c r="AO36" s="15"/>
      <c r="AP36" s="15"/>
      <c r="AQ36" s="15"/>
      <c r="AR36" s="29" t="s">
        <v>101</v>
      </c>
      <c r="AS36" s="39" t="s">
        <v>28</v>
      </c>
      <c r="AT36" s="28">
        <f t="shared" si="9"/>
        <v>0</v>
      </c>
      <c r="AU36" s="28" t="s">
        <v>101</v>
      </c>
      <c r="AV36" s="40" t="s">
        <v>101</v>
      </c>
      <c r="AW36" s="32">
        <f t="shared" si="10"/>
        <v>0</v>
      </c>
      <c r="AX36" s="32">
        <f t="shared" si="10"/>
        <v>0</v>
      </c>
      <c r="AY36" s="32">
        <f t="shared" si="10"/>
        <v>1</v>
      </c>
      <c r="AZ36" s="42" t="s">
        <v>101</v>
      </c>
      <c r="BA36">
        <f t="shared" si="11"/>
        <v>0</v>
      </c>
      <c r="BB36">
        <f t="shared" si="11"/>
        <v>0</v>
      </c>
      <c r="BC36">
        <f t="shared" si="11"/>
        <v>0</v>
      </c>
      <c r="BD36">
        <f t="shared" si="11"/>
        <v>1</v>
      </c>
      <c r="BE36">
        <f t="shared" si="11"/>
        <v>0</v>
      </c>
      <c r="BF36">
        <f t="shared" si="11"/>
        <v>1</v>
      </c>
      <c r="BG36" s="40" t="s">
        <v>101</v>
      </c>
      <c r="BH36" s="20">
        <f t="shared" si="12"/>
        <v>0</v>
      </c>
      <c r="BI36" s="20">
        <f t="shared" si="12"/>
        <v>0</v>
      </c>
      <c r="BJ36" s="20">
        <f t="shared" si="12"/>
        <v>0</v>
      </c>
      <c r="BK36" s="20">
        <f t="shared" si="12"/>
        <v>1</v>
      </c>
      <c r="BL36" s="15">
        <v>33.748995000000001</v>
      </c>
      <c r="BM36" s="16">
        <v>-84.387981999999994</v>
      </c>
      <c r="BO36">
        <f t="shared" si="13"/>
        <v>0</v>
      </c>
      <c r="BP36" s="28">
        <f t="shared" si="14"/>
        <v>1</v>
      </c>
      <c r="BQ36">
        <f t="shared" si="15"/>
        <v>0</v>
      </c>
      <c r="BR36">
        <f t="shared" si="15"/>
        <v>0</v>
      </c>
      <c r="BS36">
        <f t="shared" si="15"/>
        <v>0</v>
      </c>
      <c r="BT36">
        <f t="shared" si="15"/>
        <v>0</v>
      </c>
      <c r="BU36">
        <f t="shared" si="15"/>
        <v>1</v>
      </c>
    </row>
    <row r="37" spans="1:73" x14ac:dyDescent="0.45">
      <c r="A37" s="18">
        <v>36</v>
      </c>
      <c r="B37" s="15" t="s">
        <v>174</v>
      </c>
      <c r="C37" s="15" t="s">
        <v>1390</v>
      </c>
      <c r="D37" s="15" t="s">
        <v>1171</v>
      </c>
      <c r="E37" s="17">
        <v>42442</v>
      </c>
      <c r="F37" s="15" t="s">
        <v>253</v>
      </c>
      <c r="G37" s="40" t="s">
        <v>1432</v>
      </c>
      <c r="H37">
        <f t="shared" si="6"/>
        <v>0</v>
      </c>
      <c r="I37" s="15" t="s">
        <v>119</v>
      </c>
      <c r="J37" s="40" t="s">
        <v>119</v>
      </c>
      <c r="K37" s="20">
        <f t="shared" ref="K37:K100" si="17">IF($J37=K$1,1,0)</f>
        <v>0</v>
      </c>
      <c r="L37" s="20">
        <f t="shared" si="16"/>
        <v>0</v>
      </c>
      <c r="M37" s="20">
        <f t="shared" si="16"/>
        <v>0</v>
      </c>
      <c r="N37" s="20">
        <f t="shared" si="16"/>
        <v>1</v>
      </c>
      <c r="O37" s="20">
        <f t="shared" si="16"/>
        <v>0</v>
      </c>
      <c r="P37" s="20">
        <f t="shared" si="16"/>
        <v>0</v>
      </c>
      <c r="Q37" s="20">
        <f t="shared" si="16"/>
        <v>0</v>
      </c>
      <c r="R37" s="20">
        <f t="shared" si="16"/>
        <v>0</v>
      </c>
      <c r="S37" s="20">
        <f t="shared" si="16"/>
        <v>0</v>
      </c>
      <c r="T37" s="20">
        <f t="shared" si="16"/>
        <v>0</v>
      </c>
      <c r="U37" s="20">
        <f t="shared" si="16"/>
        <v>0</v>
      </c>
      <c r="V37" s="20">
        <f t="shared" si="16"/>
        <v>0</v>
      </c>
      <c r="W37" s="20">
        <f t="shared" si="16"/>
        <v>0</v>
      </c>
      <c r="X37" s="40" t="s">
        <v>120</v>
      </c>
      <c r="Y37" s="20">
        <f t="shared" si="8"/>
        <v>0</v>
      </c>
      <c r="Z37" s="20">
        <f t="shared" si="8"/>
        <v>0</v>
      </c>
      <c r="AA37" s="20">
        <f t="shared" si="8"/>
        <v>0</v>
      </c>
      <c r="AB37" s="20">
        <f t="shared" si="8"/>
        <v>0</v>
      </c>
      <c r="AC37" s="20">
        <f t="shared" si="8"/>
        <v>0</v>
      </c>
      <c r="AD37" s="20">
        <f t="shared" si="8"/>
        <v>1</v>
      </c>
      <c r="AE37" s="20">
        <f t="shared" si="8"/>
        <v>0</v>
      </c>
      <c r="AF37" s="20">
        <f t="shared" si="8"/>
        <v>0</v>
      </c>
      <c r="AG37" s="20">
        <f t="shared" si="8"/>
        <v>0</v>
      </c>
      <c r="AH37" s="20">
        <f t="shared" si="8"/>
        <v>0</v>
      </c>
      <c r="AI37" s="20">
        <f t="shared" si="8"/>
        <v>0</v>
      </c>
      <c r="AJ37" s="40" t="s">
        <v>175</v>
      </c>
      <c r="AK37" s="15">
        <v>0</v>
      </c>
      <c r="AL37" s="15">
        <v>4</v>
      </c>
      <c r="AM37" s="15">
        <v>4</v>
      </c>
      <c r="AN37" s="15">
        <v>0</v>
      </c>
      <c r="AO37" s="15"/>
      <c r="AP37" s="15"/>
      <c r="AQ37" s="15"/>
      <c r="AR37" s="29" t="s">
        <v>101</v>
      </c>
      <c r="AS37" s="39" t="s">
        <v>28</v>
      </c>
      <c r="AT37" s="28">
        <f t="shared" si="9"/>
        <v>0</v>
      </c>
      <c r="AU37" s="28" t="s">
        <v>101</v>
      </c>
      <c r="AV37" s="40" t="s">
        <v>101</v>
      </c>
      <c r="AW37" s="32">
        <f t="shared" si="10"/>
        <v>0</v>
      </c>
      <c r="AX37" s="32">
        <f t="shared" si="10"/>
        <v>0</v>
      </c>
      <c r="AY37" s="32">
        <f t="shared" si="10"/>
        <v>1</v>
      </c>
      <c r="AZ37" s="42" t="s">
        <v>101</v>
      </c>
      <c r="BA37">
        <f t="shared" si="11"/>
        <v>0</v>
      </c>
      <c r="BB37">
        <f t="shared" si="11"/>
        <v>0</v>
      </c>
      <c r="BC37">
        <f t="shared" si="11"/>
        <v>0</v>
      </c>
      <c r="BD37">
        <f t="shared" si="11"/>
        <v>1</v>
      </c>
      <c r="BE37">
        <f t="shared" si="11"/>
        <v>0</v>
      </c>
      <c r="BF37">
        <f t="shared" si="11"/>
        <v>1</v>
      </c>
      <c r="BG37" s="40" t="s">
        <v>101</v>
      </c>
      <c r="BH37" s="20">
        <f t="shared" si="12"/>
        <v>0</v>
      </c>
      <c r="BI37" s="20">
        <f t="shared" si="12"/>
        <v>0</v>
      </c>
      <c r="BJ37" s="20">
        <f t="shared" si="12"/>
        <v>0</v>
      </c>
      <c r="BK37" s="20">
        <f t="shared" si="12"/>
        <v>1</v>
      </c>
      <c r="BL37" s="15">
        <v>26.640628</v>
      </c>
      <c r="BM37" s="16">
        <v>-81.872308000000004</v>
      </c>
      <c r="BO37">
        <f t="shared" si="13"/>
        <v>0</v>
      </c>
      <c r="BP37" s="28">
        <f t="shared" si="14"/>
        <v>1</v>
      </c>
      <c r="BQ37">
        <f t="shared" si="15"/>
        <v>0</v>
      </c>
      <c r="BR37">
        <f t="shared" si="15"/>
        <v>0</v>
      </c>
      <c r="BS37">
        <f t="shared" si="15"/>
        <v>0</v>
      </c>
      <c r="BT37">
        <f t="shared" si="15"/>
        <v>0</v>
      </c>
      <c r="BU37">
        <f t="shared" si="15"/>
        <v>1</v>
      </c>
    </row>
    <row r="38" spans="1:73" x14ac:dyDescent="0.45">
      <c r="A38" s="18">
        <v>37</v>
      </c>
      <c r="B38" s="15" t="s">
        <v>176</v>
      </c>
      <c r="C38" s="15" t="s">
        <v>1389</v>
      </c>
      <c r="D38" s="15" t="s">
        <v>1179</v>
      </c>
      <c r="E38" s="17">
        <v>42441</v>
      </c>
      <c r="F38" s="15" t="s">
        <v>1434</v>
      </c>
      <c r="G38" s="40" t="s">
        <v>34</v>
      </c>
      <c r="H38">
        <f t="shared" si="6"/>
        <v>1</v>
      </c>
      <c r="I38" s="15" t="s">
        <v>119</v>
      </c>
      <c r="J38" s="40" t="s">
        <v>119</v>
      </c>
      <c r="K38" s="20">
        <f t="shared" si="17"/>
        <v>0</v>
      </c>
      <c r="L38" s="20">
        <f t="shared" si="16"/>
        <v>0</v>
      </c>
      <c r="M38" s="20">
        <f t="shared" si="16"/>
        <v>0</v>
      </c>
      <c r="N38" s="20">
        <f t="shared" si="16"/>
        <v>1</v>
      </c>
      <c r="O38" s="20">
        <f t="shared" si="16"/>
        <v>0</v>
      </c>
      <c r="P38" s="20">
        <f t="shared" si="16"/>
        <v>0</v>
      </c>
      <c r="Q38" s="20">
        <f t="shared" si="16"/>
        <v>0</v>
      </c>
      <c r="R38" s="20">
        <f t="shared" si="16"/>
        <v>0</v>
      </c>
      <c r="S38" s="20">
        <f t="shared" si="16"/>
        <v>0</v>
      </c>
      <c r="T38" s="20">
        <f t="shared" si="16"/>
        <v>0</v>
      </c>
      <c r="U38" s="20">
        <f t="shared" si="16"/>
        <v>0</v>
      </c>
      <c r="V38" s="20">
        <f t="shared" si="16"/>
        <v>0</v>
      </c>
      <c r="W38" s="20">
        <f t="shared" si="16"/>
        <v>0</v>
      </c>
      <c r="X38" s="40" t="s">
        <v>120</v>
      </c>
      <c r="Y38" s="20">
        <f t="shared" si="8"/>
        <v>0</v>
      </c>
      <c r="Z38" s="20">
        <f t="shared" si="8"/>
        <v>0</v>
      </c>
      <c r="AA38" s="20">
        <f t="shared" si="8"/>
        <v>0</v>
      </c>
      <c r="AB38" s="20">
        <f t="shared" si="8"/>
        <v>0</v>
      </c>
      <c r="AC38" s="20">
        <f t="shared" si="8"/>
        <v>0</v>
      </c>
      <c r="AD38" s="20">
        <f t="shared" si="8"/>
        <v>1</v>
      </c>
      <c r="AE38" s="20">
        <f t="shared" si="8"/>
        <v>0</v>
      </c>
      <c r="AF38" s="20">
        <f t="shared" si="8"/>
        <v>0</v>
      </c>
      <c r="AG38" s="20">
        <f t="shared" si="8"/>
        <v>0</v>
      </c>
      <c r="AH38" s="20">
        <f t="shared" si="8"/>
        <v>0</v>
      </c>
      <c r="AI38" s="20">
        <f t="shared" si="8"/>
        <v>0</v>
      </c>
      <c r="AJ38" s="40" t="s">
        <v>177</v>
      </c>
      <c r="AK38" s="15">
        <v>2</v>
      </c>
      <c r="AL38" s="15">
        <v>2</v>
      </c>
      <c r="AM38" s="15">
        <v>3</v>
      </c>
      <c r="AN38" s="15">
        <v>0</v>
      </c>
      <c r="AO38" s="15"/>
      <c r="AP38" s="15"/>
      <c r="AQ38" s="15"/>
      <c r="AR38" s="29" t="s">
        <v>101</v>
      </c>
      <c r="AS38" s="39" t="s">
        <v>28</v>
      </c>
      <c r="AT38" s="28">
        <f t="shared" si="9"/>
        <v>0</v>
      </c>
      <c r="AU38" s="28" t="s">
        <v>101</v>
      </c>
      <c r="AV38" s="40" t="s">
        <v>101</v>
      </c>
      <c r="AW38" s="32">
        <f t="shared" si="10"/>
        <v>0</v>
      </c>
      <c r="AX38" s="32">
        <f t="shared" si="10"/>
        <v>0</v>
      </c>
      <c r="AY38" s="32">
        <f t="shared" si="10"/>
        <v>1</v>
      </c>
      <c r="AZ38" s="42" t="s">
        <v>101</v>
      </c>
      <c r="BA38">
        <f t="shared" si="11"/>
        <v>0</v>
      </c>
      <c r="BB38">
        <f t="shared" si="11"/>
        <v>0</v>
      </c>
      <c r="BC38">
        <f t="shared" si="11"/>
        <v>0</v>
      </c>
      <c r="BD38">
        <f t="shared" si="11"/>
        <v>1</v>
      </c>
      <c r="BE38">
        <f t="shared" si="11"/>
        <v>0</v>
      </c>
      <c r="BF38">
        <f t="shared" si="11"/>
        <v>1</v>
      </c>
      <c r="BG38" s="40" t="s">
        <v>109</v>
      </c>
      <c r="BH38" s="20">
        <f t="shared" si="12"/>
        <v>1</v>
      </c>
      <c r="BI38" s="20">
        <f t="shared" si="12"/>
        <v>0</v>
      </c>
      <c r="BJ38" s="20">
        <f t="shared" si="12"/>
        <v>0</v>
      </c>
      <c r="BK38" s="20">
        <f t="shared" si="12"/>
        <v>0</v>
      </c>
      <c r="BL38" s="15">
        <v>34.111223000000003</v>
      </c>
      <c r="BM38" s="16">
        <v>-82.867084000000006</v>
      </c>
      <c r="BO38">
        <f t="shared" si="13"/>
        <v>0</v>
      </c>
      <c r="BP38" s="28">
        <f t="shared" si="14"/>
        <v>1</v>
      </c>
      <c r="BQ38">
        <f t="shared" si="15"/>
        <v>0</v>
      </c>
      <c r="BR38">
        <f t="shared" si="15"/>
        <v>0</v>
      </c>
      <c r="BS38">
        <f t="shared" si="15"/>
        <v>0</v>
      </c>
      <c r="BT38">
        <f t="shared" si="15"/>
        <v>0</v>
      </c>
      <c r="BU38">
        <f t="shared" si="15"/>
        <v>1</v>
      </c>
    </row>
    <row r="39" spans="1:73" x14ac:dyDescent="0.45">
      <c r="A39" s="18">
        <v>38</v>
      </c>
      <c r="B39" s="15" t="s">
        <v>178</v>
      </c>
      <c r="C39" s="15" t="s">
        <v>1388</v>
      </c>
      <c r="D39" s="15" t="s">
        <v>1197</v>
      </c>
      <c r="E39" s="17">
        <v>42440</v>
      </c>
      <c r="F39" s="15" t="s">
        <v>179</v>
      </c>
      <c r="G39" s="40" t="s">
        <v>34</v>
      </c>
      <c r="H39">
        <f t="shared" si="6"/>
        <v>1</v>
      </c>
      <c r="I39" s="15" t="s">
        <v>25</v>
      </c>
      <c r="J39" s="40" t="s">
        <v>25</v>
      </c>
      <c r="K39" s="20">
        <f t="shared" si="17"/>
        <v>1</v>
      </c>
      <c r="L39" s="20">
        <f t="shared" si="16"/>
        <v>0</v>
      </c>
      <c r="M39" s="20">
        <f t="shared" si="16"/>
        <v>0</v>
      </c>
      <c r="N39" s="20">
        <f t="shared" si="16"/>
        <v>0</v>
      </c>
      <c r="O39" s="20">
        <f t="shared" si="16"/>
        <v>0</v>
      </c>
      <c r="P39" s="20">
        <f t="shared" si="16"/>
        <v>0</v>
      </c>
      <c r="Q39" s="20">
        <f t="shared" si="16"/>
        <v>0</v>
      </c>
      <c r="R39" s="20">
        <f t="shared" si="16"/>
        <v>0</v>
      </c>
      <c r="S39" s="20">
        <f t="shared" si="16"/>
        <v>0</v>
      </c>
      <c r="T39" s="20">
        <f t="shared" si="16"/>
        <v>0</v>
      </c>
      <c r="U39" s="20">
        <f t="shared" si="16"/>
        <v>0</v>
      </c>
      <c r="V39" s="20">
        <f t="shared" si="16"/>
        <v>0</v>
      </c>
      <c r="W39" s="20">
        <f t="shared" si="16"/>
        <v>0</v>
      </c>
      <c r="X39" s="40" t="s">
        <v>26</v>
      </c>
      <c r="Y39" s="20">
        <f t="shared" si="8"/>
        <v>1</v>
      </c>
      <c r="Z39" s="20">
        <f t="shared" si="8"/>
        <v>0</v>
      </c>
      <c r="AA39" s="20">
        <f t="shared" si="8"/>
        <v>0</v>
      </c>
      <c r="AB39" s="20">
        <f t="shared" si="8"/>
        <v>0</v>
      </c>
      <c r="AC39" s="20">
        <f t="shared" si="8"/>
        <v>0</v>
      </c>
      <c r="AD39" s="20">
        <f t="shared" si="8"/>
        <v>0</v>
      </c>
      <c r="AE39" s="20">
        <f t="shared" si="8"/>
        <v>0</v>
      </c>
      <c r="AF39" s="20">
        <f t="shared" si="8"/>
        <v>0</v>
      </c>
      <c r="AG39" s="20">
        <f t="shared" si="8"/>
        <v>0</v>
      </c>
      <c r="AH39" s="20">
        <f t="shared" ref="Z39:AI65" si="18">IF($X39=AH$1,1,0)</f>
        <v>0</v>
      </c>
      <c r="AI39" s="20">
        <f t="shared" si="18"/>
        <v>0</v>
      </c>
      <c r="AJ39" s="40" t="s">
        <v>180</v>
      </c>
      <c r="AK39" s="15">
        <v>0</v>
      </c>
      <c r="AL39" s="15">
        <v>5</v>
      </c>
      <c r="AM39" s="15">
        <v>5</v>
      </c>
      <c r="AN39" s="15">
        <v>0</v>
      </c>
      <c r="AO39" s="15"/>
      <c r="AP39" s="15"/>
      <c r="AQ39" s="15"/>
      <c r="AR39" s="29" t="s">
        <v>101</v>
      </c>
      <c r="AS39" s="39" t="s">
        <v>28</v>
      </c>
      <c r="AT39" s="28">
        <f t="shared" si="9"/>
        <v>0</v>
      </c>
      <c r="AU39" s="28" t="s">
        <v>101</v>
      </c>
      <c r="AV39" s="40" t="s">
        <v>101</v>
      </c>
      <c r="AW39" s="32">
        <f t="shared" si="10"/>
        <v>0</v>
      </c>
      <c r="AX39" s="32">
        <f t="shared" si="10"/>
        <v>0</v>
      </c>
      <c r="AY39" s="32">
        <f t="shared" si="10"/>
        <v>1</v>
      </c>
      <c r="AZ39" s="42" t="s">
        <v>101</v>
      </c>
      <c r="BA39">
        <f t="shared" si="11"/>
        <v>0</v>
      </c>
      <c r="BB39">
        <f t="shared" si="11"/>
        <v>0</v>
      </c>
      <c r="BC39">
        <f t="shared" si="11"/>
        <v>0</v>
      </c>
      <c r="BD39">
        <f t="shared" si="11"/>
        <v>1</v>
      </c>
      <c r="BE39">
        <f t="shared" si="11"/>
        <v>0</v>
      </c>
      <c r="BF39">
        <f t="shared" si="11"/>
        <v>1</v>
      </c>
      <c r="BG39" s="40" t="s">
        <v>101</v>
      </c>
      <c r="BH39" s="20">
        <f t="shared" si="12"/>
        <v>0</v>
      </c>
      <c r="BI39" s="20">
        <f t="shared" si="12"/>
        <v>0</v>
      </c>
      <c r="BJ39" s="20">
        <f t="shared" si="12"/>
        <v>0</v>
      </c>
      <c r="BK39" s="20">
        <f t="shared" si="12"/>
        <v>1</v>
      </c>
      <c r="BL39" s="15">
        <v>40.217053</v>
      </c>
      <c r="BM39" s="16">
        <v>-74.742937999999995</v>
      </c>
      <c r="BO39">
        <f t="shared" si="13"/>
        <v>0</v>
      </c>
      <c r="BP39" s="28">
        <f t="shared" si="14"/>
        <v>1</v>
      </c>
      <c r="BQ39">
        <f t="shared" si="15"/>
        <v>0</v>
      </c>
      <c r="BR39">
        <f t="shared" si="15"/>
        <v>0</v>
      </c>
      <c r="BS39">
        <f t="shared" si="15"/>
        <v>0</v>
      </c>
      <c r="BT39">
        <f t="shared" si="15"/>
        <v>0</v>
      </c>
      <c r="BU39">
        <f t="shared" si="15"/>
        <v>1</v>
      </c>
    </row>
    <row r="40" spans="1:73" x14ac:dyDescent="0.45">
      <c r="A40" s="18">
        <v>39</v>
      </c>
      <c r="B40" s="15" t="s">
        <v>181</v>
      </c>
      <c r="C40" s="15" t="s">
        <v>1383</v>
      </c>
      <c r="D40" s="15" t="s">
        <v>1201</v>
      </c>
      <c r="E40" s="17">
        <v>42440</v>
      </c>
      <c r="F40" s="15" t="s">
        <v>1435</v>
      </c>
      <c r="G40" s="40" t="s">
        <v>34</v>
      </c>
      <c r="H40">
        <f t="shared" si="6"/>
        <v>1</v>
      </c>
      <c r="I40" s="15" t="s">
        <v>25</v>
      </c>
      <c r="J40" s="40" t="s">
        <v>25</v>
      </c>
      <c r="K40" s="20">
        <f t="shared" si="17"/>
        <v>1</v>
      </c>
      <c r="L40" s="20">
        <f t="shared" si="16"/>
        <v>0</v>
      </c>
      <c r="M40" s="20">
        <f t="shared" si="16"/>
        <v>0</v>
      </c>
      <c r="N40" s="20">
        <f t="shared" si="16"/>
        <v>0</v>
      </c>
      <c r="O40" s="20">
        <f t="shared" si="16"/>
        <v>0</v>
      </c>
      <c r="P40" s="20">
        <f t="shared" si="16"/>
        <v>0</v>
      </c>
      <c r="Q40" s="20">
        <f t="shared" si="16"/>
        <v>0</v>
      </c>
      <c r="R40" s="20">
        <f t="shared" si="16"/>
        <v>0</v>
      </c>
      <c r="S40" s="20">
        <f t="shared" si="16"/>
        <v>0</v>
      </c>
      <c r="T40" s="20">
        <f t="shared" si="16"/>
        <v>0</v>
      </c>
      <c r="U40" s="20">
        <f t="shared" si="16"/>
        <v>0</v>
      </c>
      <c r="V40" s="20">
        <f t="shared" si="16"/>
        <v>0</v>
      </c>
      <c r="W40" s="20">
        <f t="shared" si="16"/>
        <v>0</v>
      </c>
      <c r="X40" s="40" t="s">
        <v>26</v>
      </c>
      <c r="Y40" s="20">
        <f t="shared" ref="Y40:Y103" si="19">IF($X40=Y$1,1,0)</f>
        <v>1</v>
      </c>
      <c r="Z40" s="20">
        <f t="shared" si="18"/>
        <v>0</v>
      </c>
      <c r="AA40" s="20">
        <f t="shared" si="18"/>
        <v>0</v>
      </c>
      <c r="AB40" s="20">
        <f t="shared" si="18"/>
        <v>0</v>
      </c>
      <c r="AC40" s="20">
        <f t="shared" si="18"/>
        <v>0</v>
      </c>
      <c r="AD40" s="20">
        <f t="shared" si="18"/>
        <v>0</v>
      </c>
      <c r="AE40" s="20">
        <f t="shared" si="18"/>
        <v>0</v>
      </c>
      <c r="AF40" s="20">
        <f t="shared" si="18"/>
        <v>0</v>
      </c>
      <c r="AG40" s="20">
        <f t="shared" si="18"/>
        <v>0</v>
      </c>
      <c r="AH40" s="20">
        <f t="shared" si="18"/>
        <v>0</v>
      </c>
      <c r="AI40" s="20">
        <f t="shared" si="18"/>
        <v>0</v>
      </c>
      <c r="AJ40" s="40" t="s">
        <v>182</v>
      </c>
      <c r="AK40" s="15">
        <v>2</v>
      </c>
      <c r="AL40" s="15">
        <v>2</v>
      </c>
      <c r="AM40" s="15">
        <v>4</v>
      </c>
      <c r="AN40" s="15">
        <v>0</v>
      </c>
      <c r="AO40" s="15"/>
      <c r="AP40" s="15"/>
      <c r="AQ40" s="15"/>
      <c r="AR40" s="29" t="s">
        <v>101</v>
      </c>
      <c r="AS40" s="39" t="s">
        <v>28</v>
      </c>
      <c r="AT40" s="28">
        <f t="shared" si="9"/>
        <v>0</v>
      </c>
      <c r="AU40" s="28" t="s">
        <v>101</v>
      </c>
      <c r="AV40" s="40" t="s">
        <v>101</v>
      </c>
      <c r="AW40" s="32">
        <f t="shared" si="10"/>
        <v>0</v>
      </c>
      <c r="AX40" s="32">
        <f t="shared" si="10"/>
        <v>0</v>
      </c>
      <c r="AY40" s="32">
        <f t="shared" si="10"/>
        <v>1</v>
      </c>
      <c r="AZ40" s="42" t="s">
        <v>101</v>
      </c>
      <c r="BA40">
        <f t="shared" si="11"/>
        <v>0</v>
      </c>
      <c r="BB40">
        <f t="shared" si="11"/>
        <v>0</v>
      </c>
      <c r="BC40">
        <f t="shared" si="11"/>
        <v>0</v>
      </c>
      <c r="BD40">
        <f t="shared" si="11"/>
        <v>1</v>
      </c>
      <c r="BE40">
        <f t="shared" si="11"/>
        <v>0</v>
      </c>
      <c r="BF40">
        <f t="shared" si="11"/>
        <v>1</v>
      </c>
      <c r="BG40" s="40" t="s">
        <v>101</v>
      </c>
      <c r="BH40" s="20">
        <f t="shared" si="12"/>
        <v>0</v>
      </c>
      <c r="BI40" s="20">
        <f t="shared" si="12"/>
        <v>0</v>
      </c>
      <c r="BJ40" s="20">
        <f t="shared" si="12"/>
        <v>0</v>
      </c>
      <c r="BK40" s="20">
        <f t="shared" si="12"/>
        <v>1</v>
      </c>
      <c r="BL40" s="15">
        <v>42.331426999999998</v>
      </c>
      <c r="BM40" s="16">
        <v>-83.045754000000002</v>
      </c>
      <c r="BO40">
        <f t="shared" si="13"/>
        <v>0</v>
      </c>
      <c r="BP40" s="28">
        <f t="shared" si="14"/>
        <v>1</v>
      </c>
      <c r="BQ40">
        <f t="shared" si="15"/>
        <v>0</v>
      </c>
      <c r="BR40">
        <f t="shared" si="15"/>
        <v>0</v>
      </c>
      <c r="BS40">
        <f t="shared" si="15"/>
        <v>0</v>
      </c>
      <c r="BT40">
        <f t="shared" si="15"/>
        <v>0</v>
      </c>
      <c r="BU40">
        <f t="shared" si="15"/>
        <v>1</v>
      </c>
    </row>
    <row r="41" spans="1:73" x14ac:dyDescent="0.45">
      <c r="A41" s="18">
        <v>40</v>
      </c>
      <c r="B41" s="15" t="s">
        <v>183</v>
      </c>
      <c r="C41" s="15" t="s">
        <v>1270</v>
      </c>
      <c r="D41" s="15" t="s">
        <v>1244</v>
      </c>
      <c r="E41" s="17">
        <v>42438</v>
      </c>
      <c r="F41" s="15" t="s">
        <v>184</v>
      </c>
      <c r="G41" s="40" t="s">
        <v>34</v>
      </c>
      <c r="H41">
        <f t="shared" si="6"/>
        <v>1</v>
      </c>
      <c r="I41" s="15" t="s">
        <v>25</v>
      </c>
      <c r="J41" s="40" t="s">
        <v>25</v>
      </c>
      <c r="K41" s="20">
        <f t="shared" si="17"/>
        <v>1</v>
      </c>
      <c r="L41" s="20">
        <f t="shared" si="16"/>
        <v>0</v>
      </c>
      <c r="M41" s="20">
        <f t="shared" si="16"/>
        <v>0</v>
      </c>
      <c r="N41" s="20">
        <f t="shared" si="16"/>
        <v>0</v>
      </c>
      <c r="O41" s="20">
        <f t="shared" si="16"/>
        <v>0</v>
      </c>
      <c r="P41" s="20">
        <f t="shared" si="16"/>
        <v>0</v>
      </c>
      <c r="Q41" s="20">
        <f t="shared" si="16"/>
        <v>0</v>
      </c>
      <c r="R41" s="20">
        <f t="shared" si="16"/>
        <v>0</v>
      </c>
      <c r="S41" s="20">
        <f t="shared" si="16"/>
        <v>0</v>
      </c>
      <c r="T41" s="20">
        <f t="shared" si="16"/>
        <v>0</v>
      </c>
      <c r="U41" s="20">
        <f t="shared" si="16"/>
        <v>0</v>
      </c>
      <c r="V41" s="20">
        <f t="shared" si="16"/>
        <v>0</v>
      </c>
      <c r="W41" s="20">
        <f t="shared" si="16"/>
        <v>0</v>
      </c>
      <c r="X41" s="40" t="s">
        <v>57</v>
      </c>
      <c r="Y41" s="20">
        <f t="shared" si="19"/>
        <v>0</v>
      </c>
      <c r="Z41" s="20">
        <f t="shared" si="18"/>
        <v>0</v>
      </c>
      <c r="AA41" s="20">
        <f t="shared" si="18"/>
        <v>0</v>
      </c>
      <c r="AB41" s="20">
        <f t="shared" si="18"/>
        <v>1</v>
      </c>
      <c r="AC41" s="20">
        <f t="shared" si="18"/>
        <v>0</v>
      </c>
      <c r="AD41" s="20">
        <f t="shared" si="18"/>
        <v>0</v>
      </c>
      <c r="AE41" s="20">
        <f t="shared" si="18"/>
        <v>0</v>
      </c>
      <c r="AF41" s="20">
        <f t="shared" si="18"/>
        <v>0</v>
      </c>
      <c r="AG41" s="20">
        <f t="shared" si="18"/>
        <v>0</v>
      </c>
      <c r="AH41" s="20">
        <f t="shared" si="18"/>
        <v>0</v>
      </c>
      <c r="AI41" s="20">
        <f t="shared" si="18"/>
        <v>0</v>
      </c>
      <c r="AJ41" s="40" t="s">
        <v>185</v>
      </c>
      <c r="AK41" s="15">
        <v>6</v>
      </c>
      <c r="AL41" s="15">
        <v>3</v>
      </c>
      <c r="AM41" s="15">
        <v>9</v>
      </c>
      <c r="AN41" s="15">
        <v>0</v>
      </c>
      <c r="AO41" s="15"/>
      <c r="AP41" s="15"/>
      <c r="AQ41" s="15"/>
      <c r="AR41" s="29" t="s">
        <v>101</v>
      </c>
      <c r="AS41" s="39" t="s">
        <v>28</v>
      </c>
      <c r="AT41" s="28">
        <f t="shared" si="9"/>
        <v>0</v>
      </c>
      <c r="AU41" s="28" t="s">
        <v>101</v>
      </c>
      <c r="AV41" s="40" t="s">
        <v>101</v>
      </c>
      <c r="AW41" s="32">
        <f t="shared" si="10"/>
        <v>0</v>
      </c>
      <c r="AX41" s="32">
        <f t="shared" si="10"/>
        <v>0</v>
      </c>
      <c r="AY41" s="32">
        <f t="shared" si="10"/>
        <v>1</v>
      </c>
      <c r="AZ41" s="42" t="s">
        <v>101</v>
      </c>
      <c r="BA41">
        <f t="shared" si="11"/>
        <v>0</v>
      </c>
      <c r="BB41">
        <f t="shared" si="11"/>
        <v>0</v>
      </c>
      <c r="BC41">
        <f t="shared" si="11"/>
        <v>0</v>
      </c>
      <c r="BD41">
        <f t="shared" si="11"/>
        <v>1</v>
      </c>
      <c r="BE41">
        <f t="shared" si="11"/>
        <v>0</v>
      </c>
      <c r="BF41">
        <f t="shared" si="11"/>
        <v>1</v>
      </c>
      <c r="BG41" s="40" t="s">
        <v>109</v>
      </c>
      <c r="BH41" s="20">
        <f t="shared" si="12"/>
        <v>1</v>
      </c>
      <c r="BI41" s="20">
        <f t="shared" si="12"/>
        <v>0</v>
      </c>
      <c r="BJ41" s="20">
        <f t="shared" si="12"/>
        <v>0</v>
      </c>
      <c r="BK41" s="20">
        <f t="shared" si="12"/>
        <v>0</v>
      </c>
      <c r="BL41" s="15">
        <v>40.440624999999997</v>
      </c>
      <c r="BM41" s="16">
        <v>-79.995885999999999</v>
      </c>
      <c r="BO41">
        <f t="shared" si="13"/>
        <v>0</v>
      </c>
      <c r="BP41" s="28">
        <f t="shared" si="14"/>
        <v>1</v>
      </c>
      <c r="BQ41">
        <f t="shared" si="15"/>
        <v>0</v>
      </c>
      <c r="BR41">
        <f t="shared" si="15"/>
        <v>0</v>
      </c>
      <c r="BS41">
        <f t="shared" si="15"/>
        <v>0</v>
      </c>
      <c r="BT41">
        <f t="shared" si="15"/>
        <v>0</v>
      </c>
      <c r="BU41">
        <f t="shared" si="15"/>
        <v>1</v>
      </c>
    </row>
    <row r="42" spans="1:73" x14ac:dyDescent="0.45">
      <c r="A42" s="18">
        <v>41</v>
      </c>
      <c r="B42" s="15" t="s">
        <v>186</v>
      </c>
      <c r="C42" s="15" t="s">
        <v>1387</v>
      </c>
      <c r="D42" s="15" t="s">
        <v>1244</v>
      </c>
      <c r="E42" s="17">
        <v>42438</v>
      </c>
      <c r="F42" s="15" t="s">
        <v>184</v>
      </c>
      <c r="G42" s="40" t="s">
        <v>34</v>
      </c>
      <c r="H42">
        <f t="shared" si="6"/>
        <v>1</v>
      </c>
      <c r="I42" s="15" t="s">
        <v>25</v>
      </c>
      <c r="J42" s="40" t="s">
        <v>25</v>
      </c>
      <c r="K42" s="20">
        <f t="shared" si="17"/>
        <v>1</v>
      </c>
      <c r="L42" s="20">
        <f t="shared" si="16"/>
        <v>0</v>
      </c>
      <c r="M42" s="20">
        <f t="shared" si="16"/>
        <v>0</v>
      </c>
      <c r="N42" s="20">
        <f t="shared" si="16"/>
        <v>0</v>
      </c>
      <c r="O42" s="20">
        <f t="shared" si="16"/>
        <v>0</v>
      </c>
      <c r="P42" s="20">
        <f t="shared" si="16"/>
        <v>0</v>
      </c>
      <c r="Q42" s="20">
        <f t="shared" si="16"/>
        <v>0</v>
      </c>
      <c r="R42" s="20">
        <f t="shared" si="16"/>
        <v>0</v>
      </c>
      <c r="S42" s="20">
        <f t="shared" si="16"/>
        <v>0</v>
      </c>
      <c r="T42" s="20">
        <f t="shared" si="16"/>
        <v>0</v>
      </c>
      <c r="U42" s="20">
        <f t="shared" si="16"/>
        <v>0</v>
      </c>
      <c r="V42" s="20">
        <f t="shared" si="16"/>
        <v>0</v>
      </c>
      <c r="W42" s="20">
        <f t="shared" si="16"/>
        <v>0</v>
      </c>
      <c r="X42" s="40" t="s">
        <v>57</v>
      </c>
      <c r="Y42" s="20">
        <f t="shared" si="19"/>
        <v>0</v>
      </c>
      <c r="Z42" s="20">
        <f t="shared" si="18"/>
        <v>0</v>
      </c>
      <c r="AA42" s="20">
        <f t="shared" si="18"/>
        <v>0</v>
      </c>
      <c r="AB42" s="20">
        <f t="shared" si="18"/>
        <v>1</v>
      </c>
      <c r="AC42" s="20">
        <f t="shared" si="18"/>
        <v>0</v>
      </c>
      <c r="AD42" s="20">
        <f t="shared" si="18"/>
        <v>0</v>
      </c>
      <c r="AE42" s="20">
        <f t="shared" si="18"/>
        <v>0</v>
      </c>
      <c r="AF42" s="20">
        <f t="shared" si="18"/>
        <v>0</v>
      </c>
      <c r="AG42" s="20">
        <f t="shared" si="18"/>
        <v>0</v>
      </c>
      <c r="AH42" s="20">
        <f t="shared" si="18"/>
        <v>0</v>
      </c>
      <c r="AI42" s="20">
        <f t="shared" si="18"/>
        <v>0</v>
      </c>
      <c r="AJ42" s="40" t="s">
        <v>187</v>
      </c>
      <c r="AK42" s="15">
        <v>5</v>
      </c>
      <c r="AL42" s="15">
        <v>3</v>
      </c>
      <c r="AM42" s="15">
        <v>8</v>
      </c>
      <c r="AN42" s="15">
        <v>0</v>
      </c>
      <c r="AO42" s="15"/>
      <c r="AP42" s="15"/>
      <c r="AQ42" s="15"/>
      <c r="AR42" s="29" t="s">
        <v>101</v>
      </c>
      <c r="AS42" s="39" t="s">
        <v>28</v>
      </c>
      <c r="AT42" s="28">
        <f t="shared" si="9"/>
        <v>0</v>
      </c>
      <c r="AU42" s="28" t="s">
        <v>101</v>
      </c>
      <c r="AV42" s="40" t="s">
        <v>101</v>
      </c>
      <c r="AW42" s="32">
        <f t="shared" si="10"/>
        <v>0</v>
      </c>
      <c r="AX42" s="32">
        <f t="shared" si="10"/>
        <v>0</v>
      </c>
      <c r="AY42" s="32">
        <f t="shared" si="10"/>
        <v>1</v>
      </c>
      <c r="AZ42" s="42" t="s">
        <v>101</v>
      </c>
      <c r="BA42">
        <f t="shared" si="11"/>
        <v>0</v>
      </c>
      <c r="BB42">
        <f t="shared" si="11"/>
        <v>0</v>
      </c>
      <c r="BC42">
        <f t="shared" si="11"/>
        <v>0</v>
      </c>
      <c r="BD42">
        <f t="shared" si="11"/>
        <v>1</v>
      </c>
      <c r="BE42">
        <f t="shared" si="11"/>
        <v>0</v>
      </c>
      <c r="BF42">
        <f t="shared" si="11"/>
        <v>1</v>
      </c>
      <c r="BG42" s="40" t="s">
        <v>109</v>
      </c>
      <c r="BH42" s="20">
        <f t="shared" si="12"/>
        <v>1</v>
      </c>
      <c r="BI42" s="20">
        <f t="shared" si="12"/>
        <v>0</v>
      </c>
      <c r="BJ42" s="20">
        <f t="shared" si="12"/>
        <v>0</v>
      </c>
      <c r="BK42" s="20">
        <f t="shared" si="12"/>
        <v>0</v>
      </c>
      <c r="BL42" s="15">
        <v>40.441735999999999</v>
      </c>
      <c r="BM42" s="16">
        <v>-79.881994000000006</v>
      </c>
      <c r="BO42">
        <f t="shared" si="13"/>
        <v>0</v>
      </c>
      <c r="BP42" s="28">
        <f t="shared" si="14"/>
        <v>1</v>
      </c>
      <c r="BQ42">
        <f t="shared" si="15"/>
        <v>0</v>
      </c>
      <c r="BR42">
        <f t="shared" si="15"/>
        <v>0</v>
      </c>
      <c r="BS42">
        <f t="shared" si="15"/>
        <v>0</v>
      </c>
      <c r="BT42">
        <f t="shared" si="15"/>
        <v>0</v>
      </c>
      <c r="BU42">
        <f t="shared" si="15"/>
        <v>1</v>
      </c>
    </row>
    <row r="43" spans="1:73" x14ac:dyDescent="0.45">
      <c r="A43" s="18">
        <v>42</v>
      </c>
      <c r="B43" s="15" t="s">
        <v>188</v>
      </c>
      <c r="C43" s="15" t="s">
        <v>1386</v>
      </c>
      <c r="D43" s="15" t="s">
        <v>1177</v>
      </c>
      <c r="E43" s="17">
        <v>42436</v>
      </c>
      <c r="F43" s="15" t="s">
        <v>118</v>
      </c>
      <c r="G43" s="40" t="s">
        <v>24</v>
      </c>
      <c r="H43">
        <f t="shared" si="6"/>
        <v>0</v>
      </c>
      <c r="I43" s="15" t="s">
        <v>189</v>
      </c>
      <c r="J43" s="40" t="s">
        <v>189</v>
      </c>
      <c r="K43" s="20">
        <f t="shared" si="17"/>
        <v>0</v>
      </c>
      <c r="L43" s="20">
        <f t="shared" si="16"/>
        <v>0</v>
      </c>
      <c r="M43" s="20">
        <f t="shared" si="16"/>
        <v>0</v>
      </c>
      <c r="N43" s="20">
        <f t="shared" si="16"/>
        <v>0</v>
      </c>
      <c r="O43" s="20">
        <f t="shared" si="16"/>
        <v>1</v>
      </c>
      <c r="P43" s="20">
        <f t="shared" si="16"/>
        <v>0</v>
      </c>
      <c r="Q43" s="20">
        <f t="shared" si="16"/>
        <v>0</v>
      </c>
      <c r="R43" s="20">
        <f t="shared" si="16"/>
        <v>0</v>
      </c>
      <c r="S43" s="20">
        <f t="shared" si="16"/>
        <v>0</v>
      </c>
      <c r="T43" s="20">
        <f t="shared" si="16"/>
        <v>0</v>
      </c>
      <c r="U43" s="20">
        <f t="shared" si="16"/>
        <v>0</v>
      </c>
      <c r="V43" s="20">
        <f t="shared" si="16"/>
        <v>0</v>
      </c>
      <c r="W43" s="20">
        <f t="shared" si="16"/>
        <v>0</v>
      </c>
      <c r="X43" s="40" t="s">
        <v>26</v>
      </c>
      <c r="Y43" s="20">
        <f t="shared" si="19"/>
        <v>1</v>
      </c>
      <c r="Z43" s="20">
        <f t="shared" si="18"/>
        <v>0</v>
      </c>
      <c r="AA43" s="20">
        <f t="shared" si="18"/>
        <v>0</v>
      </c>
      <c r="AB43" s="20">
        <f t="shared" si="18"/>
        <v>0</v>
      </c>
      <c r="AC43" s="20">
        <f t="shared" si="18"/>
        <v>0</v>
      </c>
      <c r="AD43" s="20">
        <f t="shared" si="18"/>
        <v>0</v>
      </c>
      <c r="AE43" s="20">
        <f t="shared" si="18"/>
        <v>0</v>
      </c>
      <c r="AF43" s="20">
        <f t="shared" si="18"/>
        <v>0</v>
      </c>
      <c r="AG43" s="20">
        <f t="shared" si="18"/>
        <v>0</v>
      </c>
      <c r="AH43" s="20">
        <f t="shared" si="18"/>
        <v>0</v>
      </c>
      <c r="AI43" s="20">
        <f t="shared" si="18"/>
        <v>0</v>
      </c>
      <c r="AJ43" s="40" t="s">
        <v>190</v>
      </c>
      <c r="AK43" s="15">
        <v>5</v>
      </c>
      <c r="AL43" s="15">
        <v>0</v>
      </c>
      <c r="AM43" s="15">
        <v>5</v>
      </c>
      <c r="AN43" s="15">
        <v>0</v>
      </c>
      <c r="AO43" s="15"/>
      <c r="AP43" s="15"/>
      <c r="AQ43" s="15"/>
      <c r="AR43" s="29" t="s">
        <v>101</v>
      </c>
      <c r="AS43" s="39" t="s">
        <v>28</v>
      </c>
      <c r="AT43" s="28">
        <f t="shared" si="9"/>
        <v>0</v>
      </c>
      <c r="AU43" s="28" t="s">
        <v>101</v>
      </c>
      <c r="AV43" s="40" t="s">
        <v>101</v>
      </c>
      <c r="AW43" s="32">
        <f t="shared" si="10"/>
        <v>0</v>
      </c>
      <c r="AX43" s="32">
        <f t="shared" si="10"/>
        <v>0</v>
      </c>
      <c r="AY43" s="32">
        <f t="shared" si="10"/>
        <v>1</v>
      </c>
      <c r="AZ43" s="42" t="s">
        <v>101</v>
      </c>
      <c r="BA43">
        <f t="shared" si="11"/>
        <v>0</v>
      </c>
      <c r="BB43">
        <f t="shared" si="11"/>
        <v>0</v>
      </c>
      <c r="BC43">
        <f t="shared" si="11"/>
        <v>0</v>
      </c>
      <c r="BD43">
        <f t="shared" si="11"/>
        <v>1</v>
      </c>
      <c r="BE43">
        <f t="shared" si="11"/>
        <v>0</v>
      </c>
      <c r="BF43">
        <f t="shared" si="11"/>
        <v>1</v>
      </c>
      <c r="BG43" s="40" t="s">
        <v>109</v>
      </c>
      <c r="BH43" s="20">
        <f t="shared" si="12"/>
        <v>1</v>
      </c>
      <c r="BI43" s="20">
        <f t="shared" si="12"/>
        <v>0</v>
      </c>
      <c r="BJ43" s="20">
        <f t="shared" si="12"/>
        <v>0</v>
      </c>
      <c r="BK43" s="20">
        <f t="shared" si="12"/>
        <v>0</v>
      </c>
      <c r="BL43" s="15">
        <v>39.114052999999998</v>
      </c>
      <c r="BM43" s="16">
        <v>-94.627464000000003</v>
      </c>
      <c r="BO43">
        <f t="shared" si="13"/>
        <v>0</v>
      </c>
      <c r="BP43" s="28">
        <f t="shared" si="14"/>
        <v>1</v>
      </c>
      <c r="BQ43">
        <f t="shared" si="15"/>
        <v>0</v>
      </c>
      <c r="BR43">
        <f t="shared" si="15"/>
        <v>0</v>
      </c>
      <c r="BS43">
        <f t="shared" si="15"/>
        <v>0</v>
      </c>
      <c r="BT43">
        <f t="shared" si="15"/>
        <v>0</v>
      </c>
      <c r="BU43">
        <f t="shared" si="15"/>
        <v>1</v>
      </c>
    </row>
    <row r="44" spans="1:73" x14ac:dyDescent="0.45">
      <c r="A44" s="18">
        <v>43</v>
      </c>
      <c r="B44" s="15" t="s">
        <v>192</v>
      </c>
      <c r="C44" s="15" t="s">
        <v>1346</v>
      </c>
      <c r="D44" s="15" t="s">
        <v>1157</v>
      </c>
      <c r="E44" s="17">
        <v>42436</v>
      </c>
      <c r="F44" s="15" t="s">
        <v>193</v>
      </c>
      <c r="G44" s="40" t="s">
        <v>34</v>
      </c>
      <c r="H44">
        <f t="shared" si="6"/>
        <v>1</v>
      </c>
      <c r="I44" s="15" t="s">
        <v>25</v>
      </c>
      <c r="J44" s="40" t="s">
        <v>25</v>
      </c>
      <c r="K44" s="20">
        <f t="shared" si="17"/>
        <v>1</v>
      </c>
      <c r="L44" s="20">
        <f t="shared" si="16"/>
        <v>0</v>
      </c>
      <c r="M44" s="20">
        <f t="shared" si="16"/>
        <v>0</v>
      </c>
      <c r="N44" s="20">
        <f t="shared" si="16"/>
        <v>0</v>
      </c>
      <c r="O44" s="20">
        <f t="shared" si="16"/>
        <v>0</v>
      </c>
      <c r="P44" s="20">
        <f t="shared" si="16"/>
        <v>0</v>
      </c>
      <c r="Q44" s="20">
        <f t="shared" si="16"/>
        <v>0</v>
      </c>
      <c r="R44" s="20">
        <f t="shared" si="16"/>
        <v>0</v>
      </c>
      <c r="S44" s="20">
        <f t="shared" si="16"/>
        <v>0</v>
      </c>
      <c r="T44" s="20">
        <f t="shared" si="16"/>
        <v>0</v>
      </c>
      <c r="U44" s="20">
        <f t="shared" si="16"/>
        <v>0</v>
      </c>
      <c r="V44" s="20">
        <f t="shared" si="16"/>
        <v>0</v>
      </c>
      <c r="W44" s="20">
        <f t="shared" si="16"/>
        <v>0</v>
      </c>
      <c r="X44" s="40" t="s">
        <v>26</v>
      </c>
      <c r="Y44" s="20">
        <f t="shared" si="19"/>
        <v>1</v>
      </c>
      <c r="Z44" s="20">
        <f t="shared" si="18"/>
        <v>0</v>
      </c>
      <c r="AA44" s="20">
        <f t="shared" si="18"/>
        <v>0</v>
      </c>
      <c r="AB44" s="20">
        <f t="shared" si="18"/>
        <v>0</v>
      </c>
      <c r="AC44" s="20">
        <f t="shared" si="18"/>
        <v>0</v>
      </c>
      <c r="AD44" s="20">
        <f t="shared" si="18"/>
        <v>0</v>
      </c>
      <c r="AE44" s="20">
        <f t="shared" si="18"/>
        <v>0</v>
      </c>
      <c r="AF44" s="20">
        <f t="shared" si="18"/>
        <v>0</v>
      </c>
      <c r="AG44" s="20">
        <f t="shared" si="18"/>
        <v>0</v>
      </c>
      <c r="AH44" s="20">
        <f t="shared" si="18"/>
        <v>0</v>
      </c>
      <c r="AI44" s="20">
        <f t="shared" si="18"/>
        <v>0</v>
      </c>
      <c r="AJ44" s="40" t="s">
        <v>194</v>
      </c>
      <c r="AK44" s="15">
        <v>0</v>
      </c>
      <c r="AL44" s="15">
        <v>4</v>
      </c>
      <c r="AM44" s="15">
        <v>4</v>
      </c>
      <c r="AN44" s="15">
        <v>0</v>
      </c>
      <c r="AO44" s="15"/>
      <c r="AP44" s="15"/>
      <c r="AQ44" s="15"/>
      <c r="AR44" s="29" t="s">
        <v>101</v>
      </c>
      <c r="AS44" s="39" t="s">
        <v>28</v>
      </c>
      <c r="AT44" s="28">
        <f t="shared" si="9"/>
        <v>0</v>
      </c>
      <c r="AU44" s="28" t="s">
        <v>101</v>
      </c>
      <c r="AV44" s="40" t="s">
        <v>101</v>
      </c>
      <c r="AW44" s="32">
        <f t="shared" si="10"/>
        <v>0</v>
      </c>
      <c r="AX44" s="32">
        <f t="shared" si="10"/>
        <v>0</v>
      </c>
      <c r="AY44" s="32">
        <f t="shared" si="10"/>
        <v>1</v>
      </c>
      <c r="AZ44" s="42" t="s">
        <v>101</v>
      </c>
      <c r="BA44">
        <f t="shared" si="11"/>
        <v>0</v>
      </c>
      <c r="BB44">
        <f t="shared" si="11"/>
        <v>0</v>
      </c>
      <c r="BC44">
        <f t="shared" si="11"/>
        <v>0</v>
      </c>
      <c r="BD44">
        <f t="shared" si="11"/>
        <v>1</v>
      </c>
      <c r="BE44">
        <f t="shared" si="11"/>
        <v>0</v>
      </c>
      <c r="BF44">
        <f t="shared" si="11"/>
        <v>1</v>
      </c>
      <c r="BG44" s="40" t="s">
        <v>101</v>
      </c>
      <c r="BH44" s="20">
        <f t="shared" si="12"/>
        <v>0</v>
      </c>
      <c r="BI44" s="20">
        <f t="shared" si="12"/>
        <v>0</v>
      </c>
      <c r="BJ44" s="20">
        <f t="shared" si="12"/>
        <v>0</v>
      </c>
      <c r="BK44" s="20">
        <f t="shared" si="12"/>
        <v>1</v>
      </c>
      <c r="BL44" s="15">
        <v>30.22409</v>
      </c>
      <c r="BM44" s="16">
        <v>-92.019842999999995</v>
      </c>
      <c r="BO44">
        <f t="shared" si="13"/>
        <v>0</v>
      </c>
      <c r="BP44" s="28">
        <f t="shared" si="14"/>
        <v>1</v>
      </c>
      <c r="BQ44">
        <f t="shared" si="15"/>
        <v>0</v>
      </c>
      <c r="BR44">
        <f t="shared" si="15"/>
        <v>0</v>
      </c>
      <c r="BS44">
        <f t="shared" si="15"/>
        <v>0</v>
      </c>
      <c r="BT44">
        <f t="shared" si="15"/>
        <v>0</v>
      </c>
      <c r="BU44">
        <f t="shared" si="15"/>
        <v>1</v>
      </c>
    </row>
    <row r="45" spans="1:73" x14ac:dyDescent="0.45">
      <c r="A45" s="18">
        <v>44</v>
      </c>
      <c r="B45" s="15" t="s">
        <v>195</v>
      </c>
      <c r="C45" s="15" t="s">
        <v>1386</v>
      </c>
      <c r="D45" s="15" t="s">
        <v>1177</v>
      </c>
      <c r="E45" s="17">
        <v>42436</v>
      </c>
      <c r="F45" s="15" t="s">
        <v>118</v>
      </c>
      <c r="G45" s="40" t="s">
        <v>24</v>
      </c>
      <c r="H45">
        <f t="shared" si="6"/>
        <v>0</v>
      </c>
      <c r="I45" s="15" t="s">
        <v>189</v>
      </c>
      <c r="J45" s="40" t="s">
        <v>189</v>
      </c>
      <c r="K45" s="20">
        <f t="shared" si="17"/>
        <v>0</v>
      </c>
      <c r="L45" s="20">
        <f t="shared" si="16"/>
        <v>0</v>
      </c>
      <c r="M45" s="20">
        <f t="shared" si="16"/>
        <v>0</v>
      </c>
      <c r="N45" s="20">
        <f t="shared" si="16"/>
        <v>0</v>
      </c>
      <c r="O45" s="20">
        <f t="shared" si="16"/>
        <v>1</v>
      </c>
      <c r="P45" s="20">
        <f t="shared" si="16"/>
        <v>0</v>
      </c>
      <c r="Q45" s="20">
        <f t="shared" si="16"/>
        <v>0</v>
      </c>
      <c r="R45" s="20">
        <f t="shared" si="16"/>
        <v>0</v>
      </c>
      <c r="S45" s="20">
        <f t="shared" si="16"/>
        <v>0</v>
      </c>
      <c r="T45" s="20">
        <f t="shared" si="16"/>
        <v>0</v>
      </c>
      <c r="U45" s="20">
        <f t="shared" si="16"/>
        <v>0</v>
      </c>
      <c r="V45" s="20">
        <f t="shared" si="16"/>
        <v>0</v>
      </c>
      <c r="W45" s="20">
        <f t="shared" si="16"/>
        <v>0</v>
      </c>
      <c r="X45" s="40" t="s">
        <v>223</v>
      </c>
      <c r="Y45" s="20">
        <f t="shared" si="19"/>
        <v>0</v>
      </c>
      <c r="Z45" s="20">
        <f t="shared" si="18"/>
        <v>0</v>
      </c>
      <c r="AA45" s="20">
        <f t="shared" si="18"/>
        <v>0</v>
      </c>
      <c r="AB45" s="20">
        <f t="shared" si="18"/>
        <v>0</v>
      </c>
      <c r="AC45" s="20">
        <f t="shared" si="18"/>
        <v>1</v>
      </c>
      <c r="AD45" s="20">
        <f t="shared" si="18"/>
        <v>0</v>
      </c>
      <c r="AE45" s="20">
        <f t="shared" si="18"/>
        <v>0</v>
      </c>
      <c r="AF45" s="20">
        <f t="shared" si="18"/>
        <v>0</v>
      </c>
      <c r="AG45" s="20">
        <f t="shared" si="18"/>
        <v>0</v>
      </c>
      <c r="AH45" s="20">
        <f t="shared" si="18"/>
        <v>0</v>
      </c>
      <c r="AI45" s="20">
        <f t="shared" si="18"/>
        <v>0</v>
      </c>
      <c r="AJ45" s="40" t="s">
        <v>196</v>
      </c>
      <c r="AK45" s="15">
        <v>4</v>
      </c>
      <c r="AL45" s="15">
        <v>0</v>
      </c>
      <c r="AM45" s="15">
        <v>4</v>
      </c>
      <c r="AN45" s="15">
        <v>0</v>
      </c>
      <c r="AO45" s="15"/>
      <c r="AP45" s="15"/>
      <c r="AQ45" s="15"/>
      <c r="AR45" s="29" t="s">
        <v>101</v>
      </c>
      <c r="AS45" s="39" t="s">
        <v>28</v>
      </c>
      <c r="AT45" s="28">
        <f t="shared" si="9"/>
        <v>0</v>
      </c>
      <c r="AU45" s="28" t="s">
        <v>101</v>
      </c>
      <c r="AV45" s="40" t="s">
        <v>101</v>
      </c>
      <c r="AW45" s="32">
        <f t="shared" si="10"/>
        <v>0</v>
      </c>
      <c r="AX45" s="32">
        <f t="shared" si="10"/>
        <v>0</v>
      </c>
      <c r="AY45" s="32">
        <f t="shared" si="10"/>
        <v>1</v>
      </c>
      <c r="AZ45" s="42" t="s">
        <v>101</v>
      </c>
      <c r="BA45">
        <f t="shared" si="11"/>
        <v>0</v>
      </c>
      <c r="BB45">
        <f t="shared" si="11"/>
        <v>0</v>
      </c>
      <c r="BC45">
        <f t="shared" si="11"/>
        <v>0</v>
      </c>
      <c r="BD45">
        <f t="shared" si="11"/>
        <v>1</v>
      </c>
      <c r="BE45">
        <f t="shared" si="11"/>
        <v>0</v>
      </c>
      <c r="BF45">
        <f t="shared" si="11"/>
        <v>1</v>
      </c>
      <c r="BG45" s="40" t="s">
        <v>109</v>
      </c>
      <c r="BH45" s="20">
        <f t="shared" si="12"/>
        <v>1</v>
      </c>
      <c r="BI45" s="20">
        <f t="shared" si="12"/>
        <v>0</v>
      </c>
      <c r="BJ45" s="20">
        <f t="shared" si="12"/>
        <v>0</v>
      </c>
      <c r="BK45" s="20">
        <f t="shared" si="12"/>
        <v>0</v>
      </c>
      <c r="BL45" s="15">
        <v>39.114052999999998</v>
      </c>
      <c r="BM45" s="16">
        <v>-94.627464000000003</v>
      </c>
      <c r="BO45">
        <f t="shared" si="13"/>
        <v>0</v>
      </c>
      <c r="BP45" s="28">
        <f t="shared" si="14"/>
        <v>1</v>
      </c>
      <c r="BQ45">
        <f t="shared" si="15"/>
        <v>0</v>
      </c>
      <c r="BR45">
        <f t="shared" si="15"/>
        <v>0</v>
      </c>
      <c r="BS45">
        <f t="shared" si="15"/>
        <v>0</v>
      </c>
      <c r="BT45">
        <f t="shared" si="15"/>
        <v>0</v>
      </c>
      <c r="BU45">
        <f t="shared" si="15"/>
        <v>1</v>
      </c>
    </row>
    <row r="46" spans="1:73" x14ac:dyDescent="0.45">
      <c r="A46" s="18">
        <v>45</v>
      </c>
      <c r="B46" s="15" t="s">
        <v>197</v>
      </c>
      <c r="C46" s="15" t="s">
        <v>1220</v>
      </c>
      <c r="D46" s="15" t="s">
        <v>1206</v>
      </c>
      <c r="E46" s="17">
        <v>42435</v>
      </c>
      <c r="F46" s="15" t="s">
        <v>199</v>
      </c>
      <c r="G46" s="40" t="s">
        <v>24</v>
      </c>
      <c r="H46">
        <f t="shared" si="6"/>
        <v>0</v>
      </c>
      <c r="I46" s="15" t="s">
        <v>165</v>
      </c>
      <c r="J46" s="40" t="s">
        <v>165</v>
      </c>
      <c r="K46" s="20">
        <f t="shared" si="17"/>
        <v>0</v>
      </c>
      <c r="L46" s="20">
        <f t="shared" si="16"/>
        <v>0</v>
      </c>
      <c r="M46" s="20">
        <f t="shared" si="16"/>
        <v>0</v>
      </c>
      <c r="N46" s="20">
        <f t="shared" si="16"/>
        <v>0</v>
      </c>
      <c r="O46" s="20">
        <f t="shared" si="16"/>
        <v>0</v>
      </c>
      <c r="P46" s="20">
        <f t="shared" si="16"/>
        <v>0</v>
      </c>
      <c r="Q46" s="20">
        <f t="shared" si="16"/>
        <v>1</v>
      </c>
      <c r="R46" s="20">
        <f t="shared" si="16"/>
        <v>0</v>
      </c>
      <c r="S46" s="20">
        <f t="shared" si="16"/>
        <v>0</v>
      </c>
      <c r="T46" s="20">
        <f t="shared" si="16"/>
        <v>0</v>
      </c>
      <c r="U46" s="20">
        <f t="shared" si="16"/>
        <v>0</v>
      </c>
      <c r="V46" s="20">
        <f t="shared" si="16"/>
        <v>0</v>
      </c>
      <c r="W46" s="20">
        <f t="shared" si="16"/>
        <v>0</v>
      </c>
      <c r="X46" s="40" t="s">
        <v>57</v>
      </c>
      <c r="Y46" s="20">
        <f t="shared" si="19"/>
        <v>0</v>
      </c>
      <c r="Z46" s="20">
        <f t="shared" si="18"/>
        <v>0</v>
      </c>
      <c r="AA46" s="20">
        <f t="shared" si="18"/>
        <v>0</v>
      </c>
      <c r="AB46" s="20">
        <f t="shared" si="18"/>
        <v>1</v>
      </c>
      <c r="AC46" s="20">
        <f t="shared" si="18"/>
        <v>0</v>
      </c>
      <c r="AD46" s="20">
        <f t="shared" si="18"/>
        <v>0</v>
      </c>
      <c r="AE46" s="20">
        <f t="shared" si="18"/>
        <v>0</v>
      </c>
      <c r="AF46" s="20">
        <f t="shared" si="18"/>
        <v>0</v>
      </c>
      <c r="AG46" s="20">
        <f t="shared" si="18"/>
        <v>0</v>
      </c>
      <c r="AH46" s="20">
        <f t="shared" si="18"/>
        <v>0</v>
      </c>
      <c r="AI46" s="20">
        <f t="shared" si="18"/>
        <v>0</v>
      </c>
      <c r="AJ46" s="40" t="s">
        <v>200</v>
      </c>
      <c r="AK46" s="15">
        <v>1</v>
      </c>
      <c r="AL46" s="15">
        <v>6</v>
      </c>
      <c r="AM46" s="15">
        <v>7</v>
      </c>
      <c r="AN46" s="15">
        <v>0</v>
      </c>
      <c r="AO46" s="15"/>
      <c r="AP46" s="15"/>
      <c r="AQ46" s="15"/>
      <c r="AR46" s="29" t="s">
        <v>101</v>
      </c>
      <c r="AS46" s="39" t="s">
        <v>28</v>
      </c>
      <c r="AT46" s="28">
        <f t="shared" si="9"/>
        <v>0</v>
      </c>
      <c r="AU46" s="28" t="s">
        <v>101</v>
      </c>
      <c r="AV46" s="40" t="s">
        <v>101</v>
      </c>
      <c r="AW46" s="32">
        <f t="shared" si="10"/>
        <v>0</v>
      </c>
      <c r="AX46" s="32">
        <f t="shared" si="10"/>
        <v>0</v>
      </c>
      <c r="AY46" s="32">
        <f t="shared" si="10"/>
        <v>1</v>
      </c>
      <c r="AZ46" s="42" t="s">
        <v>101</v>
      </c>
      <c r="BA46">
        <f t="shared" si="11"/>
        <v>0</v>
      </c>
      <c r="BB46">
        <f t="shared" si="11"/>
        <v>0</v>
      </c>
      <c r="BC46">
        <f t="shared" si="11"/>
        <v>0</v>
      </c>
      <c r="BD46">
        <f t="shared" si="11"/>
        <v>1</v>
      </c>
      <c r="BE46">
        <f t="shared" si="11"/>
        <v>0</v>
      </c>
      <c r="BF46">
        <f t="shared" si="11"/>
        <v>1</v>
      </c>
      <c r="BG46" s="40" t="s">
        <v>109</v>
      </c>
      <c r="BH46" s="20">
        <f t="shared" si="12"/>
        <v>1</v>
      </c>
      <c r="BI46" s="20">
        <f t="shared" si="12"/>
        <v>0</v>
      </c>
      <c r="BJ46" s="20">
        <f t="shared" si="12"/>
        <v>0</v>
      </c>
      <c r="BK46" s="20">
        <f t="shared" si="12"/>
        <v>0</v>
      </c>
      <c r="BL46" s="15">
        <v>42.391764000000002</v>
      </c>
      <c r="BM46" s="16">
        <v>-71.032827999999995</v>
      </c>
      <c r="BO46">
        <f t="shared" si="13"/>
        <v>0</v>
      </c>
      <c r="BP46" s="28">
        <f t="shared" si="14"/>
        <v>1</v>
      </c>
      <c r="BQ46">
        <f t="shared" si="15"/>
        <v>0</v>
      </c>
      <c r="BR46">
        <f t="shared" si="15"/>
        <v>0</v>
      </c>
      <c r="BS46">
        <f t="shared" si="15"/>
        <v>0</v>
      </c>
      <c r="BT46">
        <f t="shared" si="15"/>
        <v>0</v>
      </c>
      <c r="BU46">
        <f t="shared" si="15"/>
        <v>1</v>
      </c>
    </row>
    <row r="47" spans="1:73" x14ac:dyDescent="0.45">
      <c r="A47" s="18">
        <v>46</v>
      </c>
      <c r="B47" s="15" t="s">
        <v>201</v>
      </c>
      <c r="C47" s="15" t="s">
        <v>1385</v>
      </c>
      <c r="D47" s="15" t="s">
        <v>1179</v>
      </c>
      <c r="E47" s="17">
        <v>42435</v>
      </c>
      <c r="F47" s="15" t="s">
        <v>1436</v>
      </c>
      <c r="G47" s="40" t="s">
        <v>34</v>
      </c>
      <c r="H47">
        <f t="shared" si="6"/>
        <v>1</v>
      </c>
      <c r="I47" s="15" t="s">
        <v>25</v>
      </c>
      <c r="J47" s="40" t="s">
        <v>25</v>
      </c>
      <c r="K47" s="20">
        <f t="shared" si="17"/>
        <v>1</v>
      </c>
      <c r="L47" s="20">
        <f t="shared" si="16"/>
        <v>0</v>
      </c>
      <c r="M47" s="20">
        <f t="shared" si="16"/>
        <v>0</v>
      </c>
      <c r="N47" s="20">
        <f t="shared" si="16"/>
        <v>0</v>
      </c>
      <c r="O47" s="20">
        <f t="shared" si="16"/>
        <v>0</v>
      </c>
      <c r="P47" s="20">
        <f t="shared" si="16"/>
        <v>0</v>
      </c>
      <c r="Q47" s="20">
        <f t="shared" si="16"/>
        <v>0</v>
      </c>
      <c r="R47" s="20">
        <f t="shared" si="16"/>
        <v>0</v>
      </c>
      <c r="S47" s="20">
        <f t="shared" si="16"/>
        <v>0</v>
      </c>
      <c r="T47" s="20">
        <f t="shared" si="16"/>
        <v>0</v>
      </c>
      <c r="U47" s="20">
        <f t="shared" si="16"/>
        <v>0</v>
      </c>
      <c r="V47" s="20">
        <f t="shared" si="16"/>
        <v>0</v>
      </c>
      <c r="W47" s="20">
        <f t="shared" si="16"/>
        <v>0</v>
      </c>
      <c r="X47" s="40" t="s">
        <v>132</v>
      </c>
      <c r="Y47" s="20">
        <f t="shared" si="19"/>
        <v>0</v>
      </c>
      <c r="Z47" s="20">
        <f t="shared" si="18"/>
        <v>0</v>
      </c>
      <c r="AA47" s="20">
        <f t="shared" si="18"/>
        <v>0</v>
      </c>
      <c r="AB47" s="20">
        <f t="shared" si="18"/>
        <v>0</v>
      </c>
      <c r="AC47" s="20">
        <f t="shared" si="18"/>
        <v>0</v>
      </c>
      <c r="AD47" s="20">
        <f t="shared" si="18"/>
        <v>0</v>
      </c>
      <c r="AE47" s="20">
        <f t="shared" si="18"/>
        <v>1</v>
      </c>
      <c r="AF47" s="20">
        <f t="shared" si="18"/>
        <v>0</v>
      </c>
      <c r="AG47" s="20">
        <f t="shared" si="18"/>
        <v>0</v>
      </c>
      <c r="AH47" s="20">
        <f t="shared" si="18"/>
        <v>0</v>
      </c>
      <c r="AI47" s="20">
        <f t="shared" si="18"/>
        <v>0</v>
      </c>
      <c r="AJ47" s="40" t="s">
        <v>202</v>
      </c>
      <c r="AK47" s="15">
        <v>0</v>
      </c>
      <c r="AL47" s="15">
        <v>4</v>
      </c>
      <c r="AM47" s="15">
        <v>4</v>
      </c>
      <c r="AN47" s="15">
        <v>0</v>
      </c>
      <c r="AO47" s="15"/>
      <c r="AP47" s="15"/>
      <c r="AQ47" s="15"/>
      <c r="AR47" s="29" t="s">
        <v>101</v>
      </c>
      <c r="AS47" s="39" t="s">
        <v>28</v>
      </c>
      <c r="AT47" s="28">
        <f t="shared" si="9"/>
        <v>0</v>
      </c>
      <c r="AU47" s="28" t="s">
        <v>101</v>
      </c>
      <c r="AV47" s="40" t="s">
        <v>101</v>
      </c>
      <c r="AW47" s="32">
        <f t="shared" si="10"/>
        <v>0</v>
      </c>
      <c r="AX47" s="32">
        <f t="shared" si="10"/>
        <v>0</v>
      </c>
      <c r="AY47" s="32">
        <f t="shared" si="10"/>
        <v>1</v>
      </c>
      <c r="AZ47" s="42" t="s">
        <v>1469</v>
      </c>
      <c r="BA47">
        <f t="shared" si="11"/>
        <v>0</v>
      </c>
      <c r="BB47">
        <f t="shared" si="11"/>
        <v>0</v>
      </c>
      <c r="BC47">
        <f t="shared" si="11"/>
        <v>1</v>
      </c>
      <c r="BD47">
        <f t="shared" si="11"/>
        <v>0</v>
      </c>
      <c r="BE47">
        <f t="shared" si="11"/>
        <v>0</v>
      </c>
      <c r="BF47">
        <f t="shared" si="11"/>
        <v>0</v>
      </c>
      <c r="BG47" s="40" t="s">
        <v>109</v>
      </c>
      <c r="BH47" s="20">
        <f t="shared" si="12"/>
        <v>1</v>
      </c>
      <c r="BI47" s="20">
        <f t="shared" si="12"/>
        <v>0</v>
      </c>
      <c r="BJ47" s="20">
        <f t="shared" si="12"/>
        <v>0</v>
      </c>
      <c r="BK47" s="20">
        <f t="shared" si="12"/>
        <v>0</v>
      </c>
      <c r="BL47" s="15">
        <v>34.023243000000001</v>
      </c>
      <c r="BM47" s="16">
        <v>-84.361555999999993</v>
      </c>
      <c r="BO47">
        <f t="shared" si="13"/>
        <v>0</v>
      </c>
      <c r="BP47" s="28">
        <f t="shared" si="14"/>
        <v>1</v>
      </c>
      <c r="BQ47">
        <f t="shared" si="15"/>
        <v>0</v>
      </c>
      <c r="BR47">
        <f t="shared" si="15"/>
        <v>0</v>
      </c>
      <c r="BS47">
        <f t="shared" si="15"/>
        <v>1</v>
      </c>
      <c r="BT47">
        <f t="shared" si="15"/>
        <v>0</v>
      </c>
      <c r="BU47">
        <f t="shared" si="15"/>
        <v>0</v>
      </c>
    </row>
    <row r="48" spans="1:73" x14ac:dyDescent="0.45">
      <c r="A48" s="18">
        <v>47</v>
      </c>
      <c r="B48" s="15" t="s">
        <v>203</v>
      </c>
      <c r="C48" s="15" t="s">
        <v>1384</v>
      </c>
      <c r="D48" s="15" t="s">
        <v>1177</v>
      </c>
      <c r="E48" s="17">
        <v>42434</v>
      </c>
      <c r="F48" s="15" t="s">
        <v>204</v>
      </c>
      <c r="G48" s="40" t="s">
        <v>34</v>
      </c>
      <c r="H48">
        <f t="shared" si="6"/>
        <v>1</v>
      </c>
      <c r="I48" s="15" t="s">
        <v>25</v>
      </c>
      <c r="J48" s="40" t="s">
        <v>25</v>
      </c>
      <c r="K48" s="20">
        <f t="shared" si="17"/>
        <v>1</v>
      </c>
      <c r="L48" s="20">
        <f t="shared" si="16"/>
        <v>0</v>
      </c>
      <c r="M48" s="20">
        <f t="shared" si="16"/>
        <v>0</v>
      </c>
      <c r="N48" s="20">
        <f t="shared" si="16"/>
        <v>0</v>
      </c>
      <c r="O48" s="20">
        <f t="shared" si="16"/>
        <v>0</v>
      </c>
      <c r="P48" s="20">
        <f t="shared" si="16"/>
        <v>0</v>
      </c>
      <c r="Q48" s="20">
        <f t="shared" si="16"/>
        <v>0</v>
      </c>
      <c r="R48" s="20">
        <f t="shared" si="16"/>
        <v>0</v>
      </c>
      <c r="S48" s="20">
        <f t="shared" si="16"/>
        <v>0</v>
      </c>
      <c r="T48" s="20">
        <f t="shared" si="16"/>
        <v>0</v>
      </c>
      <c r="U48" s="20">
        <f t="shared" si="16"/>
        <v>0</v>
      </c>
      <c r="V48" s="20">
        <f t="shared" si="16"/>
        <v>0</v>
      </c>
      <c r="W48" s="20">
        <f t="shared" si="16"/>
        <v>0</v>
      </c>
      <c r="X48" s="40" t="s">
        <v>132</v>
      </c>
      <c r="Y48" s="20">
        <f t="shared" si="19"/>
        <v>0</v>
      </c>
      <c r="Z48" s="20">
        <f t="shared" si="18"/>
        <v>0</v>
      </c>
      <c r="AA48" s="20">
        <f t="shared" si="18"/>
        <v>0</v>
      </c>
      <c r="AB48" s="20">
        <f t="shared" si="18"/>
        <v>0</v>
      </c>
      <c r="AC48" s="20">
        <f t="shared" si="18"/>
        <v>0</v>
      </c>
      <c r="AD48" s="20">
        <f t="shared" si="18"/>
        <v>0</v>
      </c>
      <c r="AE48" s="20">
        <f t="shared" si="18"/>
        <v>1</v>
      </c>
      <c r="AF48" s="20">
        <f t="shared" si="18"/>
        <v>0</v>
      </c>
      <c r="AG48" s="20">
        <f t="shared" si="18"/>
        <v>0</v>
      </c>
      <c r="AH48" s="20">
        <f t="shared" si="18"/>
        <v>0</v>
      </c>
      <c r="AI48" s="20">
        <f t="shared" si="18"/>
        <v>0</v>
      </c>
      <c r="AJ48" s="40" t="s">
        <v>205</v>
      </c>
      <c r="AK48" s="15">
        <v>0</v>
      </c>
      <c r="AL48" s="15">
        <v>4</v>
      </c>
      <c r="AM48" s="15">
        <v>4</v>
      </c>
      <c r="AN48" s="15">
        <v>0</v>
      </c>
      <c r="AO48" s="15"/>
      <c r="AP48" s="15"/>
      <c r="AQ48" s="15"/>
      <c r="AR48" s="29" t="s">
        <v>101</v>
      </c>
      <c r="AS48" s="39" t="s">
        <v>28</v>
      </c>
      <c r="AT48" s="28">
        <f t="shared" si="9"/>
        <v>0</v>
      </c>
      <c r="AU48" s="28" t="s">
        <v>101</v>
      </c>
      <c r="AV48" s="40" t="s">
        <v>101</v>
      </c>
      <c r="AW48" s="32">
        <f t="shared" si="10"/>
        <v>0</v>
      </c>
      <c r="AX48" s="32">
        <f t="shared" si="10"/>
        <v>0</v>
      </c>
      <c r="AY48" s="32">
        <f t="shared" si="10"/>
        <v>1</v>
      </c>
      <c r="AZ48" s="42" t="s">
        <v>101</v>
      </c>
      <c r="BA48">
        <f t="shared" si="11"/>
        <v>0</v>
      </c>
      <c r="BB48">
        <f t="shared" si="11"/>
        <v>0</v>
      </c>
      <c r="BC48">
        <f t="shared" si="11"/>
        <v>0</v>
      </c>
      <c r="BD48">
        <f t="shared" si="11"/>
        <v>1</v>
      </c>
      <c r="BE48">
        <f t="shared" si="11"/>
        <v>0</v>
      </c>
      <c r="BF48">
        <f t="shared" si="11"/>
        <v>1</v>
      </c>
      <c r="BG48" s="40" t="s">
        <v>101</v>
      </c>
      <c r="BH48" s="20">
        <f t="shared" si="12"/>
        <v>0</v>
      </c>
      <c r="BI48" s="20">
        <f t="shared" si="12"/>
        <v>0</v>
      </c>
      <c r="BJ48" s="20">
        <f t="shared" si="12"/>
        <v>0</v>
      </c>
      <c r="BK48" s="20">
        <f t="shared" si="12"/>
        <v>1</v>
      </c>
      <c r="BL48" s="15">
        <v>37.687176000000001</v>
      </c>
      <c r="BM48" s="16">
        <v>-97.330053000000007</v>
      </c>
      <c r="BO48">
        <f t="shared" si="13"/>
        <v>0</v>
      </c>
      <c r="BP48" s="28">
        <f t="shared" si="14"/>
        <v>1</v>
      </c>
      <c r="BQ48">
        <f t="shared" si="15"/>
        <v>0</v>
      </c>
      <c r="BR48">
        <f t="shared" si="15"/>
        <v>0</v>
      </c>
      <c r="BS48">
        <f t="shared" si="15"/>
        <v>0</v>
      </c>
      <c r="BT48">
        <f t="shared" si="15"/>
        <v>0</v>
      </c>
      <c r="BU48">
        <f t="shared" si="15"/>
        <v>1</v>
      </c>
    </row>
    <row r="49" spans="1:73" x14ac:dyDescent="0.45">
      <c r="A49" s="18">
        <v>48</v>
      </c>
      <c r="B49" s="15" t="s">
        <v>206</v>
      </c>
      <c r="C49" s="15" t="s">
        <v>1383</v>
      </c>
      <c r="D49" s="15" t="s">
        <v>1201</v>
      </c>
      <c r="E49" s="17">
        <v>42428</v>
      </c>
      <c r="F49" s="15" t="s">
        <v>204</v>
      </c>
      <c r="G49" s="40" t="s">
        <v>34</v>
      </c>
      <c r="H49">
        <f t="shared" si="6"/>
        <v>1</v>
      </c>
      <c r="I49" s="15" t="s">
        <v>207</v>
      </c>
      <c r="J49" s="40" t="s">
        <v>207</v>
      </c>
      <c r="K49" s="20">
        <f t="shared" si="17"/>
        <v>0</v>
      </c>
      <c r="L49" s="20">
        <f t="shared" si="16"/>
        <v>0</v>
      </c>
      <c r="M49" s="20">
        <f t="shared" si="16"/>
        <v>0</v>
      </c>
      <c r="N49" s="20">
        <f t="shared" si="16"/>
        <v>0</v>
      </c>
      <c r="O49" s="20">
        <f t="shared" si="16"/>
        <v>0</v>
      </c>
      <c r="P49" s="20">
        <f t="shared" si="16"/>
        <v>0</v>
      </c>
      <c r="Q49" s="20">
        <f t="shared" si="16"/>
        <v>0</v>
      </c>
      <c r="R49" s="20">
        <f t="shared" si="16"/>
        <v>0</v>
      </c>
      <c r="S49" s="20">
        <f t="shared" si="16"/>
        <v>0</v>
      </c>
      <c r="T49" s="20">
        <f t="shared" si="16"/>
        <v>0</v>
      </c>
      <c r="U49" s="20">
        <f t="shared" si="16"/>
        <v>0</v>
      </c>
      <c r="V49" s="20">
        <f t="shared" si="16"/>
        <v>0</v>
      </c>
      <c r="W49" s="20">
        <f t="shared" si="16"/>
        <v>0</v>
      </c>
      <c r="X49" s="40" t="s">
        <v>132</v>
      </c>
      <c r="Y49" s="20">
        <f t="shared" si="19"/>
        <v>0</v>
      </c>
      <c r="Z49" s="20">
        <f t="shared" si="18"/>
        <v>0</v>
      </c>
      <c r="AA49" s="20">
        <f t="shared" si="18"/>
        <v>0</v>
      </c>
      <c r="AB49" s="20">
        <f t="shared" si="18"/>
        <v>0</v>
      </c>
      <c r="AC49" s="20">
        <f t="shared" si="18"/>
        <v>0</v>
      </c>
      <c r="AD49" s="20">
        <f t="shared" si="18"/>
        <v>0</v>
      </c>
      <c r="AE49" s="20">
        <f t="shared" si="18"/>
        <v>1</v>
      </c>
      <c r="AF49" s="20">
        <f t="shared" si="18"/>
        <v>0</v>
      </c>
      <c r="AG49" s="20">
        <f t="shared" si="18"/>
        <v>0</v>
      </c>
      <c r="AH49" s="20">
        <f t="shared" si="18"/>
        <v>0</v>
      </c>
      <c r="AI49" s="20">
        <f t="shared" si="18"/>
        <v>0</v>
      </c>
      <c r="AJ49" s="40" t="s">
        <v>208</v>
      </c>
      <c r="AK49" s="15">
        <v>0</v>
      </c>
      <c r="AL49" s="15">
        <v>5</v>
      </c>
      <c r="AM49" s="15">
        <v>5</v>
      </c>
      <c r="AN49" s="15">
        <v>0</v>
      </c>
      <c r="AO49" s="15"/>
      <c r="AP49" s="15"/>
      <c r="AQ49" s="15"/>
      <c r="AR49" s="29" t="s">
        <v>101</v>
      </c>
      <c r="AS49" s="39" t="s">
        <v>28</v>
      </c>
      <c r="AT49" s="28">
        <f t="shared" si="9"/>
        <v>0</v>
      </c>
      <c r="AU49" s="28" t="s">
        <v>101</v>
      </c>
      <c r="AV49" s="40" t="s">
        <v>101</v>
      </c>
      <c r="AW49" s="32">
        <f t="shared" si="10"/>
        <v>0</v>
      </c>
      <c r="AX49" s="32">
        <f t="shared" si="10"/>
        <v>0</v>
      </c>
      <c r="AY49" s="32">
        <f t="shared" si="10"/>
        <v>1</v>
      </c>
      <c r="AZ49" s="42" t="s">
        <v>1469</v>
      </c>
      <c r="BA49">
        <f t="shared" si="11"/>
        <v>0</v>
      </c>
      <c r="BB49">
        <f t="shared" si="11"/>
        <v>0</v>
      </c>
      <c r="BC49">
        <f t="shared" si="11"/>
        <v>1</v>
      </c>
      <c r="BD49">
        <f t="shared" si="11"/>
        <v>0</v>
      </c>
      <c r="BE49">
        <f t="shared" si="11"/>
        <v>0</v>
      </c>
      <c r="BF49">
        <f t="shared" si="11"/>
        <v>0</v>
      </c>
      <c r="BG49" s="40" t="s">
        <v>109</v>
      </c>
      <c r="BH49" s="20">
        <f t="shared" si="12"/>
        <v>1</v>
      </c>
      <c r="BI49" s="20">
        <f t="shared" si="12"/>
        <v>0</v>
      </c>
      <c r="BJ49" s="20">
        <f t="shared" si="12"/>
        <v>0</v>
      </c>
      <c r="BK49" s="20">
        <f t="shared" si="12"/>
        <v>0</v>
      </c>
      <c r="BL49" s="15">
        <v>42.331426999999998</v>
      </c>
      <c r="BM49" s="16">
        <v>-83.045754000000002</v>
      </c>
      <c r="BO49">
        <f t="shared" si="13"/>
        <v>0</v>
      </c>
      <c r="BP49" s="28">
        <f t="shared" si="14"/>
        <v>1</v>
      </c>
      <c r="BQ49">
        <f t="shared" si="15"/>
        <v>0</v>
      </c>
      <c r="BR49">
        <f t="shared" si="15"/>
        <v>0</v>
      </c>
      <c r="BS49">
        <f t="shared" si="15"/>
        <v>1</v>
      </c>
      <c r="BT49">
        <f t="shared" si="15"/>
        <v>0</v>
      </c>
      <c r="BU49">
        <f t="shared" si="15"/>
        <v>0</v>
      </c>
    </row>
    <row r="50" spans="1:73" x14ac:dyDescent="0.45">
      <c r="A50" s="18">
        <v>49</v>
      </c>
      <c r="B50" s="15" t="s">
        <v>209</v>
      </c>
      <c r="C50" s="15" t="s">
        <v>1382</v>
      </c>
      <c r="D50" s="15" t="s">
        <v>1171</v>
      </c>
      <c r="E50" s="17">
        <v>42428</v>
      </c>
      <c r="F50" s="15" t="s">
        <v>210</v>
      </c>
      <c r="G50" s="40" t="s">
        <v>34</v>
      </c>
      <c r="H50">
        <f t="shared" si="6"/>
        <v>1</v>
      </c>
      <c r="I50" s="15" t="s">
        <v>25</v>
      </c>
      <c r="J50" s="40" t="s">
        <v>25</v>
      </c>
      <c r="K50" s="20">
        <f t="shared" si="17"/>
        <v>1</v>
      </c>
      <c r="L50" s="20">
        <f t="shared" si="16"/>
        <v>0</v>
      </c>
      <c r="M50" s="20">
        <f t="shared" si="16"/>
        <v>0</v>
      </c>
      <c r="N50" s="20">
        <f t="shared" si="16"/>
        <v>0</v>
      </c>
      <c r="O50" s="20">
        <f t="shared" si="16"/>
        <v>0</v>
      </c>
      <c r="P50" s="20">
        <f t="shared" si="16"/>
        <v>0</v>
      </c>
      <c r="Q50" s="20">
        <f t="shared" si="16"/>
        <v>0</v>
      </c>
      <c r="R50" s="20">
        <f t="shared" si="16"/>
        <v>0</v>
      </c>
      <c r="S50" s="20">
        <f t="shared" si="16"/>
        <v>0</v>
      </c>
      <c r="T50" s="20">
        <f t="shared" si="16"/>
        <v>0</v>
      </c>
      <c r="U50" s="20">
        <f t="shared" si="16"/>
        <v>0</v>
      </c>
      <c r="V50" s="20">
        <f t="shared" si="16"/>
        <v>0</v>
      </c>
      <c r="W50" s="20">
        <f t="shared" si="16"/>
        <v>0</v>
      </c>
      <c r="X50" s="40" t="s">
        <v>26</v>
      </c>
      <c r="Y50" s="20">
        <f t="shared" si="19"/>
        <v>1</v>
      </c>
      <c r="Z50" s="20">
        <f t="shared" si="18"/>
        <v>0</v>
      </c>
      <c r="AA50" s="20">
        <f t="shared" si="18"/>
        <v>0</v>
      </c>
      <c r="AB50" s="20">
        <f t="shared" si="18"/>
        <v>0</v>
      </c>
      <c r="AC50" s="20">
        <f t="shared" si="18"/>
        <v>0</v>
      </c>
      <c r="AD50" s="20">
        <f t="shared" si="18"/>
        <v>0</v>
      </c>
      <c r="AE50" s="20">
        <f t="shared" si="18"/>
        <v>0</v>
      </c>
      <c r="AF50" s="20">
        <f t="shared" si="18"/>
        <v>0</v>
      </c>
      <c r="AG50" s="20">
        <f t="shared" si="18"/>
        <v>0</v>
      </c>
      <c r="AH50" s="20">
        <f t="shared" si="18"/>
        <v>0</v>
      </c>
      <c r="AI50" s="20">
        <f t="shared" si="18"/>
        <v>0</v>
      </c>
      <c r="AJ50" s="40" t="s">
        <v>211</v>
      </c>
      <c r="AK50" s="15">
        <v>1</v>
      </c>
      <c r="AL50" s="15">
        <v>3</v>
      </c>
      <c r="AM50" s="15">
        <v>4</v>
      </c>
      <c r="AN50" s="15">
        <v>0</v>
      </c>
      <c r="AO50" s="15"/>
      <c r="AP50" s="15"/>
      <c r="AQ50" s="15"/>
      <c r="AR50" s="29" t="s">
        <v>101</v>
      </c>
      <c r="AS50" s="39" t="s">
        <v>28</v>
      </c>
      <c r="AT50" s="28">
        <f t="shared" si="9"/>
        <v>0</v>
      </c>
      <c r="AU50" s="28" t="s">
        <v>101</v>
      </c>
      <c r="AV50" s="40" t="s">
        <v>101</v>
      </c>
      <c r="AW50" s="32">
        <f t="shared" si="10"/>
        <v>0</v>
      </c>
      <c r="AX50" s="32">
        <f t="shared" si="10"/>
        <v>0</v>
      </c>
      <c r="AY50" s="32">
        <f t="shared" si="10"/>
        <v>1</v>
      </c>
      <c r="AZ50" s="42" t="s">
        <v>101</v>
      </c>
      <c r="BA50">
        <f t="shared" si="11"/>
        <v>0</v>
      </c>
      <c r="BB50">
        <f t="shared" si="11"/>
        <v>0</v>
      </c>
      <c r="BC50">
        <f t="shared" si="11"/>
        <v>0</v>
      </c>
      <c r="BD50">
        <f t="shared" si="11"/>
        <v>1</v>
      </c>
      <c r="BE50">
        <f t="shared" si="11"/>
        <v>0</v>
      </c>
      <c r="BF50">
        <f t="shared" si="11"/>
        <v>1</v>
      </c>
      <c r="BG50" s="40" t="s">
        <v>109</v>
      </c>
      <c r="BH50" s="20">
        <f t="shared" si="12"/>
        <v>1</v>
      </c>
      <c r="BI50" s="20">
        <f t="shared" si="12"/>
        <v>0</v>
      </c>
      <c r="BJ50" s="20">
        <f t="shared" si="12"/>
        <v>0</v>
      </c>
      <c r="BK50" s="20">
        <f t="shared" si="12"/>
        <v>0</v>
      </c>
      <c r="BL50" s="15">
        <v>33.997197</v>
      </c>
      <c r="BM50" s="16">
        <v>-117.48548</v>
      </c>
      <c r="BO50">
        <f t="shared" si="13"/>
        <v>0</v>
      </c>
      <c r="BP50" s="28">
        <f t="shared" si="14"/>
        <v>1</v>
      </c>
      <c r="BQ50">
        <f t="shared" si="15"/>
        <v>0</v>
      </c>
      <c r="BR50">
        <f t="shared" si="15"/>
        <v>0</v>
      </c>
      <c r="BS50">
        <f t="shared" si="15"/>
        <v>0</v>
      </c>
      <c r="BT50">
        <f t="shared" si="15"/>
        <v>0</v>
      </c>
      <c r="BU50">
        <f t="shared" si="15"/>
        <v>1</v>
      </c>
    </row>
    <row r="51" spans="1:73" x14ac:dyDescent="0.45">
      <c r="A51" s="18">
        <v>50</v>
      </c>
      <c r="B51" s="15" t="s">
        <v>212</v>
      </c>
      <c r="C51" s="15" t="s">
        <v>1381</v>
      </c>
      <c r="D51" s="15" t="s">
        <v>1380</v>
      </c>
      <c r="E51" s="17">
        <v>42427</v>
      </c>
      <c r="F51" s="15" t="s">
        <v>214</v>
      </c>
      <c r="G51" s="40" t="s">
        <v>34</v>
      </c>
      <c r="H51">
        <f t="shared" si="6"/>
        <v>1</v>
      </c>
      <c r="I51" s="15" t="s">
        <v>25</v>
      </c>
      <c r="J51" s="40" t="s">
        <v>25</v>
      </c>
      <c r="K51" s="20">
        <f t="shared" si="17"/>
        <v>1</v>
      </c>
      <c r="L51" s="20">
        <f t="shared" si="16"/>
        <v>0</v>
      </c>
      <c r="M51" s="20">
        <f t="shared" si="16"/>
        <v>0</v>
      </c>
      <c r="N51" s="20">
        <f t="shared" si="16"/>
        <v>0</v>
      </c>
      <c r="O51" s="20">
        <f t="shared" si="16"/>
        <v>0</v>
      </c>
      <c r="P51" s="20">
        <f t="shared" si="16"/>
        <v>0</v>
      </c>
      <c r="Q51" s="20">
        <f t="shared" si="16"/>
        <v>0</v>
      </c>
      <c r="R51" s="20">
        <f t="shared" si="16"/>
        <v>0</v>
      </c>
      <c r="S51" s="20">
        <f t="shared" si="16"/>
        <v>0</v>
      </c>
      <c r="T51" s="20">
        <f t="shared" si="16"/>
        <v>0</v>
      </c>
      <c r="U51" s="20">
        <f t="shared" si="16"/>
        <v>0</v>
      </c>
      <c r="V51" s="20">
        <f t="shared" si="16"/>
        <v>0</v>
      </c>
      <c r="W51" s="20">
        <f t="shared" si="16"/>
        <v>0</v>
      </c>
      <c r="X51" s="40" t="s">
        <v>223</v>
      </c>
      <c r="Y51" s="20">
        <f t="shared" si="19"/>
        <v>0</v>
      </c>
      <c r="Z51" s="20">
        <f t="shared" si="18"/>
        <v>0</v>
      </c>
      <c r="AA51" s="20">
        <f t="shared" si="18"/>
        <v>0</v>
      </c>
      <c r="AB51" s="20">
        <f t="shared" si="18"/>
        <v>0</v>
      </c>
      <c r="AC51" s="20">
        <f t="shared" si="18"/>
        <v>1</v>
      </c>
      <c r="AD51" s="20">
        <f t="shared" si="18"/>
        <v>0</v>
      </c>
      <c r="AE51" s="20">
        <f t="shared" si="18"/>
        <v>0</v>
      </c>
      <c r="AF51" s="20">
        <f t="shared" si="18"/>
        <v>0</v>
      </c>
      <c r="AG51" s="20">
        <f t="shared" si="18"/>
        <v>0</v>
      </c>
      <c r="AH51" s="20">
        <f t="shared" si="18"/>
        <v>0</v>
      </c>
      <c r="AI51" s="20">
        <f t="shared" si="18"/>
        <v>0</v>
      </c>
      <c r="AJ51" s="40" t="s">
        <v>215</v>
      </c>
      <c r="AK51" s="15">
        <v>2</v>
      </c>
      <c r="AL51" s="15">
        <v>2</v>
      </c>
      <c r="AM51" s="15">
        <v>4</v>
      </c>
      <c r="AN51" s="15">
        <v>3</v>
      </c>
      <c r="AO51" s="15"/>
      <c r="AP51" s="15"/>
      <c r="AQ51" s="15"/>
      <c r="AR51" s="29" t="s">
        <v>101</v>
      </c>
      <c r="AS51" s="39" t="s">
        <v>28</v>
      </c>
      <c r="AT51" s="28">
        <f t="shared" si="9"/>
        <v>0</v>
      </c>
      <c r="AU51" s="28" t="s">
        <v>101</v>
      </c>
      <c r="AV51" s="40" t="s">
        <v>101</v>
      </c>
      <c r="AW51" s="32">
        <f t="shared" si="10"/>
        <v>0</v>
      </c>
      <c r="AX51" s="32">
        <f t="shared" si="10"/>
        <v>0</v>
      </c>
      <c r="AY51" s="32">
        <f t="shared" si="10"/>
        <v>1</v>
      </c>
      <c r="AZ51" s="42" t="s">
        <v>1469</v>
      </c>
      <c r="BA51">
        <f t="shared" si="11"/>
        <v>0</v>
      </c>
      <c r="BB51">
        <f t="shared" si="11"/>
        <v>0</v>
      </c>
      <c r="BC51">
        <f t="shared" si="11"/>
        <v>1</v>
      </c>
      <c r="BD51">
        <f t="shared" si="11"/>
        <v>0</v>
      </c>
      <c r="BE51">
        <f t="shared" si="11"/>
        <v>0</v>
      </c>
      <c r="BF51">
        <f t="shared" si="11"/>
        <v>0</v>
      </c>
      <c r="BG51" s="40" t="s">
        <v>109</v>
      </c>
      <c r="BH51" s="20">
        <f t="shared" si="12"/>
        <v>1</v>
      </c>
      <c r="BI51" s="20">
        <f t="shared" si="12"/>
        <v>0</v>
      </c>
      <c r="BJ51" s="20">
        <f t="shared" si="12"/>
        <v>0</v>
      </c>
      <c r="BK51" s="20">
        <f t="shared" si="12"/>
        <v>0</v>
      </c>
      <c r="BL51" s="15">
        <v>38.669699999999999</v>
      </c>
      <c r="BM51" s="16">
        <v>-77.352400000000003</v>
      </c>
      <c r="BO51">
        <f t="shared" si="13"/>
        <v>0</v>
      </c>
      <c r="BP51" s="28">
        <f t="shared" si="14"/>
        <v>1</v>
      </c>
      <c r="BQ51">
        <f t="shared" si="15"/>
        <v>0</v>
      </c>
      <c r="BR51">
        <f t="shared" si="15"/>
        <v>0</v>
      </c>
      <c r="BS51">
        <f t="shared" si="15"/>
        <v>1</v>
      </c>
      <c r="BT51">
        <f t="shared" si="15"/>
        <v>0</v>
      </c>
      <c r="BU51">
        <f t="shared" si="15"/>
        <v>0</v>
      </c>
    </row>
    <row r="52" spans="1:73" x14ac:dyDescent="0.45">
      <c r="A52" s="18">
        <v>51</v>
      </c>
      <c r="B52" s="15" t="s">
        <v>216</v>
      </c>
      <c r="C52" s="15" t="s">
        <v>1378</v>
      </c>
      <c r="D52" s="15" t="s">
        <v>1155</v>
      </c>
      <c r="E52" s="17">
        <v>42426</v>
      </c>
      <c r="F52" s="15" t="s">
        <v>118</v>
      </c>
      <c r="G52" s="40" t="s">
        <v>24</v>
      </c>
      <c r="H52">
        <f t="shared" si="6"/>
        <v>0</v>
      </c>
      <c r="I52" s="15" t="s">
        <v>119</v>
      </c>
      <c r="J52" s="40" t="s">
        <v>119</v>
      </c>
      <c r="K52" s="20">
        <f t="shared" si="17"/>
        <v>0</v>
      </c>
      <c r="L52" s="20">
        <f t="shared" si="16"/>
        <v>0</v>
      </c>
      <c r="M52" s="20">
        <f t="shared" si="16"/>
        <v>0</v>
      </c>
      <c r="N52" s="20">
        <f t="shared" si="16"/>
        <v>1</v>
      </c>
      <c r="O52" s="20">
        <f t="shared" si="16"/>
        <v>0</v>
      </c>
      <c r="P52" s="20">
        <f t="shared" si="16"/>
        <v>0</v>
      </c>
      <c r="Q52" s="20">
        <f t="shared" si="16"/>
        <v>0</v>
      </c>
      <c r="R52" s="20">
        <f t="shared" si="16"/>
        <v>0</v>
      </c>
      <c r="S52" s="20">
        <f t="shared" si="16"/>
        <v>0</v>
      </c>
      <c r="T52" s="20">
        <f t="shared" si="16"/>
        <v>0</v>
      </c>
      <c r="U52" s="20">
        <f t="shared" si="16"/>
        <v>0</v>
      </c>
      <c r="V52" s="20">
        <f t="shared" si="16"/>
        <v>0</v>
      </c>
      <c r="W52" s="20">
        <f t="shared" si="16"/>
        <v>0</v>
      </c>
      <c r="X52" s="40" t="s">
        <v>120</v>
      </c>
      <c r="Y52" s="20">
        <f t="shared" si="19"/>
        <v>0</v>
      </c>
      <c r="Z52" s="20">
        <f t="shared" si="18"/>
        <v>0</v>
      </c>
      <c r="AA52" s="20">
        <f t="shared" si="18"/>
        <v>0</v>
      </c>
      <c r="AB52" s="20">
        <f t="shared" si="18"/>
        <v>0</v>
      </c>
      <c r="AC52" s="20">
        <f t="shared" si="18"/>
        <v>0</v>
      </c>
      <c r="AD52" s="20">
        <f t="shared" si="18"/>
        <v>1</v>
      </c>
      <c r="AE52" s="20">
        <f t="shared" si="18"/>
        <v>0</v>
      </c>
      <c r="AF52" s="20">
        <f t="shared" si="18"/>
        <v>0</v>
      </c>
      <c r="AG52" s="20">
        <f t="shared" si="18"/>
        <v>0</v>
      </c>
      <c r="AH52" s="20">
        <f t="shared" si="18"/>
        <v>0</v>
      </c>
      <c r="AI52" s="20">
        <f t="shared" si="18"/>
        <v>0</v>
      </c>
      <c r="AJ52" s="40" t="s">
        <v>217</v>
      </c>
      <c r="AK52" s="15">
        <v>5</v>
      </c>
      <c r="AL52" s="15">
        <v>0</v>
      </c>
      <c r="AM52" s="15">
        <v>4</v>
      </c>
      <c r="AN52" s="15">
        <v>0</v>
      </c>
      <c r="AO52" s="15"/>
      <c r="AP52" s="15"/>
      <c r="AQ52" s="15"/>
      <c r="AR52" s="29" t="s">
        <v>101</v>
      </c>
      <c r="AS52" s="39" t="s">
        <v>28</v>
      </c>
      <c r="AT52" s="28">
        <f t="shared" si="9"/>
        <v>0</v>
      </c>
      <c r="AU52" s="28" t="s">
        <v>101</v>
      </c>
      <c r="AV52" s="40" t="s">
        <v>101</v>
      </c>
      <c r="AW52" s="32">
        <f t="shared" si="10"/>
        <v>0</v>
      </c>
      <c r="AX52" s="32">
        <f t="shared" si="10"/>
        <v>0</v>
      </c>
      <c r="AY52" s="32">
        <f t="shared" si="10"/>
        <v>1</v>
      </c>
      <c r="AZ52" s="42" t="s">
        <v>29</v>
      </c>
      <c r="BA52">
        <f t="shared" si="11"/>
        <v>1</v>
      </c>
      <c r="BB52">
        <f t="shared" si="11"/>
        <v>0</v>
      </c>
      <c r="BC52">
        <f t="shared" si="11"/>
        <v>0</v>
      </c>
      <c r="BD52">
        <f t="shared" si="11"/>
        <v>0</v>
      </c>
      <c r="BE52">
        <f t="shared" si="11"/>
        <v>0</v>
      </c>
      <c r="BF52">
        <f t="shared" si="11"/>
        <v>0</v>
      </c>
      <c r="BG52" s="40" t="s">
        <v>109</v>
      </c>
      <c r="BH52" s="20">
        <f t="shared" si="12"/>
        <v>1</v>
      </c>
      <c r="BI52" s="20">
        <f t="shared" si="12"/>
        <v>0</v>
      </c>
      <c r="BJ52" s="20">
        <f t="shared" si="12"/>
        <v>0</v>
      </c>
      <c r="BK52" s="20">
        <f t="shared" si="12"/>
        <v>0</v>
      </c>
      <c r="BL52" s="15">
        <v>47.503300000000003</v>
      </c>
      <c r="BM52" s="16">
        <v>-122.931</v>
      </c>
      <c r="BO52">
        <f t="shared" si="13"/>
        <v>0</v>
      </c>
      <c r="BP52" s="28">
        <f t="shared" si="14"/>
        <v>1</v>
      </c>
      <c r="BQ52">
        <f t="shared" si="15"/>
        <v>1</v>
      </c>
      <c r="BR52">
        <f t="shared" si="15"/>
        <v>0</v>
      </c>
      <c r="BS52">
        <f t="shared" si="15"/>
        <v>0</v>
      </c>
      <c r="BT52">
        <f t="shared" si="15"/>
        <v>0</v>
      </c>
      <c r="BU52">
        <f t="shared" si="15"/>
        <v>0</v>
      </c>
    </row>
    <row r="53" spans="1:73" x14ac:dyDescent="0.45">
      <c r="A53" s="18">
        <v>52</v>
      </c>
      <c r="B53" s="15" t="s">
        <v>218</v>
      </c>
      <c r="C53" s="15" t="s">
        <v>1379</v>
      </c>
      <c r="D53" s="15" t="s">
        <v>1177</v>
      </c>
      <c r="E53" s="17">
        <v>42425</v>
      </c>
      <c r="F53" s="15" t="s">
        <v>220</v>
      </c>
      <c r="G53" s="40" t="s">
        <v>24</v>
      </c>
      <c r="H53">
        <f t="shared" si="6"/>
        <v>0</v>
      </c>
      <c r="I53" s="15" t="s">
        <v>25</v>
      </c>
      <c r="J53" s="40" t="s">
        <v>25</v>
      </c>
      <c r="K53" s="20">
        <f t="shared" si="17"/>
        <v>1</v>
      </c>
      <c r="L53" s="20">
        <f t="shared" si="16"/>
        <v>0</v>
      </c>
      <c r="M53" s="20">
        <f t="shared" si="16"/>
        <v>0</v>
      </c>
      <c r="N53" s="20">
        <f t="shared" si="16"/>
        <v>0</v>
      </c>
      <c r="O53" s="20">
        <f t="shared" si="16"/>
        <v>0</v>
      </c>
      <c r="P53" s="20">
        <f t="shared" si="16"/>
        <v>0</v>
      </c>
      <c r="Q53" s="20">
        <f t="shared" si="16"/>
        <v>0</v>
      </c>
      <c r="R53" s="20">
        <f t="shared" si="16"/>
        <v>0</v>
      </c>
      <c r="S53" s="20">
        <f t="shared" si="16"/>
        <v>0</v>
      </c>
      <c r="T53" s="20">
        <f t="shared" si="16"/>
        <v>0</v>
      </c>
      <c r="U53" s="20">
        <f t="shared" si="16"/>
        <v>0</v>
      </c>
      <c r="V53" s="20">
        <f t="shared" si="16"/>
        <v>0</v>
      </c>
      <c r="W53" s="20">
        <f t="shared" si="16"/>
        <v>0</v>
      </c>
      <c r="X53" s="40" t="s">
        <v>26</v>
      </c>
      <c r="Y53" s="20">
        <f t="shared" si="19"/>
        <v>1</v>
      </c>
      <c r="Z53" s="20">
        <f t="shared" si="18"/>
        <v>0</v>
      </c>
      <c r="AA53" s="20">
        <f t="shared" si="18"/>
        <v>0</v>
      </c>
      <c r="AB53" s="20">
        <f t="shared" si="18"/>
        <v>0</v>
      </c>
      <c r="AC53" s="20">
        <f t="shared" si="18"/>
        <v>0</v>
      </c>
      <c r="AD53" s="20">
        <f t="shared" si="18"/>
        <v>0</v>
      </c>
      <c r="AE53" s="20">
        <f t="shared" si="18"/>
        <v>0</v>
      </c>
      <c r="AF53" s="20">
        <f t="shared" si="18"/>
        <v>0</v>
      </c>
      <c r="AG53" s="20">
        <f t="shared" si="18"/>
        <v>0</v>
      </c>
      <c r="AH53" s="20">
        <f t="shared" si="18"/>
        <v>0</v>
      </c>
      <c r="AI53" s="20">
        <f t="shared" si="18"/>
        <v>0</v>
      </c>
      <c r="AJ53" s="40" t="s">
        <v>221</v>
      </c>
      <c r="AK53" s="15">
        <v>3</v>
      </c>
      <c r="AL53" s="15">
        <v>14</v>
      </c>
      <c r="AM53" s="15">
        <v>17</v>
      </c>
      <c r="AN53" s="15">
        <v>0</v>
      </c>
      <c r="AO53" s="15"/>
      <c r="AP53" s="15">
        <v>1</v>
      </c>
      <c r="AQ53" s="15" t="s">
        <v>222</v>
      </c>
      <c r="AR53" s="29" t="s">
        <v>101</v>
      </c>
      <c r="AS53" s="40" t="s">
        <v>52</v>
      </c>
      <c r="AT53" s="28">
        <f t="shared" si="9"/>
        <v>1</v>
      </c>
      <c r="AU53" s="29" t="s">
        <v>222</v>
      </c>
      <c r="AV53" s="40" t="s">
        <v>101</v>
      </c>
      <c r="AW53" s="32">
        <f t="shared" si="10"/>
        <v>0</v>
      </c>
      <c r="AX53" s="32">
        <f t="shared" si="10"/>
        <v>0</v>
      </c>
      <c r="AY53" s="32">
        <f t="shared" si="10"/>
        <v>1</v>
      </c>
      <c r="AZ53" s="42" t="s">
        <v>42</v>
      </c>
      <c r="BA53">
        <f t="shared" si="11"/>
        <v>0</v>
      </c>
      <c r="BB53">
        <f t="shared" si="11"/>
        <v>1</v>
      </c>
      <c r="BC53">
        <f t="shared" si="11"/>
        <v>0</v>
      </c>
      <c r="BD53">
        <f t="shared" si="11"/>
        <v>0</v>
      </c>
      <c r="BE53">
        <f t="shared" si="11"/>
        <v>0</v>
      </c>
      <c r="BF53">
        <f t="shared" si="11"/>
        <v>0</v>
      </c>
      <c r="BG53" s="40" t="s">
        <v>109</v>
      </c>
      <c r="BH53" s="20">
        <f t="shared" si="12"/>
        <v>1</v>
      </c>
      <c r="BI53" s="20">
        <f t="shared" si="12"/>
        <v>0</v>
      </c>
      <c r="BJ53" s="20">
        <f t="shared" si="12"/>
        <v>0</v>
      </c>
      <c r="BK53" s="20">
        <f t="shared" si="12"/>
        <v>0</v>
      </c>
      <c r="BL53" s="15"/>
      <c r="BM53" s="16"/>
      <c r="BO53">
        <f t="shared" si="13"/>
        <v>0</v>
      </c>
      <c r="BP53" s="28">
        <f t="shared" si="14"/>
        <v>1</v>
      </c>
      <c r="BQ53">
        <f t="shared" si="15"/>
        <v>0</v>
      </c>
      <c r="BR53">
        <f t="shared" si="15"/>
        <v>1</v>
      </c>
      <c r="BS53">
        <f t="shared" si="15"/>
        <v>0</v>
      </c>
      <c r="BT53">
        <f t="shared" si="15"/>
        <v>0</v>
      </c>
      <c r="BU53">
        <f t="shared" si="15"/>
        <v>0</v>
      </c>
    </row>
    <row r="54" spans="1:73" x14ac:dyDescent="0.45">
      <c r="A54" s="18">
        <v>53</v>
      </c>
      <c r="B54" s="15" t="s">
        <v>219</v>
      </c>
      <c r="C54" s="15" t="s">
        <v>1379</v>
      </c>
      <c r="D54" s="15" t="s">
        <v>1177</v>
      </c>
      <c r="E54" s="17">
        <v>42425</v>
      </c>
      <c r="F54" s="15" t="s">
        <v>1437</v>
      </c>
      <c r="G54" s="40" t="s">
        <v>34</v>
      </c>
      <c r="H54">
        <f t="shared" si="6"/>
        <v>1</v>
      </c>
      <c r="I54" s="15" t="s">
        <v>25</v>
      </c>
      <c r="J54" s="40" t="s">
        <v>25</v>
      </c>
      <c r="K54" s="20">
        <f t="shared" si="17"/>
        <v>1</v>
      </c>
      <c r="L54" s="20">
        <f t="shared" si="16"/>
        <v>0</v>
      </c>
      <c r="M54" s="20">
        <f t="shared" si="16"/>
        <v>0</v>
      </c>
      <c r="N54" s="20">
        <f t="shared" si="16"/>
        <v>0</v>
      </c>
      <c r="O54" s="20">
        <f t="shared" si="16"/>
        <v>0</v>
      </c>
      <c r="P54" s="20">
        <f t="shared" si="16"/>
        <v>0</v>
      </c>
      <c r="Q54" s="20">
        <f t="shared" si="16"/>
        <v>0</v>
      </c>
      <c r="R54" s="20">
        <f t="shared" si="16"/>
        <v>0</v>
      </c>
      <c r="S54" s="20">
        <f t="shared" si="16"/>
        <v>0</v>
      </c>
      <c r="T54" s="20">
        <f t="shared" si="16"/>
        <v>0</v>
      </c>
      <c r="U54" s="20">
        <f t="shared" si="16"/>
        <v>0</v>
      </c>
      <c r="V54" s="20">
        <f t="shared" si="16"/>
        <v>0</v>
      </c>
      <c r="W54" s="20">
        <f t="shared" si="16"/>
        <v>0</v>
      </c>
      <c r="X54" s="40" t="s">
        <v>223</v>
      </c>
      <c r="Y54" s="20">
        <f t="shared" si="19"/>
        <v>0</v>
      </c>
      <c r="Z54" s="20">
        <f t="shared" si="18"/>
        <v>0</v>
      </c>
      <c r="AA54" s="20">
        <f t="shared" si="18"/>
        <v>0</v>
      </c>
      <c r="AB54" s="20">
        <f t="shared" si="18"/>
        <v>0</v>
      </c>
      <c r="AC54" s="20">
        <f t="shared" si="18"/>
        <v>1</v>
      </c>
      <c r="AD54" s="20">
        <f t="shared" si="18"/>
        <v>0</v>
      </c>
      <c r="AE54" s="20">
        <f t="shared" si="18"/>
        <v>0</v>
      </c>
      <c r="AF54" s="20">
        <f t="shared" si="18"/>
        <v>0</v>
      </c>
      <c r="AG54" s="20">
        <f t="shared" si="18"/>
        <v>0</v>
      </c>
      <c r="AH54" s="20">
        <f t="shared" si="18"/>
        <v>0</v>
      </c>
      <c r="AI54" s="20">
        <f t="shared" si="18"/>
        <v>0</v>
      </c>
      <c r="AJ54" s="40" t="s">
        <v>224</v>
      </c>
      <c r="AK54" s="15">
        <v>4</v>
      </c>
      <c r="AL54" s="15">
        <v>14</v>
      </c>
      <c r="AM54" s="15">
        <v>17</v>
      </c>
      <c r="AN54" s="15">
        <v>0</v>
      </c>
      <c r="AO54" s="15"/>
      <c r="AP54" s="15">
        <v>1</v>
      </c>
      <c r="AQ54" s="15" t="s">
        <v>225</v>
      </c>
      <c r="AR54" s="29" t="s">
        <v>101</v>
      </c>
      <c r="AS54" s="40" t="s">
        <v>52</v>
      </c>
      <c r="AT54" s="28">
        <f t="shared" si="9"/>
        <v>1</v>
      </c>
      <c r="AU54" s="29" t="s">
        <v>225</v>
      </c>
      <c r="AV54" s="40" t="s">
        <v>101</v>
      </c>
      <c r="AW54" s="32">
        <f t="shared" si="10"/>
        <v>0</v>
      </c>
      <c r="AX54" s="32">
        <f t="shared" si="10"/>
        <v>0</v>
      </c>
      <c r="AY54" s="32">
        <f t="shared" si="10"/>
        <v>1</v>
      </c>
      <c r="AZ54" s="42" t="s">
        <v>1469</v>
      </c>
      <c r="BA54">
        <f t="shared" si="11"/>
        <v>0</v>
      </c>
      <c r="BB54">
        <f t="shared" si="11"/>
        <v>0</v>
      </c>
      <c r="BC54">
        <f t="shared" si="11"/>
        <v>1</v>
      </c>
      <c r="BD54">
        <f t="shared" si="11"/>
        <v>0</v>
      </c>
      <c r="BE54">
        <f t="shared" si="11"/>
        <v>0</v>
      </c>
      <c r="BF54">
        <f t="shared" si="11"/>
        <v>0</v>
      </c>
      <c r="BG54" s="40" t="s">
        <v>109</v>
      </c>
      <c r="BH54" s="20">
        <f t="shared" si="12"/>
        <v>1</v>
      </c>
      <c r="BI54" s="20">
        <f t="shared" si="12"/>
        <v>0</v>
      </c>
      <c r="BJ54" s="20">
        <f t="shared" si="12"/>
        <v>0</v>
      </c>
      <c r="BK54" s="20">
        <f t="shared" si="12"/>
        <v>0</v>
      </c>
      <c r="BL54" s="15">
        <v>38.136800000000001</v>
      </c>
      <c r="BM54" s="16">
        <v>-97.4268</v>
      </c>
      <c r="BO54">
        <f t="shared" si="13"/>
        <v>0</v>
      </c>
      <c r="BP54" s="28">
        <f t="shared" si="14"/>
        <v>1</v>
      </c>
      <c r="BQ54">
        <f t="shared" si="15"/>
        <v>0</v>
      </c>
      <c r="BR54">
        <f t="shared" si="15"/>
        <v>0</v>
      </c>
      <c r="BS54">
        <f t="shared" si="15"/>
        <v>1</v>
      </c>
      <c r="BT54">
        <f t="shared" si="15"/>
        <v>0</v>
      </c>
      <c r="BU54">
        <f t="shared" si="15"/>
        <v>0</v>
      </c>
    </row>
    <row r="55" spans="1:73" x14ac:dyDescent="0.45">
      <c r="A55" s="18">
        <v>54</v>
      </c>
      <c r="B55" s="15" t="s">
        <v>226</v>
      </c>
      <c r="C55" s="15" t="s">
        <v>1378</v>
      </c>
      <c r="D55" s="15" t="s">
        <v>1155</v>
      </c>
      <c r="E55" s="17">
        <v>42425</v>
      </c>
      <c r="F55" s="15" t="s">
        <v>118</v>
      </c>
      <c r="G55" s="40" t="s">
        <v>24</v>
      </c>
      <c r="H55">
        <f t="shared" si="6"/>
        <v>0</v>
      </c>
      <c r="I55" s="15" t="s">
        <v>119</v>
      </c>
      <c r="J55" s="40" t="s">
        <v>119</v>
      </c>
      <c r="K55" s="20">
        <f t="shared" si="17"/>
        <v>0</v>
      </c>
      <c r="L55" s="20">
        <f t="shared" si="16"/>
        <v>0</v>
      </c>
      <c r="M55" s="20">
        <f t="shared" si="16"/>
        <v>0</v>
      </c>
      <c r="N55" s="20">
        <f t="shared" si="16"/>
        <v>1</v>
      </c>
      <c r="O55" s="20">
        <f t="shared" si="16"/>
        <v>0</v>
      </c>
      <c r="P55" s="20">
        <f t="shared" si="16"/>
        <v>0</v>
      </c>
      <c r="Q55" s="20">
        <f t="shared" si="16"/>
        <v>0</v>
      </c>
      <c r="R55" s="20">
        <f t="shared" si="16"/>
        <v>0</v>
      </c>
      <c r="S55" s="20">
        <f t="shared" si="16"/>
        <v>0</v>
      </c>
      <c r="T55" s="20">
        <f t="shared" si="16"/>
        <v>0</v>
      </c>
      <c r="U55" s="20">
        <f t="shared" si="16"/>
        <v>0</v>
      </c>
      <c r="V55" s="20">
        <f t="shared" si="16"/>
        <v>0</v>
      </c>
      <c r="W55" s="20">
        <f t="shared" si="16"/>
        <v>0</v>
      </c>
      <c r="X55" s="40" t="s">
        <v>223</v>
      </c>
      <c r="Y55" s="20">
        <f t="shared" si="19"/>
        <v>0</v>
      </c>
      <c r="Z55" s="20">
        <f t="shared" si="18"/>
        <v>0</v>
      </c>
      <c r="AA55" s="20">
        <f t="shared" si="18"/>
        <v>0</v>
      </c>
      <c r="AB55" s="20">
        <f t="shared" si="18"/>
        <v>0</v>
      </c>
      <c r="AC55" s="20">
        <f t="shared" si="18"/>
        <v>1</v>
      </c>
      <c r="AD55" s="20">
        <f t="shared" si="18"/>
        <v>0</v>
      </c>
      <c r="AE55" s="20">
        <f t="shared" si="18"/>
        <v>0</v>
      </c>
      <c r="AF55" s="20">
        <f t="shared" si="18"/>
        <v>0</v>
      </c>
      <c r="AG55" s="20">
        <f t="shared" si="18"/>
        <v>0</v>
      </c>
      <c r="AH55" s="20">
        <f t="shared" si="18"/>
        <v>0</v>
      </c>
      <c r="AI55" s="20">
        <f t="shared" si="18"/>
        <v>0</v>
      </c>
      <c r="AJ55" s="40" t="s">
        <v>227</v>
      </c>
      <c r="AK55" s="15">
        <v>5</v>
      </c>
      <c r="AL55" s="15">
        <v>0</v>
      </c>
      <c r="AM55" s="15">
        <v>4</v>
      </c>
      <c r="AN55" s="15">
        <v>0</v>
      </c>
      <c r="AO55" s="15"/>
      <c r="AP55" s="15"/>
      <c r="AQ55" s="15"/>
      <c r="AR55" s="29" t="s">
        <v>101</v>
      </c>
      <c r="AS55" s="39" t="s">
        <v>28</v>
      </c>
      <c r="AT55" s="28">
        <f t="shared" si="9"/>
        <v>0</v>
      </c>
      <c r="AU55" s="28" t="s">
        <v>101</v>
      </c>
      <c r="AV55" s="40" t="s">
        <v>101</v>
      </c>
      <c r="AW55" s="32">
        <f t="shared" si="10"/>
        <v>0</v>
      </c>
      <c r="AX55" s="32">
        <f t="shared" si="10"/>
        <v>0</v>
      </c>
      <c r="AY55" s="32">
        <f t="shared" si="10"/>
        <v>1</v>
      </c>
      <c r="AZ55" s="42" t="s">
        <v>29</v>
      </c>
      <c r="BA55">
        <f t="shared" si="11"/>
        <v>1</v>
      </c>
      <c r="BB55">
        <f t="shared" si="11"/>
        <v>0</v>
      </c>
      <c r="BC55">
        <f t="shared" si="11"/>
        <v>0</v>
      </c>
      <c r="BD55">
        <f t="shared" si="11"/>
        <v>0</v>
      </c>
      <c r="BE55">
        <f t="shared" si="11"/>
        <v>0</v>
      </c>
      <c r="BF55">
        <f t="shared" si="11"/>
        <v>0</v>
      </c>
      <c r="BG55" s="40" t="s">
        <v>109</v>
      </c>
      <c r="BH55" s="20">
        <f t="shared" si="12"/>
        <v>1</v>
      </c>
      <c r="BI55" s="20">
        <f t="shared" si="12"/>
        <v>0</v>
      </c>
      <c r="BJ55" s="20">
        <f t="shared" si="12"/>
        <v>0</v>
      </c>
      <c r="BK55" s="20">
        <f t="shared" si="12"/>
        <v>0</v>
      </c>
      <c r="BL55" s="15">
        <v>47.451459</v>
      </c>
      <c r="BM55" s="16">
        <v>-122.82694600000001</v>
      </c>
      <c r="BO55">
        <f t="shared" si="13"/>
        <v>0</v>
      </c>
      <c r="BP55" s="28">
        <f t="shared" si="14"/>
        <v>1</v>
      </c>
      <c r="BQ55">
        <f t="shared" si="15"/>
        <v>1</v>
      </c>
      <c r="BR55">
        <f t="shared" si="15"/>
        <v>0</v>
      </c>
      <c r="BS55">
        <f t="shared" si="15"/>
        <v>0</v>
      </c>
      <c r="BT55">
        <f t="shared" si="15"/>
        <v>0</v>
      </c>
      <c r="BU55">
        <f t="shared" si="15"/>
        <v>0</v>
      </c>
    </row>
    <row r="56" spans="1:73" x14ac:dyDescent="0.45">
      <c r="A56" s="18">
        <v>55</v>
      </c>
      <c r="B56" s="15" t="s">
        <v>228</v>
      </c>
      <c r="C56" s="15" t="s">
        <v>1370</v>
      </c>
      <c r="D56" s="15" t="s">
        <v>1154</v>
      </c>
      <c r="E56" s="17">
        <v>42423</v>
      </c>
      <c r="F56" s="15" t="s">
        <v>118</v>
      </c>
      <c r="G56" s="40" t="s">
        <v>24</v>
      </c>
      <c r="H56">
        <f t="shared" si="6"/>
        <v>0</v>
      </c>
      <c r="I56" s="15" t="s">
        <v>119</v>
      </c>
      <c r="J56" s="40" t="s">
        <v>119</v>
      </c>
      <c r="K56" s="20">
        <f t="shared" si="17"/>
        <v>0</v>
      </c>
      <c r="L56" s="20">
        <f t="shared" si="16"/>
        <v>0</v>
      </c>
      <c r="M56" s="20">
        <f t="shared" si="16"/>
        <v>0</v>
      </c>
      <c r="N56" s="20">
        <f t="shared" si="16"/>
        <v>1</v>
      </c>
      <c r="O56" s="20">
        <f t="shared" si="16"/>
        <v>0</v>
      </c>
      <c r="P56" s="20">
        <f t="shared" si="16"/>
        <v>0</v>
      </c>
      <c r="Q56" s="20">
        <f t="shared" si="16"/>
        <v>0</v>
      </c>
      <c r="R56" s="20">
        <f t="shared" si="16"/>
        <v>0</v>
      </c>
      <c r="S56" s="20">
        <f t="shared" si="16"/>
        <v>0</v>
      </c>
      <c r="T56" s="20">
        <f t="shared" si="16"/>
        <v>0</v>
      </c>
      <c r="U56" s="20">
        <f t="shared" si="16"/>
        <v>0</v>
      </c>
      <c r="V56" s="20">
        <f t="shared" si="16"/>
        <v>0</v>
      </c>
      <c r="W56" s="20">
        <f t="shared" si="16"/>
        <v>0</v>
      </c>
      <c r="X56" s="40" t="s">
        <v>223</v>
      </c>
      <c r="Y56" s="20">
        <f t="shared" si="19"/>
        <v>0</v>
      </c>
      <c r="Z56" s="20">
        <f t="shared" si="18"/>
        <v>0</v>
      </c>
      <c r="AA56" s="20">
        <f t="shared" si="18"/>
        <v>0</v>
      </c>
      <c r="AB56" s="20">
        <f t="shared" si="18"/>
        <v>0</v>
      </c>
      <c r="AC56" s="20">
        <f t="shared" si="18"/>
        <v>1</v>
      </c>
      <c r="AD56" s="20">
        <f t="shared" si="18"/>
        <v>0</v>
      </c>
      <c r="AE56" s="20">
        <f t="shared" si="18"/>
        <v>0</v>
      </c>
      <c r="AF56" s="20">
        <f t="shared" si="18"/>
        <v>0</v>
      </c>
      <c r="AG56" s="20">
        <f t="shared" si="18"/>
        <v>0</v>
      </c>
      <c r="AH56" s="20">
        <f t="shared" si="18"/>
        <v>0</v>
      </c>
      <c r="AI56" s="20">
        <f t="shared" si="18"/>
        <v>0</v>
      </c>
      <c r="AJ56" s="40" t="s">
        <v>230</v>
      </c>
      <c r="AK56" s="15">
        <v>5</v>
      </c>
      <c r="AL56" s="15">
        <v>0</v>
      </c>
      <c r="AM56" s="15">
        <v>4</v>
      </c>
      <c r="AN56" s="15">
        <v>0</v>
      </c>
      <c r="AO56" s="15"/>
      <c r="AP56" s="15"/>
      <c r="AQ56" s="15"/>
      <c r="AR56" s="29" t="s">
        <v>101</v>
      </c>
      <c r="AS56" s="39" t="s">
        <v>28</v>
      </c>
      <c r="AT56" s="28">
        <f t="shared" si="9"/>
        <v>0</v>
      </c>
      <c r="AU56" s="28" t="s">
        <v>101</v>
      </c>
      <c r="AV56" s="40" t="s">
        <v>101</v>
      </c>
      <c r="AW56" s="32">
        <f t="shared" si="10"/>
        <v>0</v>
      </c>
      <c r="AX56" s="32">
        <f t="shared" si="10"/>
        <v>0</v>
      </c>
      <c r="AY56" s="32">
        <f t="shared" si="10"/>
        <v>1</v>
      </c>
      <c r="AZ56" s="42" t="s">
        <v>29</v>
      </c>
      <c r="BA56">
        <f t="shared" si="11"/>
        <v>1</v>
      </c>
      <c r="BB56">
        <f t="shared" si="11"/>
        <v>0</v>
      </c>
      <c r="BC56">
        <f t="shared" si="11"/>
        <v>0</v>
      </c>
      <c r="BD56">
        <f t="shared" si="11"/>
        <v>0</v>
      </c>
      <c r="BE56">
        <f t="shared" si="11"/>
        <v>0</v>
      </c>
      <c r="BF56">
        <f t="shared" si="11"/>
        <v>0</v>
      </c>
      <c r="BG56" s="40" t="s">
        <v>109</v>
      </c>
      <c r="BH56" s="20">
        <f t="shared" si="12"/>
        <v>1</v>
      </c>
      <c r="BI56" s="20">
        <f t="shared" si="12"/>
        <v>0</v>
      </c>
      <c r="BJ56" s="20">
        <f t="shared" si="12"/>
        <v>0</v>
      </c>
      <c r="BK56" s="20">
        <f t="shared" si="12"/>
        <v>0</v>
      </c>
      <c r="BL56" s="15">
        <v>33.448377000000001</v>
      </c>
      <c r="BM56" s="16">
        <v>-112.074037</v>
      </c>
      <c r="BO56">
        <f t="shared" si="13"/>
        <v>0</v>
      </c>
      <c r="BP56" s="28">
        <f t="shared" si="14"/>
        <v>1</v>
      </c>
      <c r="BQ56">
        <f t="shared" si="15"/>
        <v>1</v>
      </c>
      <c r="BR56">
        <f t="shared" si="15"/>
        <v>0</v>
      </c>
      <c r="BS56">
        <f t="shared" si="15"/>
        <v>0</v>
      </c>
      <c r="BT56">
        <f t="shared" si="15"/>
        <v>0</v>
      </c>
      <c r="BU56">
        <f t="shared" si="15"/>
        <v>0</v>
      </c>
    </row>
    <row r="57" spans="1:73" x14ac:dyDescent="0.45">
      <c r="A57" s="18">
        <v>56</v>
      </c>
      <c r="B57" s="15" t="s">
        <v>231</v>
      </c>
      <c r="C57" s="15" t="s">
        <v>1377</v>
      </c>
      <c r="D57" s="15" t="s">
        <v>1281</v>
      </c>
      <c r="E57" s="17">
        <v>42421</v>
      </c>
      <c r="F57" s="15" t="s">
        <v>232</v>
      </c>
      <c r="G57" s="40" t="s">
        <v>34</v>
      </c>
      <c r="H57">
        <f t="shared" si="6"/>
        <v>1</v>
      </c>
      <c r="I57" s="15" t="s">
        <v>25</v>
      </c>
      <c r="J57" s="40" t="s">
        <v>25</v>
      </c>
      <c r="K57" s="20">
        <f t="shared" si="17"/>
        <v>1</v>
      </c>
      <c r="L57" s="20">
        <f t="shared" si="16"/>
        <v>0</v>
      </c>
      <c r="M57" s="20">
        <f t="shared" si="16"/>
        <v>0</v>
      </c>
      <c r="N57" s="20">
        <f t="shared" si="16"/>
        <v>0</v>
      </c>
      <c r="O57" s="20">
        <f t="shared" si="16"/>
        <v>0</v>
      </c>
      <c r="P57" s="20">
        <f t="shared" si="16"/>
        <v>0</v>
      </c>
      <c r="Q57" s="20">
        <f t="shared" si="16"/>
        <v>0</v>
      </c>
      <c r="R57" s="20">
        <f t="shared" si="16"/>
        <v>0</v>
      </c>
      <c r="S57" s="20">
        <f t="shared" si="16"/>
        <v>0</v>
      </c>
      <c r="T57" s="20">
        <f t="shared" ref="L57:W78" si="20">IF($J57=T$1,1,0)</f>
        <v>0</v>
      </c>
      <c r="U57" s="20">
        <f t="shared" si="20"/>
        <v>0</v>
      </c>
      <c r="V57" s="20">
        <f t="shared" si="20"/>
        <v>0</v>
      </c>
      <c r="W57" s="20">
        <f t="shared" si="20"/>
        <v>0</v>
      </c>
      <c r="X57" s="40" t="s">
        <v>26</v>
      </c>
      <c r="Y57" s="20">
        <f t="shared" si="19"/>
        <v>1</v>
      </c>
      <c r="Z57" s="20">
        <f t="shared" si="18"/>
        <v>0</v>
      </c>
      <c r="AA57" s="20">
        <f t="shared" si="18"/>
        <v>0</v>
      </c>
      <c r="AB57" s="20">
        <f t="shared" si="18"/>
        <v>0</v>
      </c>
      <c r="AC57" s="20">
        <f t="shared" si="18"/>
        <v>0</v>
      </c>
      <c r="AD57" s="20">
        <f t="shared" si="18"/>
        <v>0</v>
      </c>
      <c r="AE57" s="20">
        <f t="shared" si="18"/>
        <v>0</v>
      </c>
      <c r="AF57" s="20">
        <f t="shared" si="18"/>
        <v>0</v>
      </c>
      <c r="AG57" s="20">
        <f t="shared" si="18"/>
        <v>0</v>
      </c>
      <c r="AH57" s="20">
        <f t="shared" si="18"/>
        <v>0</v>
      </c>
      <c r="AI57" s="20">
        <f t="shared" si="18"/>
        <v>0</v>
      </c>
      <c r="AJ57" s="40" t="s">
        <v>233</v>
      </c>
      <c r="AK57" s="15">
        <v>1</v>
      </c>
      <c r="AL57" s="15">
        <v>3</v>
      </c>
      <c r="AM57" s="15">
        <v>4</v>
      </c>
      <c r="AN57" s="15">
        <v>0</v>
      </c>
      <c r="AO57" s="15"/>
      <c r="AP57" s="15"/>
      <c r="AQ57" s="15"/>
      <c r="AR57" s="29" t="s">
        <v>101</v>
      </c>
      <c r="AS57" s="39" t="s">
        <v>28</v>
      </c>
      <c r="AT57" s="28">
        <f t="shared" si="9"/>
        <v>0</v>
      </c>
      <c r="AU57" s="28" t="s">
        <v>101</v>
      </c>
      <c r="AV57" s="40" t="s">
        <v>101</v>
      </c>
      <c r="AW57" s="32">
        <f t="shared" si="10"/>
        <v>0</v>
      </c>
      <c r="AX57" s="32">
        <f t="shared" si="10"/>
        <v>0</v>
      </c>
      <c r="AY57" s="32">
        <f t="shared" si="10"/>
        <v>1</v>
      </c>
      <c r="AZ57" s="42" t="s">
        <v>1469</v>
      </c>
      <c r="BA57">
        <f t="shared" si="11"/>
        <v>0</v>
      </c>
      <c r="BB57">
        <f t="shared" si="11"/>
        <v>0</v>
      </c>
      <c r="BC57">
        <f t="shared" si="11"/>
        <v>1</v>
      </c>
      <c r="BD57">
        <f t="shared" si="11"/>
        <v>0</v>
      </c>
      <c r="BE57">
        <f t="shared" si="11"/>
        <v>0</v>
      </c>
      <c r="BF57">
        <f t="shared" si="11"/>
        <v>0</v>
      </c>
      <c r="BG57" s="40" t="s">
        <v>109</v>
      </c>
      <c r="BH57" s="20">
        <f t="shared" si="12"/>
        <v>1</v>
      </c>
      <c r="BI57" s="20">
        <f t="shared" si="12"/>
        <v>0</v>
      </c>
      <c r="BJ57" s="20">
        <f t="shared" si="12"/>
        <v>0</v>
      </c>
      <c r="BK57" s="20">
        <f t="shared" si="12"/>
        <v>0</v>
      </c>
      <c r="BL57" s="15">
        <v>38.771439999999998</v>
      </c>
      <c r="BM57" s="16">
        <v>-90.370948999999996</v>
      </c>
      <c r="BO57">
        <f t="shared" si="13"/>
        <v>0</v>
      </c>
      <c r="BP57" s="28">
        <f t="shared" si="14"/>
        <v>1</v>
      </c>
      <c r="BQ57">
        <f t="shared" si="15"/>
        <v>0</v>
      </c>
      <c r="BR57">
        <f t="shared" si="15"/>
        <v>0</v>
      </c>
      <c r="BS57">
        <f t="shared" si="15"/>
        <v>1</v>
      </c>
      <c r="BT57">
        <f t="shared" si="15"/>
        <v>0</v>
      </c>
      <c r="BU57">
        <f t="shared" si="15"/>
        <v>0</v>
      </c>
    </row>
    <row r="58" spans="1:73" x14ac:dyDescent="0.45">
      <c r="A58" s="18">
        <v>57</v>
      </c>
      <c r="B58" s="15" t="s">
        <v>234</v>
      </c>
      <c r="C58" s="15" t="s">
        <v>1347</v>
      </c>
      <c r="D58" s="15" t="s">
        <v>1152</v>
      </c>
      <c r="E58" s="17">
        <v>42421</v>
      </c>
      <c r="F58" s="15" t="s">
        <v>1435</v>
      </c>
      <c r="G58" s="40" t="s">
        <v>34</v>
      </c>
      <c r="H58">
        <f t="shared" si="6"/>
        <v>1</v>
      </c>
      <c r="I58" s="15" t="s">
        <v>25</v>
      </c>
      <c r="J58" s="40" t="s">
        <v>25</v>
      </c>
      <c r="K58" s="20">
        <f t="shared" si="17"/>
        <v>1</v>
      </c>
      <c r="L58" s="20">
        <f t="shared" si="20"/>
        <v>0</v>
      </c>
      <c r="M58" s="20">
        <f t="shared" si="20"/>
        <v>0</v>
      </c>
      <c r="N58" s="20">
        <f t="shared" si="20"/>
        <v>0</v>
      </c>
      <c r="O58" s="20">
        <f t="shared" si="20"/>
        <v>0</v>
      </c>
      <c r="P58" s="20">
        <f t="shared" si="20"/>
        <v>0</v>
      </c>
      <c r="Q58" s="20">
        <f t="shared" si="20"/>
        <v>0</v>
      </c>
      <c r="R58" s="20">
        <f t="shared" si="20"/>
        <v>0</v>
      </c>
      <c r="S58" s="20">
        <f t="shared" si="20"/>
        <v>0</v>
      </c>
      <c r="T58" s="20">
        <f t="shared" si="20"/>
        <v>0</v>
      </c>
      <c r="U58" s="20">
        <f t="shared" si="20"/>
        <v>0</v>
      </c>
      <c r="V58" s="20">
        <f t="shared" si="20"/>
        <v>0</v>
      </c>
      <c r="W58" s="20">
        <f t="shared" si="20"/>
        <v>0</v>
      </c>
      <c r="X58" s="40" t="s">
        <v>26</v>
      </c>
      <c r="Y58" s="20">
        <f t="shared" si="19"/>
        <v>1</v>
      </c>
      <c r="Z58" s="20">
        <f t="shared" si="18"/>
        <v>0</v>
      </c>
      <c r="AA58" s="20">
        <f t="shared" si="18"/>
        <v>0</v>
      </c>
      <c r="AB58" s="20">
        <f t="shared" si="18"/>
        <v>0</v>
      </c>
      <c r="AC58" s="20">
        <f t="shared" si="18"/>
        <v>0</v>
      </c>
      <c r="AD58" s="20">
        <f t="shared" si="18"/>
        <v>0</v>
      </c>
      <c r="AE58" s="20">
        <f t="shared" si="18"/>
        <v>0</v>
      </c>
      <c r="AF58" s="20">
        <f t="shared" si="18"/>
        <v>0</v>
      </c>
      <c r="AG58" s="20">
        <f t="shared" si="18"/>
        <v>0</v>
      </c>
      <c r="AH58" s="20">
        <f t="shared" si="18"/>
        <v>0</v>
      </c>
      <c r="AI58" s="20">
        <f t="shared" si="18"/>
        <v>0</v>
      </c>
      <c r="AJ58" s="40" t="s">
        <v>235</v>
      </c>
      <c r="AK58" s="15">
        <v>0</v>
      </c>
      <c r="AL58" s="15">
        <v>5</v>
      </c>
      <c r="AM58" s="15">
        <v>5</v>
      </c>
      <c r="AN58" s="15">
        <v>0</v>
      </c>
      <c r="AO58" s="15"/>
      <c r="AP58" s="15"/>
      <c r="AQ58" s="15"/>
      <c r="AR58" s="29" t="s">
        <v>101</v>
      </c>
      <c r="AS58" s="39" t="s">
        <v>28</v>
      </c>
      <c r="AT58" s="28">
        <f t="shared" si="9"/>
        <v>0</v>
      </c>
      <c r="AU58" s="28" t="s">
        <v>101</v>
      </c>
      <c r="AV58" s="40" t="s">
        <v>101</v>
      </c>
      <c r="AW58" s="32">
        <f t="shared" si="10"/>
        <v>0</v>
      </c>
      <c r="AX58" s="32">
        <f t="shared" si="10"/>
        <v>0</v>
      </c>
      <c r="AY58" s="32">
        <f t="shared" si="10"/>
        <v>1</v>
      </c>
      <c r="AZ58" s="42" t="s">
        <v>101</v>
      </c>
      <c r="BA58">
        <f t="shared" ref="BA58:BF100" si="21">IF($AZ58=BA$1,1,0)</f>
        <v>0</v>
      </c>
      <c r="BB58">
        <f t="shared" si="21"/>
        <v>0</v>
      </c>
      <c r="BC58">
        <f t="shared" si="21"/>
        <v>0</v>
      </c>
      <c r="BD58">
        <f t="shared" si="21"/>
        <v>1</v>
      </c>
      <c r="BE58">
        <f t="shared" si="21"/>
        <v>0</v>
      </c>
      <c r="BF58">
        <f t="shared" si="21"/>
        <v>1</v>
      </c>
      <c r="BG58" s="40" t="s">
        <v>101</v>
      </c>
      <c r="BH58" s="20">
        <f t="shared" si="12"/>
        <v>0</v>
      </c>
      <c r="BI58" s="20">
        <f t="shared" si="12"/>
        <v>0</v>
      </c>
      <c r="BJ58" s="20">
        <f t="shared" si="12"/>
        <v>0</v>
      </c>
      <c r="BK58" s="20">
        <f t="shared" si="12"/>
        <v>1</v>
      </c>
      <c r="BL58" s="15">
        <v>29.760427</v>
      </c>
      <c r="BM58" s="16">
        <v>-95.369803000000005</v>
      </c>
      <c r="BO58">
        <f t="shared" si="13"/>
        <v>0</v>
      </c>
      <c r="BP58" s="28">
        <f t="shared" si="14"/>
        <v>1</v>
      </c>
      <c r="BQ58">
        <f t="shared" ref="BQ58:BU100" si="22">IF($AZ58=BQ$1,1,0)</f>
        <v>0</v>
      </c>
      <c r="BR58">
        <f t="shared" si="22"/>
        <v>0</v>
      </c>
      <c r="BS58">
        <f t="shared" si="22"/>
        <v>0</v>
      </c>
      <c r="BT58">
        <f t="shared" si="22"/>
        <v>0</v>
      </c>
      <c r="BU58">
        <f t="shared" si="22"/>
        <v>1</v>
      </c>
    </row>
    <row r="59" spans="1:73" x14ac:dyDescent="0.45">
      <c r="A59" s="18">
        <v>58</v>
      </c>
      <c r="B59" s="15" t="s">
        <v>236</v>
      </c>
      <c r="C59" s="15" t="s">
        <v>1375</v>
      </c>
      <c r="D59" s="15" t="s">
        <v>1201</v>
      </c>
      <c r="E59" s="17">
        <v>42420</v>
      </c>
      <c r="F59" s="15" t="s">
        <v>210</v>
      </c>
      <c r="G59" s="40" t="s">
        <v>34</v>
      </c>
      <c r="H59">
        <f t="shared" si="6"/>
        <v>1</v>
      </c>
      <c r="I59" s="15" t="s">
        <v>25</v>
      </c>
      <c r="J59" s="40" t="s">
        <v>25</v>
      </c>
      <c r="K59" s="20">
        <f t="shared" si="17"/>
        <v>1</v>
      </c>
      <c r="L59" s="20">
        <f t="shared" si="20"/>
        <v>0</v>
      </c>
      <c r="M59" s="20">
        <f t="shared" si="20"/>
        <v>0</v>
      </c>
      <c r="N59" s="20">
        <f t="shared" si="20"/>
        <v>0</v>
      </c>
      <c r="O59" s="20">
        <f t="shared" si="20"/>
        <v>0</v>
      </c>
      <c r="P59" s="20">
        <f t="shared" si="20"/>
        <v>0</v>
      </c>
      <c r="Q59" s="20">
        <f t="shared" si="20"/>
        <v>0</v>
      </c>
      <c r="R59" s="20">
        <f t="shared" si="20"/>
        <v>0</v>
      </c>
      <c r="S59" s="20">
        <f t="shared" si="20"/>
        <v>0</v>
      </c>
      <c r="T59" s="20">
        <f t="shared" si="20"/>
        <v>0</v>
      </c>
      <c r="U59" s="20">
        <f t="shared" si="20"/>
        <v>0</v>
      </c>
      <c r="V59" s="20">
        <f t="shared" si="20"/>
        <v>0</v>
      </c>
      <c r="W59" s="20">
        <f t="shared" si="20"/>
        <v>0</v>
      </c>
      <c r="X59" s="40" t="s">
        <v>223</v>
      </c>
      <c r="Y59" s="20">
        <f t="shared" si="19"/>
        <v>0</v>
      </c>
      <c r="Z59" s="20">
        <f t="shared" si="18"/>
        <v>0</v>
      </c>
      <c r="AA59" s="20">
        <f t="shared" si="18"/>
        <v>0</v>
      </c>
      <c r="AB59" s="20">
        <f t="shared" si="18"/>
        <v>0</v>
      </c>
      <c r="AC59" s="20">
        <f t="shared" si="18"/>
        <v>1</v>
      </c>
      <c r="AD59" s="20">
        <f t="shared" si="18"/>
        <v>0</v>
      </c>
      <c r="AE59" s="20">
        <f t="shared" si="18"/>
        <v>0</v>
      </c>
      <c r="AF59" s="20">
        <f t="shared" si="18"/>
        <v>0</v>
      </c>
      <c r="AG59" s="20">
        <f t="shared" si="18"/>
        <v>0</v>
      </c>
      <c r="AH59" s="20">
        <f t="shared" si="18"/>
        <v>0</v>
      </c>
      <c r="AI59" s="20">
        <f t="shared" si="18"/>
        <v>0</v>
      </c>
      <c r="AJ59" s="40" t="s">
        <v>238</v>
      </c>
      <c r="AK59" s="15">
        <v>6</v>
      </c>
      <c r="AL59" s="15">
        <v>2</v>
      </c>
      <c r="AM59" s="15">
        <v>8</v>
      </c>
      <c r="AN59" s="15">
        <v>0</v>
      </c>
      <c r="AO59" s="15"/>
      <c r="AP59" s="15">
        <v>1</v>
      </c>
      <c r="AQ59" s="15" t="s">
        <v>239</v>
      </c>
      <c r="AR59" s="29" t="s">
        <v>101</v>
      </c>
      <c r="AS59" s="40" t="s">
        <v>52</v>
      </c>
      <c r="AT59" s="28">
        <f t="shared" si="9"/>
        <v>1</v>
      </c>
      <c r="AU59" s="29" t="s">
        <v>239</v>
      </c>
      <c r="AV59" s="40" t="s">
        <v>101</v>
      </c>
      <c r="AW59" s="32">
        <f t="shared" si="10"/>
        <v>0</v>
      </c>
      <c r="AX59" s="32">
        <f t="shared" si="10"/>
        <v>0</v>
      </c>
      <c r="AY59" s="32">
        <f t="shared" si="10"/>
        <v>1</v>
      </c>
      <c r="AZ59" s="42" t="s">
        <v>29</v>
      </c>
      <c r="BA59">
        <f t="shared" si="21"/>
        <v>1</v>
      </c>
      <c r="BB59">
        <f t="shared" si="21"/>
        <v>0</v>
      </c>
      <c r="BC59">
        <f t="shared" si="21"/>
        <v>0</v>
      </c>
      <c r="BD59">
        <f t="shared" si="21"/>
        <v>0</v>
      </c>
      <c r="BE59">
        <f t="shared" si="21"/>
        <v>0</v>
      </c>
      <c r="BF59">
        <f t="shared" si="21"/>
        <v>0</v>
      </c>
      <c r="BG59" s="40" t="s">
        <v>109</v>
      </c>
      <c r="BH59" s="20">
        <f t="shared" si="12"/>
        <v>1</v>
      </c>
      <c r="BI59" s="20">
        <f t="shared" si="12"/>
        <v>0</v>
      </c>
      <c r="BJ59" s="20">
        <f t="shared" si="12"/>
        <v>0</v>
      </c>
      <c r="BK59" s="20">
        <f t="shared" si="12"/>
        <v>0</v>
      </c>
      <c r="BL59" s="15"/>
      <c r="BM59" s="16"/>
      <c r="BO59">
        <f t="shared" si="13"/>
        <v>0</v>
      </c>
      <c r="BP59" s="28">
        <f t="shared" si="14"/>
        <v>1</v>
      </c>
      <c r="BQ59">
        <f t="shared" si="22"/>
        <v>1</v>
      </c>
      <c r="BR59">
        <f t="shared" si="22"/>
        <v>0</v>
      </c>
      <c r="BS59">
        <f t="shared" si="22"/>
        <v>0</v>
      </c>
      <c r="BT59">
        <f t="shared" si="22"/>
        <v>0</v>
      </c>
      <c r="BU59">
        <f t="shared" si="22"/>
        <v>0</v>
      </c>
    </row>
    <row r="60" spans="1:73" x14ac:dyDescent="0.45">
      <c r="A60" s="18">
        <v>59</v>
      </c>
      <c r="B60" s="15" t="s">
        <v>240</v>
      </c>
      <c r="C60" s="15" t="s">
        <v>1376</v>
      </c>
      <c r="D60" s="15" t="s">
        <v>1235</v>
      </c>
      <c r="E60" s="17">
        <v>42420</v>
      </c>
      <c r="F60" s="15" t="s">
        <v>214</v>
      </c>
      <c r="G60" s="40" t="s">
        <v>34</v>
      </c>
      <c r="H60">
        <f t="shared" si="6"/>
        <v>1</v>
      </c>
      <c r="I60" s="15" t="s">
        <v>241</v>
      </c>
      <c r="J60" s="40" t="s">
        <v>241</v>
      </c>
      <c r="K60" s="20">
        <f t="shared" si="17"/>
        <v>0</v>
      </c>
      <c r="L60" s="20">
        <f t="shared" si="20"/>
        <v>0</v>
      </c>
      <c r="M60" s="20">
        <f t="shared" si="20"/>
        <v>0</v>
      </c>
      <c r="N60" s="20">
        <f t="shared" si="20"/>
        <v>0</v>
      </c>
      <c r="O60" s="20">
        <f t="shared" si="20"/>
        <v>0</v>
      </c>
      <c r="P60" s="20">
        <f t="shared" si="20"/>
        <v>0</v>
      </c>
      <c r="Q60" s="20">
        <f t="shared" si="20"/>
        <v>0</v>
      </c>
      <c r="R60" s="20">
        <f t="shared" si="20"/>
        <v>0</v>
      </c>
      <c r="S60" s="20">
        <f t="shared" si="20"/>
        <v>0</v>
      </c>
      <c r="T60" s="20">
        <f t="shared" si="20"/>
        <v>0</v>
      </c>
      <c r="U60" s="20">
        <f t="shared" si="20"/>
        <v>1</v>
      </c>
      <c r="V60" s="20">
        <f t="shared" si="20"/>
        <v>0</v>
      </c>
      <c r="W60" s="20">
        <f t="shared" si="20"/>
        <v>0</v>
      </c>
      <c r="X60" s="40" t="s">
        <v>120</v>
      </c>
      <c r="Y60" s="20">
        <f t="shared" si="19"/>
        <v>0</v>
      </c>
      <c r="Z60" s="20">
        <f t="shared" si="18"/>
        <v>0</v>
      </c>
      <c r="AA60" s="20">
        <f t="shared" si="18"/>
        <v>0</v>
      </c>
      <c r="AB60" s="20">
        <f t="shared" si="18"/>
        <v>0</v>
      </c>
      <c r="AC60" s="20">
        <f t="shared" si="18"/>
        <v>0</v>
      </c>
      <c r="AD60" s="20">
        <f t="shared" si="18"/>
        <v>1</v>
      </c>
      <c r="AE60" s="20">
        <f t="shared" si="18"/>
        <v>0</v>
      </c>
      <c r="AF60" s="20">
        <f t="shared" si="18"/>
        <v>0</v>
      </c>
      <c r="AG60" s="20">
        <f t="shared" si="18"/>
        <v>0</v>
      </c>
      <c r="AH60" s="20">
        <f t="shared" si="18"/>
        <v>0</v>
      </c>
      <c r="AI60" s="20">
        <f t="shared" si="18"/>
        <v>0</v>
      </c>
      <c r="AJ60" s="40" t="s">
        <v>242</v>
      </c>
      <c r="AK60" s="15">
        <v>2</v>
      </c>
      <c r="AL60" s="15">
        <v>3</v>
      </c>
      <c r="AM60" s="15">
        <v>4</v>
      </c>
      <c r="AN60" s="15">
        <v>1</v>
      </c>
      <c r="AO60" s="15"/>
      <c r="AP60" s="15"/>
      <c r="AQ60" s="15"/>
      <c r="AR60" s="29" t="s">
        <v>101</v>
      </c>
      <c r="AS60" s="39" t="s">
        <v>28</v>
      </c>
      <c r="AT60" s="28">
        <f t="shared" si="9"/>
        <v>0</v>
      </c>
      <c r="AU60" s="28" t="s">
        <v>101</v>
      </c>
      <c r="AV60" s="40" t="s">
        <v>101</v>
      </c>
      <c r="AW60" s="32">
        <f t="shared" si="10"/>
        <v>0</v>
      </c>
      <c r="AX60" s="32">
        <f t="shared" si="10"/>
        <v>0</v>
      </c>
      <c r="AY60" s="32">
        <f t="shared" si="10"/>
        <v>1</v>
      </c>
      <c r="AZ60" s="42" t="s">
        <v>29</v>
      </c>
      <c r="BA60">
        <f t="shared" si="21"/>
        <v>1</v>
      </c>
      <c r="BB60">
        <f t="shared" si="21"/>
        <v>0</v>
      </c>
      <c r="BC60">
        <f t="shared" si="21"/>
        <v>0</v>
      </c>
      <c r="BD60">
        <f t="shared" si="21"/>
        <v>0</v>
      </c>
      <c r="BE60">
        <f t="shared" si="21"/>
        <v>0</v>
      </c>
      <c r="BF60">
        <f t="shared" si="21"/>
        <v>0</v>
      </c>
      <c r="BG60" s="40" t="s">
        <v>109</v>
      </c>
      <c r="BH60" s="20">
        <f t="shared" si="12"/>
        <v>1</v>
      </c>
      <c r="BI60" s="20">
        <f t="shared" si="12"/>
        <v>0</v>
      </c>
      <c r="BJ60" s="20">
        <f t="shared" si="12"/>
        <v>0</v>
      </c>
      <c r="BK60" s="20">
        <f t="shared" si="12"/>
        <v>0</v>
      </c>
      <c r="BL60" s="15">
        <v>34.740400000000001</v>
      </c>
      <c r="BM60" s="16">
        <v>-88.138300000000001</v>
      </c>
      <c r="BO60">
        <f t="shared" si="13"/>
        <v>0</v>
      </c>
      <c r="BP60" s="28">
        <f t="shared" si="14"/>
        <v>1</v>
      </c>
      <c r="BQ60">
        <f t="shared" si="22"/>
        <v>1</v>
      </c>
      <c r="BR60">
        <f t="shared" si="22"/>
        <v>0</v>
      </c>
      <c r="BS60">
        <f t="shared" si="22"/>
        <v>0</v>
      </c>
      <c r="BT60">
        <f t="shared" si="22"/>
        <v>0</v>
      </c>
      <c r="BU60">
        <f t="shared" si="22"/>
        <v>0</v>
      </c>
    </row>
    <row r="61" spans="1:73" x14ac:dyDescent="0.45">
      <c r="A61" s="18">
        <v>60</v>
      </c>
      <c r="B61" s="15" t="s">
        <v>243</v>
      </c>
      <c r="C61" s="15" t="s">
        <v>1254</v>
      </c>
      <c r="D61" s="15" t="s">
        <v>1171</v>
      </c>
      <c r="E61" s="17">
        <v>42420</v>
      </c>
      <c r="F61" s="15" t="s">
        <v>244</v>
      </c>
      <c r="G61" s="40" t="s">
        <v>34</v>
      </c>
      <c r="H61">
        <f t="shared" si="6"/>
        <v>1</v>
      </c>
      <c r="I61" s="15" t="s">
        <v>25</v>
      </c>
      <c r="J61" s="40" t="s">
        <v>25</v>
      </c>
      <c r="K61" s="20">
        <f t="shared" si="17"/>
        <v>1</v>
      </c>
      <c r="L61" s="20">
        <f t="shared" si="20"/>
        <v>0</v>
      </c>
      <c r="M61" s="20">
        <f t="shared" si="20"/>
        <v>0</v>
      </c>
      <c r="N61" s="20">
        <f t="shared" si="20"/>
        <v>0</v>
      </c>
      <c r="O61" s="20">
        <f t="shared" si="20"/>
        <v>0</v>
      </c>
      <c r="P61" s="20">
        <f t="shared" si="20"/>
        <v>0</v>
      </c>
      <c r="Q61" s="20">
        <f t="shared" si="20"/>
        <v>0</v>
      </c>
      <c r="R61" s="20">
        <f t="shared" si="20"/>
        <v>0</v>
      </c>
      <c r="S61" s="20">
        <f t="shared" si="20"/>
        <v>0</v>
      </c>
      <c r="T61" s="20">
        <f t="shared" si="20"/>
        <v>0</v>
      </c>
      <c r="U61" s="20">
        <f t="shared" si="20"/>
        <v>0</v>
      </c>
      <c r="V61" s="20">
        <f t="shared" si="20"/>
        <v>0</v>
      </c>
      <c r="W61" s="20">
        <f t="shared" si="20"/>
        <v>0</v>
      </c>
      <c r="X61" s="40" t="s">
        <v>132</v>
      </c>
      <c r="Y61" s="20">
        <f t="shared" si="19"/>
        <v>0</v>
      </c>
      <c r="Z61" s="20">
        <f t="shared" si="18"/>
        <v>0</v>
      </c>
      <c r="AA61" s="20">
        <f t="shared" si="18"/>
        <v>0</v>
      </c>
      <c r="AB61" s="20">
        <f t="shared" si="18"/>
        <v>0</v>
      </c>
      <c r="AC61" s="20">
        <f t="shared" si="18"/>
        <v>0</v>
      </c>
      <c r="AD61" s="20">
        <f t="shared" si="18"/>
        <v>0</v>
      </c>
      <c r="AE61" s="20">
        <f t="shared" si="18"/>
        <v>1</v>
      </c>
      <c r="AF61" s="20">
        <f t="shared" si="18"/>
        <v>0</v>
      </c>
      <c r="AG61" s="20">
        <f t="shared" si="18"/>
        <v>0</v>
      </c>
      <c r="AH61" s="20">
        <f t="shared" si="18"/>
        <v>0</v>
      </c>
      <c r="AI61" s="20">
        <f t="shared" si="18"/>
        <v>0</v>
      </c>
      <c r="AJ61" s="40" t="s">
        <v>245</v>
      </c>
      <c r="AK61" s="15">
        <v>1</v>
      </c>
      <c r="AL61" s="15">
        <v>3</v>
      </c>
      <c r="AM61" s="15">
        <v>4</v>
      </c>
      <c r="AN61" s="15">
        <v>0</v>
      </c>
      <c r="AO61" s="15"/>
      <c r="AP61" s="15"/>
      <c r="AQ61" s="15"/>
      <c r="AR61" s="29" t="s">
        <v>101</v>
      </c>
      <c r="AS61" s="39" t="s">
        <v>28</v>
      </c>
      <c r="AT61" s="28">
        <f t="shared" si="9"/>
        <v>0</v>
      </c>
      <c r="AU61" s="28" t="s">
        <v>101</v>
      </c>
      <c r="AV61" s="40" t="s">
        <v>101</v>
      </c>
      <c r="AW61" s="32">
        <f t="shared" si="10"/>
        <v>0</v>
      </c>
      <c r="AX61" s="32">
        <f t="shared" si="10"/>
        <v>0</v>
      </c>
      <c r="AY61" s="32">
        <f t="shared" si="10"/>
        <v>1</v>
      </c>
      <c r="AZ61" s="42" t="s">
        <v>101</v>
      </c>
      <c r="BA61">
        <f t="shared" si="21"/>
        <v>0</v>
      </c>
      <c r="BB61">
        <f t="shared" si="21"/>
        <v>0</v>
      </c>
      <c r="BC61">
        <f t="shared" si="21"/>
        <v>0</v>
      </c>
      <c r="BD61">
        <f t="shared" si="21"/>
        <v>1</v>
      </c>
      <c r="BE61">
        <f t="shared" si="21"/>
        <v>0</v>
      </c>
      <c r="BF61">
        <f t="shared" si="21"/>
        <v>1</v>
      </c>
      <c r="BG61" s="40" t="s">
        <v>101</v>
      </c>
      <c r="BH61" s="20">
        <f t="shared" si="12"/>
        <v>0</v>
      </c>
      <c r="BI61" s="20">
        <f t="shared" si="12"/>
        <v>0</v>
      </c>
      <c r="BJ61" s="20">
        <f t="shared" si="12"/>
        <v>0</v>
      </c>
      <c r="BK61" s="20">
        <f t="shared" si="12"/>
        <v>1</v>
      </c>
      <c r="BL61" s="15">
        <v>27.950575000000001</v>
      </c>
      <c r="BM61" s="16">
        <v>-82.457177999999999</v>
      </c>
      <c r="BO61">
        <f t="shared" si="13"/>
        <v>0</v>
      </c>
      <c r="BP61" s="28">
        <f t="shared" si="14"/>
        <v>1</v>
      </c>
      <c r="BQ61">
        <f t="shared" si="22"/>
        <v>0</v>
      </c>
      <c r="BR61">
        <f t="shared" si="22"/>
        <v>0</v>
      </c>
      <c r="BS61">
        <f t="shared" si="22"/>
        <v>0</v>
      </c>
      <c r="BT61">
        <f t="shared" si="22"/>
        <v>0</v>
      </c>
      <c r="BU61">
        <f t="shared" si="22"/>
        <v>1</v>
      </c>
    </row>
    <row r="62" spans="1:73" x14ac:dyDescent="0.45">
      <c r="A62" s="18">
        <v>61</v>
      </c>
      <c r="B62" s="15" t="s">
        <v>246</v>
      </c>
      <c r="C62" s="15" t="s">
        <v>1375</v>
      </c>
      <c r="D62" s="15" t="s">
        <v>1201</v>
      </c>
      <c r="E62" s="17">
        <v>42420</v>
      </c>
      <c r="F62" s="15" t="s">
        <v>1438</v>
      </c>
      <c r="G62" s="40" t="s">
        <v>34</v>
      </c>
      <c r="H62">
        <f t="shared" si="6"/>
        <v>1</v>
      </c>
      <c r="I62" s="15" t="s">
        <v>25</v>
      </c>
      <c r="J62" s="40" t="s">
        <v>25</v>
      </c>
      <c r="K62" s="20">
        <f t="shared" si="17"/>
        <v>1</v>
      </c>
      <c r="L62" s="20">
        <f t="shared" si="20"/>
        <v>0</v>
      </c>
      <c r="M62" s="20">
        <f t="shared" si="20"/>
        <v>0</v>
      </c>
      <c r="N62" s="20">
        <f t="shared" si="20"/>
        <v>0</v>
      </c>
      <c r="O62" s="20">
        <f t="shared" si="20"/>
        <v>0</v>
      </c>
      <c r="P62" s="20">
        <f t="shared" si="20"/>
        <v>0</v>
      </c>
      <c r="Q62" s="20">
        <f t="shared" si="20"/>
        <v>0</v>
      </c>
      <c r="R62" s="20">
        <f t="shared" si="20"/>
        <v>0</v>
      </c>
      <c r="S62" s="20">
        <f t="shared" si="20"/>
        <v>0</v>
      </c>
      <c r="T62" s="20">
        <f t="shared" si="20"/>
        <v>0</v>
      </c>
      <c r="U62" s="20">
        <f t="shared" si="20"/>
        <v>0</v>
      </c>
      <c r="V62" s="20">
        <f t="shared" si="20"/>
        <v>0</v>
      </c>
      <c r="W62" s="20">
        <f t="shared" si="20"/>
        <v>0</v>
      </c>
      <c r="X62" s="40" t="s">
        <v>26</v>
      </c>
      <c r="Y62" s="20">
        <f t="shared" si="19"/>
        <v>1</v>
      </c>
      <c r="Z62" s="20">
        <f t="shared" si="18"/>
        <v>0</v>
      </c>
      <c r="AA62" s="20">
        <f t="shared" si="18"/>
        <v>0</v>
      </c>
      <c r="AB62" s="20">
        <f t="shared" si="18"/>
        <v>0</v>
      </c>
      <c r="AC62" s="20">
        <f t="shared" si="18"/>
        <v>0</v>
      </c>
      <c r="AD62" s="20">
        <f t="shared" si="18"/>
        <v>0</v>
      </c>
      <c r="AE62" s="20">
        <f t="shared" si="18"/>
        <v>0</v>
      </c>
      <c r="AF62" s="20">
        <f t="shared" si="18"/>
        <v>0</v>
      </c>
      <c r="AG62" s="20">
        <f t="shared" si="18"/>
        <v>0</v>
      </c>
      <c r="AH62" s="20">
        <f t="shared" si="18"/>
        <v>0</v>
      </c>
      <c r="AI62" s="20">
        <f t="shared" si="18"/>
        <v>0</v>
      </c>
      <c r="AJ62" s="40" t="s">
        <v>247</v>
      </c>
      <c r="AK62" s="15">
        <v>6</v>
      </c>
      <c r="AL62" s="15">
        <v>2</v>
      </c>
      <c r="AM62" s="15">
        <v>8</v>
      </c>
      <c r="AN62" s="15">
        <v>0</v>
      </c>
      <c r="AO62" s="15"/>
      <c r="AP62" s="15">
        <v>1</v>
      </c>
      <c r="AQ62" s="15" t="s">
        <v>239</v>
      </c>
      <c r="AR62" s="29" t="s">
        <v>101</v>
      </c>
      <c r="AS62" s="40" t="s">
        <v>52</v>
      </c>
      <c r="AT62" s="28">
        <f t="shared" si="9"/>
        <v>1</v>
      </c>
      <c r="AU62" s="29" t="s">
        <v>239</v>
      </c>
      <c r="AV62" s="40" t="s">
        <v>28</v>
      </c>
      <c r="AW62" s="32">
        <f t="shared" si="10"/>
        <v>0</v>
      </c>
      <c r="AX62" s="32">
        <f t="shared" si="10"/>
        <v>1</v>
      </c>
      <c r="AY62" s="32">
        <f t="shared" si="10"/>
        <v>0</v>
      </c>
      <c r="AZ62" s="42" t="s">
        <v>29</v>
      </c>
      <c r="BA62">
        <f t="shared" si="21"/>
        <v>1</v>
      </c>
      <c r="BB62">
        <f t="shared" si="21"/>
        <v>0</v>
      </c>
      <c r="BC62">
        <f t="shared" si="21"/>
        <v>0</v>
      </c>
      <c r="BD62">
        <f t="shared" si="21"/>
        <v>0</v>
      </c>
      <c r="BE62">
        <f t="shared" si="21"/>
        <v>0</v>
      </c>
      <c r="BF62">
        <f t="shared" si="21"/>
        <v>0</v>
      </c>
      <c r="BG62" s="40" t="s">
        <v>109</v>
      </c>
      <c r="BH62" s="20">
        <f t="shared" si="12"/>
        <v>1</v>
      </c>
      <c r="BI62" s="20">
        <f t="shared" si="12"/>
        <v>0</v>
      </c>
      <c r="BJ62" s="20">
        <f t="shared" si="12"/>
        <v>0</v>
      </c>
      <c r="BK62" s="20">
        <f t="shared" si="12"/>
        <v>0</v>
      </c>
      <c r="BL62" s="15">
        <v>42.291707000000002</v>
      </c>
      <c r="BM62" s="16">
        <v>-85.587228999999994</v>
      </c>
      <c r="BO62">
        <f t="shared" si="13"/>
        <v>0</v>
      </c>
      <c r="BP62" s="28">
        <f t="shared" si="14"/>
        <v>1</v>
      </c>
      <c r="BQ62">
        <f t="shared" si="22"/>
        <v>1</v>
      </c>
      <c r="BR62">
        <f t="shared" si="22"/>
        <v>0</v>
      </c>
      <c r="BS62">
        <f t="shared" si="22"/>
        <v>0</v>
      </c>
      <c r="BT62">
        <f t="shared" si="22"/>
        <v>0</v>
      </c>
      <c r="BU62">
        <f t="shared" si="22"/>
        <v>0</v>
      </c>
    </row>
    <row r="63" spans="1:73" x14ac:dyDescent="0.45">
      <c r="A63" s="18">
        <v>62</v>
      </c>
      <c r="B63" s="15" t="s">
        <v>248</v>
      </c>
      <c r="C63" s="15" t="s">
        <v>1374</v>
      </c>
      <c r="D63" s="15" t="s">
        <v>1163</v>
      </c>
      <c r="E63" s="17">
        <v>42419</v>
      </c>
      <c r="F63" s="15" t="s">
        <v>421</v>
      </c>
      <c r="G63" s="40" t="s">
        <v>34</v>
      </c>
      <c r="H63">
        <f t="shared" si="6"/>
        <v>1</v>
      </c>
      <c r="I63" s="15" t="s">
        <v>25</v>
      </c>
      <c r="J63" s="40" t="s">
        <v>25</v>
      </c>
      <c r="K63" s="20">
        <f t="shared" si="17"/>
        <v>1</v>
      </c>
      <c r="L63" s="20">
        <f t="shared" si="20"/>
        <v>0</v>
      </c>
      <c r="M63" s="20">
        <f t="shared" si="20"/>
        <v>0</v>
      </c>
      <c r="N63" s="20">
        <f t="shared" si="20"/>
        <v>0</v>
      </c>
      <c r="O63" s="20">
        <f t="shared" si="20"/>
        <v>0</v>
      </c>
      <c r="P63" s="20">
        <f t="shared" si="20"/>
        <v>0</v>
      </c>
      <c r="Q63" s="20">
        <f t="shared" si="20"/>
        <v>0</v>
      </c>
      <c r="R63" s="20">
        <f t="shared" si="20"/>
        <v>0</v>
      </c>
      <c r="S63" s="20">
        <f t="shared" si="20"/>
        <v>0</v>
      </c>
      <c r="T63" s="20">
        <f t="shared" si="20"/>
        <v>0</v>
      </c>
      <c r="U63" s="20">
        <f t="shared" si="20"/>
        <v>0</v>
      </c>
      <c r="V63" s="20">
        <f t="shared" si="20"/>
        <v>0</v>
      </c>
      <c r="W63" s="20">
        <f t="shared" si="20"/>
        <v>0</v>
      </c>
      <c r="X63" s="40" t="s">
        <v>26</v>
      </c>
      <c r="Y63" s="20">
        <f t="shared" si="19"/>
        <v>1</v>
      </c>
      <c r="Z63" s="20">
        <f t="shared" si="18"/>
        <v>0</v>
      </c>
      <c r="AA63" s="20">
        <f t="shared" si="18"/>
        <v>0</v>
      </c>
      <c r="AB63" s="20">
        <f t="shared" si="18"/>
        <v>0</v>
      </c>
      <c r="AC63" s="20">
        <f t="shared" si="18"/>
        <v>0</v>
      </c>
      <c r="AD63" s="20">
        <f t="shared" si="18"/>
        <v>0</v>
      </c>
      <c r="AE63" s="20">
        <f t="shared" si="18"/>
        <v>0</v>
      </c>
      <c r="AF63" s="20">
        <f t="shared" si="18"/>
        <v>0</v>
      </c>
      <c r="AG63" s="20">
        <f t="shared" si="18"/>
        <v>0</v>
      </c>
      <c r="AH63" s="20">
        <f t="shared" si="18"/>
        <v>0</v>
      </c>
      <c r="AI63" s="20">
        <f t="shared" si="18"/>
        <v>0</v>
      </c>
      <c r="AJ63" s="40" t="s">
        <v>249</v>
      </c>
      <c r="AK63" s="15">
        <v>2</v>
      </c>
      <c r="AL63" s="15">
        <v>2</v>
      </c>
      <c r="AM63" s="15">
        <v>4</v>
      </c>
      <c r="AN63" s="15">
        <v>0</v>
      </c>
      <c r="AO63" s="15"/>
      <c r="AP63" s="15"/>
      <c r="AQ63" s="15"/>
      <c r="AR63" s="29" t="s">
        <v>101</v>
      </c>
      <c r="AS63" s="39" t="s">
        <v>28</v>
      </c>
      <c r="AT63" s="28">
        <f t="shared" si="9"/>
        <v>0</v>
      </c>
      <c r="AU63" s="28" t="s">
        <v>101</v>
      </c>
      <c r="AV63" s="40" t="s">
        <v>101</v>
      </c>
      <c r="AW63" s="32">
        <f t="shared" si="10"/>
        <v>0</v>
      </c>
      <c r="AX63" s="32">
        <f t="shared" si="10"/>
        <v>0</v>
      </c>
      <c r="AY63" s="32">
        <f t="shared" si="10"/>
        <v>1</v>
      </c>
      <c r="AZ63" s="42" t="s">
        <v>101</v>
      </c>
      <c r="BA63">
        <f t="shared" si="21"/>
        <v>0</v>
      </c>
      <c r="BB63">
        <f t="shared" si="21"/>
        <v>0</v>
      </c>
      <c r="BC63">
        <f t="shared" si="21"/>
        <v>0</v>
      </c>
      <c r="BD63">
        <f t="shared" si="21"/>
        <v>1</v>
      </c>
      <c r="BE63">
        <f t="shared" si="21"/>
        <v>0</v>
      </c>
      <c r="BF63">
        <f t="shared" si="21"/>
        <v>1</v>
      </c>
      <c r="BG63" s="40" t="s">
        <v>101</v>
      </c>
      <c r="BH63" s="20">
        <f t="shared" si="12"/>
        <v>0</v>
      </c>
      <c r="BI63" s="20">
        <f t="shared" si="12"/>
        <v>0</v>
      </c>
      <c r="BJ63" s="20">
        <f t="shared" si="12"/>
        <v>0</v>
      </c>
      <c r="BK63" s="20">
        <f t="shared" si="12"/>
        <v>1</v>
      </c>
      <c r="BL63" s="15">
        <v>38.104086000000002</v>
      </c>
      <c r="BM63" s="16">
        <v>-122.256637</v>
      </c>
      <c r="BO63">
        <f t="shared" si="13"/>
        <v>0</v>
      </c>
      <c r="BP63" s="28">
        <f t="shared" si="14"/>
        <v>1</v>
      </c>
      <c r="BQ63">
        <f t="shared" si="22"/>
        <v>0</v>
      </c>
      <c r="BR63">
        <f t="shared" si="22"/>
        <v>0</v>
      </c>
      <c r="BS63">
        <f t="shared" si="22"/>
        <v>0</v>
      </c>
      <c r="BT63">
        <f t="shared" si="22"/>
        <v>0</v>
      </c>
      <c r="BU63">
        <f t="shared" si="22"/>
        <v>1</v>
      </c>
    </row>
    <row r="64" spans="1:73" x14ac:dyDescent="0.45">
      <c r="A64" s="18">
        <v>63</v>
      </c>
      <c r="B64" s="15" t="s">
        <v>250</v>
      </c>
      <c r="C64" s="15" t="s">
        <v>1373</v>
      </c>
      <c r="D64" s="15" t="s">
        <v>1201</v>
      </c>
      <c r="E64" s="17">
        <v>42409</v>
      </c>
      <c r="F64" s="15" t="s">
        <v>251</v>
      </c>
      <c r="G64" s="40" t="s">
        <v>34</v>
      </c>
      <c r="H64">
        <f t="shared" si="6"/>
        <v>1</v>
      </c>
      <c r="I64" s="15" t="s">
        <v>25</v>
      </c>
      <c r="J64" s="40" t="s">
        <v>25</v>
      </c>
      <c r="K64" s="20">
        <f t="shared" si="17"/>
        <v>1</v>
      </c>
      <c r="L64" s="20">
        <f t="shared" si="20"/>
        <v>0</v>
      </c>
      <c r="M64" s="20">
        <f t="shared" si="20"/>
        <v>0</v>
      </c>
      <c r="N64" s="20">
        <f t="shared" si="20"/>
        <v>0</v>
      </c>
      <c r="O64" s="20">
        <f t="shared" si="20"/>
        <v>0</v>
      </c>
      <c r="P64" s="20">
        <f t="shared" si="20"/>
        <v>0</v>
      </c>
      <c r="Q64" s="20">
        <f t="shared" si="20"/>
        <v>0</v>
      </c>
      <c r="R64" s="20">
        <f t="shared" si="20"/>
        <v>0</v>
      </c>
      <c r="S64" s="20">
        <f t="shared" si="20"/>
        <v>0</v>
      </c>
      <c r="T64" s="20">
        <f t="shared" si="20"/>
        <v>0</v>
      </c>
      <c r="U64" s="20">
        <f t="shared" si="20"/>
        <v>0</v>
      </c>
      <c r="V64" s="20">
        <f t="shared" si="20"/>
        <v>0</v>
      </c>
      <c r="W64" s="20">
        <f t="shared" si="20"/>
        <v>0</v>
      </c>
      <c r="X64" s="40" t="s">
        <v>223</v>
      </c>
      <c r="Y64" s="20">
        <f t="shared" si="19"/>
        <v>0</v>
      </c>
      <c r="Z64" s="20">
        <f t="shared" si="18"/>
        <v>0</v>
      </c>
      <c r="AA64" s="20">
        <f t="shared" si="18"/>
        <v>0</v>
      </c>
      <c r="AB64" s="20">
        <f t="shared" si="18"/>
        <v>0</v>
      </c>
      <c r="AC64" s="20">
        <f t="shared" si="18"/>
        <v>1</v>
      </c>
      <c r="AD64" s="20">
        <f t="shared" si="18"/>
        <v>0</v>
      </c>
      <c r="AE64" s="20">
        <f t="shared" si="18"/>
        <v>0</v>
      </c>
      <c r="AF64" s="20">
        <f t="shared" si="18"/>
        <v>0</v>
      </c>
      <c r="AG64" s="20">
        <f t="shared" si="18"/>
        <v>0</v>
      </c>
      <c r="AH64" s="20">
        <f t="shared" si="18"/>
        <v>0</v>
      </c>
      <c r="AI64" s="20">
        <f t="shared" si="18"/>
        <v>0</v>
      </c>
      <c r="AJ64" s="40" t="s">
        <v>252</v>
      </c>
      <c r="AK64" s="15">
        <v>0</v>
      </c>
      <c r="AL64" s="15">
        <v>3</v>
      </c>
      <c r="AM64" s="15">
        <v>3</v>
      </c>
      <c r="AN64" s="15">
        <v>0</v>
      </c>
      <c r="AO64" s="15"/>
      <c r="AP64" s="15"/>
      <c r="AQ64" s="15"/>
      <c r="AR64" s="29" t="s">
        <v>101</v>
      </c>
      <c r="AS64" s="39" t="s">
        <v>28</v>
      </c>
      <c r="AT64" s="28">
        <f t="shared" si="9"/>
        <v>0</v>
      </c>
      <c r="AU64" s="28" t="s">
        <v>101</v>
      </c>
      <c r="AV64" s="40" t="s">
        <v>101</v>
      </c>
      <c r="AW64" s="32">
        <f t="shared" si="10"/>
        <v>0</v>
      </c>
      <c r="AX64" s="32">
        <f t="shared" si="10"/>
        <v>0</v>
      </c>
      <c r="AY64" s="32">
        <f t="shared" si="10"/>
        <v>1</v>
      </c>
      <c r="AZ64" s="42" t="s">
        <v>1469</v>
      </c>
      <c r="BA64">
        <f t="shared" si="21"/>
        <v>0</v>
      </c>
      <c r="BB64">
        <f t="shared" si="21"/>
        <v>0</v>
      </c>
      <c r="BC64">
        <f t="shared" si="21"/>
        <v>1</v>
      </c>
      <c r="BD64">
        <f t="shared" si="21"/>
        <v>0</v>
      </c>
      <c r="BE64">
        <f t="shared" si="21"/>
        <v>0</v>
      </c>
      <c r="BF64">
        <f t="shared" si="21"/>
        <v>0</v>
      </c>
      <c r="BG64" s="40" t="s">
        <v>109</v>
      </c>
      <c r="BH64" s="20">
        <f t="shared" si="12"/>
        <v>1</v>
      </c>
      <c r="BI64" s="20">
        <f t="shared" si="12"/>
        <v>0</v>
      </c>
      <c r="BJ64" s="20">
        <f t="shared" si="12"/>
        <v>0</v>
      </c>
      <c r="BK64" s="20">
        <f t="shared" si="12"/>
        <v>0</v>
      </c>
      <c r="BL64" s="15">
        <v>43.201126000000002</v>
      </c>
      <c r="BM64" s="16">
        <v>-86.238945999999999</v>
      </c>
      <c r="BO64">
        <f t="shared" si="13"/>
        <v>0</v>
      </c>
      <c r="BP64" s="28">
        <f t="shared" si="14"/>
        <v>1</v>
      </c>
      <c r="BQ64">
        <f t="shared" si="22"/>
        <v>0</v>
      </c>
      <c r="BR64">
        <f t="shared" si="22"/>
        <v>0</v>
      </c>
      <c r="BS64">
        <f t="shared" si="22"/>
        <v>1</v>
      </c>
      <c r="BT64">
        <f t="shared" si="22"/>
        <v>0</v>
      </c>
      <c r="BU64">
        <f t="shared" si="22"/>
        <v>0</v>
      </c>
    </row>
    <row r="65" spans="1:73" x14ac:dyDescent="0.45">
      <c r="A65" s="18">
        <v>64</v>
      </c>
      <c r="B65" s="15" t="s">
        <v>60</v>
      </c>
      <c r="C65" s="15" t="s">
        <v>1372</v>
      </c>
      <c r="D65" s="15" t="s">
        <v>1171</v>
      </c>
      <c r="E65" s="17">
        <v>42407</v>
      </c>
      <c r="F65" s="15" t="s">
        <v>253</v>
      </c>
      <c r="G65" s="40" t="s">
        <v>24</v>
      </c>
      <c r="H65">
        <f t="shared" si="6"/>
        <v>0</v>
      </c>
      <c r="I65" s="15" t="s">
        <v>25</v>
      </c>
      <c r="J65" s="40" t="s">
        <v>25</v>
      </c>
      <c r="K65" s="20">
        <f t="shared" si="17"/>
        <v>1</v>
      </c>
      <c r="L65" s="20">
        <f t="shared" si="20"/>
        <v>0</v>
      </c>
      <c r="M65" s="20">
        <f t="shared" si="20"/>
        <v>0</v>
      </c>
      <c r="N65" s="20">
        <f t="shared" si="20"/>
        <v>0</v>
      </c>
      <c r="O65" s="20">
        <f t="shared" si="20"/>
        <v>0</v>
      </c>
      <c r="P65" s="20">
        <f t="shared" si="20"/>
        <v>0</v>
      </c>
      <c r="Q65" s="20">
        <f t="shared" si="20"/>
        <v>0</v>
      </c>
      <c r="R65" s="20">
        <f t="shared" si="20"/>
        <v>0</v>
      </c>
      <c r="S65" s="20">
        <f t="shared" si="20"/>
        <v>0</v>
      </c>
      <c r="T65" s="20">
        <f t="shared" si="20"/>
        <v>0</v>
      </c>
      <c r="U65" s="20">
        <f t="shared" si="20"/>
        <v>0</v>
      </c>
      <c r="V65" s="20">
        <f t="shared" si="20"/>
        <v>0</v>
      </c>
      <c r="W65" s="20">
        <f t="shared" si="20"/>
        <v>0</v>
      </c>
      <c r="X65" s="40" t="s">
        <v>57</v>
      </c>
      <c r="Y65" s="20">
        <f t="shared" si="19"/>
        <v>0</v>
      </c>
      <c r="Z65" s="20">
        <f t="shared" si="18"/>
        <v>0</v>
      </c>
      <c r="AA65" s="20">
        <f t="shared" si="18"/>
        <v>0</v>
      </c>
      <c r="AB65" s="20">
        <f t="shared" si="18"/>
        <v>1</v>
      </c>
      <c r="AC65" s="20">
        <f t="shared" ref="Z65:AI90" si="23">IF($X65=AC$1,1,0)</f>
        <v>0</v>
      </c>
      <c r="AD65" s="20">
        <f t="shared" si="23"/>
        <v>0</v>
      </c>
      <c r="AE65" s="20">
        <f t="shared" si="23"/>
        <v>0</v>
      </c>
      <c r="AF65" s="20">
        <f t="shared" si="23"/>
        <v>0</v>
      </c>
      <c r="AG65" s="20">
        <f t="shared" si="23"/>
        <v>0</v>
      </c>
      <c r="AH65" s="20">
        <f t="shared" si="23"/>
        <v>0</v>
      </c>
      <c r="AI65" s="20">
        <f t="shared" si="23"/>
        <v>0</v>
      </c>
      <c r="AJ65" s="40" t="s">
        <v>254</v>
      </c>
      <c r="AK65" s="15">
        <v>2</v>
      </c>
      <c r="AL65" s="15">
        <v>10</v>
      </c>
      <c r="AM65" s="15">
        <v>12</v>
      </c>
      <c r="AN65" s="15">
        <v>0</v>
      </c>
      <c r="AO65" s="15"/>
      <c r="AP65" s="15"/>
      <c r="AQ65" s="15"/>
      <c r="AR65" s="29" t="s">
        <v>101</v>
      </c>
      <c r="AS65" s="39" t="s">
        <v>28</v>
      </c>
      <c r="AT65" s="28">
        <f t="shared" si="9"/>
        <v>0</v>
      </c>
      <c r="AU65" s="28" t="s">
        <v>101</v>
      </c>
      <c r="AV65" s="40" t="s">
        <v>101</v>
      </c>
      <c r="AW65" s="32">
        <f t="shared" si="10"/>
        <v>0</v>
      </c>
      <c r="AX65" s="32">
        <f t="shared" si="10"/>
        <v>0</v>
      </c>
      <c r="AY65" s="32">
        <f t="shared" si="10"/>
        <v>1</v>
      </c>
      <c r="AZ65" s="42" t="s">
        <v>101</v>
      </c>
      <c r="BA65">
        <f t="shared" si="21"/>
        <v>0</v>
      </c>
      <c r="BB65">
        <f t="shared" si="21"/>
        <v>0</v>
      </c>
      <c r="BC65">
        <f t="shared" si="21"/>
        <v>0</v>
      </c>
      <c r="BD65">
        <f t="shared" si="21"/>
        <v>1</v>
      </c>
      <c r="BE65">
        <f t="shared" si="21"/>
        <v>0</v>
      </c>
      <c r="BF65">
        <f t="shared" si="21"/>
        <v>1</v>
      </c>
      <c r="BG65" s="40" t="s">
        <v>109</v>
      </c>
      <c r="BH65" s="20">
        <f t="shared" si="12"/>
        <v>1</v>
      </c>
      <c r="BI65" s="20">
        <f t="shared" si="12"/>
        <v>0</v>
      </c>
      <c r="BJ65" s="20">
        <f t="shared" si="12"/>
        <v>0</v>
      </c>
      <c r="BK65" s="20">
        <f t="shared" si="12"/>
        <v>0</v>
      </c>
      <c r="BL65" s="15">
        <v>28.4541</v>
      </c>
      <c r="BM65" s="16">
        <v>-81.464600000000004</v>
      </c>
      <c r="BO65">
        <f t="shared" si="13"/>
        <v>0</v>
      </c>
      <c r="BP65" s="28">
        <f t="shared" si="14"/>
        <v>1</v>
      </c>
      <c r="BQ65">
        <f t="shared" si="22"/>
        <v>0</v>
      </c>
      <c r="BR65">
        <f t="shared" si="22"/>
        <v>0</v>
      </c>
      <c r="BS65">
        <f t="shared" si="22"/>
        <v>0</v>
      </c>
      <c r="BT65">
        <f t="shared" si="22"/>
        <v>0</v>
      </c>
      <c r="BU65">
        <f t="shared" si="22"/>
        <v>1</v>
      </c>
    </row>
    <row r="66" spans="1:73" x14ac:dyDescent="0.45">
      <c r="A66" s="18">
        <v>65</v>
      </c>
      <c r="B66" s="15" t="s">
        <v>255</v>
      </c>
      <c r="C66" s="15" t="s">
        <v>1348</v>
      </c>
      <c r="D66" s="15" t="s">
        <v>1161</v>
      </c>
      <c r="E66" s="17">
        <v>42407</v>
      </c>
      <c r="F66" s="15" t="s">
        <v>253</v>
      </c>
      <c r="G66" s="40" t="s">
        <v>24</v>
      </c>
      <c r="H66">
        <f t="shared" si="6"/>
        <v>0</v>
      </c>
      <c r="I66" s="15" t="s">
        <v>25</v>
      </c>
      <c r="J66" s="40" t="s">
        <v>25</v>
      </c>
      <c r="K66" s="20">
        <f t="shared" si="17"/>
        <v>1</v>
      </c>
      <c r="L66" s="20">
        <f t="shared" si="20"/>
        <v>0</v>
      </c>
      <c r="M66" s="20">
        <f t="shared" si="20"/>
        <v>0</v>
      </c>
      <c r="N66" s="20">
        <f t="shared" si="20"/>
        <v>0</v>
      </c>
      <c r="O66" s="20">
        <f t="shared" si="20"/>
        <v>0</v>
      </c>
      <c r="P66" s="20">
        <f t="shared" si="20"/>
        <v>0</v>
      </c>
      <c r="Q66" s="20">
        <f t="shared" si="20"/>
        <v>0</v>
      </c>
      <c r="R66" s="20">
        <f t="shared" si="20"/>
        <v>0</v>
      </c>
      <c r="S66" s="20">
        <f t="shared" si="20"/>
        <v>0</v>
      </c>
      <c r="T66" s="20">
        <f t="shared" si="20"/>
        <v>0</v>
      </c>
      <c r="U66" s="20">
        <f t="shared" si="20"/>
        <v>0</v>
      </c>
      <c r="V66" s="20">
        <f t="shared" si="20"/>
        <v>0</v>
      </c>
      <c r="W66" s="20">
        <f t="shared" si="20"/>
        <v>0</v>
      </c>
      <c r="X66" s="40" t="s">
        <v>132</v>
      </c>
      <c r="Y66" s="20">
        <f t="shared" si="19"/>
        <v>0</v>
      </c>
      <c r="Z66" s="20">
        <f t="shared" si="23"/>
        <v>0</v>
      </c>
      <c r="AA66" s="20">
        <f t="shared" si="23"/>
        <v>0</v>
      </c>
      <c r="AB66" s="20">
        <f t="shared" si="23"/>
        <v>0</v>
      </c>
      <c r="AC66" s="20">
        <f t="shared" si="23"/>
        <v>0</v>
      </c>
      <c r="AD66" s="20">
        <f t="shared" si="23"/>
        <v>0</v>
      </c>
      <c r="AE66" s="20">
        <f t="shared" si="23"/>
        <v>1</v>
      </c>
      <c r="AF66" s="20">
        <f t="shared" si="23"/>
        <v>0</v>
      </c>
      <c r="AG66" s="20">
        <f t="shared" si="23"/>
        <v>0</v>
      </c>
      <c r="AH66" s="20">
        <f t="shared" si="23"/>
        <v>0</v>
      </c>
      <c r="AI66" s="20">
        <f t="shared" si="23"/>
        <v>0</v>
      </c>
      <c r="AJ66" s="40" t="s">
        <v>256</v>
      </c>
      <c r="AK66" s="15">
        <v>1</v>
      </c>
      <c r="AL66" s="15">
        <v>7</v>
      </c>
      <c r="AM66" s="15">
        <v>8</v>
      </c>
      <c r="AN66" s="15">
        <v>0</v>
      </c>
      <c r="AO66" s="15"/>
      <c r="AP66" s="15"/>
      <c r="AQ66" s="15"/>
      <c r="AR66" s="29" t="s">
        <v>101</v>
      </c>
      <c r="AS66" s="39" t="s">
        <v>28</v>
      </c>
      <c r="AT66" s="28">
        <f t="shared" si="9"/>
        <v>0</v>
      </c>
      <c r="AU66" s="28" t="s">
        <v>101</v>
      </c>
      <c r="AV66" s="40" t="s">
        <v>101</v>
      </c>
      <c r="AW66" s="32">
        <f t="shared" si="10"/>
        <v>0</v>
      </c>
      <c r="AX66" s="32">
        <f t="shared" si="10"/>
        <v>0</v>
      </c>
      <c r="AY66" s="32">
        <f t="shared" si="10"/>
        <v>1</v>
      </c>
      <c r="AZ66" s="42" t="s">
        <v>101</v>
      </c>
      <c r="BA66">
        <f t="shared" si="21"/>
        <v>0</v>
      </c>
      <c r="BB66">
        <f t="shared" si="21"/>
        <v>0</v>
      </c>
      <c r="BC66">
        <f t="shared" si="21"/>
        <v>0</v>
      </c>
      <c r="BD66">
        <f t="shared" si="21"/>
        <v>1</v>
      </c>
      <c r="BE66">
        <f t="shared" si="21"/>
        <v>0</v>
      </c>
      <c r="BF66">
        <f t="shared" si="21"/>
        <v>1</v>
      </c>
      <c r="BG66" s="40" t="s">
        <v>101</v>
      </c>
      <c r="BH66" s="20">
        <f t="shared" si="12"/>
        <v>0</v>
      </c>
      <c r="BI66" s="20">
        <f t="shared" si="12"/>
        <v>0</v>
      </c>
      <c r="BJ66" s="20">
        <f t="shared" si="12"/>
        <v>0</v>
      </c>
      <c r="BK66" s="20">
        <f t="shared" si="12"/>
        <v>1</v>
      </c>
      <c r="BL66" s="15">
        <v>43.161029999999997</v>
      </c>
      <c r="BM66" s="16">
        <v>-77.610922000000002</v>
      </c>
      <c r="BO66">
        <f t="shared" si="13"/>
        <v>0</v>
      </c>
      <c r="BP66" s="28">
        <f t="shared" si="14"/>
        <v>1</v>
      </c>
      <c r="BQ66">
        <f t="shared" si="22"/>
        <v>0</v>
      </c>
      <c r="BR66">
        <f t="shared" si="22"/>
        <v>0</v>
      </c>
      <c r="BS66">
        <f t="shared" si="22"/>
        <v>0</v>
      </c>
      <c r="BT66">
        <f t="shared" si="22"/>
        <v>0</v>
      </c>
      <c r="BU66">
        <f t="shared" si="22"/>
        <v>1</v>
      </c>
    </row>
    <row r="67" spans="1:73" x14ac:dyDescent="0.45">
      <c r="A67" s="18">
        <v>66</v>
      </c>
      <c r="B67" s="15" t="s">
        <v>257</v>
      </c>
      <c r="C67" s="15" t="s">
        <v>1254</v>
      </c>
      <c r="D67" s="15" t="s">
        <v>1171</v>
      </c>
      <c r="E67" s="17">
        <v>42406</v>
      </c>
      <c r="F67" s="15" t="s">
        <v>258</v>
      </c>
      <c r="G67" s="40" t="s">
        <v>24</v>
      </c>
      <c r="H67">
        <f t="shared" ref="H67:H130" si="24">IF(G67="open",1,0)</f>
        <v>0</v>
      </c>
      <c r="I67" s="15" t="s">
        <v>25</v>
      </c>
      <c r="J67" s="40" t="s">
        <v>25</v>
      </c>
      <c r="K67" s="20">
        <f t="shared" si="17"/>
        <v>1</v>
      </c>
      <c r="L67" s="20">
        <f t="shared" si="20"/>
        <v>0</v>
      </c>
      <c r="M67" s="20">
        <f t="shared" si="20"/>
        <v>0</v>
      </c>
      <c r="N67" s="20">
        <f t="shared" si="20"/>
        <v>0</v>
      </c>
      <c r="O67" s="20">
        <f t="shared" si="20"/>
        <v>0</v>
      </c>
      <c r="P67" s="20">
        <f t="shared" si="20"/>
        <v>0</v>
      </c>
      <c r="Q67" s="20">
        <f t="shared" si="20"/>
        <v>0</v>
      </c>
      <c r="R67" s="20">
        <f t="shared" si="20"/>
        <v>0</v>
      </c>
      <c r="S67" s="20">
        <f t="shared" si="20"/>
        <v>0</v>
      </c>
      <c r="T67" s="20">
        <f t="shared" si="20"/>
        <v>0</v>
      </c>
      <c r="U67" s="20">
        <f t="shared" si="20"/>
        <v>0</v>
      </c>
      <c r="V67" s="20">
        <f t="shared" si="20"/>
        <v>0</v>
      </c>
      <c r="W67" s="20">
        <f t="shared" si="20"/>
        <v>0</v>
      </c>
      <c r="X67" s="40" t="s">
        <v>26</v>
      </c>
      <c r="Y67" s="20">
        <f t="shared" si="19"/>
        <v>1</v>
      </c>
      <c r="Z67" s="20">
        <f t="shared" si="23"/>
        <v>0</v>
      </c>
      <c r="AA67" s="20">
        <f t="shared" si="23"/>
        <v>0</v>
      </c>
      <c r="AB67" s="20">
        <f t="shared" si="23"/>
        <v>0</v>
      </c>
      <c r="AC67" s="20">
        <f t="shared" si="23"/>
        <v>0</v>
      </c>
      <c r="AD67" s="20">
        <f t="shared" si="23"/>
        <v>0</v>
      </c>
      <c r="AE67" s="20">
        <f t="shared" si="23"/>
        <v>0</v>
      </c>
      <c r="AF67" s="20">
        <f t="shared" si="23"/>
        <v>0</v>
      </c>
      <c r="AG67" s="20">
        <f t="shared" si="23"/>
        <v>0</v>
      </c>
      <c r="AH67" s="20">
        <f t="shared" si="23"/>
        <v>0</v>
      </c>
      <c r="AI67" s="20">
        <f t="shared" si="23"/>
        <v>0</v>
      </c>
      <c r="AJ67" s="40" t="s">
        <v>259</v>
      </c>
      <c r="AK67" s="15">
        <v>2</v>
      </c>
      <c r="AL67" s="15">
        <v>6</v>
      </c>
      <c r="AM67" s="15">
        <v>8</v>
      </c>
      <c r="AN67" s="15">
        <v>0</v>
      </c>
      <c r="AO67" s="15"/>
      <c r="AP67" s="15"/>
      <c r="AQ67" s="15"/>
      <c r="AR67" s="29" t="s">
        <v>101</v>
      </c>
      <c r="AS67" s="39" t="s">
        <v>28</v>
      </c>
      <c r="AT67" s="28">
        <f t="shared" ref="AT67:AT130" si="25">IF(AS67="NO",0,1)</f>
        <v>0</v>
      </c>
      <c r="AU67" s="28" t="s">
        <v>101</v>
      </c>
      <c r="AV67" s="40" t="s">
        <v>101</v>
      </c>
      <c r="AW67" s="32">
        <f t="shared" ref="AW67:AY130" si="26">IF($AV67=AW$1,1,0)</f>
        <v>0</v>
      </c>
      <c r="AX67" s="32">
        <f t="shared" si="26"/>
        <v>0</v>
      </c>
      <c r="AY67" s="32">
        <f t="shared" si="26"/>
        <v>1</v>
      </c>
      <c r="AZ67" s="42" t="s">
        <v>101</v>
      </c>
      <c r="BA67">
        <f t="shared" si="21"/>
        <v>0</v>
      </c>
      <c r="BB67">
        <f t="shared" si="21"/>
        <v>0</v>
      </c>
      <c r="BC67">
        <f t="shared" si="21"/>
        <v>0</v>
      </c>
      <c r="BD67">
        <f t="shared" si="21"/>
        <v>1</v>
      </c>
      <c r="BE67">
        <f t="shared" si="21"/>
        <v>0</v>
      </c>
      <c r="BF67">
        <f t="shared" si="21"/>
        <v>1</v>
      </c>
      <c r="BG67" s="40" t="s">
        <v>101</v>
      </c>
      <c r="BH67" s="20">
        <f t="shared" ref="BH67:BK130" si="27">IF($BG67=BH$1,1,0)</f>
        <v>0</v>
      </c>
      <c r="BI67" s="20">
        <f t="shared" si="27"/>
        <v>0</v>
      </c>
      <c r="BJ67" s="20">
        <f t="shared" si="27"/>
        <v>0</v>
      </c>
      <c r="BK67" s="20">
        <f t="shared" si="27"/>
        <v>1</v>
      </c>
      <c r="BL67" s="15">
        <v>27.950575000000001</v>
      </c>
      <c r="BM67" s="16">
        <v>-82.457177999999999</v>
      </c>
      <c r="BO67">
        <f t="shared" ref="BO67:BO130" si="28">IF(BN67="open",1,0)</f>
        <v>0</v>
      </c>
      <c r="BP67" s="28">
        <f t="shared" ref="BP67:BP130" si="29">IF(BO67="NO",0,1)</f>
        <v>1</v>
      </c>
      <c r="BQ67">
        <f t="shared" si="22"/>
        <v>0</v>
      </c>
      <c r="BR67">
        <f t="shared" si="22"/>
        <v>0</v>
      </c>
      <c r="BS67">
        <f t="shared" si="22"/>
        <v>0</v>
      </c>
      <c r="BT67">
        <f t="shared" si="22"/>
        <v>0</v>
      </c>
      <c r="BU67">
        <f t="shared" si="22"/>
        <v>1</v>
      </c>
    </row>
    <row r="68" spans="1:73" x14ac:dyDescent="0.45">
      <c r="A68" s="18">
        <v>67</v>
      </c>
      <c r="B68" s="15" t="s">
        <v>260</v>
      </c>
      <c r="C68" s="15" t="s">
        <v>1164</v>
      </c>
      <c r="D68" s="15" t="s">
        <v>1163</v>
      </c>
      <c r="E68" s="17">
        <v>42406</v>
      </c>
      <c r="F68" s="15" t="s">
        <v>421</v>
      </c>
      <c r="G68" s="40" t="s">
        <v>34</v>
      </c>
      <c r="H68">
        <f t="shared" si="24"/>
        <v>1</v>
      </c>
      <c r="I68" s="15" t="s">
        <v>25</v>
      </c>
      <c r="J68" s="40" t="s">
        <v>25</v>
      </c>
      <c r="K68" s="20">
        <f t="shared" si="17"/>
        <v>1</v>
      </c>
      <c r="L68" s="20">
        <f t="shared" si="20"/>
        <v>0</v>
      </c>
      <c r="M68" s="20">
        <f t="shared" si="20"/>
        <v>0</v>
      </c>
      <c r="N68" s="20">
        <f t="shared" si="20"/>
        <v>0</v>
      </c>
      <c r="O68" s="20">
        <f t="shared" si="20"/>
        <v>0</v>
      </c>
      <c r="P68" s="20">
        <f t="shared" si="20"/>
        <v>0</v>
      </c>
      <c r="Q68" s="20">
        <f t="shared" si="20"/>
        <v>0</v>
      </c>
      <c r="R68" s="20">
        <f t="shared" si="20"/>
        <v>0</v>
      </c>
      <c r="S68" s="20">
        <f t="shared" si="20"/>
        <v>0</v>
      </c>
      <c r="T68" s="20">
        <f t="shared" si="20"/>
        <v>0</v>
      </c>
      <c r="U68" s="20">
        <f t="shared" si="20"/>
        <v>0</v>
      </c>
      <c r="V68" s="20">
        <f t="shared" si="20"/>
        <v>0</v>
      </c>
      <c r="W68" s="20">
        <f t="shared" si="20"/>
        <v>0</v>
      </c>
      <c r="X68" s="40" t="s">
        <v>26</v>
      </c>
      <c r="Y68" s="20">
        <f t="shared" si="19"/>
        <v>1</v>
      </c>
      <c r="Z68" s="20">
        <f t="shared" si="23"/>
        <v>0</v>
      </c>
      <c r="AA68" s="20">
        <f t="shared" si="23"/>
        <v>0</v>
      </c>
      <c r="AB68" s="20">
        <f t="shared" si="23"/>
        <v>0</v>
      </c>
      <c r="AC68" s="20">
        <f t="shared" si="23"/>
        <v>0</v>
      </c>
      <c r="AD68" s="20">
        <f t="shared" si="23"/>
        <v>0</v>
      </c>
      <c r="AE68" s="20">
        <f t="shared" si="23"/>
        <v>0</v>
      </c>
      <c r="AF68" s="20">
        <f t="shared" si="23"/>
        <v>0</v>
      </c>
      <c r="AG68" s="20">
        <f t="shared" si="23"/>
        <v>0</v>
      </c>
      <c r="AH68" s="20">
        <f t="shared" si="23"/>
        <v>0</v>
      </c>
      <c r="AI68" s="20">
        <f t="shared" si="23"/>
        <v>0</v>
      </c>
      <c r="AJ68" s="40" t="s">
        <v>261</v>
      </c>
      <c r="AK68" s="15">
        <v>1</v>
      </c>
      <c r="AL68" s="15">
        <v>3</v>
      </c>
      <c r="AM68" s="15">
        <v>4</v>
      </c>
      <c r="AN68" s="15">
        <v>0</v>
      </c>
      <c r="AO68" s="15"/>
      <c r="AP68" s="15"/>
      <c r="AQ68" s="15"/>
      <c r="AR68" s="29" t="s">
        <v>101</v>
      </c>
      <c r="AS68" s="39" t="s">
        <v>28</v>
      </c>
      <c r="AT68" s="28">
        <f t="shared" si="25"/>
        <v>0</v>
      </c>
      <c r="AU68" s="28" t="s">
        <v>101</v>
      </c>
      <c r="AV68" s="40" t="s">
        <v>101</v>
      </c>
      <c r="AW68" s="32">
        <f t="shared" si="26"/>
        <v>0</v>
      </c>
      <c r="AX68" s="32">
        <f t="shared" si="26"/>
        <v>0</v>
      </c>
      <c r="AY68" s="32">
        <f t="shared" si="26"/>
        <v>1</v>
      </c>
      <c r="AZ68" s="42" t="s">
        <v>101</v>
      </c>
      <c r="BA68">
        <f t="shared" si="21"/>
        <v>0</v>
      </c>
      <c r="BB68">
        <f t="shared" si="21"/>
        <v>0</v>
      </c>
      <c r="BC68">
        <f t="shared" si="21"/>
        <v>0</v>
      </c>
      <c r="BD68">
        <f t="shared" si="21"/>
        <v>1</v>
      </c>
      <c r="BE68">
        <f t="shared" si="21"/>
        <v>0</v>
      </c>
      <c r="BF68">
        <f t="shared" si="21"/>
        <v>1</v>
      </c>
      <c r="BG68" s="40" t="s">
        <v>101</v>
      </c>
      <c r="BH68" s="20">
        <f t="shared" si="27"/>
        <v>0</v>
      </c>
      <c r="BI68" s="20">
        <f t="shared" si="27"/>
        <v>0</v>
      </c>
      <c r="BJ68" s="20">
        <f t="shared" si="27"/>
        <v>0</v>
      </c>
      <c r="BK68" s="20">
        <f t="shared" si="27"/>
        <v>1</v>
      </c>
      <c r="BL68" s="15">
        <v>34.052233999999999</v>
      </c>
      <c r="BM68" s="16">
        <v>-118.243685</v>
      </c>
      <c r="BO68">
        <f t="shared" si="28"/>
        <v>0</v>
      </c>
      <c r="BP68" s="28">
        <f t="shared" si="29"/>
        <v>1</v>
      </c>
      <c r="BQ68">
        <f t="shared" si="22"/>
        <v>0</v>
      </c>
      <c r="BR68">
        <f t="shared" si="22"/>
        <v>0</v>
      </c>
      <c r="BS68">
        <f t="shared" si="22"/>
        <v>0</v>
      </c>
      <c r="BT68">
        <f t="shared" si="22"/>
        <v>0</v>
      </c>
      <c r="BU68">
        <f t="shared" si="22"/>
        <v>1</v>
      </c>
    </row>
    <row r="69" spans="1:73" x14ac:dyDescent="0.45">
      <c r="A69" s="18">
        <v>68</v>
      </c>
      <c r="B69" s="15" t="s">
        <v>262</v>
      </c>
      <c r="C69" s="15" t="s">
        <v>1371</v>
      </c>
      <c r="D69" s="15" t="s">
        <v>1152</v>
      </c>
      <c r="E69" s="17">
        <v>42406</v>
      </c>
      <c r="F69" s="15" t="s">
        <v>1433</v>
      </c>
      <c r="G69" s="40" t="s">
        <v>24</v>
      </c>
      <c r="H69">
        <f t="shared" si="24"/>
        <v>0</v>
      </c>
      <c r="I69" s="15" t="s">
        <v>263</v>
      </c>
      <c r="J69" s="40" t="s">
        <v>263</v>
      </c>
      <c r="K69" s="20">
        <f t="shared" si="17"/>
        <v>0</v>
      </c>
      <c r="L69" s="20">
        <f t="shared" si="20"/>
        <v>0</v>
      </c>
      <c r="M69" s="20">
        <f t="shared" si="20"/>
        <v>0</v>
      </c>
      <c r="N69" s="20">
        <f t="shared" si="20"/>
        <v>0</v>
      </c>
      <c r="O69" s="20">
        <f t="shared" si="20"/>
        <v>0</v>
      </c>
      <c r="P69" s="20">
        <f t="shared" si="20"/>
        <v>1</v>
      </c>
      <c r="Q69" s="20">
        <f t="shared" si="20"/>
        <v>0</v>
      </c>
      <c r="R69" s="20">
        <f t="shared" si="20"/>
        <v>0</v>
      </c>
      <c r="S69" s="20">
        <f t="shared" si="20"/>
        <v>0</v>
      </c>
      <c r="T69" s="20">
        <f t="shared" si="20"/>
        <v>0</v>
      </c>
      <c r="U69" s="20">
        <f t="shared" si="20"/>
        <v>0</v>
      </c>
      <c r="V69" s="20">
        <f t="shared" si="20"/>
        <v>0</v>
      </c>
      <c r="W69" s="20">
        <f t="shared" si="20"/>
        <v>0</v>
      </c>
      <c r="X69" s="40" t="s">
        <v>223</v>
      </c>
      <c r="Y69" s="20">
        <f t="shared" si="19"/>
        <v>0</v>
      </c>
      <c r="Z69" s="20">
        <f t="shared" si="23"/>
        <v>0</v>
      </c>
      <c r="AA69" s="20">
        <f t="shared" si="23"/>
        <v>0</v>
      </c>
      <c r="AB69" s="20">
        <f t="shared" si="23"/>
        <v>0</v>
      </c>
      <c r="AC69" s="20">
        <f t="shared" si="23"/>
        <v>1</v>
      </c>
      <c r="AD69" s="20">
        <f t="shared" si="23"/>
        <v>0</v>
      </c>
      <c r="AE69" s="20">
        <f t="shared" si="23"/>
        <v>0</v>
      </c>
      <c r="AF69" s="20">
        <f t="shared" si="23"/>
        <v>0</v>
      </c>
      <c r="AG69" s="20">
        <f t="shared" si="23"/>
        <v>0</v>
      </c>
      <c r="AH69" s="20">
        <f t="shared" si="23"/>
        <v>0</v>
      </c>
      <c r="AI69" s="20">
        <f t="shared" si="23"/>
        <v>0</v>
      </c>
      <c r="AJ69" s="40" t="s">
        <v>264</v>
      </c>
      <c r="AK69" s="15">
        <v>4</v>
      </c>
      <c r="AL69" s="15">
        <v>0</v>
      </c>
      <c r="AM69" s="15">
        <v>3</v>
      </c>
      <c r="AN69" s="15">
        <v>0</v>
      </c>
      <c r="AO69" s="15"/>
      <c r="AP69" s="15"/>
      <c r="AQ69" s="15"/>
      <c r="AR69" s="29" t="s">
        <v>101</v>
      </c>
      <c r="AS69" s="39" t="s">
        <v>28</v>
      </c>
      <c r="AT69" s="28">
        <f t="shared" si="25"/>
        <v>0</v>
      </c>
      <c r="AU69" s="28" t="s">
        <v>101</v>
      </c>
      <c r="AV69" s="40" t="s">
        <v>101</v>
      </c>
      <c r="AW69" s="32">
        <f t="shared" si="26"/>
        <v>0</v>
      </c>
      <c r="AX69" s="32">
        <f t="shared" si="26"/>
        <v>0</v>
      </c>
      <c r="AY69" s="32">
        <f t="shared" si="26"/>
        <v>1</v>
      </c>
      <c r="AZ69" s="42" t="s">
        <v>29</v>
      </c>
      <c r="BA69">
        <f t="shared" si="21"/>
        <v>1</v>
      </c>
      <c r="BB69">
        <f t="shared" si="21"/>
        <v>0</v>
      </c>
      <c r="BC69">
        <f t="shared" si="21"/>
        <v>0</v>
      </c>
      <c r="BD69">
        <f t="shared" si="21"/>
        <v>0</v>
      </c>
      <c r="BE69">
        <f t="shared" si="21"/>
        <v>0</v>
      </c>
      <c r="BF69">
        <f t="shared" si="21"/>
        <v>0</v>
      </c>
      <c r="BG69" s="40" t="s">
        <v>109</v>
      </c>
      <c r="BH69" s="20">
        <f t="shared" si="27"/>
        <v>1</v>
      </c>
      <c r="BI69" s="20">
        <f t="shared" si="27"/>
        <v>0</v>
      </c>
      <c r="BJ69" s="20">
        <f t="shared" si="27"/>
        <v>0</v>
      </c>
      <c r="BK69" s="20">
        <f t="shared" si="27"/>
        <v>0</v>
      </c>
      <c r="BL69" s="15">
        <v>29.209683999999999</v>
      </c>
      <c r="BM69" s="16">
        <v>-99.786168000000004</v>
      </c>
      <c r="BO69">
        <f t="shared" si="28"/>
        <v>0</v>
      </c>
      <c r="BP69" s="28">
        <f t="shared" si="29"/>
        <v>1</v>
      </c>
      <c r="BQ69">
        <f t="shared" si="22"/>
        <v>1</v>
      </c>
      <c r="BR69">
        <f t="shared" si="22"/>
        <v>0</v>
      </c>
      <c r="BS69">
        <f t="shared" si="22"/>
        <v>0</v>
      </c>
      <c r="BT69">
        <f t="shared" si="22"/>
        <v>0</v>
      </c>
      <c r="BU69">
        <f t="shared" si="22"/>
        <v>0</v>
      </c>
    </row>
    <row r="70" spans="1:73" x14ac:dyDescent="0.45">
      <c r="A70" s="18">
        <v>69</v>
      </c>
      <c r="B70" s="15" t="s">
        <v>265</v>
      </c>
      <c r="C70" s="15" t="s">
        <v>1158</v>
      </c>
      <c r="D70" s="15" t="s">
        <v>1157</v>
      </c>
      <c r="E70" s="17">
        <v>42400</v>
      </c>
      <c r="F70" s="15" t="s">
        <v>266</v>
      </c>
      <c r="G70" s="40" t="s">
        <v>34</v>
      </c>
      <c r="H70">
        <f t="shared" si="24"/>
        <v>1</v>
      </c>
      <c r="I70" s="15" t="s">
        <v>25</v>
      </c>
      <c r="J70" s="40" t="s">
        <v>25</v>
      </c>
      <c r="K70" s="20">
        <f t="shared" si="17"/>
        <v>1</v>
      </c>
      <c r="L70" s="20">
        <f t="shared" si="20"/>
        <v>0</v>
      </c>
      <c r="M70" s="20">
        <f t="shared" si="20"/>
        <v>0</v>
      </c>
      <c r="N70" s="20">
        <f t="shared" si="20"/>
        <v>0</v>
      </c>
      <c r="O70" s="20">
        <f t="shared" si="20"/>
        <v>0</v>
      </c>
      <c r="P70" s="20">
        <f t="shared" si="20"/>
        <v>0</v>
      </c>
      <c r="Q70" s="20">
        <f t="shared" si="20"/>
        <v>0</v>
      </c>
      <c r="R70" s="20">
        <f t="shared" si="20"/>
        <v>0</v>
      </c>
      <c r="S70" s="20">
        <f t="shared" si="20"/>
        <v>0</v>
      </c>
      <c r="T70" s="20">
        <f t="shared" si="20"/>
        <v>0</v>
      </c>
      <c r="U70" s="20">
        <f t="shared" si="20"/>
        <v>0</v>
      </c>
      <c r="V70" s="20">
        <f t="shared" si="20"/>
        <v>0</v>
      </c>
      <c r="W70" s="20">
        <f t="shared" si="20"/>
        <v>0</v>
      </c>
      <c r="X70" s="40" t="s">
        <v>132</v>
      </c>
      <c r="Y70" s="20">
        <f t="shared" si="19"/>
        <v>0</v>
      </c>
      <c r="Z70" s="20">
        <f t="shared" si="23"/>
        <v>0</v>
      </c>
      <c r="AA70" s="20">
        <f t="shared" si="23"/>
        <v>0</v>
      </c>
      <c r="AB70" s="20">
        <f t="shared" si="23"/>
        <v>0</v>
      </c>
      <c r="AC70" s="20">
        <f t="shared" si="23"/>
        <v>0</v>
      </c>
      <c r="AD70" s="20">
        <f t="shared" si="23"/>
        <v>0</v>
      </c>
      <c r="AE70" s="20">
        <f t="shared" si="23"/>
        <v>1</v>
      </c>
      <c r="AF70" s="20">
        <f t="shared" si="23"/>
        <v>0</v>
      </c>
      <c r="AG70" s="20">
        <f t="shared" si="23"/>
        <v>0</v>
      </c>
      <c r="AH70" s="20">
        <f t="shared" si="23"/>
        <v>0</v>
      </c>
      <c r="AI70" s="20">
        <f t="shared" si="23"/>
        <v>0</v>
      </c>
      <c r="AJ70" s="40" t="s">
        <v>267</v>
      </c>
      <c r="AK70" s="15">
        <v>0</v>
      </c>
      <c r="AL70" s="15">
        <v>3</v>
      </c>
      <c r="AM70" s="15">
        <v>3</v>
      </c>
      <c r="AN70" s="15">
        <v>0</v>
      </c>
      <c r="AO70" s="15"/>
      <c r="AP70" s="15"/>
      <c r="AQ70" s="15"/>
      <c r="AR70" s="29" t="s">
        <v>101</v>
      </c>
      <c r="AS70" s="39" t="s">
        <v>28</v>
      </c>
      <c r="AT70" s="28">
        <f t="shared" si="25"/>
        <v>0</v>
      </c>
      <c r="AU70" s="28" t="s">
        <v>101</v>
      </c>
      <c r="AV70" s="40" t="s">
        <v>101</v>
      </c>
      <c r="AW70" s="32">
        <f t="shared" si="26"/>
        <v>0</v>
      </c>
      <c r="AX70" s="32">
        <f t="shared" si="26"/>
        <v>0</v>
      </c>
      <c r="AY70" s="32">
        <f t="shared" si="26"/>
        <v>1</v>
      </c>
      <c r="AZ70" s="42" t="s">
        <v>1469</v>
      </c>
      <c r="BA70">
        <f t="shared" si="21"/>
        <v>0</v>
      </c>
      <c r="BB70">
        <f t="shared" si="21"/>
        <v>0</v>
      </c>
      <c r="BC70">
        <f t="shared" si="21"/>
        <v>1</v>
      </c>
      <c r="BD70">
        <f t="shared" si="21"/>
        <v>0</v>
      </c>
      <c r="BE70">
        <f t="shared" si="21"/>
        <v>0</v>
      </c>
      <c r="BF70">
        <f t="shared" si="21"/>
        <v>0</v>
      </c>
      <c r="BG70" s="40" t="s">
        <v>109</v>
      </c>
      <c r="BH70" s="20">
        <f t="shared" si="27"/>
        <v>1</v>
      </c>
      <c r="BI70" s="20">
        <f t="shared" si="27"/>
        <v>0</v>
      </c>
      <c r="BJ70" s="20">
        <f t="shared" si="27"/>
        <v>0</v>
      </c>
      <c r="BK70" s="20">
        <f t="shared" si="27"/>
        <v>0</v>
      </c>
      <c r="BL70" s="15">
        <v>29.951066000000001</v>
      </c>
      <c r="BM70" s="16">
        <v>-90.071532000000005</v>
      </c>
      <c r="BO70">
        <f t="shared" si="28"/>
        <v>0</v>
      </c>
      <c r="BP70" s="28">
        <f t="shared" si="29"/>
        <v>1</v>
      </c>
      <c r="BQ70">
        <f t="shared" si="22"/>
        <v>0</v>
      </c>
      <c r="BR70">
        <f t="shared" si="22"/>
        <v>0</v>
      </c>
      <c r="BS70">
        <f t="shared" si="22"/>
        <v>1</v>
      </c>
      <c r="BT70">
        <f t="shared" si="22"/>
        <v>0</v>
      </c>
      <c r="BU70">
        <f t="shared" si="22"/>
        <v>0</v>
      </c>
    </row>
    <row r="71" spans="1:73" x14ac:dyDescent="0.45">
      <c r="A71" s="18">
        <v>70</v>
      </c>
      <c r="B71" s="15" t="s">
        <v>268</v>
      </c>
      <c r="C71" s="15" t="s">
        <v>1370</v>
      </c>
      <c r="D71" s="15" t="s">
        <v>1154</v>
      </c>
      <c r="E71" s="17">
        <v>42399</v>
      </c>
      <c r="F71" s="15" t="s">
        <v>118</v>
      </c>
      <c r="G71" s="40" t="s">
        <v>24</v>
      </c>
      <c r="H71">
        <f t="shared" si="24"/>
        <v>0</v>
      </c>
      <c r="I71" s="15" t="s">
        <v>25</v>
      </c>
      <c r="J71" s="40" t="s">
        <v>25</v>
      </c>
      <c r="K71" s="20">
        <f t="shared" si="17"/>
        <v>1</v>
      </c>
      <c r="L71" s="20">
        <f t="shared" si="20"/>
        <v>0</v>
      </c>
      <c r="M71" s="20">
        <f t="shared" si="20"/>
        <v>0</v>
      </c>
      <c r="N71" s="20">
        <f t="shared" si="20"/>
        <v>0</v>
      </c>
      <c r="O71" s="20">
        <f t="shared" si="20"/>
        <v>0</v>
      </c>
      <c r="P71" s="20">
        <f t="shared" si="20"/>
        <v>0</v>
      </c>
      <c r="Q71" s="20">
        <f t="shared" si="20"/>
        <v>0</v>
      </c>
      <c r="R71" s="20">
        <f t="shared" si="20"/>
        <v>0</v>
      </c>
      <c r="S71" s="20">
        <f t="shared" si="20"/>
        <v>0</v>
      </c>
      <c r="T71" s="20">
        <f t="shared" si="20"/>
        <v>0</v>
      </c>
      <c r="U71" s="20">
        <f t="shared" si="20"/>
        <v>0</v>
      </c>
      <c r="V71" s="20">
        <f t="shared" si="20"/>
        <v>0</v>
      </c>
      <c r="W71" s="20">
        <f t="shared" si="20"/>
        <v>0</v>
      </c>
      <c r="X71" s="40" t="s">
        <v>132</v>
      </c>
      <c r="Y71" s="20">
        <f t="shared" si="19"/>
        <v>0</v>
      </c>
      <c r="Z71" s="20">
        <f t="shared" si="23"/>
        <v>0</v>
      </c>
      <c r="AA71" s="20">
        <f t="shared" si="23"/>
        <v>0</v>
      </c>
      <c r="AB71" s="20">
        <f t="shared" si="23"/>
        <v>0</v>
      </c>
      <c r="AC71" s="20">
        <f t="shared" si="23"/>
        <v>0</v>
      </c>
      <c r="AD71" s="20">
        <f t="shared" si="23"/>
        <v>0</v>
      </c>
      <c r="AE71" s="20">
        <f t="shared" si="23"/>
        <v>1</v>
      </c>
      <c r="AF71" s="20">
        <f t="shared" si="23"/>
        <v>0</v>
      </c>
      <c r="AG71" s="20">
        <f t="shared" si="23"/>
        <v>0</v>
      </c>
      <c r="AH71" s="20">
        <f t="shared" si="23"/>
        <v>0</v>
      </c>
      <c r="AI71" s="20">
        <f t="shared" si="23"/>
        <v>0</v>
      </c>
      <c r="AJ71" s="40" t="s">
        <v>269</v>
      </c>
      <c r="AK71" s="15">
        <v>3</v>
      </c>
      <c r="AL71" s="15">
        <v>5</v>
      </c>
      <c r="AM71" s="15">
        <v>8</v>
      </c>
      <c r="AN71" s="15">
        <v>0</v>
      </c>
      <c r="AO71" s="15"/>
      <c r="AP71" s="15"/>
      <c r="AQ71" s="15"/>
      <c r="AR71" s="29" t="s">
        <v>101</v>
      </c>
      <c r="AS71" s="39" t="s">
        <v>28</v>
      </c>
      <c r="AT71" s="28">
        <f t="shared" si="25"/>
        <v>0</v>
      </c>
      <c r="AU71" s="28" t="s">
        <v>101</v>
      </c>
      <c r="AV71" s="40" t="s">
        <v>101</v>
      </c>
      <c r="AW71" s="32">
        <f t="shared" si="26"/>
        <v>0</v>
      </c>
      <c r="AX71" s="32">
        <f t="shared" si="26"/>
        <v>0</v>
      </c>
      <c r="AY71" s="32">
        <f t="shared" si="26"/>
        <v>1</v>
      </c>
      <c r="AZ71" s="42" t="s">
        <v>101</v>
      </c>
      <c r="BA71">
        <f t="shared" si="21"/>
        <v>0</v>
      </c>
      <c r="BB71">
        <f t="shared" si="21"/>
        <v>0</v>
      </c>
      <c r="BC71">
        <f t="shared" si="21"/>
        <v>0</v>
      </c>
      <c r="BD71">
        <f t="shared" si="21"/>
        <v>1</v>
      </c>
      <c r="BE71">
        <f t="shared" si="21"/>
        <v>0</v>
      </c>
      <c r="BF71">
        <f t="shared" si="21"/>
        <v>1</v>
      </c>
      <c r="BG71" s="40" t="s">
        <v>109</v>
      </c>
      <c r="BH71" s="20">
        <f t="shared" si="27"/>
        <v>1</v>
      </c>
      <c r="BI71" s="20">
        <f t="shared" si="27"/>
        <v>0</v>
      </c>
      <c r="BJ71" s="20">
        <f t="shared" si="27"/>
        <v>0</v>
      </c>
      <c r="BK71" s="20">
        <f t="shared" si="27"/>
        <v>0</v>
      </c>
      <c r="BL71" s="15">
        <v>33.538651999999999</v>
      </c>
      <c r="BM71" s="16">
        <v>-112.185987</v>
      </c>
      <c r="BO71">
        <f t="shared" si="28"/>
        <v>0</v>
      </c>
      <c r="BP71" s="28">
        <f t="shared" si="29"/>
        <v>1</v>
      </c>
      <c r="BQ71">
        <f t="shared" si="22"/>
        <v>0</v>
      </c>
      <c r="BR71">
        <f t="shared" si="22"/>
        <v>0</v>
      </c>
      <c r="BS71">
        <f t="shared" si="22"/>
        <v>0</v>
      </c>
      <c r="BT71">
        <f t="shared" si="22"/>
        <v>0</v>
      </c>
      <c r="BU71">
        <f t="shared" si="22"/>
        <v>1</v>
      </c>
    </row>
    <row r="72" spans="1:73" x14ac:dyDescent="0.45">
      <c r="A72" s="18">
        <v>71</v>
      </c>
      <c r="B72" s="15" t="s">
        <v>270</v>
      </c>
      <c r="C72" s="15" t="s">
        <v>1369</v>
      </c>
      <c r="D72" s="15" t="s">
        <v>1257</v>
      </c>
      <c r="E72" s="17">
        <v>42398</v>
      </c>
      <c r="F72" s="15" t="s">
        <v>1433</v>
      </c>
      <c r="G72" s="40" t="s">
        <v>1439</v>
      </c>
      <c r="H72">
        <f t="shared" si="24"/>
        <v>0</v>
      </c>
      <c r="I72" s="15" t="s">
        <v>119</v>
      </c>
      <c r="J72" s="40" t="s">
        <v>119</v>
      </c>
      <c r="K72" s="20">
        <f t="shared" si="17"/>
        <v>0</v>
      </c>
      <c r="L72" s="20">
        <f t="shared" si="20"/>
        <v>0</v>
      </c>
      <c r="M72" s="20">
        <f t="shared" si="20"/>
        <v>0</v>
      </c>
      <c r="N72" s="20">
        <f t="shared" si="20"/>
        <v>1</v>
      </c>
      <c r="O72" s="20">
        <f t="shared" si="20"/>
        <v>0</v>
      </c>
      <c r="P72" s="20">
        <f t="shared" si="20"/>
        <v>0</v>
      </c>
      <c r="Q72" s="20">
        <f t="shared" si="20"/>
        <v>0</v>
      </c>
      <c r="R72" s="20">
        <f t="shared" si="20"/>
        <v>0</v>
      </c>
      <c r="S72" s="20">
        <f t="shared" si="20"/>
        <v>0</v>
      </c>
      <c r="T72" s="20">
        <f t="shared" si="20"/>
        <v>0</v>
      </c>
      <c r="U72" s="20">
        <f t="shared" si="20"/>
        <v>0</v>
      </c>
      <c r="V72" s="20">
        <f t="shared" si="20"/>
        <v>0</v>
      </c>
      <c r="W72" s="20">
        <f t="shared" si="20"/>
        <v>0</v>
      </c>
      <c r="X72" s="40" t="s">
        <v>223</v>
      </c>
      <c r="Y72" s="20">
        <f t="shared" si="19"/>
        <v>0</v>
      </c>
      <c r="Z72" s="20">
        <f t="shared" si="23"/>
        <v>0</v>
      </c>
      <c r="AA72" s="20">
        <f t="shared" si="23"/>
        <v>0</v>
      </c>
      <c r="AB72" s="20">
        <f t="shared" si="23"/>
        <v>0</v>
      </c>
      <c r="AC72" s="20">
        <f t="shared" si="23"/>
        <v>1</v>
      </c>
      <c r="AD72" s="20">
        <f t="shared" si="23"/>
        <v>0</v>
      </c>
      <c r="AE72" s="20">
        <f t="shared" si="23"/>
        <v>0</v>
      </c>
      <c r="AF72" s="20">
        <f t="shared" si="23"/>
        <v>0</v>
      </c>
      <c r="AG72" s="20">
        <f t="shared" si="23"/>
        <v>0</v>
      </c>
      <c r="AH72" s="20">
        <f t="shared" si="23"/>
        <v>0</v>
      </c>
      <c r="AI72" s="20">
        <f t="shared" si="23"/>
        <v>0</v>
      </c>
      <c r="AJ72" s="40" t="s">
        <v>271</v>
      </c>
      <c r="AK72" s="15">
        <v>2</v>
      </c>
      <c r="AL72" s="15">
        <v>2</v>
      </c>
      <c r="AM72" s="15">
        <v>3</v>
      </c>
      <c r="AN72" s="15">
        <v>0</v>
      </c>
      <c r="AO72" s="15">
        <v>42</v>
      </c>
      <c r="AP72" s="15"/>
      <c r="AQ72" s="15"/>
      <c r="AR72" s="29">
        <v>42</v>
      </c>
      <c r="AS72" s="39" t="s">
        <v>28</v>
      </c>
      <c r="AT72" s="28">
        <f t="shared" si="25"/>
        <v>0</v>
      </c>
      <c r="AU72" s="28" t="s">
        <v>101</v>
      </c>
      <c r="AV72" s="40" t="s">
        <v>101</v>
      </c>
      <c r="AW72" s="32">
        <f t="shared" si="26"/>
        <v>0</v>
      </c>
      <c r="AX72" s="32">
        <f t="shared" si="26"/>
        <v>0</v>
      </c>
      <c r="AY72" s="32">
        <f t="shared" si="26"/>
        <v>1</v>
      </c>
      <c r="AZ72" s="42" t="s">
        <v>101</v>
      </c>
      <c r="BA72">
        <f t="shared" si="21"/>
        <v>0</v>
      </c>
      <c r="BB72">
        <f t="shared" si="21"/>
        <v>0</v>
      </c>
      <c r="BC72">
        <f t="shared" si="21"/>
        <v>0</v>
      </c>
      <c r="BD72">
        <f t="shared" si="21"/>
        <v>1</v>
      </c>
      <c r="BE72">
        <f t="shared" si="21"/>
        <v>0</v>
      </c>
      <c r="BF72">
        <f t="shared" si="21"/>
        <v>1</v>
      </c>
      <c r="BG72" s="40" t="s">
        <v>109</v>
      </c>
      <c r="BH72" s="20">
        <f t="shared" si="27"/>
        <v>1</v>
      </c>
      <c r="BI72" s="20">
        <f t="shared" si="27"/>
        <v>0</v>
      </c>
      <c r="BJ72" s="20">
        <f t="shared" si="27"/>
        <v>0</v>
      </c>
      <c r="BK72" s="20">
        <f t="shared" si="27"/>
        <v>0</v>
      </c>
      <c r="BL72" s="15">
        <v>38.044556</v>
      </c>
      <c r="BM72" s="16">
        <v>-77.286488000000006</v>
      </c>
      <c r="BO72">
        <f t="shared" si="28"/>
        <v>0</v>
      </c>
      <c r="BP72" s="28">
        <f t="shared" si="29"/>
        <v>1</v>
      </c>
      <c r="BQ72">
        <f t="shared" si="22"/>
        <v>0</v>
      </c>
      <c r="BR72">
        <f t="shared" si="22"/>
        <v>0</v>
      </c>
      <c r="BS72">
        <f t="shared" si="22"/>
        <v>0</v>
      </c>
      <c r="BT72">
        <f t="shared" si="22"/>
        <v>0</v>
      </c>
      <c r="BU72">
        <f t="shared" si="22"/>
        <v>1</v>
      </c>
    </row>
    <row r="73" spans="1:73" x14ac:dyDescent="0.45">
      <c r="A73" s="18">
        <v>72</v>
      </c>
      <c r="B73" s="15" t="s">
        <v>272</v>
      </c>
      <c r="C73" s="15" t="s">
        <v>1368</v>
      </c>
      <c r="D73" s="15" t="s">
        <v>1257</v>
      </c>
      <c r="E73" s="17">
        <v>42396</v>
      </c>
      <c r="F73" s="15" t="s">
        <v>118</v>
      </c>
      <c r="G73" s="40" t="s">
        <v>24</v>
      </c>
      <c r="H73">
        <f t="shared" si="24"/>
        <v>0</v>
      </c>
      <c r="I73" s="15" t="s">
        <v>119</v>
      </c>
      <c r="J73" s="40" t="s">
        <v>119</v>
      </c>
      <c r="K73" s="20">
        <f t="shared" si="17"/>
        <v>0</v>
      </c>
      <c r="L73" s="20">
        <f t="shared" si="20"/>
        <v>0</v>
      </c>
      <c r="M73" s="20">
        <f t="shared" si="20"/>
        <v>0</v>
      </c>
      <c r="N73" s="20">
        <f t="shared" si="20"/>
        <v>1</v>
      </c>
      <c r="O73" s="20">
        <f t="shared" si="20"/>
        <v>0</v>
      </c>
      <c r="P73" s="20">
        <f t="shared" si="20"/>
        <v>0</v>
      </c>
      <c r="Q73" s="20">
        <f t="shared" si="20"/>
        <v>0</v>
      </c>
      <c r="R73" s="20">
        <f t="shared" si="20"/>
        <v>0</v>
      </c>
      <c r="S73" s="20">
        <f t="shared" si="20"/>
        <v>0</v>
      </c>
      <c r="T73" s="20">
        <f t="shared" si="20"/>
        <v>0</v>
      </c>
      <c r="U73" s="20">
        <f t="shared" si="20"/>
        <v>0</v>
      </c>
      <c r="V73" s="20">
        <f t="shared" si="20"/>
        <v>0</v>
      </c>
      <c r="W73" s="20">
        <f t="shared" si="20"/>
        <v>0</v>
      </c>
      <c r="X73" s="40" t="s">
        <v>223</v>
      </c>
      <c r="Y73" s="20">
        <f t="shared" si="19"/>
        <v>0</v>
      </c>
      <c r="Z73" s="20">
        <f t="shared" si="23"/>
        <v>0</v>
      </c>
      <c r="AA73" s="20">
        <f t="shared" si="23"/>
        <v>0</v>
      </c>
      <c r="AB73" s="20">
        <f t="shared" si="23"/>
        <v>0</v>
      </c>
      <c r="AC73" s="20">
        <f t="shared" si="23"/>
        <v>1</v>
      </c>
      <c r="AD73" s="20">
        <f t="shared" si="23"/>
        <v>0</v>
      </c>
      <c r="AE73" s="20">
        <f t="shared" si="23"/>
        <v>0</v>
      </c>
      <c r="AF73" s="20">
        <f t="shared" si="23"/>
        <v>0</v>
      </c>
      <c r="AG73" s="20">
        <f t="shared" si="23"/>
        <v>0</v>
      </c>
      <c r="AH73" s="20">
        <f t="shared" si="23"/>
        <v>0</v>
      </c>
      <c r="AI73" s="20">
        <f t="shared" si="23"/>
        <v>0</v>
      </c>
      <c r="AJ73" s="40" t="s">
        <v>273</v>
      </c>
      <c r="AK73" s="15">
        <v>6</v>
      </c>
      <c r="AL73" s="15">
        <v>0</v>
      </c>
      <c r="AM73" s="15">
        <v>5</v>
      </c>
      <c r="AN73" s="15">
        <v>0</v>
      </c>
      <c r="AO73" s="15"/>
      <c r="AP73" s="15"/>
      <c r="AQ73" s="15"/>
      <c r="AR73" s="29" t="s">
        <v>101</v>
      </c>
      <c r="AS73" s="39" t="s">
        <v>28</v>
      </c>
      <c r="AT73" s="28">
        <f t="shared" si="25"/>
        <v>0</v>
      </c>
      <c r="AU73" s="28" t="s">
        <v>101</v>
      </c>
      <c r="AV73" s="40" t="s">
        <v>52</v>
      </c>
      <c r="AW73" s="32">
        <f t="shared" si="26"/>
        <v>1</v>
      </c>
      <c r="AX73" s="32">
        <f t="shared" si="26"/>
        <v>0</v>
      </c>
      <c r="AY73" s="32">
        <f t="shared" si="26"/>
        <v>0</v>
      </c>
      <c r="AZ73" s="42" t="s">
        <v>29</v>
      </c>
      <c r="BA73">
        <f t="shared" si="21"/>
        <v>1</v>
      </c>
      <c r="BB73">
        <f t="shared" si="21"/>
        <v>0</v>
      </c>
      <c r="BC73">
        <f t="shared" si="21"/>
        <v>0</v>
      </c>
      <c r="BD73">
        <f t="shared" si="21"/>
        <v>0</v>
      </c>
      <c r="BE73">
        <f t="shared" si="21"/>
        <v>0</v>
      </c>
      <c r="BF73">
        <f t="shared" si="21"/>
        <v>0</v>
      </c>
      <c r="BG73" s="40" t="s">
        <v>109</v>
      </c>
      <c r="BH73" s="20">
        <f t="shared" si="27"/>
        <v>1</v>
      </c>
      <c r="BI73" s="20">
        <f t="shared" si="27"/>
        <v>0</v>
      </c>
      <c r="BJ73" s="20">
        <f t="shared" si="27"/>
        <v>0</v>
      </c>
      <c r="BK73" s="20">
        <f t="shared" si="27"/>
        <v>0</v>
      </c>
      <c r="BL73" s="15">
        <v>36.792099999999998</v>
      </c>
      <c r="BM73" s="16">
        <v>-76.329300000000003</v>
      </c>
      <c r="BO73">
        <f t="shared" si="28"/>
        <v>0</v>
      </c>
      <c r="BP73" s="28">
        <f t="shared" si="29"/>
        <v>1</v>
      </c>
      <c r="BQ73">
        <f t="shared" si="22"/>
        <v>1</v>
      </c>
      <c r="BR73">
        <f t="shared" si="22"/>
        <v>0</v>
      </c>
      <c r="BS73">
        <f t="shared" si="22"/>
        <v>0</v>
      </c>
      <c r="BT73">
        <f t="shared" si="22"/>
        <v>0</v>
      </c>
      <c r="BU73">
        <f t="shared" si="22"/>
        <v>0</v>
      </c>
    </row>
    <row r="74" spans="1:73" x14ac:dyDescent="0.45">
      <c r="A74" s="18">
        <v>73</v>
      </c>
      <c r="B74" s="15" t="s">
        <v>274</v>
      </c>
      <c r="C74" s="15" t="s">
        <v>1367</v>
      </c>
      <c r="D74" s="15" t="s">
        <v>1163</v>
      </c>
      <c r="E74" s="17">
        <v>42394</v>
      </c>
      <c r="F74" s="15" t="s">
        <v>142</v>
      </c>
      <c r="G74" s="40" t="s">
        <v>24</v>
      </c>
      <c r="H74">
        <f t="shared" si="24"/>
        <v>0</v>
      </c>
      <c r="I74" s="15" t="s">
        <v>25</v>
      </c>
      <c r="J74" s="40" t="s">
        <v>25</v>
      </c>
      <c r="K74" s="20">
        <f t="shared" si="17"/>
        <v>1</v>
      </c>
      <c r="L74" s="20">
        <f t="shared" si="20"/>
        <v>0</v>
      </c>
      <c r="M74" s="20">
        <f t="shared" si="20"/>
        <v>0</v>
      </c>
      <c r="N74" s="20">
        <f t="shared" si="20"/>
        <v>0</v>
      </c>
      <c r="O74" s="20">
        <f t="shared" si="20"/>
        <v>0</v>
      </c>
      <c r="P74" s="20">
        <f t="shared" si="20"/>
        <v>0</v>
      </c>
      <c r="Q74" s="20">
        <f t="shared" si="20"/>
        <v>0</v>
      </c>
      <c r="R74" s="20">
        <f t="shared" si="20"/>
        <v>0</v>
      </c>
      <c r="S74" s="20">
        <f t="shared" si="20"/>
        <v>0</v>
      </c>
      <c r="T74" s="20">
        <f t="shared" si="20"/>
        <v>0</v>
      </c>
      <c r="U74" s="20">
        <f t="shared" si="20"/>
        <v>0</v>
      </c>
      <c r="V74" s="20">
        <f t="shared" si="20"/>
        <v>0</v>
      </c>
      <c r="W74" s="20">
        <f t="shared" si="20"/>
        <v>0</v>
      </c>
      <c r="X74" s="40" t="s">
        <v>26</v>
      </c>
      <c r="Y74" s="20">
        <f t="shared" si="19"/>
        <v>1</v>
      </c>
      <c r="Z74" s="20">
        <f t="shared" si="23"/>
        <v>0</v>
      </c>
      <c r="AA74" s="20">
        <f t="shared" si="23"/>
        <v>0</v>
      </c>
      <c r="AB74" s="20">
        <f t="shared" si="23"/>
        <v>0</v>
      </c>
      <c r="AC74" s="20">
        <f t="shared" si="23"/>
        <v>0</v>
      </c>
      <c r="AD74" s="20">
        <f t="shared" si="23"/>
        <v>0</v>
      </c>
      <c r="AE74" s="20">
        <f t="shared" si="23"/>
        <v>0</v>
      </c>
      <c r="AF74" s="20">
        <f t="shared" si="23"/>
        <v>0</v>
      </c>
      <c r="AG74" s="20">
        <f t="shared" si="23"/>
        <v>0</v>
      </c>
      <c r="AH74" s="20">
        <f t="shared" si="23"/>
        <v>0</v>
      </c>
      <c r="AI74" s="20">
        <f t="shared" si="23"/>
        <v>0</v>
      </c>
      <c r="AJ74" s="40" t="s">
        <v>275</v>
      </c>
      <c r="AK74" s="15">
        <v>1</v>
      </c>
      <c r="AL74" s="15">
        <v>4</v>
      </c>
      <c r="AM74" s="15">
        <v>5</v>
      </c>
      <c r="AN74" s="15">
        <v>0</v>
      </c>
      <c r="AO74" s="15"/>
      <c r="AP74" s="15"/>
      <c r="AQ74" s="15"/>
      <c r="AR74" s="29" t="s">
        <v>101</v>
      </c>
      <c r="AS74" s="39" t="s">
        <v>28</v>
      </c>
      <c r="AT74" s="28">
        <f t="shared" si="25"/>
        <v>0</v>
      </c>
      <c r="AU74" s="28" t="s">
        <v>101</v>
      </c>
      <c r="AV74" s="40" t="s">
        <v>101</v>
      </c>
      <c r="AW74" s="32">
        <f t="shared" si="26"/>
        <v>0</v>
      </c>
      <c r="AX74" s="32">
        <f t="shared" si="26"/>
        <v>0</v>
      </c>
      <c r="AY74" s="32">
        <f t="shared" si="26"/>
        <v>1</v>
      </c>
      <c r="AZ74" s="42" t="s">
        <v>101</v>
      </c>
      <c r="BA74">
        <f t="shared" si="21"/>
        <v>0</v>
      </c>
      <c r="BB74">
        <f t="shared" si="21"/>
        <v>0</v>
      </c>
      <c r="BC74">
        <f t="shared" si="21"/>
        <v>0</v>
      </c>
      <c r="BD74">
        <f t="shared" si="21"/>
        <v>1</v>
      </c>
      <c r="BE74">
        <f t="shared" si="21"/>
        <v>0</v>
      </c>
      <c r="BF74">
        <f t="shared" si="21"/>
        <v>1</v>
      </c>
      <c r="BG74" s="40" t="s">
        <v>109</v>
      </c>
      <c r="BH74" s="20">
        <f t="shared" si="27"/>
        <v>1</v>
      </c>
      <c r="BI74" s="20">
        <f t="shared" si="27"/>
        <v>0</v>
      </c>
      <c r="BJ74" s="20">
        <f t="shared" si="27"/>
        <v>0</v>
      </c>
      <c r="BK74" s="20">
        <f t="shared" si="27"/>
        <v>0</v>
      </c>
      <c r="BL74" s="15">
        <v>33.782519000000001</v>
      </c>
      <c r="BM74" s="16">
        <v>-117.22864800000001</v>
      </c>
      <c r="BO74">
        <f t="shared" si="28"/>
        <v>0</v>
      </c>
      <c r="BP74" s="28">
        <f t="shared" si="29"/>
        <v>1</v>
      </c>
      <c r="BQ74">
        <f t="shared" si="22"/>
        <v>0</v>
      </c>
      <c r="BR74">
        <f t="shared" si="22"/>
        <v>0</v>
      </c>
      <c r="BS74">
        <f t="shared" si="22"/>
        <v>0</v>
      </c>
      <c r="BT74">
        <f t="shared" si="22"/>
        <v>0</v>
      </c>
      <c r="BU74">
        <f t="shared" si="22"/>
        <v>1</v>
      </c>
    </row>
    <row r="75" spans="1:73" x14ac:dyDescent="0.45">
      <c r="A75" s="18">
        <v>74</v>
      </c>
      <c r="B75" s="15" t="s">
        <v>276</v>
      </c>
      <c r="C75" s="15" t="s">
        <v>1366</v>
      </c>
      <c r="D75" s="15" t="s">
        <v>1171</v>
      </c>
      <c r="E75" s="17">
        <v>42392</v>
      </c>
      <c r="F75" s="15" t="s">
        <v>1433</v>
      </c>
      <c r="G75" s="40" t="s">
        <v>1432</v>
      </c>
      <c r="H75">
        <f t="shared" si="24"/>
        <v>0</v>
      </c>
      <c r="I75" s="15" t="s">
        <v>119</v>
      </c>
      <c r="J75" s="40" t="s">
        <v>119</v>
      </c>
      <c r="K75" s="20">
        <f t="shared" si="17"/>
        <v>0</v>
      </c>
      <c r="L75" s="20">
        <f t="shared" si="20"/>
        <v>0</v>
      </c>
      <c r="M75" s="20">
        <f t="shared" si="20"/>
        <v>0</v>
      </c>
      <c r="N75" s="20">
        <f t="shared" si="20"/>
        <v>1</v>
      </c>
      <c r="O75" s="20">
        <f t="shared" si="20"/>
        <v>0</v>
      </c>
      <c r="P75" s="20">
        <f t="shared" si="20"/>
        <v>0</v>
      </c>
      <c r="Q75" s="20">
        <f t="shared" si="20"/>
        <v>0</v>
      </c>
      <c r="R75" s="20">
        <f t="shared" si="20"/>
        <v>0</v>
      </c>
      <c r="S75" s="20">
        <f t="shared" si="20"/>
        <v>0</v>
      </c>
      <c r="T75" s="20">
        <f t="shared" si="20"/>
        <v>0</v>
      </c>
      <c r="U75" s="20">
        <f t="shared" si="20"/>
        <v>0</v>
      </c>
      <c r="V75" s="20">
        <f t="shared" si="20"/>
        <v>0</v>
      </c>
      <c r="W75" s="20">
        <f t="shared" si="20"/>
        <v>0</v>
      </c>
      <c r="X75" s="40" t="s">
        <v>223</v>
      </c>
      <c r="Y75" s="20">
        <f t="shared" si="19"/>
        <v>0</v>
      </c>
      <c r="Z75" s="20">
        <f t="shared" si="23"/>
        <v>0</v>
      </c>
      <c r="AA75" s="20">
        <f t="shared" si="23"/>
        <v>0</v>
      </c>
      <c r="AB75" s="20">
        <f t="shared" si="23"/>
        <v>0</v>
      </c>
      <c r="AC75" s="20">
        <f t="shared" si="23"/>
        <v>1</v>
      </c>
      <c r="AD75" s="20">
        <f t="shared" si="23"/>
        <v>0</v>
      </c>
      <c r="AE75" s="20">
        <f t="shared" si="23"/>
        <v>0</v>
      </c>
      <c r="AF75" s="20">
        <f t="shared" si="23"/>
        <v>0</v>
      </c>
      <c r="AG75" s="20">
        <f t="shared" si="23"/>
        <v>0</v>
      </c>
      <c r="AH75" s="20">
        <f t="shared" si="23"/>
        <v>0</v>
      </c>
      <c r="AI75" s="20">
        <f t="shared" si="23"/>
        <v>0</v>
      </c>
      <c r="AJ75" s="40" t="s">
        <v>277</v>
      </c>
      <c r="AK75" s="15">
        <v>3</v>
      </c>
      <c r="AL75" s="15">
        <v>0</v>
      </c>
      <c r="AM75" s="15">
        <v>3</v>
      </c>
      <c r="AN75" s="15">
        <v>0</v>
      </c>
      <c r="AO75" s="15"/>
      <c r="AP75" s="15"/>
      <c r="AQ75" s="15"/>
      <c r="AR75" s="29" t="s">
        <v>101</v>
      </c>
      <c r="AS75" s="39" t="s">
        <v>28</v>
      </c>
      <c r="AT75" s="28">
        <f t="shared" si="25"/>
        <v>0</v>
      </c>
      <c r="AU75" s="28" t="s">
        <v>101</v>
      </c>
      <c r="AV75" s="40" t="s">
        <v>101</v>
      </c>
      <c r="AW75" s="32">
        <f t="shared" si="26"/>
        <v>0</v>
      </c>
      <c r="AX75" s="32">
        <f t="shared" si="26"/>
        <v>0</v>
      </c>
      <c r="AY75" s="32">
        <f t="shared" si="26"/>
        <v>1</v>
      </c>
      <c r="AZ75" s="42" t="s">
        <v>29</v>
      </c>
      <c r="BA75">
        <f t="shared" si="21"/>
        <v>1</v>
      </c>
      <c r="BB75">
        <f t="shared" si="21"/>
        <v>0</v>
      </c>
      <c r="BC75">
        <f t="shared" si="21"/>
        <v>0</v>
      </c>
      <c r="BD75">
        <f t="shared" si="21"/>
        <v>0</v>
      </c>
      <c r="BE75">
        <f t="shared" si="21"/>
        <v>0</v>
      </c>
      <c r="BF75">
        <f t="shared" si="21"/>
        <v>0</v>
      </c>
      <c r="BG75" s="40" t="s">
        <v>109</v>
      </c>
      <c r="BH75" s="20">
        <f t="shared" si="27"/>
        <v>1</v>
      </c>
      <c r="BI75" s="20">
        <f t="shared" si="27"/>
        <v>0</v>
      </c>
      <c r="BJ75" s="20">
        <f t="shared" si="27"/>
        <v>0</v>
      </c>
      <c r="BK75" s="20">
        <f t="shared" si="27"/>
        <v>0</v>
      </c>
      <c r="BL75" s="15">
        <v>30.754180999999999</v>
      </c>
      <c r="BM75" s="16">
        <v>-86.572799000000003</v>
      </c>
      <c r="BO75">
        <f t="shared" si="28"/>
        <v>0</v>
      </c>
      <c r="BP75" s="28">
        <f t="shared" si="29"/>
        <v>1</v>
      </c>
      <c r="BQ75">
        <f t="shared" si="22"/>
        <v>1</v>
      </c>
      <c r="BR75">
        <f t="shared" si="22"/>
        <v>0</v>
      </c>
      <c r="BS75">
        <f t="shared" si="22"/>
        <v>0</v>
      </c>
      <c r="BT75">
        <f t="shared" si="22"/>
        <v>0</v>
      </c>
      <c r="BU75">
        <f t="shared" si="22"/>
        <v>0</v>
      </c>
    </row>
    <row r="76" spans="1:73" x14ac:dyDescent="0.45">
      <c r="A76" s="18">
        <v>75</v>
      </c>
      <c r="B76" s="15" t="s">
        <v>278</v>
      </c>
      <c r="C76" s="15" t="s">
        <v>1164</v>
      </c>
      <c r="D76" s="15" t="s">
        <v>1163</v>
      </c>
      <c r="E76" s="17">
        <v>42392</v>
      </c>
      <c r="F76" s="15" t="s">
        <v>279</v>
      </c>
      <c r="G76" s="40" t="s">
        <v>34</v>
      </c>
      <c r="H76">
        <f t="shared" si="24"/>
        <v>1</v>
      </c>
      <c r="I76" s="15" t="s">
        <v>25</v>
      </c>
      <c r="J76" s="40" t="s">
        <v>25</v>
      </c>
      <c r="K76" s="20">
        <f t="shared" si="17"/>
        <v>1</v>
      </c>
      <c r="L76" s="20">
        <f t="shared" si="20"/>
        <v>0</v>
      </c>
      <c r="M76" s="20">
        <f t="shared" si="20"/>
        <v>0</v>
      </c>
      <c r="N76" s="20">
        <f t="shared" si="20"/>
        <v>0</v>
      </c>
      <c r="O76" s="20">
        <f t="shared" si="20"/>
        <v>0</v>
      </c>
      <c r="P76" s="20">
        <f t="shared" si="20"/>
        <v>0</v>
      </c>
      <c r="Q76" s="20">
        <f t="shared" si="20"/>
        <v>0</v>
      </c>
      <c r="R76" s="20">
        <f t="shared" si="20"/>
        <v>0</v>
      </c>
      <c r="S76" s="20">
        <f t="shared" si="20"/>
        <v>0</v>
      </c>
      <c r="T76" s="20">
        <f t="shared" si="20"/>
        <v>0</v>
      </c>
      <c r="U76" s="20">
        <f t="shared" si="20"/>
        <v>0</v>
      </c>
      <c r="V76" s="20">
        <f t="shared" si="20"/>
        <v>0</v>
      </c>
      <c r="W76" s="20">
        <f t="shared" si="20"/>
        <v>0</v>
      </c>
      <c r="X76" s="40" t="s">
        <v>57</v>
      </c>
      <c r="Y76" s="20">
        <f t="shared" si="19"/>
        <v>0</v>
      </c>
      <c r="Z76" s="20">
        <f t="shared" si="23"/>
        <v>0</v>
      </c>
      <c r="AA76" s="20">
        <f t="shared" si="23"/>
        <v>0</v>
      </c>
      <c r="AB76" s="20">
        <f t="shared" si="23"/>
        <v>1</v>
      </c>
      <c r="AC76" s="20">
        <f t="shared" si="23"/>
        <v>0</v>
      </c>
      <c r="AD76" s="20">
        <f t="shared" si="23"/>
        <v>0</v>
      </c>
      <c r="AE76" s="20">
        <f t="shared" si="23"/>
        <v>0</v>
      </c>
      <c r="AF76" s="20">
        <f t="shared" si="23"/>
        <v>0</v>
      </c>
      <c r="AG76" s="20">
        <f t="shared" si="23"/>
        <v>0</v>
      </c>
      <c r="AH76" s="20">
        <f t="shared" si="23"/>
        <v>0</v>
      </c>
      <c r="AI76" s="20">
        <f t="shared" si="23"/>
        <v>0</v>
      </c>
      <c r="AJ76" s="40" t="s">
        <v>280</v>
      </c>
      <c r="AK76" s="15">
        <v>2</v>
      </c>
      <c r="AL76" s="15">
        <v>2</v>
      </c>
      <c r="AM76" s="15">
        <v>4</v>
      </c>
      <c r="AN76" s="15">
        <v>0</v>
      </c>
      <c r="AO76" s="15"/>
      <c r="AP76" s="15"/>
      <c r="AQ76" s="15"/>
      <c r="AR76" s="29" t="s">
        <v>101</v>
      </c>
      <c r="AS76" s="39" t="s">
        <v>28</v>
      </c>
      <c r="AT76" s="28">
        <f t="shared" si="25"/>
        <v>0</v>
      </c>
      <c r="AU76" s="28" t="s">
        <v>101</v>
      </c>
      <c r="AV76" s="40" t="s">
        <v>101</v>
      </c>
      <c r="AW76" s="32">
        <f t="shared" si="26"/>
        <v>0</v>
      </c>
      <c r="AX76" s="32">
        <f t="shared" si="26"/>
        <v>0</v>
      </c>
      <c r="AY76" s="32">
        <f t="shared" si="26"/>
        <v>1</v>
      </c>
      <c r="AZ76" s="42" t="s">
        <v>101</v>
      </c>
      <c r="BA76">
        <f t="shared" si="21"/>
        <v>0</v>
      </c>
      <c r="BB76">
        <f t="shared" si="21"/>
        <v>0</v>
      </c>
      <c r="BC76">
        <f t="shared" si="21"/>
        <v>0</v>
      </c>
      <c r="BD76">
        <f t="shared" si="21"/>
        <v>1</v>
      </c>
      <c r="BE76">
        <f t="shared" si="21"/>
        <v>0</v>
      </c>
      <c r="BF76">
        <f t="shared" si="21"/>
        <v>1</v>
      </c>
      <c r="BG76" s="40" t="s">
        <v>101</v>
      </c>
      <c r="BH76" s="20">
        <f t="shared" si="27"/>
        <v>0</v>
      </c>
      <c r="BI76" s="20">
        <f t="shared" si="27"/>
        <v>0</v>
      </c>
      <c r="BJ76" s="20">
        <f t="shared" si="27"/>
        <v>0</v>
      </c>
      <c r="BK76" s="20">
        <f t="shared" si="27"/>
        <v>1</v>
      </c>
      <c r="BL76" s="15">
        <v>34.052233999999999</v>
      </c>
      <c r="BM76" s="16">
        <v>-118.243685</v>
      </c>
      <c r="BO76">
        <f t="shared" si="28"/>
        <v>0</v>
      </c>
      <c r="BP76" s="28">
        <f t="shared" si="29"/>
        <v>1</v>
      </c>
      <c r="BQ76">
        <f t="shared" si="22"/>
        <v>0</v>
      </c>
      <c r="BR76">
        <f t="shared" si="22"/>
        <v>0</v>
      </c>
      <c r="BS76">
        <f t="shared" si="22"/>
        <v>0</v>
      </c>
      <c r="BT76">
        <f t="shared" si="22"/>
        <v>0</v>
      </c>
      <c r="BU76">
        <f t="shared" si="22"/>
        <v>1</v>
      </c>
    </row>
    <row r="77" spans="1:73" x14ac:dyDescent="0.45">
      <c r="A77" s="18">
        <v>76</v>
      </c>
      <c r="B77" s="15" t="s">
        <v>281</v>
      </c>
      <c r="C77" s="15" t="s">
        <v>1365</v>
      </c>
      <c r="D77" s="15" t="s">
        <v>1257</v>
      </c>
      <c r="E77" s="17">
        <v>42386</v>
      </c>
      <c r="F77" s="15" t="s">
        <v>118</v>
      </c>
      <c r="G77" s="40" t="s">
        <v>24</v>
      </c>
      <c r="H77">
        <f t="shared" si="24"/>
        <v>0</v>
      </c>
      <c r="I77" s="15" t="s">
        <v>165</v>
      </c>
      <c r="J77" s="40" t="s">
        <v>165</v>
      </c>
      <c r="K77" s="20">
        <f t="shared" si="17"/>
        <v>0</v>
      </c>
      <c r="L77" s="20">
        <f t="shared" si="20"/>
        <v>0</v>
      </c>
      <c r="M77" s="20">
        <f t="shared" si="20"/>
        <v>0</v>
      </c>
      <c r="N77" s="20">
        <f t="shared" si="20"/>
        <v>0</v>
      </c>
      <c r="O77" s="20">
        <f t="shared" si="20"/>
        <v>0</v>
      </c>
      <c r="P77" s="20">
        <f t="shared" si="20"/>
        <v>0</v>
      </c>
      <c r="Q77" s="20">
        <f t="shared" si="20"/>
        <v>1</v>
      </c>
      <c r="R77" s="20">
        <f t="shared" si="20"/>
        <v>0</v>
      </c>
      <c r="S77" s="20">
        <f t="shared" si="20"/>
        <v>0</v>
      </c>
      <c r="T77" s="20">
        <f t="shared" si="20"/>
        <v>0</v>
      </c>
      <c r="U77" s="20">
        <f t="shared" si="20"/>
        <v>0</v>
      </c>
      <c r="V77" s="20">
        <f t="shared" si="20"/>
        <v>0</v>
      </c>
      <c r="W77" s="20">
        <f t="shared" si="20"/>
        <v>0</v>
      </c>
      <c r="X77" s="40" t="s">
        <v>120</v>
      </c>
      <c r="Y77" s="20">
        <f t="shared" si="19"/>
        <v>0</v>
      </c>
      <c r="Z77" s="20">
        <f t="shared" si="23"/>
        <v>0</v>
      </c>
      <c r="AA77" s="20">
        <f t="shared" si="23"/>
        <v>0</v>
      </c>
      <c r="AB77" s="20">
        <f t="shared" si="23"/>
        <v>0</v>
      </c>
      <c r="AC77" s="20">
        <f t="shared" si="23"/>
        <v>0</v>
      </c>
      <c r="AD77" s="20">
        <f t="shared" si="23"/>
        <v>1</v>
      </c>
      <c r="AE77" s="20">
        <f t="shared" si="23"/>
        <v>0</v>
      </c>
      <c r="AF77" s="20">
        <f t="shared" si="23"/>
        <v>0</v>
      </c>
      <c r="AG77" s="20">
        <f t="shared" si="23"/>
        <v>0</v>
      </c>
      <c r="AH77" s="20">
        <f t="shared" si="23"/>
        <v>0</v>
      </c>
      <c r="AI77" s="20">
        <f t="shared" si="23"/>
        <v>0</v>
      </c>
      <c r="AJ77" s="40" t="s">
        <v>282</v>
      </c>
      <c r="AK77" s="15">
        <v>1</v>
      </c>
      <c r="AL77" s="15">
        <v>3</v>
      </c>
      <c r="AM77" s="15">
        <v>4</v>
      </c>
      <c r="AN77" s="15">
        <v>0</v>
      </c>
      <c r="AO77" s="15"/>
      <c r="AP77" s="15"/>
      <c r="AQ77" s="15"/>
      <c r="AR77" s="29" t="s">
        <v>101</v>
      </c>
      <c r="AS77" s="39" t="s">
        <v>28</v>
      </c>
      <c r="AT77" s="28">
        <f t="shared" si="25"/>
        <v>0</v>
      </c>
      <c r="AU77" s="28" t="s">
        <v>101</v>
      </c>
      <c r="AV77" s="40" t="s">
        <v>101</v>
      </c>
      <c r="AW77" s="32">
        <f t="shared" si="26"/>
        <v>0</v>
      </c>
      <c r="AX77" s="32">
        <f t="shared" si="26"/>
        <v>0</v>
      </c>
      <c r="AY77" s="32">
        <f t="shared" si="26"/>
        <v>1</v>
      </c>
      <c r="AZ77" s="42" t="s">
        <v>1469</v>
      </c>
      <c r="BA77">
        <f t="shared" si="21"/>
        <v>0</v>
      </c>
      <c r="BB77">
        <f t="shared" si="21"/>
        <v>0</v>
      </c>
      <c r="BC77">
        <f t="shared" si="21"/>
        <v>1</v>
      </c>
      <c r="BD77">
        <f t="shared" si="21"/>
        <v>0</v>
      </c>
      <c r="BE77">
        <f t="shared" si="21"/>
        <v>0</v>
      </c>
      <c r="BF77">
        <f t="shared" si="21"/>
        <v>0</v>
      </c>
      <c r="BG77" s="40" t="s">
        <v>109</v>
      </c>
      <c r="BH77" s="20">
        <f t="shared" si="27"/>
        <v>1</v>
      </c>
      <c r="BI77" s="20">
        <f t="shared" si="27"/>
        <v>0</v>
      </c>
      <c r="BJ77" s="20">
        <f t="shared" si="27"/>
        <v>0</v>
      </c>
      <c r="BK77" s="20">
        <f t="shared" si="27"/>
        <v>0</v>
      </c>
      <c r="BL77" s="15">
        <v>37.402639999999998</v>
      </c>
      <c r="BM77" s="16">
        <v>-76.458558999999994</v>
      </c>
      <c r="BO77">
        <f t="shared" si="28"/>
        <v>0</v>
      </c>
      <c r="BP77" s="28">
        <f t="shared" si="29"/>
        <v>1</v>
      </c>
      <c r="BQ77">
        <f t="shared" si="22"/>
        <v>0</v>
      </c>
      <c r="BR77">
        <f t="shared" si="22"/>
        <v>0</v>
      </c>
      <c r="BS77">
        <f t="shared" si="22"/>
        <v>1</v>
      </c>
      <c r="BT77">
        <f t="shared" si="22"/>
        <v>0</v>
      </c>
      <c r="BU77">
        <f t="shared" si="22"/>
        <v>0</v>
      </c>
    </row>
    <row r="78" spans="1:73" x14ac:dyDescent="0.45">
      <c r="A78" s="18">
        <v>77</v>
      </c>
      <c r="B78" s="15" t="s">
        <v>283</v>
      </c>
      <c r="C78" s="15" t="s">
        <v>1364</v>
      </c>
      <c r="D78" s="15" t="s">
        <v>1363</v>
      </c>
      <c r="E78" s="17">
        <v>42380</v>
      </c>
      <c r="F78" s="15" t="s">
        <v>118</v>
      </c>
      <c r="G78" s="40" t="s">
        <v>24</v>
      </c>
      <c r="H78">
        <f t="shared" si="24"/>
        <v>0</v>
      </c>
      <c r="I78" s="15" t="s">
        <v>25</v>
      </c>
      <c r="J78" s="40" t="s">
        <v>25</v>
      </c>
      <c r="K78" s="20">
        <f t="shared" si="17"/>
        <v>1</v>
      </c>
      <c r="L78" s="20">
        <f t="shared" si="20"/>
        <v>0</v>
      </c>
      <c r="M78" s="20">
        <f t="shared" si="20"/>
        <v>0</v>
      </c>
      <c r="N78" s="20">
        <f t="shared" si="20"/>
        <v>0</v>
      </c>
      <c r="O78" s="20">
        <f t="shared" si="20"/>
        <v>0</v>
      </c>
      <c r="P78" s="20">
        <f t="shared" si="20"/>
        <v>0</v>
      </c>
      <c r="Q78" s="20">
        <f t="shared" si="20"/>
        <v>0</v>
      </c>
      <c r="R78" s="20">
        <f t="shared" si="20"/>
        <v>0</v>
      </c>
      <c r="S78" s="20">
        <f t="shared" si="20"/>
        <v>0</v>
      </c>
      <c r="T78" s="20">
        <f t="shared" si="20"/>
        <v>0</v>
      </c>
      <c r="U78" s="20">
        <f t="shared" si="20"/>
        <v>0</v>
      </c>
      <c r="V78" s="20">
        <f t="shared" si="20"/>
        <v>0</v>
      </c>
      <c r="W78" s="20">
        <f t="shared" ref="L78:W100" si="30">IF($J78=W$1,1,0)</f>
        <v>0</v>
      </c>
      <c r="X78" s="40" t="s">
        <v>120</v>
      </c>
      <c r="Y78" s="20">
        <f t="shared" si="19"/>
        <v>0</v>
      </c>
      <c r="Z78" s="20">
        <f t="shared" si="23"/>
        <v>0</v>
      </c>
      <c r="AA78" s="20">
        <f t="shared" si="23"/>
        <v>0</v>
      </c>
      <c r="AB78" s="20">
        <f t="shared" si="23"/>
        <v>0</v>
      </c>
      <c r="AC78" s="20">
        <f t="shared" si="23"/>
        <v>0</v>
      </c>
      <c r="AD78" s="20">
        <f t="shared" si="23"/>
        <v>1</v>
      </c>
      <c r="AE78" s="20">
        <f t="shared" si="23"/>
        <v>0</v>
      </c>
      <c r="AF78" s="20">
        <f t="shared" si="23"/>
        <v>0</v>
      </c>
      <c r="AG78" s="20">
        <f t="shared" si="23"/>
        <v>0</v>
      </c>
      <c r="AH78" s="20">
        <f t="shared" si="23"/>
        <v>0</v>
      </c>
      <c r="AI78" s="20">
        <f t="shared" si="23"/>
        <v>0</v>
      </c>
      <c r="AJ78" s="40" t="s">
        <v>284</v>
      </c>
      <c r="AK78" s="15">
        <v>1</v>
      </c>
      <c r="AL78" s="15">
        <v>4</v>
      </c>
      <c r="AM78" s="15">
        <v>5</v>
      </c>
      <c r="AN78" s="15">
        <v>0</v>
      </c>
      <c r="AO78" s="15"/>
      <c r="AP78" s="15"/>
      <c r="AQ78" s="15"/>
      <c r="AR78" s="29" t="s">
        <v>101</v>
      </c>
      <c r="AS78" s="39" t="s">
        <v>28</v>
      </c>
      <c r="AT78" s="28">
        <f t="shared" si="25"/>
        <v>0</v>
      </c>
      <c r="AU78" s="28" t="s">
        <v>101</v>
      </c>
      <c r="AV78" s="40" t="s">
        <v>101</v>
      </c>
      <c r="AW78" s="32">
        <f t="shared" si="26"/>
        <v>0</v>
      </c>
      <c r="AX78" s="32">
        <f t="shared" si="26"/>
        <v>0</v>
      </c>
      <c r="AY78" s="32">
        <f t="shared" si="26"/>
        <v>1</v>
      </c>
      <c r="AZ78" s="42" t="s">
        <v>1469</v>
      </c>
      <c r="BA78">
        <f t="shared" si="21"/>
        <v>0</v>
      </c>
      <c r="BB78">
        <f t="shared" si="21"/>
        <v>0</v>
      </c>
      <c r="BC78">
        <f t="shared" si="21"/>
        <v>1</v>
      </c>
      <c r="BD78">
        <f t="shared" si="21"/>
        <v>0</v>
      </c>
      <c r="BE78">
        <f t="shared" si="21"/>
        <v>0</v>
      </c>
      <c r="BF78">
        <f t="shared" si="21"/>
        <v>0</v>
      </c>
      <c r="BG78" s="40" t="s">
        <v>109</v>
      </c>
      <c r="BH78" s="20">
        <f t="shared" si="27"/>
        <v>1</v>
      </c>
      <c r="BI78" s="20">
        <f t="shared" si="27"/>
        <v>0</v>
      </c>
      <c r="BJ78" s="20">
        <f t="shared" si="27"/>
        <v>0</v>
      </c>
      <c r="BK78" s="20">
        <f t="shared" si="27"/>
        <v>0</v>
      </c>
      <c r="BL78" s="15">
        <v>39.739072</v>
      </c>
      <c r="BM78" s="16">
        <v>-75.539788000000001</v>
      </c>
      <c r="BO78">
        <f t="shared" si="28"/>
        <v>0</v>
      </c>
      <c r="BP78" s="28">
        <f t="shared" si="29"/>
        <v>1</v>
      </c>
      <c r="BQ78">
        <f t="shared" si="22"/>
        <v>0</v>
      </c>
      <c r="BR78">
        <f t="shared" si="22"/>
        <v>0</v>
      </c>
      <c r="BS78">
        <f t="shared" si="22"/>
        <v>1</v>
      </c>
      <c r="BT78">
        <f t="shared" si="22"/>
        <v>0</v>
      </c>
      <c r="BU78">
        <f t="shared" si="22"/>
        <v>0</v>
      </c>
    </row>
    <row r="79" spans="1:73" x14ac:dyDescent="0.45">
      <c r="A79" s="18">
        <v>78</v>
      </c>
      <c r="B79" s="15" t="s">
        <v>285</v>
      </c>
      <c r="C79" s="15" t="s">
        <v>516</v>
      </c>
      <c r="D79" s="15" t="s">
        <v>1228</v>
      </c>
      <c r="E79" s="17">
        <v>42376</v>
      </c>
      <c r="F79" s="15" t="s">
        <v>421</v>
      </c>
      <c r="G79" s="40" t="s">
        <v>34</v>
      </c>
      <c r="H79">
        <f t="shared" si="24"/>
        <v>1</v>
      </c>
      <c r="I79" s="15" t="s">
        <v>25</v>
      </c>
      <c r="J79" s="40" t="s">
        <v>25</v>
      </c>
      <c r="K79" s="20">
        <f t="shared" si="17"/>
        <v>1</v>
      </c>
      <c r="L79" s="20">
        <f t="shared" si="30"/>
        <v>0</v>
      </c>
      <c r="M79" s="20">
        <f t="shared" si="30"/>
        <v>0</v>
      </c>
      <c r="N79" s="20">
        <f t="shared" si="30"/>
        <v>0</v>
      </c>
      <c r="O79" s="20">
        <f t="shared" si="30"/>
        <v>0</v>
      </c>
      <c r="P79" s="20">
        <f t="shared" si="30"/>
        <v>0</v>
      </c>
      <c r="Q79" s="20">
        <f t="shared" si="30"/>
        <v>0</v>
      </c>
      <c r="R79" s="20">
        <f t="shared" si="30"/>
        <v>0</v>
      </c>
      <c r="S79" s="20">
        <f t="shared" si="30"/>
        <v>0</v>
      </c>
      <c r="T79" s="20">
        <f t="shared" si="30"/>
        <v>0</v>
      </c>
      <c r="U79" s="20">
        <f t="shared" si="30"/>
        <v>0</v>
      </c>
      <c r="V79" s="20">
        <f t="shared" si="30"/>
        <v>0</v>
      </c>
      <c r="W79" s="20">
        <f t="shared" si="30"/>
        <v>0</v>
      </c>
      <c r="X79" s="40" t="s">
        <v>26</v>
      </c>
      <c r="Y79" s="20">
        <f t="shared" si="19"/>
        <v>1</v>
      </c>
      <c r="Z79" s="20">
        <f t="shared" si="23"/>
        <v>0</v>
      </c>
      <c r="AA79" s="20">
        <f t="shared" si="23"/>
        <v>0</v>
      </c>
      <c r="AB79" s="20">
        <f t="shared" si="23"/>
        <v>0</v>
      </c>
      <c r="AC79" s="20">
        <f t="shared" si="23"/>
        <v>0</v>
      </c>
      <c r="AD79" s="20">
        <f t="shared" si="23"/>
        <v>0</v>
      </c>
      <c r="AE79" s="20">
        <f t="shared" si="23"/>
        <v>0</v>
      </c>
      <c r="AF79" s="20">
        <f t="shared" si="23"/>
        <v>0</v>
      </c>
      <c r="AG79" s="20">
        <f t="shared" si="23"/>
        <v>0</v>
      </c>
      <c r="AH79" s="20">
        <f t="shared" si="23"/>
        <v>0</v>
      </c>
      <c r="AI79" s="20">
        <f t="shared" si="23"/>
        <v>0</v>
      </c>
      <c r="AJ79" s="40" t="s">
        <v>286</v>
      </c>
      <c r="AK79" s="15">
        <v>1</v>
      </c>
      <c r="AL79" s="15">
        <v>3</v>
      </c>
      <c r="AM79" s="15">
        <v>4</v>
      </c>
      <c r="AN79" s="15">
        <v>0</v>
      </c>
      <c r="AO79" s="15"/>
      <c r="AP79" s="15"/>
      <c r="AQ79" s="15"/>
      <c r="AR79" s="29" t="s">
        <v>101</v>
      </c>
      <c r="AS79" s="39" t="s">
        <v>28</v>
      </c>
      <c r="AT79" s="28">
        <f t="shared" si="25"/>
        <v>0</v>
      </c>
      <c r="AU79" s="28" t="s">
        <v>101</v>
      </c>
      <c r="AV79" s="40" t="s">
        <v>101</v>
      </c>
      <c r="AW79" s="32">
        <f t="shared" si="26"/>
        <v>0</v>
      </c>
      <c r="AX79" s="32">
        <f t="shared" si="26"/>
        <v>0</v>
      </c>
      <c r="AY79" s="32">
        <f t="shared" si="26"/>
        <v>1</v>
      </c>
      <c r="AZ79" s="42" t="s">
        <v>101</v>
      </c>
      <c r="BA79">
        <f t="shared" si="21"/>
        <v>0</v>
      </c>
      <c r="BB79">
        <f t="shared" si="21"/>
        <v>0</v>
      </c>
      <c r="BC79">
        <f t="shared" si="21"/>
        <v>0</v>
      </c>
      <c r="BD79">
        <f t="shared" si="21"/>
        <v>1</v>
      </c>
      <c r="BE79">
        <f t="shared" si="21"/>
        <v>0</v>
      </c>
      <c r="BF79">
        <f t="shared" si="21"/>
        <v>1</v>
      </c>
      <c r="BG79" s="40" t="s">
        <v>101</v>
      </c>
      <c r="BH79" s="20">
        <f t="shared" si="27"/>
        <v>0</v>
      </c>
      <c r="BI79" s="20">
        <f t="shared" si="27"/>
        <v>0</v>
      </c>
      <c r="BJ79" s="20">
        <f t="shared" si="27"/>
        <v>0</v>
      </c>
      <c r="BK79" s="20">
        <f t="shared" si="27"/>
        <v>1</v>
      </c>
      <c r="BL79" s="15">
        <v>35.149534000000003</v>
      </c>
      <c r="BM79" s="16">
        <v>-90.04898</v>
      </c>
      <c r="BO79">
        <f t="shared" si="28"/>
        <v>0</v>
      </c>
      <c r="BP79" s="28">
        <f t="shared" si="29"/>
        <v>1</v>
      </c>
      <c r="BQ79">
        <f t="shared" si="22"/>
        <v>0</v>
      </c>
      <c r="BR79">
        <f t="shared" si="22"/>
        <v>0</v>
      </c>
      <c r="BS79">
        <f t="shared" si="22"/>
        <v>0</v>
      </c>
      <c r="BT79">
        <f t="shared" si="22"/>
        <v>0</v>
      </c>
      <c r="BU79">
        <f t="shared" si="22"/>
        <v>1</v>
      </c>
    </row>
    <row r="80" spans="1:73" x14ac:dyDescent="0.45">
      <c r="A80" s="18">
        <v>79</v>
      </c>
      <c r="B80" s="15" t="s">
        <v>287</v>
      </c>
      <c r="C80" s="15" t="s">
        <v>1362</v>
      </c>
      <c r="D80" s="15" t="s">
        <v>1171</v>
      </c>
      <c r="E80" s="17">
        <v>42375</v>
      </c>
      <c r="F80" s="15" t="s">
        <v>118</v>
      </c>
      <c r="G80" s="40" t="s">
        <v>24</v>
      </c>
      <c r="H80">
        <f t="shared" si="24"/>
        <v>0</v>
      </c>
      <c r="I80" s="15" t="s">
        <v>288</v>
      </c>
      <c r="J80" s="40" t="s">
        <v>288</v>
      </c>
      <c r="K80" s="20">
        <f t="shared" si="17"/>
        <v>0</v>
      </c>
      <c r="L80" s="20">
        <f t="shared" si="30"/>
        <v>0</v>
      </c>
      <c r="M80" s="20">
        <f t="shared" si="30"/>
        <v>0</v>
      </c>
      <c r="N80" s="20">
        <f t="shared" si="30"/>
        <v>0</v>
      </c>
      <c r="O80" s="20">
        <f t="shared" si="30"/>
        <v>0</v>
      </c>
      <c r="P80" s="20">
        <f t="shared" si="30"/>
        <v>0</v>
      </c>
      <c r="Q80" s="20">
        <f t="shared" si="30"/>
        <v>0</v>
      </c>
      <c r="R80" s="20">
        <f t="shared" si="30"/>
        <v>0</v>
      </c>
      <c r="S80" s="20">
        <f t="shared" si="30"/>
        <v>0</v>
      </c>
      <c r="T80" s="20">
        <f t="shared" si="30"/>
        <v>0</v>
      </c>
      <c r="U80" s="20">
        <f t="shared" si="30"/>
        <v>0</v>
      </c>
      <c r="V80" s="20">
        <f t="shared" si="30"/>
        <v>0</v>
      </c>
      <c r="W80" s="20">
        <f t="shared" si="30"/>
        <v>0</v>
      </c>
      <c r="X80" s="40" t="s">
        <v>132</v>
      </c>
      <c r="Y80" s="20">
        <f t="shared" si="19"/>
        <v>0</v>
      </c>
      <c r="Z80" s="20">
        <f t="shared" si="23"/>
        <v>0</v>
      </c>
      <c r="AA80" s="20">
        <f t="shared" si="23"/>
        <v>0</v>
      </c>
      <c r="AB80" s="20">
        <f t="shared" si="23"/>
        <v>0</v>
      </c>
      <c r="AC80" s="20">
        <f t="shared" si="23"/>
        <v>0</v>
      </c>
      <c r="AD80" s="20">
        <f t="shared" si="23"/>
        <v>0</v>
      </c>
      <c r="AE80" s="20">
        <f t="shared" si="23"/>
        <v>1</v>
      </c>
      <c r="AF80" s="20">
        <f t="shared" si="23"/>
        <v>0</v>
      </c>
      <c r="AG80" s="20">
        <f t="shared" si="23"/>
        <v>0</v>
      </c>
      <c r="AH80" s="20">
        <f t="shared" si="23"/>
        <v>0</v>
      </c>
      <c r="AI80" s="20">
        <f t="shared" si="23"/>
        <v>0</v>
      </c>
      <c r="AJ80" s="40" t="s">
        <v>289</v>
      </c>
      <c r="AK80" s="15">
        <v>3</v>
      </c>
      <c r="AL80" s="15">
        <v>1</v>
      </c>
      <c r="AM80" s="15">
        <v>4</v>
      </c>
      <c r="AN80" s="15">
        <v>0</v>
      </c>
      <c r="AO80" s="15"/>
      <c r="AP80" s="15"/>
      <c r="AQ80" s="15"/>
      <c r="AR80" s="29" t="s">
        <v>101</v>
      </c>
      <c r="AS80" s="39" t="s">
        <v>28</v>
      </c>
      <c r="AT80" s="28">
        <f t="shared" si="25"/>
        <v>0</v>
      </c>
      <c r="AU80" s="28" t="s">
        <v>101</v>
      </c>
      <c r="AV80" s="40" t="s">
        <v>101</v>
      </c>
      <c r="AW80" s="32">
        <f t="shared" si="26"/>
        <v>0</v>
      </c>
      <c r="AX80" s="32">
        <f t="shared" si="26"/>
        <v>0</v>
      </c>
      <c r="AY80" s="32">
        <f t="shared" si="26"/>
        <v>1</v>
      </c>
      <c r="AZ80" s="42" t="s">
        <v>1469</v>
      </c>
      <c r="BA80">
        <f t="shared" si="21"/>
        <v>0</v>
      </c>
      <c r="BB80">
        <f t="shared" si="21"/>
        <v>0</v>
      </c>
      <c r="BC80">
        <f t="shared" si="21"/>
        <v>1</v>
      </c>
      <c r="BD80">
        <f t="shared" si="21"/>
        <v>0</v>
      </c>
      <c r="BE80">
        <f t="shared" si="21"/>
        <v>0</v>
      </c>
      <c r="BF80">
        <f t="shared" si="21"/>
        <v>0</v>
      </c>
      <c r="BG80" s="40" t="s">
        <v>109</v>
      </c>
      <c r="BH80" s="20">
        <f t="shared" si="27"/>
        <v>1</v>
      </c>
      <c r="BI80" s="20">
        <f t="shared" si="27"/>
        <v>0</v>
      </c>
      <c r="BJ80" s="20">
        <f t="shared" si="27"/>
        <v>0</v>
      </c>
      <c r="BK80" s="20">
        <f t="shared" si="27"/>
        <v>0</v>
      </c>
      <c r="BL80" s="15">
        <v>28.039465</v>
      </c>
      <c r="BM80" s="16">
        <v>-81.949804</v>
      </c>
      <c r="BO80">
        <f t="shared" si="28"/>
        <v>0</v>
      </c>
      <c r="BP80" s="28">
        <f t="shared" si="29"/>
        <v>1</v>
      </c>
      <c r="BQ80">
        <f t="shared" si="22"/>
        <v>0</v>
      </c>
      <c r="BR80">
        <f t="shared" si="22"/>
        <v>0</v>
      </c>
      <c r="BS80">
        <f t="shared" si="22"/>
        <v>1</v>
      </c>
      <c r="BT80">
        <f t="shared" si="22"/>
        <v>0</v>
      </c>
      <c r="BU80">
        <f t="shared" si="22"/>
        <v>0</v>
      </c>
    </row>
    <row r="81" spans="1:73" x14ac:dyDescent="0.45">
      <c r="A81" s="18">
        <v>80</v>
      </c>
      <c r="B81" s="15" t="s">
        <v>290</v>
      </c>
      <c r="C81" s="15" t="s">
        <v>509</v>
      </c>
      <c r="D81" s="15" t="s">
        <v>1278</v>
      </c>
      <c r="E81" s="17">
        <v>42344</v>
      </c>
      <c r="F81" s="15" t="s">
        <v>1440</v>
      </c>
      <c r="G81" s="40" t="s">
        <v>1441</v>
      </c>
      <c r="H81">
        <f t="shared" si="24"/>
        <v>1</v>
      </c>
      <c r="I81" s="15" t="s">
        <v>25</v>
      </c>
      <c r="J81" s="40" t="s">
        <v>25</v>
      </c>
      <c r="K81" s="20">
        <f t="shared" si="17"/>
        <v>1</v>
      </c>
      <c r="L81" s="20">
        <f t="shared" si="30"/>
        <v>0</v>
      </c>
      <c r="M81" s="20">
        <f t="shared" si="30"/>
        <v>0</v>
      </c>
      <c r="N81" s="20">
        <f t="shared" si="30"/>
        <v>0</v>
      </c>
      <c r="O81" s="20">
        <f t="shared" si="30"/>
        <v>0</v>
      </c>
      <c r="P81" s="20">
        <f t="shared" si="30"/>
        <v>0</v>
      </c>
      <c r="Q81" s="20">
        <f t="shared" si="30"/>
        <v>0</v>
      </c>
      <c r="R81" s="20">
        <f t="shared" si="30"/>
        <v>0</v>
      </c>
      <c r="S81" s="20">
        <f t="shared" si="30"/>
        <v>0</v>
      </c>
      <c r="T81" s="20">
        <f t="shared" si="30"/>
        <v>0</v>
      </c>
      <c r="U81" s="20">
        <f t="shared" si="30"/>
        <v>0</v>
      </c>
      <c r="V81" s="20">
        <f t="shared" si="30"/>
        <v>0</v>
      </c>
      <c r="W81" s="20">
        <f t="shared" si="30"/>
        <v>0</v>
      </c>
      <c r="X81" s="40" t="s">
        <v>26</v>
      </c>
      <c r="Y81" s="20">
        <f t="shared" si="19"/>
        <v>1</v>
      </c>
      <c r="Z81" s="20">
        <f t="shared" si="23"/>
        <v>0</v>
      </c>
      <c r="AA81" s="20">
        <f t="shared" si="23"/>
        <v>0</v>
      </c>
      <c r="AB81" s="20">
        <f t="shared" si="23"/>
        <v>0</v>
      </c>
      <c r="AC81" s="20">
        <f t="shared" si="23"/>
        <v>0</v>
      </c>
      <c r="AD81" s="20">
        <f t="shared" si="23"/>
        <v>0</v>
      </c>
      <c r="AE81" s="20">
        <f t="shared" si="23"/>
        <v>0</v>
      </c>
      <c r="AF81" s="20">
        <f t="shared" si="23"/>
        <v>0</v>
      </c>
      <c r="AG81" s="20">
        <f t="shared" si="23"/>
        <v>0</v>
      </c>
      <c r="AH81" s="20">
        <f t="shared" si="23"/>
        <v>0</v>
      </c>
      <c r="AI81" s="20">
        <f t="shared" si="23"/>
        <v>0</v>
      </c>
      <c r="AJ81" s="40" t="s">
        <v>291</v>
      </c>
      <c r="AK81" s="15">
        <v>2</v>
      </c>
      <c r="AL81" s="15">
        <v>3</v>
      </c>
      <c r="AM81" s="15">
        <v>5</v>
      </c>
      <c r="AN81" s="15">
        <v>0</v>
      </c>
      <c r="AO81" s="15"/>
      <c r="AP81" s="15"/>
      <c r="AQ81" s="15"/>
      <c r="AR81" s="29" t="s">
        <v>101</v>
      </c>
      <c r="AS81" s="39" t="s">
        <v>28</v>
      </c>
      <c r="AT81" s="28">
        <f t="shared" si="25"/>
        <v>0</v>
      </c>
      <c r="AU81" s="28" t="s">
        <v>101</v>
      </c>
      <c r="AV81" s="40" t="s">
        <v>101</v>
      </c>
      <c r="AW81" s="32">
        <f t="shared" si="26"/>
        <v>0</v>
      </c>
      <c r="AX81" s="32">
        <f t="shared" si="26"/>
        <v>0</v>
      </c>
      <c r="AY81" s="32">
        <f t="shared" si="26"/>
        <v>1</v>
      </c>
      <c r="AZ81" s="42" t="s">
        <v>1469</v>
      </c>
      <c r="BA81">
        <f t="shared" si="21"/>
        <v>0</v>
      </c>
      <c r="BB81">
        <f t="shared" si="21"/>
        <v>0</v>
      </c>
      <c r="BC81">
        <f t="shared" si="21"/>
        <v>1</v>
      </c>
      <c r="BD81">
        <f t="shared" si="21"/>
        <v>0</v>
      </c>
      <c r="BE81">
        <f t="shared" si="21"/>
        <v>0</v>
      </c>
      <c r="BF81">
        <f t="shared" si="21"/>
        <v>0</v>
      </c>
      <c r="BG81" s="40" t="s">
        <v>109</v>
      </c>
      <c r="BH81" s="20">
        <f t="shared" si="27"/>
        <v>1</v>
      </c>
      <c r="BI81" s="20">
        <f t="shared" si="27"/>
        <v>0</v>
      </c>
      <c r="BJ81" s="20">
        <f t="shared" si="27"/>
        <v>0</v>
      </c>
      <c r="BK81" s="20">
        <f t="shared" si="27"/>
        <v>0</v>
      </c>
      <c r="BL81" s="15">
        <v>41.313800000000001</v>
      </c>
      <c r="BM81" s="16">
        <v>-96.081400000000002</v>
      </c>
      <c r="BO81">
        <f t="shared" si="28"/>
        <v>0</v>
      </c>
      <c r="BP81" s="28">
        <f t="shared" si="29"/>
        <v>1</v>
      </c>
      <c r="BQ81">
        <f t="shared" si="22"/>
        <v>0</v>
      </c>
      <c r="BR81">
        <f t="shared" si="22"/>
        <v>0</v>
      </c>
      <c r="BS81">
        <f t="shared" si="22"/>
        <v>1</v>
      </c>
      <c r="BT81">
        <f t="shared" si="22"/>
        <v>0</v>
      </c>
      <c r="BU81">
        <f t="shared" si="22"/>
        <v>0</v>
      </c>
    </row>
    <row r="82" spans="1:73" x14ac:dyDescent="0.45">
      <c r="A82" s="18">
        <v>81</v>
      </c>
      <c r="B82" s="15" t="s">
        <v>292</v>
      </c>
      <c r="C82" s="15" t="s">
        <v>1361</v>
      </c>
      <c r="D82" s="15" t="s">
        <v>1163</v>
      </c>
      <c r="E82" s="17">
        <v>42340</v>
      </c>
      <c r="F82" s="15" t="s">
        <v>294</v>
      </c>
      <c r="G82" s="40" t="s">
        <v>24</v>
      </c>
      <c r="H82">
        <f t="shared" si="24"/>
        <v>0</v>
      </c>
      <c r="I82" s="15" t="s">
        <v>25</v>
      </c>
      <c r="J82" s="40" t="s">
        <v>25</v>
      </c>
      <c r="K82" s="20">
        <f t="shared" si="17"/>
        <v>1</v>
      </c>
      <c r="L82" s="20">
        <f t="shared" si="30"/>
        <v>0</v>
      </c>
      <c r="M82" s="20">
        <f t="shared" si="30"/>
        <v>0</v>
      </c>
      <c r="N82" s="20">
        <f t="shared" si="30"/>
        <v>0</v>
      </c>
      <c r="O82" s="20">
        <f t="shared" si="30"/>
        <v>0</v>
      </c>
      <c r="P82" s="20">
        <f t="shared" si="30"/>
        <v>0</v>
      </c>
      <c r="Q82" s="20">
        <f t="shared" si="30"/>
        <v>0</v>
      </c>
      <c r="R82" s="20">
        <f t="shared" si="30"/>
        <v>0</v>
      </c>
      <c r="S82" s="20">
        <f t="shared" si="30"/>
        <v>0</v>
      </c>
      <c r="T82" s="20">
        <f t="shared" si="30"/>
        <v>0</v>
      </c>
      <c r="U82" s="20">
        <f t="shared" si="30"/>
        <v>0</v>
      </c>
      <c r="V82" s="20">
        <f t="shared" si="30"/>
        <v>0</v>
      </c>
      <c r="W82" s="20">
        <f t="shared" si="30"/>
        <v>0</v>
      </c>
      <c r="X82" s="40" t="s">
        <v>57</v>
      </c>
      <c r="Y82" s="20">
        <f t="shared" si="19"/>
        <v>0</v>
      </c>
      <c r="Z82" s="20">
        <f t="shared" si="23"/>
        <v>0</v>
      </c>
      <c r="AA82" s="20">
        <f t="shared" si="23"/>
        <v>0</v>
      </c>
      <c r="AB82" s="20">
        <f t="shared" si="23"/>
        <v>1</v>
      </c>
      <c r="AC82" s="20">
        <f t="shared" si="23"/>
        <v>0</v>
      </c>
      <c r="AD82" s="20">
        <f t="shared" si="23"/>
        <v>0</v>
      </c>
      <c r="AE82" s="20">
        <f t="shared" si="23"/>
        <v>0</v>
      </c>
      <c r="AF82" s="20">
        <f t="shared" si="23"/>
        <v>0</v>
      </c>
      <c r="AG82" s="20">
        <f t="shared" si="23"/>
        <v>0</v>
      </c>
      <c r="AH82" s="20">
        <f t="shared" si="23"/>
        <v>0</v>
      </c>
      <c r="AI82" s="20">
        <f t="shared" si="23"/>
        <v>0</v>
      </c>
      <c r="AJ82" s="40" t="s">
        <v>295</v>
      </c>
      <c r="AK82" s="15">
        <v>14</v>
      </c>
      <c r="AL82" s="15">
        <v>21</v>
      </c>
      <c r="AM82" s="15">
        <v>35</v>
      </c>
      <c r="AN82" s="15">
        <v>0</v>
      </c>
      <c r="AO82" s="15"/>
      <c r="AP82" s="15"/>
      <c r="AQ82" s="15"/>
      <c r="AR82" s="29" t="s">
        <v>101</v>
      </c>
      <c r="AS82" s="39" t="s">
        <v>28</v>
      </c>
      <c r="AT82" s="28">
        <f t="shared" si="25"/>
        <v>0</v>
      </c>
      <c r="AU82" s="28" t="s">
        <v>101</v>
      </c>
      <c r="AV82" s="40" t="s">
        <v>101</v>
      </c>
      <c r="AW82" s="32">
        <f t="shared" si="26"/>
        <v>0</v>
      </c>
      <c r="AX82" s="32">
        <f t="shared" si="26"/>
        <v>0</v>
      </c>
      <c r="AY82" s="32">
        <f t="shared" si="26"/>
        <v>1</v>
      </c>
      <c r="AZ82" s="42" t="s">
        <v>101</v>
      </c>
      <c r="BA82">
        <f t="shared" si="21"/>
        <v>0</v>
      </c>
      <c r="BB82">
        <f t="shared" si="21"/>
        <v>0</v>
      </c>
      <c r="BC82">
        <f t="shared" si="21"/>
        <v>0</v>
      </c>
      <c r="BD82">
        <f t="shared" si="21"/>
        <v>1</v>
      </c>
      <c r="BE82">
        <f t="shared" si="21"/>
        <v>0</v>
      </c>
      <c r="BF82">
        <f t="shared" si="21"/>
        <v>1</v>
      </c>
      <c r="BG82" s="40" t="s">
        <v>300</v>
      </c>
      <c r="BH82" s="20">
        <f t="shared" si="27"/>
        <v>0</v>
      </c>
      <c r="BI82" s="20">
        <f t="shared" si="27"/>
        <v>1</v>
      </c>
      <c r="BJ82" s="20">
        <f t="shared" si="27"/>
        <v>0</v>
      </c>
      <c r="BK82" s="20">
        <f t="shared" si="27"/>
        <v>0</v>
      </c>
      <c r="BL82" s="15"/>
      <c r="BM82" s="16"/>
      <c r="BO82">
        <f t="shared" si="28"/>
        <v>0</v>
      </c>
      <c r="BP82" s="28">
        <f t="shared" si="29"/>
        <v>1</v>
      </c>
      <c r="BQ82">
        <f t="shared" si="22"/>
        <v>0</v>
      </c>
      <c r="BR82">
        <f t="shared" si="22"/>
        <v>0</v>
      </c>
      <c r="BS82">
        <f t="shared" si="22"/>
        <v>0</v>
      </c>
      <c r="BT82">
        <f t="shared" si="22"/>
        <v>0</v>
      </c>
      <c r="BU82">
        <f t="shared" si="22"/>
        <v>1</v>
      </c>
    </row>
    <row r="83" spans="1:73" x14ac:dyDescent="0.45">
      <c r="A83" s="18">
        <v>82</v>
      </c>
      <c r="B83" s="15" t="s">
        <v>293</v>
      </c>
      <c r="C83" s="15" t="s">
        <v>1361</v>
      </c>
      <c r="D83" s="15" t="s">
        <v>1163</v>
      </c>
      <c r="E83" s="17">
        <v>42340</v>
      </c>
      <c r="F83" s="15" t="s">
        <v>297</v>
      </c>
      <c r="G83" s="40" t="s">
        <v>24</v>
      </c>
      <c r="H83">
        <f t="shared" si="24"/>
        <v>0</v>
      </c>
      <c r="I83" s="15" t="s">
        <v>165</v>
      </c>
      <c r="J83" s="40" t="s">
        <v>165</v>
      </c>
      <c r="K83" s="20">
        <f t="shared" si="17"/>
        <v>0</v>
      </c>
      <c r="L83" s="20">
        <f t="shared" si="30"/>
        <v>0</v>
      </c>
      <c r="M83" s="20">
        <f t="shared" si="30"/>
        <v>0</v>
      </c>
      <c r="N83" s="20">
        <f t="shared" si="30"/>
        <v>0</v>
      </c>
      <c r="O83" s="20">
        <f t="shared" si="30"/>
        <v>0</v>
      </c>
      <c r="P83" s="20">
        <f t="shared" si="30"/>
        <v>0</v>
      </c>
      <c r="Q83" s="20">
        <f t="shared" si="30"/>
        <v>1</v>
      </c>
      <c r="R83" s="20">
        <f t="shared" si="30"/>
        <v>0</v>
      </c>
      <c r="S83" s="20">
        <f t="shared" si="30"/>
        <v>0</v>
      </c>
      <c r="T83" s="20">
        <f t="shared" si="30"/>
        <v>0</v>
      </c>
      <c r="U83" s="20">
        <f t="shared" si="30"/>
        <v>0</v>
      </c>
      <c r="V83" s="20">
        <f t="shared" si="30"/>
        <v>0</v>
      </c>
      <c r="W83" s="20">
        <f t="shared" si="30"/>
        <v>0</v>
      </c>
      <c r="X83" s="40" t="s">
        <v>57</v>
      </c>
      <c r="Y83" s="20">
        <f t="shared" si="19"/>
        <v>0</v>
      </c>
      <c r="Z83" s="20">
        <f t="shared" si="23"/>
        <v>0</v>
      </c>
      <c r="AA83" s="20">
        <f t="shared" si="23"/>
        <v>0</v>
      </c>
      <c r="AB83" s="20">
        <f t="shared" si="23"/>
        <v>1</v>
      </c>
      <c r="AC83" s="20">
        <f t="shared" si="23"/>
        <v>0</v>
      </c>
      <c r="AD83" s="20">
        <f t="shared" si="23"/>
        <v>0</v>
      </c>
      <c r="AE83" s="20">
        <f t="shared" si="23"/>
        <v>0</v>
      </c>
      <c r="AF83" s="20">
        <f t="shared" si="23"/>
        <v>0</v>
      </c>
      <c r="AG83" s="20">
        <f t="shared" si="23"/>
        <v>0</v>
      </c>
      <c r="AH83" s="20">
        <f t="shared" si="23"/>
        <v>0</v>
      </c>
      <c r="AI83" s="20">
        <f t="shared" si="23"/>
        <v>0</v>
      </c>
      <c r="AJ83" s="40" t="s">
        <v>298</v>
      </c>
      <c r="AK83" s="15">
        <v>16</v>
      </c>
      <c r="AL83" s="15">
        <v>21</v>
      </c>
      <c r="AM83" s="15">
        <v>35</v>
      </c>
      <c r="AN83" s="15">
        <v>0</v>
      </c>
      <c r="AO83" s="15"/>
      <c r="AP83" s="15">
        <v>1</v>
      </c>
      <c r="AQ83" s="15" t="s">
        <v>299</v>
      </c>
      <c r="AR83" s="29" t="s">
        <v>101</v>
      </c>
      <c r="AS83" s="40" t="s">
        <v>52</v>
      </c>
      <c r="AT83" s="28">
        <f t="shared" si="25"/>
        <v>1</v>
      </c>
      <c r="AU83" s="29" t="s">
        <v>299</v>
      </c>
      <c r="AV83" s="40" t="s">
        <v>101</v>
      </c>
      <c r="AW83" s="32">
        <f t="shared" si="26"/>
        <v>0</v>
      </c>
      <c r="AX83" s="32">
        <f t="shared" si="26"/>
        <v>0</v>
      </c>
      <c r="AY83" s="32">
        <f t="shared" si="26"/>
        <v>1</v>
      </c>
      <c r="AZ83" s="42" t="s">
        <v>144</v>
      </c>
      <c r="BA83">
        <f t="shared" si="21"/>
        <v>0</v>
      </c>
      <c r="BB83">
        <f t="shared" si="21"/>
        <v>0</v>
      </c>
      <c r="BC83">
        <f t="shared" si="21"/>
        <v>0</v>
      </c>
      <c r="BD83">
        <f t="shared" si="21"/>
        <v>0</v>
      </c>
      <c r="BE83">
        <f t="shared" si="21"/>
        <v>1</v>
      </c>
      <c r="BF83">
        <f t="shared" si="21"/>
        <v>0</v>
      </c>
      <c r="BG83" s="40" t="s">
        <v>300</v>
      </c>
      <c r="BH83" s="20">
        <f t="shared" si="27"/>
        <v>0</v>
      </c>
      <c r="BI83" s="20">
        <f t="shared" si="27"/>
        <v>1</v>
      </c>
      <c r="BJ83" s="20">
        <f t="shared" si="27"/>
        <v>0</v>
      </c>
      <c r="BK83" s="20">
        <f t="shared" si="27"/>
        <v>0</v>
      </c>
      <c r="BL83" s="15">
        <v>34.13973446</v>
      </c>
      <c r="BM83" s="16">
        <v>-117.2942444</v>
      </c>
      <c r="BO83">
        <f t="shared" si="28"/>
        <v>0</v>
      </c>
      <c r="BP83" s="28">
        <f t="shared" si="29"/>
        <v>1</v>
      </c>
      <c r="BQ83">
        <f t="shared" si="22"/>
        <v>0</v>
      </c>
      <c r="BR83">
        <f t="shared" si="22"/>
        <v>0</v>
      </c>
      <c r="BS83">
        <f t="shared" si="22"/>
        <v>0</v>
      </c>
      <c r="BT83">
        <f t="shared" si="22"/>
        <v>1</v>
      </c>
      <c r="BU83">
        <f t="shared" si="22"/>
        <v>0</v>
      </c>
    </row>
    <row r="84" spans="1:73" x14ac:dyDescent="0.45">
      <c r="A84" s="18">
        <v>83</v>
      </c>
      <c r="B84" s="15" t="s">
        <v>301</v>
      </c>
      <c r="C84" s="15" t="s">
        <v>322</v>
      </c>
      <c r="D84" s="15" t="s">
        <v>1218</v>
      </c>
      <c r="E84" s="17">
        <v>42335</v>
      </c>
      <c r="F84" s="15" t="s">
        <v>303</v>
      </c>
      <c r="G84" s="40" t="s">
        <v>24</v>
      </c>
      <c r="H84">
        <f t="shared" si="24"/>
        <v>0</v>
      </c>
      <c r="I84" s="15" t="s">
        <v>25</v>
      </c>
      <c r="J84" s="40" t="s">
        <v>25</v>
      </c>
      <c r="K84" s="20">
        <f t="shared" si="17"/>
        <v>1</v>
      </c>
      <c r="L84" s="20">
        <f t="shared" si="30"/>
        <v>0</v>
      </c>
      <c r="M84" s="20">
        <f t="shared" si="30"/>
        <v>0</v>
      </c>
      <c r="N84" s="20">
        <f t="shared" si="30"/>
        <v>0</v>
      </c>
      <c r="O84" s="20">
        <f t="shared" si="30"/>
        <v>0</v>
      </c>
      <c r="P84" s="20">
        <f t="shared" si="30"/>
        <v>0</v>
      </c>
      <c r="Q84" s="20">
        <f t="shared" si="30"/>
        <v>0</v>
      </c>
      <c r="R84" s="20">
        <f t="shared" si="30"/>
        <v>0</v>
      </c>
      <c r="S84" s="20">
        <f t="shared" si="30"/>
        <v>0</v>
      </c>
      <c r="T84" s="20">
        <f t="shared" si="30"/>
        <v>0</v>
      </c>
      <c r="U84" s="20">
        <f t="shared" si="30"/>
        <v>0</v>
      </c>
      <c r="V84" s="20">
        <f t="shared" si="30"/>
        <v>0</v>
      </c>
      <c r="W84" s="20">
        <f t="shared" si="30"/>
        <v>0</v>
      </c>
      <c r="X84" s="40" t="s">
        <v>26</v>
      </c>
      <c r="Y84" s="20">
        <f t="shared" si="19"/>
        <v>1</v>
      </c>
      <c r="Z84" s="20">
        <f t="shared" si="23"/>
        <v>0</v>
      </c>
      <c r="AA84" s="20">
        <f t="shared" si="23"/>
        <v>0</v>
      </c>
      <c r="AB84" s="20">
        <f t="shared" si="23"/>
        <v>0</v>
      </c>
      <c r="AC84" s="20">
        <f t="shared" si="23"/>
        <v>0</v>
      </c>
      <c r="AD84" s="20">
        <f t="shared" si="23"/>
        <v>0</v>
      </c>
      <c r="AE84" s="20">
        <f t="shared" si="23"/>
        <v>0</v>
      </c>
      <c r="AF84" s="20">
        <f t="shared" si="23"/>
        <v>0</v>
      </c>
      <c r="AG84" s="20">
        <f t="shared" si="23"/>
        <v>0</v>
      </c>
      <c r="AH84" s="20">
        <f t="shared" si="23"/>
        <v>0</v>
      </c>
      <c r="AI84" s="20">
        <f t="shared" si="23"/>
        <v>0</v>
      </c>
      <c r="AJ84" s="40" t="s">
        <v>304</v>
      </c>
      <c r="AK84" s="15">
        <v>3</v>
      </c>
      <c r="AL84" s="15">
        <v>9</v>
      </c>
      <c r="AM84" s="15">
        <v>12</v>
      </c>
      <c r="AN84" s="15">
        <v>1</v>
      </c>
      <c r="AO84" s="15">
        <v>57</v>
      </c>
      <c r="AP84" s="15"/>
      <c r="AQ84" s="15"/>
      <c r="AR84" s="29">
        <v>57</v>
      </c>
      <c r="AS84" s="39" t="s">
        <v>28</v>
      </c>
      <c r="AT84" s="28">
        <f t="shared" si="25"/>
        <v>0</v>
      </c>
      <c r="AU84" s="28" t="s">
        <v>101</v>
      </c>
      <c r="AV84" s="40" t="s">
        <v>101</v>
      </c>
      <c r="AW84" s="32">
        <f t="shared" si="26"/>
        <v>0</v>
      </c>
      <c r="AX84" s="32">
        <f t="shared" si="26"/>
        <v>0</v>
      </c>
      <c r="AY84" s="32">
        <f t="shared" si="26"/>
        <v>1</v>
      </c>
      <c r="AZ84" s="42" t="s">
        <v>29</v>
      </c>
      <c r="BA84">
        <f t="shared" si="21"/>
        <v>1</v>
      </c>
      <c r="BB84">
        <f t="shared" si="21"/>
        <v>0</v>
      </c>
      <c r="BC84">
        <f t="shared" si="21"/>
        <v>0</v>
      </c>
      <c r="BD84">
        <f t="shared" si="21"/>
        <v>0</v>
      </c>
      <c r="BE84">
        <f t="shared" si="21"/>
        <v>0</v>
      </c>
      <c r="BF84">
        <f t="shared" si="21"/>
        <v>0</v>
      </c>
      <c r="BG84" s="40" t="s">
        <v>109</v>
      </c>
      <c r="BH84" s="20">
        <f t="shared" si="27"/>
        <v>1</v>
      </c>
      <c r="BI84" s="20">
        <f t="shared" si="27"/>
        <v>0</v>
      </c>
      <c r="BJ84" s="20">
        <f t="shared" si="27"/>
        <v>0</v>
      </c>
      <c r="BK84" s="20">
        <f t="shared" si="27"/>
        <v>0</v>
      </c>
      <c r="BL84" s="15"/>
      <c r="BM84" s="16"/>
      <c r="BO84">
        <f t="shared" si="28"/>
        <v>0</v>
      </c>
      <c r="BP84" s="28">
        <f t="shared" si="29"/>
        <v>1</v>
      </c>
      <c r="BQ84">
        <f t="shared" si="22"/>
        <v>1</v>
      </c>
      <c r="BR84">
        <f t="shared" si="22"/>
        <v>0</v>
      </c>
      <c r="BS84">
        <f t="shared" si="22"/>
        <v>0</v>
      </c>
      <c r="BT84">
        <f t="shared" si="22"/>
        <v>0</v>
      </c>
      <c r="BU84">
        <f t="shared" si="22"/>
        <v>0</v>
      </c>
    </row>
    <row r="85" spans="1:73" x14ac:dyDescent="0.45">
      <c r="A85" s="18">
        <v>84</v>
      </c>
      <c r="B85" s="15" t="s">
        <v>305</v>
      </c>
      <c r="C85" s="15" t="s">
        <v>1261</v>
      </c>
      <c r="D85" s="15" t="s">
        <v>1223</v>
      </c>
      <c r="E85" s="17">
        <v>42331</v>
      </c>
      <c r="F85" s="15" t="s">
        <v>118</v>
      </c>
      <c r="G85" s="40" t="s">
        <v>24</v>
      </c>
      <c r="H85">
        <f t="shared" si="24"/>
        <v>0</v>
      </c>
      <c r="I85" s="15" t="s">
        <v>189</v>
      </c>
      <c r="J85" s="40" t="s">
        <v>189</v>
      </c>
      <c r="K85" s="20">
        <f t="shared" si="17"/>
        <v>0</v>
      </c>
      <c r="L85" s="20">
        <f t="shared" si="30"/>
        <v>0</v>
      </c>
      <c r="M85" s="20">
        <f t="shared" si="30"/>
        <v>0</v>
      </c>
      <c r="N85" s="20">
        <f t="shared" si="30"/>
        <v>0</v>
      </c>
      <c r="O85" s="20">
        <f t="shared" si="30"/>
        <v>1</v>
      </c>
      <c r="P85" s="20">
        <f t="shared" si="30"/>
        <v>0</v>
      </c>
      <c r="Q85" s="20">
        <f t="shared" si="30"/>
        <v>0</v>
      </c>
      <c r="R85" s="20">
        <f t="shared" si="30"/>
        <v>0</v>
      </c>
      <c r="S85" s="20">
        <f t="shared" si="30"/>
        <v>0</v>
      </c>
      <c r="T85" s="20">
        <f t="shared" si="30"/>
        <v>0</v>
      </c>
      <c r="U85" s="20">
        <f t="shared" si="30"/>
        <v>0</v>
      </c>
      <c r="V85" s="20">
        <f t="shared" si="30"/>
        <v>0</v>
      </c>
      <c r="W85" s="20">
        <f t="shared" si="30"/>
        <v>0</v>
      </c>
      <c r="X85" s="40" t="s">
        <v>26</v>
      </c>
      <c r="Y85" s="20">
        <f t="shared" si="19"/>
        <v>1</v>
      </c>
      <c r="Z85" s="20">
        <f t="shared" si="23"/>
        <v>0</v>
      </c>
      <c r="AA85" s="20">
        <f t="shared" si="23"/>
        <v>0</v>
      </c>
      <c r="AB85" s="20">
        <f t="shared" si="23"/>
        <v>0</v>
      </c>
      <c r="AC85" s="20">
        <f t="shared" si="23"/>
        <v>0</v>
      </c>
      <c r="AD85" s="20">
        <f t="shared" si="23"/>
        <v>0</v>
      </c>
      <c r="AE85" s="20">
        <f t="shared" si="23"/>
        <v>0</v>
      </c>
      <c r="AF85" s="20">
        <f t="shared" si="23"/>
        <v>0</v>
      </c>
      <c r="AG85" s="20">
        <f t="shared" si="23"/>
        <v>0</v>
      </c>
      <c r="AH85" s="20">
        <f t="shared" si="23"/>
        <v>0</v>
      </c>
      <c r="AI85" s="20">
        <f t="shared" si="23"/>
        <v>0</v>
      </c>
      <c r="AJ85" s="40" t="s">
        <v>306</v>
      </c>
      <c r="AK85" s="15">
        <v>4</v>
      </c>
      <c r="AL85" s="15">
        <v>1</v>
      </c>
      <c r="AM85" s="15">
        <v>4</v>
      </c>
      <c r="AN85" s="15">
        <v>0</v>
      </c>
      <c r="AO85" s="15"/>
      <c r="AP85" s="15"/>
      <c r="AQ85" s="15"/>
      <c r="AR85" s="29" t="s">
        <v>101</v>
      </c>
      <c r="AS85" s="39" t="s">
        <v>28</v>
      </c>
      <c r="AT85" s="28">
        <f t="shared" si="25"/>
        <v>0</v>
      </c>
      <c r="AU85" s="28" t="s">
        <v>101</v>
      </c>
      <c r="AV85" s="40" t="s">
        <v>101</v>
      </c>
      <c r="AW85" s="32">
        <f t="shared" si="26"/>
        <v>0</v>
      </c>
      <c r="AX85" s="32">
        <f t="shared" si="26"/>
        <v>0</v>
      </c>
      <c r="AY85" s="32">
        <f t="shared" si="26"/>
        <v>1</v>
      </c>
      <c r="AZ85" s="42" t="s">
        <v>29</v>
      </c>
      <c r="BA85">
        <f t="shared" si="21"/>
        <v>1</v>
      </c>
      <c r="BB85">
        <f t="shared" si="21"/>
        <v>0</v>
      </c>
      <c r="BC85">
        <f t="shared" si="21"/>
        <v>0</v>
      </c>
      <c r="BD85">
        <f t="shared" si="21"/>
        <v>0</v>
      </c>
      <c r="BE85">
        <f t="shared" si="21"/>
        <v>0</v>
      </c>
      <c r="BF85">
        <f t="shared" si="21"/>
        <v>0</v>
      </c>
      <c r="BG85" s="40" t="s">
        <v>109</v>
      </c>
      <c r="BH85" s="20">
        <f t="shared" si="27"/>
        <v>1</v>
      </c>
      <c r="BI85" s="20">
        <f t="shared" si="27"/>
        <v>0</v>
      </c>
      <c r="BJ85" s="20">
        <f t="shared" si="27"/>
        <v>0</v>
      </c>
      <c r="BK85" s="20">
        <f t="shared" si="27"/>
        <v>0</v>
      </c>
      <c r="BL85" s="15">
        <v>39.98861445</v>
      </c>
      <c r="BM85" s="16">
        <v>-82.989041349999994</v>
      </c>
      <c r="BO85">
        <f t="shared" si="28"/>
        <v>0</v>
      </c>
      <c r="BP85" s="28">
        <f t="shared" si="29"/>
        <v>1</v>
      </c>
      <c r="BQ85">
        <f t="shared" si="22"/>
        <v>1</v>
      </c>
      <c r="BR85">
        <f t="shared" si="22"/>
        <v>0</v>
      </c>
      <c r="BS85">
        <f t="shared" si="22"/>
        <v>0</v>
      </c>
      <c r="BT85">
        <f t="shared" si="22"/>
        <v>0</v>
      </c>
      <c r="BU85">
        <f t="shared" si="22"/>
        <v>0</v>
      </c>
    </row>
    <row r="86" spans="1:73" x14ac:dyDescent="0.45">
      <c r="A86" s="18">
        <v>85</v>
      </c>
      <c r="B86" s="15" t="s">
        <v>307</v>
      </c>
      <c r="C86" s="15" t="s">
        <v>1307</v>
      </c>
      <c r="D86" s="15" t="s">
        <v>1264</v>
      </c>
      <c r="E86" s="17">
        <v>42331</v>
      </c>
      <c r="F86" s="15" t="s">
        <v>308</v>
      </c>
      <c r="G86" s="40" t="s">
        <v>34</v>
      </c>
      <c r="H86">
        <f t="shared" si="24"/>
        <v>1</v>
      </c>
      <c r="I86" s="15" t="s">
        <v>309</v>
      </c>
      <c r="J86" s="40" t="s">
        <v>309</v>
      </c>
      <c r="K86" s="20">
        <f t="shared" si="17"/>
        <v>0</v>
      </c>
      <c r="L86" s="20">
        <f t="shared" si="30"/>
        <v>0</v>
      </c>
      <c r="M86" s="20">
        <f t="shared" si="30"/>
        <v>0</v>
      </c>
      <c r="N86" s="20">
        <f t="shared" si="30"/>
        <v>0</v>
      </c>
      <c r="O86" s="20">
        <f t="shared" si="30"/>
        <v>0</v>
      </c>
      <c r="P86" s="20">
        <f t="shared" si="30"/>
        <v>0</v>
      </c>
      <c r="Q86" s="20">
        <f t="shared" si="30"/>
        <v>0</v>
      </c>
      <c r="R86" s="20">
        <f t="shared" si="30"/>
        <v>0</v>
      </c>
      <c r="S86" s="20">
        <f t="shared" si="30"/>
        <v>0</v>
      </c>
      <c r="T86" s="20">
        <f t="shared" si="30"/>
        <v>0</v>
      </c>
      <c r="U86" s="20">
        <f t="shared" si="30"/>
        <v>0</v>
      </c>
      <c r="V86" s="20">
        <f t="shared" si="30"/>
        <v>0</v>
      </c>
      <c r="W86" s="20">
        <f t="shared" si="30"/>
        <v>0</v>
      </c>
      <c r="X86" s="40" t="s">
        <v>72</v>
      </c>
      <c r="Y86" s="20">
        <f t="shared" si="19"/>
        <v>0</v>
      </c>
      <c r="Z86" s="20">
        <f t="shared" si="23"/>
        <v>0</v>
      </c>
      <c r="AA86" s="20">
        <f t="shared" si="23"/>
        <v>1</v>
      </c>
      <c r="AB86" s="20">
        <f t="shared" si="23"/>
        <v>0</v>
      </c>
      <c r="AC86" s="20">
        <f t="shared" si="23"/>
        <v>0</v>
      </c>
      <c r="AD86" s="20">
        <f t="shared" si="23"/>
        <v>0</v>
      </c>
      <c r="AE86" s="20">
        <f t="shared" si="23"/>
        <v>0</v>
      </c>
      <c r="AF86" s="20">
        <f t="shared" si="23"/>
        <v>0</v>
      </c>
      <c r="AG86" s="20">
        <f t="shared" si="23"/>
        <v>0</v>
      </c>
      <c r="AH86" s="20">
        <f t="shared" si="23"/>
        <v>0</v>
      </c>
      <c r="AI86" s="20">
        <f t="shared" si="23"/>
        <v>0</v>
      </c>
      <c r="AJ86" s="40" t="s">
        <v>310</v>
      </c>
      <c r="AK86" s="15">
        <v>0</v>
      </c>
      <c r="AL86" s="15">
        <v>5</v>
      </c>
      <c r="AM86" s="15">
        <v>5</v>
      </c>
      <c r="AN86" s="15">
        <v>0</v>
      </c>
      <c r="AO86" s="15"/>
      <c r="AP86" s="15"/>
      <c r="AQ86" s="15"/>
      <c r="AR86" s="29" t="s">
        <v>101</v>
      </c>
      <c r="AS86" s="39" t="s">
        <v>28</v>
      </c>
      <c r="AT86" s="28">
        <f t="shared" si="25"/>
        <v>0</v>
      </c>
      <c r="AU86" s="28" t="s">
        <v>101</v>
      </c>
      <c r="AV86" s="40" t="s">
        <v>101</v>
      </c>
      <c r="AW86" s="32">
        <f t="shared" si="26"/>
        <v>0</v>
      </c>
      <c r="AX86" s="32">
        <f t="shared" si="26"/>
        <v>0</v>
      </c>
      <c r="AY86" s="32">
        <f t="shared" si="26"/>
        <v>1</v>
      </c>
      <c r="AZ86" s="42" t="s">
        <v>29</v>
      </c>
      <c r="BA86">
        <f t="shared" si="21"/>
        <v>1</v>
      </c>
      <c r="BB86">
        <f t="shared" si="21"/>
        <v>0</v>
      </c>
      <c r="BC86">
        <f t="shared" si="21"/>
        <v>0</v>
      </c>
      <c r="BD86">
        <f t="shared" si="21"/>
        <v>0</v>
      </c>
      <c r="BE86">
        <f t="shared" si="21"/>
        <v>0</v>
      </c>
      <c r="BF86">
        <f t="shared" si="21"/>
        <v>0</v>
      </c>
      <c r="BG86" s="40" t="s">
        <v>109</v>
      </c>
      <c r="BH86" s="20">
        <f t="shared" si="27"/>
        <v>1</v>
      </c>
      <c r="BI86" s="20">
        <f t="shared" si="27"/>
        <v>0</v>
      </c>
      <c r="BJ86" s="20">
        <f t="shared" si="27"/>
        <v>0</v>
      </c>
      <c r="BK86" s="20">
        <f t="shared" si="27"/>
        <v>0</v>
      </c>
      <c r="BL86" s="15">
        <v>44.963587220000001</v>
      </c>
      <c r="BM86" s="16">
        <v>-93.267836869999996</v>
      </c>
      <c r="BO86">
        <f t="shared" si="28"/>
        <v>0</v>
      </c>
      <c r="BP86" s="28">
        <f t="shared" si="29"/>
        <v>1</v>
      </c>
      <c r="BQ86">
        <f t="shared" si="22"/>
        <v>1</v>
      </c>
      <c r="BR86">
        <f t="shared" si="22"/>
        <v>0</v>
      </c>
      <c r="BS86">
        <f t="shared" si="22"/>
        <v>0</v>
      </c>
      <c r="BT86">
        <f t="shared" si="22"/>
        <v>0</v>
      </c>
      <c r="BU86">
        <f t="shared" si="22"/>
        <v>0</v>
      </c>
    </row>
    <row r="87" spans="1:73" x14ac:dyDescent="0.45">
      <c r="A87" s="18">
        <v>86</v>
      </c>
      <c r="B87" s="15" t="s">
        <v>311</v>
      </c>
      <c r="C87" s="15" t="s">
        <v>1360</v>
      </c>
      <c r="D87" s="15" t="s">
        <v>1152</v>
      </c>
      <c r="E87" s="17">
        <v>42323</v>
      </c>
      <c r="F87" s="15" t="s">
        <v>312</v>
      </c>
      <c r="G87" s="40" t="s">
        <v>34</v>
      </c>
      <c r="H87">
        <f t="shared" si="24"/>
        <v>1</v>
      </c>
      <c r="I87" s="15" t="s">
        <v>25</v>
      </c>
      <c r="J87" s="40" t="s">
        <v>25</v>
      </c>
      <c r="K87" s="20">
        <f t="shared" si="17"/>
        <v>1</v>
      </c>
      <c r="L87" s="20">
        <f t="shared" si="30"/>
        <v>0</v>
      </c>
      <c r="M87" s="20">
        <f t="shared" si="30"/>
        <v>0</v>
      </c>
      <c r="N87" s="20">
        <f t="shared" si="30"/>
        <v>0</v>
      </c>
      <c r="O87" s="20">
        <f t="shared" si="30"/>
        <v>0</v>
      </c>
      <c r="P87" s="20">
        <f t="shared" si="30"/>
        <v>0</v>
      </c>
      <c r="Q87" s="20">
        <f t="shared" si="30"/>
        <v>0</v>
      </c>
      <c r="R87" s="20">
        <f t="shared" si="30"/>
        <v>0</v>
      </c>
      <c r="S87" s="20">
        <f t="shared" si="30"/>
        <v>0</v>
      </c>
      <c r="T87" s="20">
        <f t="shared" si="30"/>
        <v>0</v>
      </c>
      <c r="U87" s="20">
        <f t="shared" si="30"/>
        <v>0</v>
      </c>
      <c r="V87" s="20">
        <f t="shared" si="30"/>
        <v>0</v>
      </c>
      <c r="W87" s="20">
        <f t="shared" si="30"/>
        <v>0</v>
      </c>
      <c r="X87" s="40" t="s">
        <v>26</v>
      </c>
      <c r="Y87" s="20">
        <f t="shared" si="19"/>
        <v>1</v>
      </c>
      <c r="Z87" s="20">
        <f t="shared" si="23"/>
        <v>0</v>
      </c>
      <c r="AA87" s="20">
        <f t="shared" si="23"/>
        <v>0</v>
      </c>
      <c r="AB87" s="20">
        <f t="shared" si="23"/>
        <v>0</v>
      </c>
      <c r="AC87" s="20">
        <f t="shared" si="23"/>
        <v>0</v>
      </c>
      <c r="AD87" s="20">
        <f t="shared" si="23"/>
        <v>0</v>
      </c>
      <c r="AE87" s="20">
        <f t="shared" si="23"/>
        <v>0</v>
      </c>
      <c r="AF87" s="20">
        <f t="shared" si="23"/>
        <v>0</v>
      </c>
      <c r="AG87" s="20">
        <f t="shared" si="23"/>
        <v>0</v>
      </c>
      <c r="AH87" s="20">
        <f t="shared" si="23"/>
        <v>0</v>
      </c>
      <c r="AI87" s="20">
        <f t="shared" si="23"/>
        <v>0</v>
      </c>
      <c r="AJ87" s="40" t="s">
        <v>313</v>
      </c>
      <c r="AK87" s="15">
        <v>6</v>
      </c>
      <c r="AL87" s="15">
        <v>0</v>
      </c>
      <c r="AM87" s="15">
        <v>6</v>
      </c>
      <c r="AN87" s="15">
        <v>0</v>
      </c>
      <c r="AO87" s="15"/>
      <c r="AP87" s="15"/>
      <c r="AQ87" s="15"/>
      <c r="AR87" s="29" t="s">
        <v>101</v>
      </c>
      <c r="AS87" s="39" t="s">
        <v>28</v>
      </c>
      <c r="AT87" s="28">
        <f t="shared" si="25"/>
        <v>0</v>
      </c>
      <c r="AU87" s="28" t="s">
        <v>101</v>
      </c>
      <c r="AV87" s="40" t="s">
        <v>101</v>
      </c>
      <c r="AW87" s="32">
        <f t="shared" si="26"/>
        <v>0</v>
      </c>
      <c r="AX87" s="32">
        <f t="shared" si="26"/>
        <v>0</v>
      </c>
      <c r="AY87" s="32">
        <f t="shared" si="26"/>
        <v>1</v>
      </c>
      <c r="AZ87" s="42" t="s">
        <v>29</v>
      </c>
      <c r="BA87">
        <f t="shared" si="21"/>
        <v>1</v>
      </c>
      <c r="BB87">
        <f t="shared" si="21"/>
        <v>0</v>
      </c>
      <c r="BC87">
        <f t="shared" si="21"/>
        <v>0</v>
      </c>
      <c r="BD87">
        <f t="shared" si="21"/>
        <v>0</v>
      </c>
      <c r="BE87">
        <f t="shared" si="21"/>
        <v>0</v>
      </c>
      <c r="BF87">
        <f t="shared" si="21"/>
        <v>0</v>
      </c>
      <c r="BG87" s="40" t="s">
        <v>109</v>
      </c>
      <c r="BH87" s="20">
        <f t="shared" si="27"/>
        <v>1</v>
      </c>
      <c r="BI87" s="20">
        <f t="shared" si="27"/>
        <v>0</v>
      </c>
      <c r="BJ87" s="20">
        <f t="shared" si="27"/>
        <v>0</v>
      </c>
      <c r="BK87" s="20">
        <f t="shared" si="27"/>
        <v>0</v>
      </c>
      <c r="BL87" s="15">
        <v>31.807600000000001</v>
      </c>
      <c r="BM87" s="16">
        <v>-95.806899999999999</v>
      </c>
      <c r="BO87">
        <f t="shared" si="28"/>
        <v>0</v>
      </c>
      <c r="BP87" s="28">
        <f t="shared" si="29"/>
        <v>1</v>
      </c>
      <c r="BQ87">
        <f t="shared" si="22"/>
        <v>1</v>
      </c>
      <c r="BR87">
        <f t="shared" si="22"/>
        <v>0</v>
      </c>
      <c r="BS87">
        <f t="shared" si="22"/>
        <v>0</v>
      </c>
      <c r="BT87">
        <f t="shared" si="22"/>
        <v>0</v>
      </c>
      <c r="BU87">
        <f t="shared" si="22"/>
        <v>0</v>
      </c>
    </row>
    <row r="88" spans="1:73" x14ac:dyDescent="0.45">
      <c r="A88" s="18">
        <v>87</v>
      </c>
      <c r="B88" s="15" t="s">
        <v>314</v>
      </c>
      <c r="C88" s="15" t="s">
        <v>1196</v>
      </c>
      <c r="D88" s="15" t="s">
        <v>1171</v>
      </c>
      <c r="E88" s="17">
        <v>42321</v>
      </c>
      <c r="F88" s="15" t="s">
        <v>118</v>
      </c>
      <c r="G88" s="40" t="s">
        <v>24</v>
      </c>
      <c r="H88">
        <f t="shared" si="24"/>
        <v>0</v>
      </c>
      <c r="I88" s="15" t="s">
        <v>119</v>
      </c>
      <c r="J88" s="40" t="s">
        <v>119</v>
      </c>
      <c r="K88" s="20">
        <f t="shared" si="17"/>
        <v>0</v>
      </c>
      <c r="L88" s="20">
        <f t="shared" si="30"/>
        <v>0</v>
      </c>
      <c r="M88" s="20">
        <f t="shared" si="30"/>
        <v>0</v>
      </c>
      <c r="N88" s="20">
        <f t="shared" si="30"/>
        <v>1</v>
      </c>
      <c r="O88" s="20">
        <f t="shared" si="30"/>
        <v>0</v>
      </c>
      <c r="P88" s="20">
        <f t="shared" si="30"/>
        <v>0</v>
      </c>
      <c r="Q88" s="20">
        <f t="shared" si="30"/>
        <v>0</v>
      </c>
      <c r="R88" s="20">
        <f t="shared" si="30"/>
        <v>0</v>
      </c>
      <c r="S88" s="20">
        <f t="shared" si="30"/>
        <v>0</v>
      </c>
      <c r="T88" s="20">
        <f t="shared" si="30"/>
        <v>0</v>
      </c>
      <c r="U88" s="20">
        <f t="shared" si="30"/>
        <v>0</v>
      </c>
      <c r="V88" s="20">
        <f t="shared" si="30"/>
        <v>0</v>
      </c>
      <c r="W88" s="20">
        <f t="shared" si="30"/>
        <v>0</v>
      </c>
      <c r="X88" s="40" t="s">
        <v>120</v>
      </c>
      <c r="Y88" s="20">
        <f t="shared" si="19"/>
        <v>0</v>
      </c>
      <c r="Z88" s="20">
        <f t="shared" si="23"/>
        <v>0</v>
      </c>
      <c r="AA88" s="20">
        <f t="shared" si="23"/>
        <v>0</v>
      </c>
      <c r="AB88" s="20">
        <f t="shared" si="23"/>
        <v>0</v>
      </c>
      <c r="AC88" s="20">
        <f t="shared" si="23"/>
        <v>0</v>
      </c>
      <c r="AD88" s="20">
        <f t="shared" si="23"/>
        <v>1</v>
      </c>
      <c r="AE88" s="20">
        <f t="shared" si="23"/>
        <v>0</v>
      </c>
      <c r="AF88" s="20">
        <f t="shared" si="23"/>
        <v>0</v>
      </c>
      <c r="AG88" s="20">
        <f t="shared" si="23"/>
        <v>0</v>
      </c>
      <c r="AH88" s="20">
        <f t="shared" si="23"/>
        <v>0</v>
      </c>
      <c r="AI88" s="20">
        <f t="shared" si="23"/>
        <v>0</v>
      </c>
      <c r="AJ88" s="40" t="s">
        <v>315</v>
      </c>
      <c r="AK88" s="15">
        <v>4</v>
      </c>
      <c r="AL88" s="15">
        <v>1</v>
      </c>
      <c r="AM88" s="15">
        <v>4</v>
      </c>
      <c r="AN88" s="15">
        <v>0</v>
      </c>
      <c r="AO88" s="15"/>
      <c r="AP88" s="15"/>
      <c r="AQ88" s="15" t="s">
        <v>316</v>
      </c>
      <c r="AR88" s="29" t="s">
        <v>101</v>
      </c>
      <c r="AS88" s="40" t="s">
        <v>52</v>
      </c>
      <c r="AT88" s="28">
        <f t="shared" si="25"/>
        <v>1</v>
      </c>
      <c r="AU88" s="29" t="s">
        <v>316</v>
      </c>
      <c r="AV88" s="40" t="s">
        <v>101</v>
      </c>
      <c r="AW88" s="32">
        <f t="shared" si="26"/>
        <v>0</v>
      </c>
      <c r="AX88" s="32">
        <f t="shared" si="26"/>
        <v>0</v>
      </c>
      <c r="AY88" s="32">
        <f t="shared" si="26"/>
        <v>1</v>
      </c>
      <c r="AZ88" s="42" t="s">
        <v>1469</v>
      </c>
      <c r="BA88">
        <f t="shared" si="21"/>
        <v>0</v>
      </c>
      <c r="BB88">
        <f t="shared" si="21"/>
        <v>0</v>
      </c>
      <c r="BC88">
        <f t="shared" si="21"/>
        <v>1</v>
      </c>
      <c r="BD88">
        <f t="shared" si="21"/>
        <v>0</v>
      </c>
      <c r="BE88">
        <f t="shared" si="21"/>
        <v>0</v>
      </c>
      <c r="BF88">
        <f t="shared" si="21"/>
        <v>0</v>
      </c>
      <c r="BG88" s="40" t="s">
        <v>109</v>
      </c>
      <c r="BH88" s="20">
        <f t="shared" si="27"/>
        <v>1</v>
      </c>
      <c r="BI88" s="20">
        <f t="shared" si="27"/>
        <v>0</v>
      </c>
      <c r="BJ88" s="20">
        <f t="shared" si="27"/>
        <v>0</v>
      </c>
      <c r="BK88" s="20">
        <f t="shared" si="27"/>
        <v>0</v>
      </c>
      <c r="BL88" s="15">
        <v>30.33216122</v>
      </c>
      <c r="BM88" s="16">
        <v>-81.675769930000001</v>
      </c>
      <c r="BO88">
        <f t="shared" si="28"/>
        <v>0</v>
      </c>
      <c r="BP88" s="28">
        <f t="shared" si="29"/>
        <v>1</v>
      </c>
      <c r="BQ88">
        <f t="shared" si="22"/>
        <v>0</v>
      </c>
      <c r="BR88">
        <f t="shared" si="22"/>
        <v>0</v>
      </c>
      <c r="BS88">
        <f t="shared" si="22"/>
        <v>1</v>
      </c>
      <c r="BT88">
        <f t="shared" si="22"/>
        <v>0</v>
      </c>
      <c r="BU88">
        <f t="shared" si="22"/>
        <v>0</v>
      </c>
    </row>
    <row r="89" spans="1:73" x14ac:dyDescent="0.45">
      <c r="A89" s="18">
        <v>88</v>
      </c>
      <c r="B89" s="15" t="s">
        <v>317</v>
      </c>
      <c r="C89" s="15" t="s">
        <v>1359</v>
      </c>
      <c r="D89" s="15" t="s">
        <v>1179</v>
      </c>
      <c r="E89" s="17">
        <v>42315</v>
      </c>
      <c r="F89" s="15" t="s">
        <v>1433</v>
      </c>
      <c r="G89" s="40" t="s">
        <v>1432</v>
      </c>
      <c r="H89">
        <f t="shared" si="24"/>
        <v>0</v>
      </c>
      <c r="I89" s="15" t="s">
        <v>119</v>
      </c>
      <c r="J89" s="40" t="s">
        <v>119</v>
      </c>
      <c r="K89" s="20">
        <f t="shared" si="17"/>
        <v>0</v>
      </c>
      <c r="L89" s="20">
        <f t="shared" si="30"/>
        <v>0</v>
      </c>
      <c r="M89" s="20">
        <f t="shared" si="30"/>
        <v>0</v>
      </c>
      <c r="N89" s="20">
        <f t="shared" si="30"/>
        <v>1</v>
      </c>
      <c r="O89" s="20">
        <f t="shared" si="30"/>
        <v>0</v>
      </c>
      <c r="P89" s="20">
        <f t="shared" si="30"/>
        <v>0</v>
      </c>
      <c r="Q89" s="20">
        <f t="shared" si="30"/>
        <v>0</v>
      </c>
      <c r="R89" s="20">
        <f t="shared" si="30"/>
        <v>0</v>
      </c>
      <c r="S89" s="20">
        <f t="shared" si="30"/>
        <v>0</v>
      </c>
      <c r="T89" s="20">
        <f t="shared" si="30"/>
        <v>0</v>
      </c>
      <c r="U89" s="20">
        <f t="shared" si="30"/>
        <v>0</v>
      </c>
      <c r="V89" s="20">
        <f t="shared" si="30"/>
        <v>0</v>
      </c>
      <c r="W89" s="20">
        <f t="shared" si="30"/>
        <v>0</v>
      </c>
      <c r="X89" s="40" t="s">
        <v>223</v>
      </c>
      <c r="Y89" s="20">
        <f t="shared" si="19"/>
        <v>0</v>
      </c>
      <c r="Z89" s="20">
        <f t="shared" si="23"/>
        <v>0</v>
      </c>
      <c r="AA89" s="20">
        <f t="shared" si="23"/>
        <v>0</v>
      </c>
      <c r="AB89" s="20">
        <f t="shared" si="23"/>
        <v>0</v>
      </c>
      <c r="AC89" s="20">
        <f t="shared" si="23"/>
        <v>1</v>
      </c>
      <c r="AD89" s="20">
        <f t="shared" si="23"/>
        <v>0</v>
      </c>
      <c r="AE89" s="20">
        <f t="shared" si="23"/>
        <v>0</v>
      </c>
      <c r="AF89" s="20">
        <f t="shared" si="23"/>
        <v>0</v>
      </c>
      <c r="AG89" s="20">
        <f t="shared" si="23"/>
        <v>0</v>
      </c>
      <c r="AH89" s="20">
        <f t="shared" si="23"/>
        <v>0</v>
      </c>
      <c r="AI89" s="20">
        <f t="shared" si="23"/>
        <v>0</v>
      </c>
      <c r="AJ89" s="40" t="s">
        <v>319</v>
      </c>
      <c r="AK89" s="15">
        <v>1</v>
      </c>
      <c r="AL89" s="15">
        <v>2</v>
      </c>
      <c r="AM89" s="15">
        <v>3</v>
      </c>
      <c r="AN89" s="15">
        <v>0</v>
      </c>
      <c r="AO89" s="15"/>
      <c r="AP89" s="15"/>
      <c r="AQ89" s="15"/>
      <c r="AR89" s="29" t="s">
        <v>101</v>
      </c>
      <c r="AS89" s="39" t="s">
        <v>28</v>
      </c>
      <c r="AT89" s="28">
        <f t="shared" si="25"/>
        <v>0</v>
      </c>
      <c r="AU89" s="28" t="s">
        <v>101</v>
      </c>
      <c r="AV89" s="40" t="s">
        <v>52</v>
      </c>
      <c r="AW89" s="32">
        <f t="shared" si="26"/>
        <v>1</v>
      </c>
      <c r="AX89" s="32">
        <f t="shared" si="26"/>
        <v>0</v>
      </c>
      <c r="AY89" s="32">
        <f t="shared" si="26"/>
        <v>0</v>
      </c>
      <c r="AZ89" s="42" t="s">
        <v>1469</v>
      </c>
      <c r="BA89">
        <f t="shared" si="21"/>
        <v>0</v>
      </c>
      <c r="BB89">
        <f t="shared" si="21"/>
        <v>0</v>
      </c>
      <c r="BC89">
        <f t="shared" si="21"/>
        <v>1</v>
      </c>
      <c r="BD89">
        <f t="shared" si="21"/>
        <v>0</v>
      </c>
      <c r="BE89">
        <f t="shared" si="21"/>
        <v>0</v>
      </c>
      <c r="BF89">
        <f t="shared" si="21"/>
        <v>0</v>
      </c>
      <c r="BG89" s="40" t="s">
        <v>109</v>
      </c>
      <c r="BH89" s="20">
        <f t="shared" si="27"/>
        <v>1</v>
      </c>
      <c r="BI89" s="20">
        <f t="shared" si="27"/>
        <v>0</v>
      </c>
      <c r="BJ89" s="20">
        <f t="shared" si="27"/>
        <v>0</v>
      </c>
      <c r="BK89" s="20">
        <f t="shared" si="27"/>
        <v>0</v>
      </c>
      <c r="BL89" s="15">
        <v>31.21094544</v>
      </c>
      <c r="BM89" s="16">
        <v>-82.357934520000001</v>
      </c>
      <c r="BO89">
        <f t="shared" si="28"/>
        <v>0</v>
      </c>
      <c r="BP89" s="28">
        <f t="shared" si="29"/>
        <v>1</v>
      </c>
      <c r="BQ89">
        <f t="shared" si="22"/>
        <v>0</v>
      </c>
      <c r="BR89">
        <f t="shared" si="22"/>
        <v>0</v>
      </c>
      <c r="BS89">
        <f t="shared" si="22"/>
        <v>1</v>
      </c>
      <c r="BT89">
        <f t="shared" si="22"/>
        <v>0</v>
      </c>
      <c r="BU89">
        <f t="shared" si="22"/>
        <v>0</v>
      </c>
    </row>
    <row r="90" spans="1:73" x14ac:dyDescent="0.45">
      <c r="A90" s="18">
        <v>89</v>
      </c>
      <c r="B90" s="15" t="s">
        <v>320</v>
      </c>
      <c r="C90" s="15" t="s">
        <v>1304</v>
      </c>
      <c r="D90" s="15" t="s">
        <v>1358</v>
      </c>
      <c r="E90" s="17">
        <v>42312</v>
      </c>
      <c r="F90" s="15" t="s">
        <v>118</v>
      </c>
      <c r="G90" s="40" t="s">
        <v>24</v>
      </c>
      <c r="H90">
        <f t="shared" si="24"/>
        <v>0</v>
      </c>
      <c r="I90" s="15" t="s">
        <v>119</v>
      </c>
      <c r="J90" s="40" t="s">
        <v>119</v>
      </c>
      <c r="K90" s="20">
        <f t="shared" si="17"/>
        <v>0</v>
      </c>
      <c r="L90" s="20">
        <f t="shared" si="30"/>
        <v>0</v>
      </c>
      <c r="M90" s="20">
        <f t="shared" si="30"/>
        <v>0</v>
      </c>
      <c r="N90" s="20">
        <f t="shared" si="30"/>
        <v>1</v>
      </c>
      <c r="O90" s="20">
        <f t="shared" si="30"/>
        <v>0</v>
      </c>
      <c r="P90" s="20">
        <f t="shared" si="30"/>
        <v>0</v>
      </c>
      <c r="Q90" s="20">
        <f t="shared" si="30"/>
        <v>0</v>
      </c>
      <c r="R90" s="20">
        <f t="shared" si="30"/>
        <v>0</v>
      </c>
      <c r="S90" s="20">
        <f t="shared" si="30"/>
        <v>0</v>
      </c>
      <c r="T90" s="20">
        <f t="shared" si="30"/>
        <v>0</v>
      </c>
      <c r="U90" s="20">
        <f t="shared" si="30"/>
        <v>0</v>
      </c>
      <c r="V90" s="20">
        <f t="shared" si="30"/>
        <v>0</v>
      </c>
      <c r="W90" s="20">
        <f t="shared" si="30"/>
        <v>0</v>
      </c>
      <c r="X90" s="40" t="s">
        <v>120</v>
      </c>
      <c r="Y90" s="20">
        <f t="shared" si="19"/>
        <v>0</v>
      </c>
      <c r="Z90" s="20">
        <f t="shared" si="23"/>
        <v>0</v>
      </c>
      <c r="AA90" s="20">
        <f t="shared" si="23"/>
        <v>0</v>
      </c>
      <c r="AB90" s="20">
        <f t="shared" si="23"/>
        <v>0</v>
      </c>
      <c r="AC90" s="20">
        <f t="shared" si="23"/>
        <v>0</v>
      </c>
      <c r="AD90" s="20">
        <f t="shared" si="23"/>
        <v>1</v>
      </c>
      <c r="AE90" s="20">
        <f t="shared" si="23"/>
        <v>0</v>
      </c>
      <c r="AF90" s="20">
        <f t="shared" si="23"/>
        <v>0</v>
      </c>
      <c r="AG90" s="20">
        <f t="shared" si="23"/>
        <v>0</v>
      </c>
      <c r="AH90" s="20">
        <f t="shared" ref="Z90:AI116" si="31">IF($X90=AH$1,1,0)</f>
        <v>0</v>
      </c>
      <c r="AI90" s="20">
        <f t="shared" si="31"/>
        <v>0</v>
      </c>
      <c r="AJ90" s="40" t="s">
        <v>321</v>
      </c>
      <c r="AK90" s="15">
        <v>4</v>
      </c>
      <c r="AL90" s="15">
        <v>0</v>
      </c>
      <c r="AM90" s="15">
        <v>3</v>
      </c>
      <c r="AN90" s="15">
        <v>0</v>
      </c>
      <c r="AO90" s="15"/>
      <c r="AP90" s="15"/>
      <c r="AQ90" s="15"/>
      <c r="AR90" s="29" t="s">
        <v>101</v>
      </c>
      <c r="AS90" s="39" t="s">
        <v>28</v>
      </c>
      <c r="AT90" s="28">
        <f t="shared" si="25"/>
        <v>0</v>
      </c>
      <c r="AU90" s="28" t="s">
        <v>101</v>
      </c>
      <c r="AV90" s="40" t="s">
        <v>101</v>
      </c>
      <c r="AW90" s="32">
        <f t="shared" si="26"/>
        <v>0</v>
      </c>
      <c r="AX90" s="32">
        <f t="shared" si="26"/>
        <v>0</v>
      </c>
      <c r="AY90" s="32">
        <f t="shared" si="26"/>
        <v>1</v>
      </c>
      <c r="AZ90" s="42" t="s">
        <v>101</v>
      </c>
      <c r="BA90">
        <f t="shared" si="21"/>
        <v>0</v>
      </c>
      <c r="BB90">
        <f t="shared" si="21"/>
        <v>0</v>
      </c>
      <c r="BC90">
        <f t="shared" si="21"/>
        <v>0</v>
      </c>
      <c r="BD90">
        <f t="shared" si="21"/>
        <v>1</v>
      </c>
      <c r="BE90">
        <f t="shared" si="21"/>
        <v>0</v>
      </c>
      <c r="BF90">
        <f t="shared" si="21"/>
        <v>1</v>
      </c>
      <c r="BG90" s="40" t="s">
        <v>109</v>
      </c>
      <c r="BH90" s="20">
        <f t="shared" si="27"/>
        <v>1</v>
      </c>
      <c r="BI90" s="20">
        <f t="shared" si="27"/>
        <v>0</v>
      </c>
      <c r="BJ90" s="20">
        <f t="shared" si="27"/>
        <v>0</v>
      </c>
      <c r="BK90" s="20">
        <f t="shared" si="27"/>
        <v>0</v>
      </c>
      <c r="BL90" s="15">
        <v>44.549947250000002</v>
      </c>
      <c r="BM90" s="16">
        <v>-69.707822989999997</v>
      </c>
      <c r="BO90">
        <f t="shared" si="28"/>
        <v>0</v>
      </c>
      <c r="BP90" s="28">
        <f t="shared" si="29"/>
        <v>1</v>
      </c>
      <c r="BQ90">
        <f t="shared" si="22"/>
        <v>0</v>
      </c>
      <c r="BR90">
        <f t="shared" si="22"/>
        <v>0</v>
      </c>
      <c r="BS90">
        <f t="shared" si="22"/>
        <v>0</v>
      </c>
      <c r="BT90">
        <f t="shared" si="22"/>
        <v>0</v>
      </c>
      <c r="BU90">
        <f t="shared" si="22"/>
        <v>1</v>
      </c>
    </row>
    <row r="91" spans="1:73" x14ac:dyDescent="0.45">
      <c r="A91" s="18">
        <v>90</v>
      </c>
      <c r="B91" s="15" t="s">
        <v>322</v>
      </c>
      <c r="C91" s="15" t="s">
        <v>322</v>
      </c>
      <c r="D91" s="15" t="s">
        <v>1218</v>
      </c>
      <c r="E91" s="17">
        <v>42308</v>
      </c>
      <c r="F91" s="15" t="s">
        <v>323</v>
      </c>
      <c r="G91" s="40" t="s">
        <v>34</v>
      </c>
      <c r="H91">
        <f t="shared" si="24"/>
        <v>1</v>
      </c>
      <c r="I91" s="15" t="s">
        <v>25</v>
      </c>
      <c r="J91" s="40" t="s">
        <v>25</v>
      </c>
      <c r="K91" s="20">
        <f t="shared" si="17"/>
        <v>1</v>
      </c>
      <c r="L91" s="20">
        <f t="shared" si="30"/>
        <v>0</v>
      </c>
      <c r="M91" s="20">
        <f t="shared" si="30"/>
        <v>0</v>
      </c>
      <c r="N91" s="20">
        <f t="shared" si="30"/>
        <v>0</v>
      </c>
      <c r="O91" s="20">
        <f t="shared" si="30"/>
        <v>0</v>
      </c>
      <c r="P91" s="20">
        <f t="shared" si="30"/>
        <v>0</v>
      </c>
      <c r="Q91" s="20">
        <f t="shared" si="30"/>
        <v>0</v>
      </c>
      <c r="R91" s="20">
        <f t="shared" si="30"/>
        <v>0</v>
      </c>
      <c r="S91" s="20">
        <f t="shared" si="30"/>
        <v>0</v>
      </c>
      <c r="T91" s="20">
        <f t="shared" si="30"/>
        <v>0</v>
      </c>
      <c r="U91" s="20">
        <f t="shared" si="30"/>
        <v>0</v>
      </c>
      <c r="V91" s="20">
        <f t="shared" si="30"/>
        <v>0</v>
      </c>
      <c r="W91" s="20">
        <f t="shared" si="30"/>
        <v>0</v>
      </c>
      <c r="X91" s="40" t="s">
        <v>57</v>
      </c>
      <c r="Y91" s="20">
        <f t="shared" si="19"/>
        <v>0</v>
      </c>
      <c r="Z91" s="20">
        <f t="shared" si="31"/>
        <v>0</v>
      </c>
      <c r="AA91" s="20">
        <f t="shared" si="31"/>
        <v>0</v>
      </c>
      <c r="AB91" s="20">
        <f t="shared" si="31"/>
        <v>1</v>
      </c>
      <c r="AC91" s="20">
        <f t="shared" si="31"/>
        <v>0</v>
      </c>
      <c r="AD91" s="20">
        <f t="shared" si="31"/>
        <v>0</v>
      </c>
      <c r="AE91" s="20">
        <f t="shared" si="31"/>
        <v>0</v>
      </c>
      <c r="AF91" s="20">
        <f t="shared" si="31"/>
        <v>0</v>
      </c>
      <c r="AG91" s="20">
        <f t="shared" si="31"/>
        <v>0</v>
      </c>
      <c r="AH91" s="20">
        <f t="shared" si="31"/>
        <v>0</v>
      </c>
      <c r="AI91" s="20">
        <f t="shared" si="31"/>
        <v>0</v>
      </c>
      <c r="AJ91" s="40" t="s">
        <v>324</v>
      </c>
      <c r="AK91" s="15">
        <v>4</v>
      </c>
      <c r="AL91" s="15">
        <v>0</v>
      </c>
      <c r="AM91" s="15">
        <v>3</v>
      </c>
      <c r="AN91" s="15">
        <v>0</v>
      </c>
      <c r="AO91" s="15"/>
      <c r="AP91" s="15"/>
      <c r="AQ91" s="15"/>
      <c r="AR91" s="29" t="s">
        <v>101</v>
      </c>
      <c r="AS91" s="39" t="s">
        <v>28</v>
      </c>
      <c r="AT91" s="28">
        <f t="shared" si="25"/>
        <v>0</v>
      </c>
      <c r="AU91" s="28" t="s">
        <v>101</v>
      </c>
      <c r="AV91" s="40" t="s">
        <v>101</v>
      </c>
      <c r="AW91" s="32">
        <f t="shared" si="26"/>
        <v>0</v>
      </c>
      <c r="AX91" s="32">
        <f t="shared" si="26"/>
        <v>0</v>
      </c>
      <c r="AY91" s="32">
        <f t="shared" si="26"/>
        <v>1</v>
      </c>
      <c r="AZ91" s="42" t="s">
        <v>29</v>
      </c>
      <c r="BA91">
        <f t="shared" si="21"/>
        <v>1</v>
      </c>
      <c r="BB91">
        <f t="shared" si="21"/>
        <v>0</v>
      </c>
      <c r="BC91">
        <f t="shared" si="21"/>
        <v>0</v>
      </c>
      <c r="BD91">
        <f t="shared" si="21"/>
        <v>0</v>
      </c>
      <c r="BE91">
        <f t="shared" si="21"/>
        <v>0</v>
      </c>
      <c r="BF91">
        <f t="shared" si="21"/>
        <v>0</v>
      </c>
      <c r="BG91" s="40" t="s">
        <v>109</v>
      </c>
      <c r="BH91" s="20">
        <f t="shared" si="27"/>
        <v>1</v>
      </c>
      <c r="BI91" s="20">
        <f t="shared" si="27"/>
        <v>0</v>
      </c>
      <c r="BJ91" s="20">
        <f t="shared" si="27"/>
        <v>0</v>
      </c>
      <c r="BK91" s="20">
        <f t="shared" si="27"/>
        <v>0</v>
      </c>
      <c r="BL91" s="15">
        <v>38.867306589999998</v>
      </c>
      <c r="BM91" s="16">
        <v>-104.7572279</v>
      </c>
      <c r="BO91">
        <f t="shared" si="28"/>
        <v>0</v>
      </c>
      <c r="BP91" s="28">
        <f t="shared" si="29"/>
        <v>1</v>
      </c>
      <c r="BQ91">
        <f t="shared" si="22"/>
        <v>1</v>
      </c>
      <c r="BR91">
        <f t="shared" si="22"/>
        <v>0</v>
      </c>
      <c r="BS91">
        <f t="shared" si="22"/>
        <v>0</v>
      </c>
      <c r="BT91">
        <f t="shared" si="22"/>
        <v>0</v>
      </c>
      <c r="BU91">
        <f t="shared" si="22"/>
        <v>0</v>
      </c>
    </row>
    <row r="92" spans="1:73" x14ac:dyDescent="0.45">
      <c r="A92" s="18">
        <v>91</v>
      </c>
      <c r="B92" s="15" t="s">
        <v>325</v>
      </c>
      <c r="C92" s="15" t="s">
        <v>326</v>
      </c>
      <c r="D92" s="15" t="s">
        <v>1223</v>
      </c>
      <c r="E92" s="17">
        <v>42298</v>
      </c>
      <c r="F92" s="15" t="s">
        <v>326</v>
      </c>
      <c r="G92" s="40" t="s">
        <v>1433</v>
      </c>
      <c r="H92">
        <f t="shared" si="24"/>
        <v>0</v>
      </c>
      <c r="I92" s="15" t="s">
        <v>119</v>
      </c>
      <c r="J92" s="40" t="s">
        <v>119</v>
      </c>
      <c r="K92" s="20">
        <f t="shared" si="17"/>
        <v>0</v>
      </c>
      <c r="L92" s="20">
        <f t="shared" si="30"/>
        <v>0</v>
      </c>
      <c r="M92" s="20">
        <f t="shared" si="30"/>
        <v>0</v>
      </c>
      <c r="N92" s="20">
        <f t="shared" si="30"/>
        <v>1</v>
      </c>
      <c r="O92" s="20">
        <f t="shared" si="30"/>
        <v>0</v>
      </c>
      <c r="P92" s="20">
        <f t="shared" si="30"/>
        <v>0</v>
      </c>
      <c r="Q92" s="20">
        <f t="shared" si="30"/>
        <v>0</v>
      </c>
      <c r="R92" s="20">
        <f t="shared" si="30"/>
        <v>0</v>
      </c>
      <c r="S92" s="20">
        <f t="shared" si="30"/>
        <v>0</v>
      </c>
      <c r="T92" s="20">
        <f t="shared" si="30"/>
        <v>0</v>
      </c>
      <c r="U92" s="20">
        <f t="shared" si="30"/>
        <v>0</v>
      </c>
      <c r="V92" s="20">
        <f t="shared" si="30"/>
        <v>0</v>
      </c>
      <c r="W92" s="20">
        <f t="shared" si="30"/>
        <v>0</v>
      </c>
      <c r="X92" s="40" t="s">
        <v>120</v>
      </c>
      <c r="Y92" s="20">
        <f t="shared" si="19"/>
        <v>0</v>
      </c>
      <c r="Z92" s="20">
        <f t="shared" si="31"/>
        <v>0</v>
      </c>
      <c r="AA92" s="20">
        <f t="shared" si="31"/>
        <v>0</v>
      </c>
      <c r="AB92" s="20">
        <f t="shared" si="31"/>
        <v>0</v>
      </c>
      <c r="AC92" s="20">
        <f t="shared" si="31"/>
        <v>0</v>
      </c>
      <c r="AD92" s="20">
        <f t="shared" si="31"/>
        <v>1</v>
      </c>
      <c r="AE92" s="20">
        <f t="shared" si="31"/>
        <v>0</v>
      </c>
      <c r="AF92" s="20">
        <f t="shared" si="31"/>
        <v>0</v>
      </c>
      <c r="AG92" s="20">
        <f t="shared" si="31"/>
        <v>0</v>
      </c>
      <c r="AH92" s="20">
        <f t="shared" si="31"/>
        <v>0</v>
      </c>
      <c r="AI92" s="20">
        <f t="shared" si="31"/>
        <v>0</v>
      </c>
      <c r="AJ92" s="40" t="s">
        <v>327</v>
      </c>
      <c r="AK92" s="15">
        <v>2</v>
      </c>
      <c r="AL92" s="15">
        <v>1</v>
      </c>
      <c r="AM92" s="15">
        <v>3</v>
      </c>
      <c r="AN92" s="15">
        <v>0</v>
      </c>
      <c r="AO92" s="15"/>
      <c r="AP92" s="15"/>
      <c r="AQ92" s="15"/>
      <c r="AR92" s="29" t="s">
        <v>101</v>
      </c>
      <c r="AS92" s="39" t="s">
        <v>28</v>
      </c>
      <c r="AT92" s="28">
        <f t="shared" si="25"/>
        <v>0</v>
      </c>
      <c r="AU92" s="28" t="s">
        <v>101</v>
      </c>
      <c r="AV92" s="40" t="s">
        <v>101</v>
      </c>
      <c r="AW92" s="32">
        <f t="shared" si="26"/>
        <v>0</v>
      </c>
      <c r="AX92" s="32">
        <f t="shared" si="26"/>
        <v>0</v>
      </c>
      <c r="AY92" s="32">
        <f t="shared" si="26"/>
        <v>1</v>
      </c>
      <c r="AZ92" s="42" t="s">
        <v>29</v>
      </c>
      <c r="BA92">
        <f t="shared" si="21"/>
        <v>1</v>
      </c>
      <c r="BB92">
        <f t="shared" si="21"/>
        <v>0</v>
      </c>
      <c r="BC92">
        <f t="shared" si="21"/>
        <v>0</v>
      </c>
      <c r="BD92">
        <f t="shared" si="21"/>
        <v>0</v>
      </c>
      <c r="BE92">
        <f t="shared" si="21"/>
        <v>0</v>
      </c>
      <c r="BF92">
        <f t="shared" si="21"/>
        <v>0</v>
      </c>
      <c r="BG92" s="40" t="s">
        <v>109</v>
      </c>
      <c r="BH92" s="20">
        <f t="shared" si="27"/>
        <v>1</v>
      </c>
      <c r="BI92" s="20">
        <f t="shared" si="27"/>
        <v>0</v>
      </c>
      <c r="BJ92" s="20">
        <f t="shared" si="27"/>
        <v>0</v>
      </c>
      <c r="BK92" s="20">
        <f t="shared" si="27"/>
        <v>0</v>
      </c>
      <c r="BL92" s="15">
        <v>39.253267999999998</v>
      </c>
      <c r="BM92" s="16">
        <v>-84.599654999999998</v>
      </c>
      <c r="BO92">
        <f t="shared" si="28"/>
        <v>0</v>
      </c>
      <c r="BP92" s="28">
        <f t="shared" si="29"/>
        <v>1</v>
      </c>
      <c r="BQ92">
        <f t="shared" si="22"/>
        <v>1</v>
      </c>
      <c r="BR92">
        <f t="shared" si="22"/>
        <v>0</v>
      </c>
      <c r="BS92">
        <f t="shared" si="22"/>
        <v>0</v>
      </c>
      <c r="BT92">
        <f t="shared" si="22"/>
        <v>0</v>
      </c>
      <c r="BU92">
        <f t="shared" si="22"/>
        <v>0</v>
      </c>
    </row>
    <row r="93" spans="1:73" x14ac:dyDescent="0.45">
      <c r="A93" s="18">
        <v>92</v>
      </c>
      <c r="B93" s="15" t="s">
        <v>328</v>
      </c>
      <c r="C93" s="15" t="s">
        <v>1357</v>
      </c>
      <c r="D93" s="15" t="s">
        <v>1154</v>
      </c>
      <c r="E93" s="17">
        <v>42286</v>
      </c>
      <c r="F93" s="15" t="s">
        <v>330</v>
      </c>
      <c r="G93" s="40" t="s">
        <v>34</v>
      </c>
      <c r="H93">
        <f t="shared" si="24"/>
        <v>1</v>
      </c>
      <c r="I93" s="15" t="s">
        <v>331</v>
      </c>
      <c r="J93" s="40" t="s">
        <v>331</v>
      </c>
      <c r="K93" s="20">
        <f t="shared" si="17"/>
        <v>0</v>
      </c>
      <c r="L93" s="20">
        <f t="shared" si="30"/>
        <v>0</v>
      </c>
      <c r="M93" s="20">
        <f t="shared" si="30"/>
        <v>0</v>
      </c>
      <c r="N93" s="20">
        <f t="shared" si="30"/>
        <v>0</v>
      </c>
      <c r="O93" s="20">
        <f t="shared" si="30"/>
        <v>0</v>
      </c>
      <c r="P93" s="20">
        <f t="shared" si="30"/>
        <v>0</v>
      </c>
      <c r="Q93" s="20">
        <f t="shared" si="30"/>
        <v>0</v>
      </c>
      <c r="R93" s="20">
        <f t="shared" si="30"/>
        <v>1</v>
      </c>
      <c r="S93" s="20">
        <f t="shared" si="30"/>
        <v>0</v>
      </c>
      <c r="T93" s="20">
        <f t="shared" si="30"/>
        <v>0</v>
      </c>
      <c r="U93" s="20">
        <f t="shared" si="30"/>
        <v>0</v>
      </c>
      <c r="V93" s="20">
        <f t="shared" si="30"/>
        <v>0</v>
      </c>
      <c r="W93" s="20">
        <f t="shared" si="30"/>
        <v>0</v>
      </c>
      <c r="X93" s="40" t="s">
        <v>132</v>
      </c>
      <c r="Y93" s="20">
        <f t="shared" si="19"/>
        <v>0</v>
      </c>
      <c r="Z93" s="20">
        <f t="shared" si="31"/>
        <v>0</v>
      </c>
      <c r="AA93" s="20">
        <f t="shared" si="31"/>
        <v>0</v>
      </c>
      <c r="AB93" s="20">
        <f t="shared" si="31"/>
        <v>0</v>
      </c>
      <c r="AC93" s="20">
        <f t="shared" si="31"/>
        <v>0</v>
      </c>
      <c r="AD93" s="20">
        <f t="shared" si="31"/>
        <v>0</v>
      </c>
      <c r="AE93" s="20">
        <f t="shared" si="31"/>
        <v>1</v>
      </c>
      <c r="AF93" s="20">
        <f t="shared" si="31"/>
        <v>0</v>
      </c>
      <c r="AG93" s="20">
        <f t="shared" si="31"/>
        <v>0</v>
      </c>
      <c r="AH93" s="20">
        <f t="shared" si="31"/>
        <v>0</v>
      </c>
      <c r="AI93" s="20">
        <f t="shared" si="31"/>
        <v>0</v>
      </c>
      <c r="AJ93" s="40" t="s">
        <v>332</v>
      </c>
      <c r="AK93" s="15">
        <v>1</v>
      </c>
      <c r="AL93" s="15">
        <v>3</v>
      </c>
      <c r="AM93" s="15">
        <v>4</v>
      </c>
      <c r="AN93" s="15">
        <v>0</v>
      </c>
      <c r="AO93" s="15"/>
      <c r="AP93" s="15"/>
      <c r="AQ93" s="15"/>
      <c r="AR93" s="29" t="s">
        <v>101</v>
      </c>
      <c r="AS93" s="39" t="s">
        <v>28</v>
      </c>
      <c r="AT93" s="28">
        <f t="shared" si="25"/>
        <v>0</v>
      </c>
      <c r="AU93" s="28" t="s">
        <v>101</v>
      </c>
      <c r="AV93" s="40" t="s">
        <v>101</v>
      </c>
      <c r="AW93" s="32">
        <f t="shared" si="26"/>
        <v>0</v>
      </c>
      <c r="AX93" s="32">
        <f t="shared" si="26"/>
        <v>0</v>
      </c>
      <c r="AY93" s="32">
        <f t="shared" si="26"/>
        <v>1</v>
      </c>
      <c r="AZ93" s="42" t="s">
        <v>29</v>
      </c>
      <c r="BA93">
        <f t="shared" si="21"/>
        <v>1</v>
      </c>
      <c r="BB93">
        <f t="shared" si="21"/>
        <v>0</v>
      </c>
      <c r="BC93">
        <f t="shared" si="21"/>
        <v>0</v>
      </c>
      <c r="BD93">
        <f t="shared" si="21"/>
        <v>0</v>
      </c>
      <c r="BE93">
        <f t="shared" si="21"/>
        <v>0</v>
      </c>
      <c r="BF93">
        <f t="shared" si="21"/>
        <v>0</v>
      </c>
      <c r="BG93" s="40" t="s">
        <v>109</v>
      </c>
      <c r="BH93" s="20">
        <f t="shared" si="27"/>
        <v>1</v>
      </c>
      <c r="BI93" s="20">
        <f t="shared" si="27"/>
        <v>0</v>
      </c>
      <c r="BJ93" s="20">
        <f t="shared" si="27"/>
        <v>0</v>
      </c>
      <c r="BK93" s="20">
        <f t="shared" si="27"/>
        <v>0</v>
      </c>
      <c r="BL93" s="15">
        <v>35.172565800000001</v>
      </c>
      <c r="BM93" s="16">
        <v>-111.65854349999999</v>
      </c>
      <c r="BO93">
        <f t="shared" si="28"/>
        <v>0</v>
      </c>
      <c r="BP93" s="28">
        <f t="shared" si="29"/>
        <v>1</v>
      </c>
      <c r="BQ93">
        <f t="shared" si="22"/>
        <v>1</v>
      </c>
      <c r="BR93">
        <f t="shared" si="22"/>
        <v>0</v>
      </c>
      <c r="BS93">
        <f t="shared" si="22"/>
        <v>0</v>
      </c>
      <c r="BT93">
        <f t="shared" si="22"/>
        <v>0</v>
      </c>
      <c r="BU93">
        <f t="shared" si="22"/>
        <v>0</v>
      </c>
    </row>
    <row r="94" spans="1:73" x14ac:dyDescent="0.45">
      <c r="A94" s="18">
        <v>93</v>
      </c>
      <c r="B94" s="15" t="s">
        <v>333</v>
      </c>
      <c r="C94" s="15" t="s">
        <v>1356</v>
      </c>
      <c r="D94" s="15" t="s">
        <v>1246</v>
      </c>
      <c r="E94" s="17">
        <v>42278</v>
      </c>
      <c r="F94" s="15" t="s">
        <v>335</v>
      </c>
      <c r="G94" s="40" t="s">
        <v>24</v>
      </c>
      <c r="H94">
        <f t="shared" si="24"/>
        <v>0</v>
      </c>
      <c r="I94" s="15" t="s">
        <v>331</v>
      </c>
      <c r="J94" s="40" t="s">
        <v>331</v>
      </c>
      <c r="K94" s="20">
        <f t="shared" si="17"/>
        <v>0</v>
      </c>
      <c r="L94" s="20">
        <f t="shared" si="30"/>
        <v>0</v>
      </c>
      <c r="M94" s="20">
        <f t="shared" si="30"/>
        <v>0</v>
      </c>
      <c r="N94" s="20">
        <f t="shared" si="30"/>
        <v>0</v>
      </c>
      <c r="O94" s="20">
        <f t="shared" si="30"/>
        <v>0</v>
      </c>
      <c r="P94" s="20">
        <f t="shared" si="30"/>
        <v>0</v>
      </c>
      <c r="Q94" s="20">
        <f t="shared" si="30"/>
        <v>0</v>
      </c>
      <c r="R94" s="20">
        <f t="shared" si="30"/>
        <v>1</v>
      </c>
      <c r="S94" s="20">
        <f t="shared" si="30"/>
        <v>0</v>
      </c>
      <c r="T94" s="20">
        <f t="shared" si="30"/>
        <v>0</v>
      </c>
      <c r="U94" s="20">
        <f t="shared" si="30"/>
        <v>0</v>
      </c>
      <c r="V94" s="20">
        <f t="shared" si="30"/>
        <v>0</v>
      </c>
      <c r="W94" s="20">
        <f t="shared" si="30"/>
        <v>0</v>
      </c>
      <c r="X94" s="40" t="s">
        <v>57</v>
      </c>
      <c r="Y94" s="20">
        <f t="shared" si="19"/>
        <v>0</v>
      </c>
      <c r="Z94" s="20">
        <f t="shared" si="31"/>
        <v>0</v>
      </c>
      <c r="AA94" s="20">
        <f t="shared" si="31"/>
        <v>0</v>
      </c>
      <c r="AB94" s="20">
        <f t="shared" si="31"/>
        <v>1</v>
      </c>
      <c r="AC94" s="20">
        <f t="shared" si="31"/>
        <v>0</v>
      </c>
      <c r="AD94" s="20">
        <f t="shared" si="31"/>
        <v>0</v>
      </c>
      <c r="AE94" s="20">
        <f t="shared" si="31"/>
        <v>0</v>
      </c>
      <c r="AF94" s="20">
        <f t="shared" si="31"/>
        <v>0</v>
      </c>
      <c r="AG94" s="20">
        <f t="shared" si="31"/>
        <v>0</v>
      </c>
      <c r="AH94" s="20">
        <f t="shared" si="31"/>
        <v>0</v>
      </c>
      <c r="AI94" s="20">
        <f t="shared" si="31"/>
        <v>0</v>
      </c>
      <c r="AJ94" s="40" t="s">
        <v>336</v>
      </c>
      <c r="AK94" s="15">
        <v>10</v>
      </c>
      <c r="AL94" s="15">
        <v>7</v>
      </c>
      <c r="AM94" s="15">
        <v>16</v>
      </c>
      <c r="AN94" s="15">
        <v>0</v>
      </c>
      <c r="AO94" s="15"/>
      <c r="AP94" s="15"/>
      <c r="AQ94" s="15"/>
      <c r="AR94" s="29" t="s">
        <v>101</v>
      </c>
      <c r="AS94" s="39" t="s">
        <v>28</v>
      </c>
      <c r="AT94" s="28">
        <f t="shared" si="25"/>
        <v>0</v>
      </c>
      <c r="AU94" s="28" t="s">
        <v>101</v>
      </c>
      <c r="AV94" s="40" t="s">
        <v>101</v>
      </c>
      <c r="AW94" s="32">
        <f t="shared" si="26"/>
        <v>0</v>
      </c>
      <c r="AX94" s="32">
        <f t="shared" si="26"/>
        <v>0</v>
      </c>
      <c r="AY94" s="32">
        <f t="shared" si="26"/>
        <v>1</v>
      </c>
      <c r="AZ94" s="42" t="s">
        <v>101</v>
      </c>
      <c r="BA94">
        <f t="shared" si="21"/>
        <v>0</v>
      </c>
      <c r="BB94">
        <f t="shared" si="21"/>
        <v>0</v>
      </c>
      <c r="BC94">
        <f t="shared" si="21"/>
        <v>0</v>
      </c>
      <c r="BD94">
        <f t="shared" si="21"/>
        <v>1</v>
      </c>
      <c r="BE94">
        <f t="shared" si="21"/>
        <v>0</v>
      </c>
      <c r="BF94">
        <f t="shared" si="21"/>
        <v>1</v>
      </c>
      <c r="BG94" s="40" t="s">
        <v>109</v>
      </c>
      <c r="BH94" s="20">
        <f t="shared" si="27"/>
        <v>1</v>
      </c>
      <c r="BI94" s="20">
        <f t="shared" si="27"/>
        <v>0</v>
      </c>
      <c r="BJ94" s="20">
        <f t="shared" si="27"/>
        <v>0</v>
      </c>
      <c r="BK94" s="20">
        <f t="shared" si="27"/>
        <v>0</v>
      </c>
      <c r="BL94" s="15">
        <v>43.22205555</v>
      </c>
      <c r="BM94" s="16">
        <v>-123.35223670000001</v>
      </c>
      <c r="BO94">
        <f t="shared" si="28"/>
        <v>0</v>
      </c>
      <c r="BP94" s="28">
        <f t="shared" si="29"/>
        <v>1</v>
      </c>
      <c r="BQ94">
        <f t="shared" si="22"/>
        <v>0</v>
      </c>
      <c r="BR94">
        <f t="shared" si="22"/>
        <v>0</v>
      </c>
      <c r="BS94">
        <f t="shared" si="22"/>
        <v>0</v>
      </c>
      <c r="BT94">
        <f t="shared" si="22"/>
        <v>0</v>
      </c>
      <c r="BU94">
        <f t="shared" si="22"/>
        <v>1</v>
      </c>
    </row>
    <row r="95" spans="1:73" x14ac:dyDescent="0.45">
      <c r="A95" s="18">
        <v>94</v>
      </c>
      <c r="B95" s="15" t="s">
        <v>338</v>
      </c>
      <c r="C95" s="15" t="s">
        <v>1355</v>
      </c>
      <c r="D95" s="15" t="s">
        <v>1171</v>
      </c>
      <c r="E95" s="17">
        <v>42278</v>
      </c>
      <c r="F95" s="15" t="s">
        <v>421</v>
      </c>
      <c r="G95" s="40" t="s">
        <v>34</v>
      </c>
      <c r="H95">
        <f t="shared" si="24"/>
        <v>1</v>
      </c>
      <c r="I95" s="15" t="s">
        <v>339</v>
      </c>
      <c r="J95" s="40" t="s">
        <v>1467</v>
      </c>
      <c r="K95" s="20">
        <f t="shared" si="17"/>
        <v>0</v>
      </c>
      <c r="L95" s="20">
        <f t="shared" si="30"/>
        <v>0</v>
      </c>
      <c r="M95" s="20">
        <f t="shared" si="30"/>
        <v>0</v>
      </c>
      <c r="N95" s="20">
        <f t="shared" si="30"/>
        <v>0</v>
      </c>
      <c r="O95" s="20">
        <f t="shared" si="30"/>
        <v>0</v>
      </c>
      <c r="P95" s="20">
        <f t="shared" si="30"/>
        <v>0</v>
      </c>
      <c r="Q95" s="20">
        <f t="shared" si="30"/>
        <v>0</v>
      </c>
      <c r="R95" s="20">
        <f t="shared" si="30"/>
        <v>0</v>
      </c>
      <c r="S95" s="20">
        <f t="shared" si="30"/>
        <v>0</v>
      </c>
      <c r="T95" s="20">
        <f t="shared" si="30"/>
        <v>0</v>
      </c>
      <c r="U95" s="20">
        <f t="shared" si="30"/>
        <v>0</v>
      </c>
      <c r="V95" s="20">
        <f t="shared" si="30"/>
        <v>0</v>
      </c>
      <c r="W95" s="20">
        <f t="shared" si="30"/>
        <v>1</v>
      </c>
      <c r="X95" s="40" t="s">
        <v>132</v>
      </c>
      <c r="Y95" s="20">
        <f t="shared" si="19"/>
        <v>0</v>
      </c>
      <c r="Z95" s="20">
        <f t="shared" si="31"/>
        <v>0</v>
      </c>
      <c r="AA95" s="20">
        <f t="shared" si="31"/>
        <v>0</v>
      </c>
      <c r="AB95" s="20">
        <f t="shared" si="31"/>
        <v>0</v>
      </c>
      <c r="AC95" s="20">
        <f t="shared" si="31"/>
        <v>0</v>
      </c>
      <c r="AD95" s="20">
        <f t="shared" si="31"/>
        <v>0</v>
      </c>
      <c r="AE95" s="20">
        <f t="shared" si="31"/>
        <v>1</v>
      </c>
      <c r="AF95" s="20">
        <f t="shared" si="31"/>
        <v>0</v>
      </c>
      <c r="AG95" s="20">
        <f t="shared" si="31"/>
        <v>0</v>
      </c>
      <c r="AH95" s="20">
        <f t="shared" si="31"/>
        <v>0</v>
      </c>
      <c r="AI95" s="20">
        <f t="shared" si="31"/>
        <v>0</v>
      </c>
      <c r="AJ95" s="40" t="s">
        <v>340</v>
      </c>
      <c r="AK95" s="15">
        <v>3</v>
      </c>
      <c r="AL95" s="15">
        <v>1</v>
      </c>
      <c r="AM95" s="15">
        <v>3</v>
      </c>
      <c r="AN95" s="15">
        <v>0</v>
      </c>
      <c r="AO95" s="15">
        <v>57</v>
      </c>
      <c r="AP95" s="15"/>
      <c r="AQ95" s="15"/>
      <c r="AR95" s="29">
        <v>57</v>
      </c>
      <c r="AS95" s="39" t="s">
        <v>28</v>
      </c>
      <c r="AT95" s="28">
        <f t="shared" si="25"/>
        <v>0</v>
      </c>
      <c r="AU95" s="28" t="s">
        <v>101</v>
      </c>
      <c r="AV95" s="40" t="s">
        <v>101</v>
      </c>
      <c r="AW95" s="32">
        <f t="shared" si="26"/>
        <v>0</v>
      </c>
      <c r="AX95" s="32">
        <f t="shared" si="26"/>
        <v>0</v>
      </c>
      <c r="AY95" s="32">
        <f t="shared" si="26"/>
        <v>1</v>
      </c>
      <c r="AZ95" s="42" t="s">
        <v>29</v>
      </c>
      <c r="BA95">
        <f t="shared" si="21"/>
        <v>1</v>
      </c>
      <c r="BB95">
        <f t="shared" si="21"/>
        <v>0</v>
      </c>
      <c r="BC95">
        <f t="shared" si="21"/>
        <v>0</v>
      </c>
      <c r="BD95">
        <f t="shared" si="21"/>
        <v>0</v>
      </c>
      <c r="BE95">
        <f t="shared" si="21"/>
        <v>0</v>
      </c>
      <c r="BF95">
        <f t="shared" si="21"/>
        <v>0</v>
      </c>
      <c r="BG95" s="40" t="s">
        <v>109</v>
      </c>
      <c r="BH95" s="20">
        <f t="shared" si="27"/>
        <v>1</v>
      </c>
      <c r="BI95" s="20">
        <f t="shared" si="27"/>
        <v>0</v>
      </c>
      <c r="BJ95" s="20">
        <f t="shared" si="27"/>
        <v>0</v>
      </c>
      <c r="BK95" s="20">
        <f t="shared" si="27"/>
        <v>0</v>
      </c>
      <c r="BL95" s="15">
        <v>29.032706340000001</v>
      </c>
      <c r="BM95" s="16">
        <v>-82.659193020000004</v>
      </c>
      <c r="BO95">
        <f t="shared" si="28"/>
        <v>0</v>
      </c>
      <c r="BP95" s="28">
        <f t="shared" si="29"/>
        <v>1</v>
      </c>
      <c r="BQ95">
        <f t="shared" si="22"/>
        <v>1</v>
      </c>
      <c r="BR95">
        <f t="shared" si="22"/>
        <v>0</v>
      </c>
      <c r="BS95">
        <f t="shared" si="22"/>
        <v>0</v>
      </c>
      <c r="BT95">
        <f t="shared" si="22"/>
        <v>0</v>
      </c>
      <c r="BU95">
        <f t="shared" si="22"/>
        <v>0</v>
      </c>
    </row>
    <row r="96" spans="1:73" x14ac:dyDescent="0.45">
      <c r="A96" s="18">
        <v>95</v>
      </c>
      <c r="B96" s="15" t="s">
        <v>341</v>
      </c>
      <c r="C96" s="15" t="s">
        <v>1354</v>
      </c>
      <c r="D96" s="15" t="s">
        <v>1179</v>
      </c>
      <c r="E96" s="17">
        <v>42274</v>
      </c>
      <c r="F96" s="15" t="s">
        <v>343</v>
      </c>
      <c r="G96" s="40" t="s">
        <v>24</v>
      </c>
      <c r="H96">
        <f t="shared" si="24"/>
        <v>0</v>
      </c>
      <c r="I96" s="15" t="s">
        <v>25</v>
      </c>
      <c r="J96" s="40" t="s">
        <v>25</v>
      </c>
      <c r="K96" s="20">
        <f t="shared" si="17"/>
        <v>1</v>
      </c>
      <c r="L96" s="20">
        <f t="shared" si="30"/>
        <v>0</v>
      </c>
      <c r="M96" s="20">
        <f t="shared" si="30"/>
        <v>0</v>
      </c>
      <c r="N96" s="20">
        <f t="shared" si="30"/>
        <v>0</v>
      </c>
      <c r="O96" s="20">
        <f t="shared" si="30"/>
        <v>0</v>
      </c>
      <c r="P96" s="20">
        <f t="shared" si="30"/>
        <v>0</v>
      </c>
      <c r="Q96" s="20">
        <f t="shared" si="30"/>
        <v>0</v>
      </c>
      <c r="R96" s="20">
        <f t="shared" si="30"/>
        <v>0</v>
      </c>
      <c r="S96" s="20">
        <f t="shared" si="30"/>
        <v>0</v>
      </c>
      <c r="T96" s="20">
        <f t="shared" si="30"/>
        <v>0</v>
      </c>
      <c r="U96" s="20">
        <f t="shared" si="30"/>
        <v>0</v>
      </c>
      <c r="V96" s="20">
        <f t="shared" si="30"/>
        <v>0</v>
      </c>
      <c r="W96" s="20">
        <f t="shared" si="30"/>
        <v>0</v>
      </c>
      <c r="X96" s="40" t="s">
        <v>132</v>
      </c>
      <c r="Y96" s="20">
        <f t="shared" si="19"/>
        <v>0</v>
      </c>
      <c r="Z96" s="20">
        <f t="shared" si="31"/>
        <v>0</v>
      </c>
      <c r="AA96" s="20">
        <f t="shared" si="31"/>
        <v>0</v>
      </c>
      <c r="AB96" s="20">
        <f t="shared" si="31"/>
        <v>0</v>
      </c>
      <c r="AC96" s="20">
        <f t="shared" si="31"/>
        <v>0</v>
      </c>
      <c r="AD96" s="20">
        <f t="shared" si="31"/>
        <v>0</v>
      </c>
      <c r="AE96" s="20">
        <f t="shared" si="31"/>
        <v>1</v>
      </c>
      <c r="AF96" s="20">
        <f t="shared" si="31"/>
        <v>0</v>
      </c>
      <c r="AG96" s="20">
        <f t="shared" si="31"/>
        <v>0</v>
      </c>
      <c r="AH96" s="20">
        <f t="shared" si="31"/>
        <v>0</v>
      </c>
      <c r="AI96" s="20">
        <f t="shared" si="31"/>
        <v>0</v>
      </c>
      <c r="AJ96" s="40" t="s">
        <v>344</v>
      </c>
      <c r="AK96" s="15">
        <v>0</v>
      </c>
      <c r="AL96" s="15">
        <v>10</v>
      </c>
      <c r="AM96" s="15">
        <v>10</v>
      </c>
      <c r="AN96" s="15">
        <v>0</v>
      </c>
      <c r="AO96" s="15"/>
      <c r="AP96" s="15"/>
      <c r="AQ96" s="15"/>
      <c r="AR96" s="29" t="s">
        <v>101</v>
      </c>
      <c r="AS96" s="39" t="s">
        <v>28</v>
      </c>
      <c r="AT96" s="28">
        <f t="shared" si="25"/>
        <v>0</v>
      </c>
      <c r="AU96" s="28" t="s">
        <v>101</v>
      </c>
      <c r="AV96" s="40" t="s">
        <v>101</v>
      </c>
      <c r="AW96" s="32">
        <f t="shared" si="26"/>
        <v>0</v>
      </c>
      <c r="AX96" s="32">
        <f t="shared" si="26"/>
        <v>0</v>
      </c>
      <c r="AY96" s="32">
        <f t="shared" si="26"/>
        <v>1</v>
      </c>
      <c r="AZ96" s="42" t="s">
        <v>1469</v>
      </c>
      <c r="BA96">
        <f t="shared" si="21"/>
        <v>0</v>
      </c>
      <c r="BB96">
        <f t="shared" si="21"/>
        <v>0</v>
      </c>
      <c r="BC96">
        <f t="shared" si="21"/>
        <v>1</v>
      </c>
      <c r="BD96">
        <f t="shared" si="21"/>
        <v>0</v>
      </c>
      <c r="BE96">
        <f t="shared" si="21"/>
        <v>0</v>
      </c>
      <c r="BF96">
        <f t="shared" si="21"/>
        <v>0</v>
      </c>
      <c r="BG96" s="40" t="s">
        <v>109</v>
      </c>
      <c r="BH96" s="20">
        <f t="shared" si="27"/>
        <v>1</v>
      </c>
      <c r="BI96" s="20">
        <f t="shared" si="27"/>
        <v>0</v>
      </c>
      <c r="BJ96" s="20">
        <f t="shared" si="27"/>
        <v>0</v>
      </c>
      <c r="BK96" s="20">
        <f t="shared" si="27"/>
        <v>0</v>
      </c>
      <c r="BL96" s="15">
        <v>33.029126439999999</v>
      </c>
      <c r="BM96" s="16">
        <v>-84.714333499999995</v>
      </c>
      <c r="BO96">
        <f t="shared" si="28"/>
        <v>0</v>
      </c>
      <c r="BP96" s="28">
        <f t="shared" si="29"/>
        <v>1</v>
      </c>
      <c r="BQ96">
        <f t="shared" si="22"/>
        <v>0</v>
      </c>
      <c r="BR96">
        <f t="shared" si="22"/>
        <v>0</v>
      </c>
      <c r="BS96">
        <f t="shared" si="22"/>
        <v>1</v>
      </c>
      <c r="BT96">
        <f t="shared" si="22"/>
        <v>0</v>
      </c>
      <c r="BU96">
        <f t="shared" si="22"/>
        <v>0</v>
      </c>
    </row>
    <row r="97" spans="1:73" x14ac:dyDescent="0.45">
      <c r="A97" s="18">
        <v>96</v>
      </c>
      <c r="B97" s="15" t="s">
        <v>345</v>
      </c>
      <c r="C97" s="15" t="s">
        <v>1353</v>
      </c>
      <c r="D97" s="15" t="s">
        <v>1352</v>
      </c>
      <c r="E97" s="17">
        <v>42264</v>
      </c>
      <c r="F97" s="15" t="s">
        <v>118</v>
      </c>
      <c r="G97" s="40" t="s">
        <v>24</v>
      </c>
      <c r="H97">
        <f t="shared" si="24"/>
        <v>0</v>
      </c>
      <c r="I97" s="15" t="s">
        <v>119</v>
      </c>
      <c r="J97" s="40" t="s">
        <v>119</v>
      </c>
      <c r="K97" s="20">
        <f t="shared" si="17"/>
        <v>0</v>
      </c>
      <c r="L97" s="20">
        <f t="shared" si="30"/>
        <v>0</v>
      </c>
      <c r="M97" s="20">
        <f t="shared" si="30"/>
        <v>0</v>
      </c>
      <c r="N97" s="20">
        <f t="shared" si="30"/>
        <v>1</v>
      </c>
      <c r="O97" s="20">
        <f t="shared" si="30"/>
        <v>0</v>
      </c>
      <c r="P97" s="20">
        <f t="shared" si="30"/>
        <v>0</v>
      </c>
      <c r="Q97" s="20">
        <f t="shared" si="30"/>
        <v>0</v>
      </c>
      <c r="R97" s="20">
        <f t="shared" si="30"/>
        <v>0</v>
      </c>
      <c r="S97" s="20">
        <f t="shared" si="30"/>
        <v>0</v>
      </c>
      <c r="T97" s="20">
        <f t="shared" si="30"/>
        <v>0</v>
      </c>
      <c r="U97" s="20">
        <f t="shared" si="30"/>
        <v>0</v>
      </c>
      <c r="V97" s="20">
        <f t="shared" si="30"/>
        <v>0</v>
      </c>
      <c r="W97" s="20">
        <f t="shared" si="30"/>
        <v>0</v>
      </c>
      <c r="X97" s="40" t="s">
        <v>26</v>
      </c>
      <c r="Y97" s="20">
        <f t="shared" si="19"/>
        <v>1</v>
      </c>
      <c r="Z97" s="20">
        <f t="shared" si="31"/>
        <v>0</v>
      </c>
      <c r="AA97" s="20">
        <f t="shared" si="31"/>
        <v>0</v>
      </c>
      <c r="AB97" s="20">
        <f t="shared" si="31"/>
        <v>0</v>
      </c>
      <c r="AC97" s="20">
        <f t="shared" si="31"/>
        <v>0</v>
      </c>
      <c r="AD97" s="20">
        <f t="shared" si="31"/>
        <v>0</v>
      </c>
      <c r="AE97" s="20">
        <f t="shared" si="31"/>
        <v>0</v>
      </c>
      <c r="AF97" s="20">
        <f t="shared" si="31"/>
        <v>0</v>
      </c>
      <c r="AG97" s="20">
        <f t="shared" si="31"/>
        <v>0</v>
      </c>
      <c r="AH97" s="20">
        <f t="shared" si="31"/>
        <v>0</v>
      </c>
      <c r="AI97" s="20">
        <f t="shared" si="31"/>
        <v>0</v>
      </c>
      <c r="AJ97" s="40" t="s">
        <v>346</v>
      </c>
      <c r="AK97" s="15">
        <v>6</v>
      </c>
      <c r="AL97" s="15">
        <v>0</v>
      </c>
      <c r="AM97" s="15">
        <v>5</v>
      </c>
      <c r="AN97" s="15">
        <v>0</v>
      </c>
      <c r="AO97" s="15"/>
      <c r="AP97" s="15"/>
      <c r="AQ97" s="15"/>
      <c r="AR97" s="29" t="s">
        <v>101</v>
      </c>
      <c r="AS97" s="39" t="s">
        <v>28</v>
      </c>
      <c r="AT97" s="28">
        <f t="shared" si="25"/>
        <v>0</v>
      </c>
      <c r="AU97" s="28" t="s">
        <v>101</v>
      </c>
      <c r="AV97" s="40" t="s">
        <v>101</v>
      </c>
      <c r="AW97" s="32">
        <f t="shared" si="26"/>
        <v>0</v>
      </c>
      <c r="AX97" s="32">
        <f t="shared" si="26"/>
        <v>0</v>
      </c>
      <c r="AY97" s="32">
        <f t="shared" si="26"/>
        <v>1</v>
      </c>
      <c r="AZ97" s="42" t="s">
        <v>29</v>
      </c>
      <c r="BA97">
        <f t="shared" si="21"/>
        <v>1</v>
      </c>
      <c r="BB97">
        <f t="shared" si="21"/>
        <v>0</v>
      </c>
      <c r="BC97">
        <f t="shared" si="21"/>
        <v>0</v>
      </c>
      <c r="BD97">
        <f t="shared" si="21"/>
        <v>0</v>
      </c>
      <c r="BE97">
        <f t="shared" si="21"/>
        <v>0</v>
      </c>
      <c r="BF97">
        <f t="shared" si="21"/>
        <v>0</v>
      </c>
      <c r="BG97" s="40" t="s">
        <v>109</v>
      </c>
      <c r="BH97" s="20">
        <f t="shared" si="27"/>
        <v>1</v>
      </c>
      <c r="BI97" s="20">
        <f t="shared" si="27"/>
        <v>0</v>
      </c>
      <c r="BJ97" s="20">
        <f t="shared" si="27"/>
        <v>0</v>
      </c>
      <c r="BK97" s="20">
        <f t="shared" si="27"/>
        <v>0</v>
      </c>
      <c r="BL97" s="15">
        <v>43.386827220000001</v>
      </c>
      <c r="BM97" s="16">
        <v>-98.843572390000006</v>
      </c>
      <c r="BO97">
        <f t="shared" si="28"/>
        <v>0</v>
      </c>
      <c r="BP97" s="28">
        <f t="shared" si="29"/>
        <v>1</v>
      </c>
      <c r="BQ97">
        <f t="shared" si="22"/>
        <v>1</v>
      </c>
      <c r="BR97">
        <f t="shared" si="22"/>
        <v>0</v>
      </c>
      <c r="BS97">
        <f t="shared" si="22"/>
        <v>0</v>
      </c>
      <c r="BT97">
        <f t="shared" si="22"/>
        <v>0</v>
      </c>
      <c r="BU97">
        <f t="shared" si="22"/>
        <v>0</v>
      </c>
    </row>
    <row r="98" spans="1:73" x14ac:dyDescent="0.45">
      <c r="A98" s="18">
        <v>97</v>
      </c>
      <c r="B98" s="15" t="s">
        <v>347</v>
      </c>
      <c r="C98" s="15" t="s">
        <v>1351</v>
      </c>
      <c r="D98" s="15" t="s">
        <v>1264</v>
      </c>
      <c r="E98" s="17">
        <v>42257</v>
      </c>
      <c r="F98" s="15" t="s">
        <v>118</v>
      </c>
      <c r="G98" s="40" t="s">
        <v>24</v>
      </c>
      <c r="H98">
        <f t="shared" si="24"/>
        <v>0</v>
      </c>
      <c r="I98" s="15" t="s">
        <v>25</v>
      </c>
      <c r="J98" s="40" t="s">
        <v>25</v>
      </c>
      <c r="K98" s="20">
        <f t="shared" si="17"/>
        <v>1</v>
      </c>
      <c r="L98" s="20">
        <f t="shared" si="30"/>
        <v>0</v>
      </c>
      <c r="M98" s="20">
        <f t="shared" si="30"/>
        <v>0</v>
      </c>
      <c r="N98" s="20">
        <f t="shared" si="30"/>
        <v>0</v>
      </c>
      <c r="O98" s="20">
        <f t="shared" si="30"/>
        <v>0</v>
      </c>
      <c r="P98" s="20">
        <f t="shared" si="30"/>
        <v>0</v>
      </c>
      <c r="Q98" s="20">
        <f t="shared" si="30"/>
        <v>0</v>
      </c>
      <c r="R98" s="20">
        <f t="shared" si="30"/>
        <v>0</v>
      </c>
      <c r="S98" s="20">
        <f t="shared" si="30"/>
        <v>0</v>
      </c>
      <c r="T98" s="20">
        <f t="shared" si="30"/>
        <v>0</v>
      </c>
      <c r="U98" s="20">
        <f t="shared" si="30"/>
        <v>0</v>
      </c>
      <c r="V98" s="20">
        <f t="shared" si="30"/>
        <v>0</v>
      </c>
      <c r="W98" s="20">
        <f t="shared" si="30"/>
        <v>0</v>
      </c>
      <c r="X98" s="40" t="s">
        <v>120</v>
      </c>
      <c r="Y98" s="20">
        <f t="shared" si="19"/>
        <v>0</v>
      </c>
      <c r="Z98" s="20">
        <f t="shared" si="31"/>
        <v>0</v>
      </c>
      <c r="AA98" s="20">
        <f t="shared" si="31"/>
        <v>0</v>
      </c>
      <c r="AB98" s="20">
        <f t="shared" si="31"/>
        <v>0</v>
      </c>
      <c r="AC98" s="20">
        <f t="shared" si="31"/>
        <v>0</v>
      </c>
      <c r="AD98" s="20">
        <f t="shared" si="31"/>
        <v>1</v>
      </c>
      <c r="AE98" s="20">
        <f t="shared" si="31"/>
        <v>0</v>
      </c>
      <c r="AF98" s="20">
        <f t="shared" si="31"/>
        <v>0</v>
      </c>
      <c r="AG98" s="20">
        <f t="shared" si="31"/>
        <v>0</v>
      </c>
      <c r="AH98" s="20">
        <f t="shared" si="31"/>
        <v>0</v>
      </c>
      <c r="AI98" s="20">
        <f t="shared" si="31"/>
        <v>0</v>
      </c>
      <c r="AJ98" s="40" t="s">
        <v>348</v>
      </c>
      <c r="AK98" s="15">
        <v>5</v>
      </c>
      <c r="AL98" s="15">
        <v>0</v>
      </c>
      <c r="AM98" s="15">
        <v>4</v>
      </c>
      <c r="AN98" s="15">
        <v>0</v>
      </c>
      <c r="AO98" s="15"/>
      <c r="AP98" s="15">
        <v>1</v>
      </c>
      <c r="AQ98" s="15"/>
      <c r="AR98" s="29" t="s">
        <v>101</v>
      </c>
      <c r="AS98" s="40" t="s">
        <v>28</v>
      </c>
      <c r="AT98" s="28">
        <f t="shared" si="25"/>
        <v>0</v>
      </c>
      <c r="AU98" s="28" t="s">
        <v>101</v>
      </c>
      <c r="AV98" s="40" t="s">
        <v>52</v>
      </c>
      <c r="AW98" s="32">
        <f t="shared" si="26"/>
        <v>1</v>
      </c>
      <c r="AX98" s="32">
        <f t="shared" si="26"/>
        <v>0</v>
      </c>
      <c r="AY98" s="32">
        <f t="shared" si="26"/>
        <v>0</v>
      </c>
      <c r="AZ98" s="42" t="s">
        <v>29</v>
      </c>
      <c r="BA98">
        <f t="shared" si="21"/>
        <v>1</v>
      </c>
      <c r="BB98">
        <f t="shared" si="21"/>
        <v>0</v>
      </c>
      <c r="BC98">
        <f t="shared" si="21"/>
        <v>0</v>
      </c>
      <c r="BD98">
        <f t="shared" si="21"/>
        <v>0</v>
      </c>
      <c r="BE98">
        <f t="shared" si="21"/>
        <v>0</v>
      </c>
      <c r="BF98">
        <f t="shared" si="21"/>
        <v>0</v>
      </c>
      <c r="BG98" s="40" t="s">
        <v>109</v>
      </c>
      <c r="BH98" s="20">
        <f t="shared" si="27"/>
        <v>1</v>
      </c>
      <c r="BI98" s="20">
        <f t="shared" si="27"/>
        <v>0</v>
      </c>
      <c r="BJ98" s="20">
        <f t="shared" si="27"/>
        <v>0</v>
      </c>
      <c r="BK98" s="20">
        <f t="shared" si="27"/>
        <v>0</v>
      </c>
      <c r="BL98" s="15">
        <v>47.696187989999999</v>
      </c>
      <c r="BM98" s="16">
        <v>-95.428440940000002</v>
      </c>
      <c r="BO98">
        <f t="shared" si="28"/>
        <v>0</v>
      </c>
      <c r="BP98" s="28">
        <f t="shared" si="29"/>
        <v>1</v>
      </c>
      <c r="BQ98">
        <f t="shared" si="22"/>
        <v>1</v>
      </c>
      <c r="BR98">
        <f t="shared" si="22"/>
        <v>0</v>
      </c>
      <c r="BS98">
        <f t="shared" si="22"/>
        <v>0</v>
      </c>
      <c r="BT98">
        <f t="shared" si="22"/>
        <v>0</v>
      </c>
      <c r="BU98">
        <f t="shared" si="22"/>
        <v>0</v>
      </c>
    </row>
    <row r="99" spans="1:73" x14ac:dyDescent="0.45">
      <c r="A99" s="18">
        <v>98</v>
      </c>
      <c r="B99" s="15" t="s">
        <v>349</v>
      </c>
      <c r="C99" s="15" t="s">
        <v>1350</v>
      </c>
      <c r="D99" s="15" t="s">
        <v>1228</v>
      </c>
      <c r="E99" s="17">
        <v>42245</v>
      </c>
      <c r="F99" s="15" t="s">
        <v>1433</v>
      </c>
      <c r="G99" s="40" t="s">
        <v>1432</v>
      </c>
      <c r="H99">
        <f t="shared" si="24"/>
        <v>0</v>
      </c>
      <c r="I99" s="15" t="s">
        <v>119</v>
      </c>
      <c r="J99" s="40" t="s">
        <v>119</v>
      </c>
      <c r="K99" s="20">
        <f t="shared" si="17"/>
        <v>0</v>
      </c>
      <c r="L99" s="20">
        <f t="shared" si="30"/>
        <v>0</v>
      </c>
      <c r="M99" s="20">
        <f t="shared" si="30"/>
        <v>0</v>
      </c>
      <c r="N99" s="20">
        <f t="shared" si="30"/>
        <v>1</v>
      </c>
      <c r="O99" s="20">
        <f t="shared" si="30"/>
        <v>0</v>
      </c>
      <c r="P99" s="20">
        <f t="shared" si="30"/>
        <v>0</v>
      </c>
      <c r="Q99" s="20">
        <f t="shared" si="30"/>
        <v>0</v>
      </c>
      <c r="R99" s="20">
        <f t="shared" si="30"/>
        <v>0</v>
      </c>
      <c r="S99" s="20">
        <f t="shared" si="30"/>
        <v>0</v>
      </c>
      <c r="T99" s="20">
        <f t="shared" si="30"/>
        <v>0</v>
      </c>
      <c r="U99" s="20">
        <f t="shared" si="30"/>
        <v>0</v>
      </c>
      <c r="V99" s="20">
        <f t="shared" si="30"/>
        <v>0</v>
      </c>
      <c r="W99" s="20">
        <f t="shared" si="30"/>
        <v>0</v>
      </c>
      <c r="X99" s="40" t="s">
        <v>223</v>
      </c>
      <c r="Y99" s="20">
        <f t="shared" si="19"/>
        <v>0</v>
      </c>
      <c r="Z99" s="20">
        <f t="shared" si="31"/>
        <v>0</v>
      </c>
      <c r="AA99" s="20">
        <f t="shared" si="31"/>
        <v>0</v>
      </c>
      <c r="AB99" s="20">
        <f t="shared" si="31"/>
        <v>0</v>
      </c>
      <c r="AC99" s="20">
        <f t="shared" si="31"/>
        <v>1</v>
      </c>
      <c r="AD99" s="20">
        <f t="shared" si="31"/>
        <v>0</v>
      </c>
      <c r="AE99" s="20">
        <f t="shared" si="31"/>
        <v>0</v>
      </c>
      <c r="AF99" s="20">
        <f t="shared" si="31"/>
        <v>0</v>
      </c>
      <c r="AG99" s="20">
        <f t="shared" si="31"/>
        <v>0</v>
      </c>
      <c r="AH99" s="20">
        <f t="shared" si="31"/>
        <v>0</v>
      </c>
      <c r="AI99" s="20">
        <f t="shared" si="31"/>
        <v>0</v>
      </c>
      <c r="AJ99" s="40" t="s">
        <v>350</v>
      </c>
      <c r="AK99" s="15">
        <v>3</v>
      </c>
      <c r="AL99" s="15">
        <v>1</v>
      </c>
      <c r="AM99" s="15">
        <v>4</v>
      </c>
      <c r="AN99" s="15">
        <v>0</v>
      </c>
      <c r="AO99" s="15"/>
      <c r="AP99" s="15"/>
      <c r="AQ99" s="15"/>
      <c r="AR99" s="29" t="s">
        <v>101</v>
      </c>
      <c r="AS99" s="39" t="s">
        <v>28</v>
      </c>
      <c r="AT99" s="28">
        <f t="shared" si="25"/>
        <v>0</v>
      </c>
      <c r="AU99" s="28" t="s">
        <v>101</v>
      </c>
      <c r="AV99" s="40" t="s">
        <v>101</v>
      </c>
      <c r="AW99" s="32">
        <f t="shared" si="26"/>
        <v>0</v>
      </c>
      <c r="AX99" s="32">
        <f t="shared" si="26"/>
        <v>0</v>
      </c>
      <c r="AY99" s="32">
        <f t="shared" si="26"/>
        <v>1</v>
      </c>
      <c r="AZ99" s="42" t="s">
        <v>29</v>
      </c>
      <c r="BA99">
        <f t="shared" si="21"/>
        <v>1</v>
      </c>
      <c r="BB99">
        <f t="shared" si="21"/>
        <v>0</v>
      </c>
      <c r="BC99">
        <f t="shared" si="21"/>
        <v>0</v>
      </c>
      <c r="BD99">
        <f t="shared" si="21"/>
        <v>0</v>
      </c>
      <c r="BE99">
        <f t="shared" si="21"/>
        <v>0</v>
      </c>
      <c r="BF99">
        <f t="shared" si="21"/>
        <v>0</v>
      </c>
      <c r="BG99" s="40" t="s">
        <v>109</v>
      </c>
      <c r="BH99" s="20">
        <f t="shared" si="27"/>
        <v>1</v>
      </c>
      <c r="BI99" s="20">
        <f t="shared" si="27"/>
        <v>0</v>
      </c>
      <c r="BJ99" s="20">
        <f t="shared" si="27"/>
        <v>0</v>
      </c>
      <c r="BK99" s="20">
        <f t="shared" si="27"/>
        <v>0</v>
      </c>
      <c r="BL99" s="15">
        <v>36.556058239999999</v>
      </c>
      <c r="BM99" s="16">
        <v>-82.214295509999999</v>
      </c>
      <c r="BO99">
        <f t="shared" si="28"/>
        <v>0</v>
      </c>
      <c r="BP99" s="28">
        <f t="shared" si="29"/>
        <v>1</v>
      </c>
      <c r="BQ99">
        <f t="shared" si="22"/>
        <v>1</v>
      </c>
      <c r="BR99">
        <f t="shared" si="22"/>
        <v>0</v>
      </c>
      <c r="BS99">
        <f t="shared" si="22"/>
        <v>0</v>
      </c>
      <c r="BT99">
        <f t="shared" si="22"/>
        <v>0</v>
      </c>
      <c r="BU99">
        <f t="shared" si="22"/>
        <v>0</v>
      </c>
    </row>
    <row r="100" spans="1:73" x14ac:dyDescent="0.45">
      <c r="A100" s="18">
        <v>99</v>
      </c>
      <c r="B100" s="15" t="s">
        <v>351</v>
      </c>
      <c r="C100" s="15" t="s">
        <v>1349</v>
      </c>
      <c r="D100" s="15" t="s">
        <v>1257</v>
      </c>
      <c r="E100" s="17">
        <v>42242</v>
      </c>
      <c r="F100" s="15" t="s">
        <v>353</v>
      </c>
      <c r="G100" s="40" t="s">
        <v>34</v>
      </c>
      <c r="H100">
        <f t="shared" si="24"/>
        <v>1</v>
      </c>
      <c r="I100" s="15" t="s">
        <v>354</v>
      </c>
      <c r="J100" s="40" t="s">
        <v>354</v>
      </c>
      <c r="K100" s="20">
        <f t="shared" si="17"/>
        <v>0</v>
      </c>
      <c r="L100" s="20">
        <f t="shared" si="30"/>
        <v>1</v>
      </c>
      <c r="M100" s="20">
        <f t="shared" si="30"/>
        <v>0</v>
      </c>
      <c r="N100" s="20">
        <f t="shared" ref="L100:W121" si="32">IF($J100=N$1,1,0)</f>
        <v>0</v>
      </c>
      <c r="O100" s="20">
        <f t="shared" si="32"/>
        <v>0</v>
      </c>
      <c r="P100" s="20">
        <f t="shared" si="32"/>
        <v>0</v>
      </c>
      <c r="Q100" s="20">
        <f t="shared" si="32"/>
        <v>0</v>
      </c>
      <c r="R100" s="20">
        <f t="shared" si="32"/>
        <v>0</v>
      </c>
      <c r="S100" s="20">
        <f t="shared" si="32"/>
        <v>0</v>
      </c>
      <c r="T100" s="20">
        <f t="shared" si="32"/>
        <v>0</v>
      </c>
      <c r="U100" s="20">
        <f t="shared" si="32"/>
        <v>0</v>
      </c>
      <c r="V100" s="20">
        <f t="shared" si="32"/>
        <v>0</v>
      </c>
      <c r="W100" s="20">
        <f t="shared" si="32"/>
        <v>0</v>
      </c>
      <c r="X100" s="40" t="s">
        <v>223</v>
      </c>
      <c r="Y100" s="20">
        <f t="shared" si="19"/>
        <v>0</v>
      </c>
      <c r="Z100" s="20">
        <f t="shared" si="31"/>
        <v>0</v>
      </c>
      <c r="AA100" s="20">
        <f t="shared" si="31"/>
        <v>0</v>
      </c>
      <c r="AB100" s="20">
        <f t="shared" si="31"/>
        <v>0</v>
      </c>
      <c r="AC100" s="20">
        <f t="shared" si="31"/>
        <v>1</v>
      </c>
      <c r="AD100" s="20">
        <f t="shared" si="31"/>
        <v>0</v>
      </c>
      <c r="AE100" s="20">
        <f t="shared" si="31"/>
        <v>0</v>
      </c>
      <c r="AF100" s="20">
        <f t="shared" si="31"/>
        <v>0</v>
      </c>
      <c r="AG100" s="20">
        <f t="shared" si="31"/>
        <v>0</v>
      </c>
      <c r="AH100" s="20">
        <f t="shared" si="31"/>
        <v>0</v>
      </c>
      <c r="AI100" s="20">
        <f t="shared" si="31"/>
        <v>0</v>
      </c>
      <c r="AJ100" s="40" t="s">
        <v>355</v>
      </c>
      <c r="AK100" s="15">
        <v>3</v>
      </c>
      <c r="AL100" s="15">
        <v>1</v>
      </c>
      <c r="AM100" s="15">
        <v>3</v>
      </c>
      <c r="AN100" s="15">
        <v>0</v>
      </c>
      <c r="AO100" s="15"/>
      <c r="AP100" s="15">
        <v>1</v>
      </c>
      <c r="AQ100" s="15" t="s">
        <v>356</v>
      </c>
      <c r="AR100" s="29" t="s">
        <v>101</v>
      </c>
      <c r="AS100" s="40" t="s">
        <v>52</v>
      </c>
      <c r="AT100" s="28">
        <f t="shared" si="25"/>
        <v>1</v>
      </c>
      <c r="AU100" s="29" t="s">
        <v>356</v>
      </c>
      <c r="AV100" s="40" t="s">
        <v>101</v>
      </c>
      <c r="AW100" s="32">
        <f t="shared" si="26"/>
        <v>0</v>
      </c>
      <c r="AX100" s="32">
        <f t="shared" si="26"/>
        <v>0</v>
      </c>
      <c r="AY100" s="32">
        <f t="shared" si="26"/>
        <v>1</v>
      </c>
      <c r="AZ100" s="42" t="s">
        <v>1469</v>
      </c>
      <c r="BA100">
        <f t="shared" si="21"/>
        <v>0</v>
      </c>
      <c r="BB100">
        <f t="shared" si="21"/>
        <v>0</v>
      </c>
      <c r="BC100">
        <f t="shared" si="21"/>
        <v>1</v>
      </c>
      <c r="BD100">
        <f t="shared" ref="BB100:BF151" si="33">IF($AZ100=BD$1,1,0)</f>
        <v>0</v>
      </c>
      <c r="BE100">
        <f t="shared" si="33"/>
        <v>0</v>
      </c>
      <c r="BF100">
        <f t="shared" si="33"/>
        <v>0</v>
      </c>
      <c r="BG100" s="40" t="s">
        <v>109</v>
      </c>
      <c r="BH100" s="20">
        <f t="shared" si="27"/>
        <v>1</v>
      </c>
      <c r="BI100" s="20">
        <f t="shared" si="27"/>
        <v>0</v>
      </c>
      <c r="BJ100" s="20">
        <f t="shared" si="27"/>
        <v>0</v>
      </c>
      <c r="BK100" s="20">
        <f t="shared" si="27"/>
        <v>0</v>
      </c>
      <c r="BL100" s="15">
        <v>37.278233659999998</v>
      </c>
      <c r="BM100" s="16">
        <v>-79.958161039999993</v>
      </c>
      <c r="BO100">
        <f t="shared" si="28"/>
        <v>0</v>
      </c>
      <c r="BP100" s="28">
        <f t="shared" si="29"/>
        <v>1</v>
      </c>
      <c r="BQ100">
        <f t="shared" si="22"/>
        <v>0</v>
      </c>
      <c r="BR100">
        <f t="shared" si="22"/>
        <v>0</v>
      </c>
      <c r="BS100">
        <f t="shared" si="22"/>
        <v>1</v>
      </c>
      <c r="BT100">
        <f t="shared" ref="BR100:BU151" si="34">IF($AZ100=BT$1,1,0)</f>
        <v>0</v>
      </c>
      <c r="BU100">
        <f t="shared" si="34"/>
        <v>0</v>
      </c>
    </row>
    <row r="101" spans="1:73" ht="20" customHeight="1" x14ac:dyDescent="0.45">
      <c r="A101" s="18">
        <v>100</v>
      </c>
      <c r="B101" s="15" t="s">
        <v>357</v>
      </c>
      <c r="C101" s="15" t="s">
        <v>1348</v>
      </c>
      <c r="D101" s="15" t="s">
        <v>1161</v>
      </c>
      <c r="E101" s="17">
        <v>42235</v>
      </c>
      <c r="F101" s="15" t="s">
        <v>359</v>
      </c>
      <c r="G101" s="40" t="s">
        <v>34</v>
      </c>
      <c r="H101">
        <f t="shared" si="24"/>
        <v>1</v>
      </c>
      <c r="I101" s="15" t="s">
        <v>25</v>
      </c>
      <c r="J101" s="40" t="s">
        <v>25</v>
      </c>
      <c r="K101" s="20">
        <f t="shared" ref="K101:K164" si="35">IF($J101=K$1,1,0)</f>
        <v>1</v>
      </c>
      <c r="L101" s="20">
        <f t="shared" si="32"/>
        <v>0</v>
      </c>
      <c r="M101" s="20">
        <f t="shared" si="32"/>
        <v>0</v>
      </c>
      <c r="N101" s="20">
        <f t="shared" si="32"/>
        <v>0</v>
      </c>
      <c r="O101" s="20">
        <f t="shared" si="32"/>
        <v>0</v>
      </c>
      <c r="P101" s="20">
        <f t="shared" si="32"/>
        <v>0</v>
      </c>
      <c r="Q101" s="20">
        <f t="shared" si="32"/>
        <v>0</v>
      </c>
      <c r="R101" s="20">
        <f t="shared" si="32"/>
        <v>0</v>
      </c>
      <c r="S101" s="20">
        <f t="shared" si="32"/>
        <v>0</v>
      </c>
      <c r="T101" s="20">
        <f t="shared" si="32"/>
        <v>0</v>
      </c>
      <c r="U101" s="20">
        <f t="shared" si="32"/>
        <v>0</v>
      </c>
      <c r="V101" s="20">
        <f t="shared" si="32"/>
        <v>0</v>
      </c>
      <c r="W101" s="20">
        <f t="shared" si="32"/>
        <v>0</v>
      </c>
      <c r="X101" s="40" t="s">
        <v>101</v>
      </c>
      <c r="Y101" s="20">
        <f t="shared" si="19"/>
        <v>1</v>
      </c>
      <c r="Z101" s="20">
        <f t="shared" si="31"/>
        <v>0</v>
      </c>
      <c r="AA101" s="20">
        <f t="shared" si="31"/>
        <v>0</v>
      </c>
      <c r="AB101" s="20">
        <f t="shared" si="31"/>
        <v>0</v>
      </c>
      <c r="AC101" s="20">
        <f t="shared" si="31"/>
        <v>0</v>
      </c>
      <c r="AD101" s="20">
        <f t="shared" si="31"/>
        <v>0</v>
      </c>
      <c r="AE101" s="20">
        <f t="shared" si="31"/>
        <v>0</v>
      </c>
      <c r="AF101" s="20">
        <f t="shared" si="31"/>
        <v>0</v>
      </c>
      <c r="AG101" s="20">
        <f t="shared" si="31"/>
        <v>0</v>
      </c>
      <c r="AH101" s="20">
        <f t="shared" si="31"/>
        <v>0</v>
      </c>
      <c r="AI101" s="20">
        <f t="shared" si="31"/>
        <v>0</v>
      </c>
      <c r="AJ101" s="46" t="s">
        <v>360</v>
      </c>
      <c r="AK101" s="15">
        <v>3</v>
      </c>
      <c r="AL101" s="15">
        <v>4</v>
      </c>
      <c r="AM101" s="15">
        <v>7</v>
      </c>
      <c r="AN101" s="15">
        <v>0</v>
      </c>
      <c r="AO101" s="15"/>
      <c r="AP101" s="15"/>
      <c r="AQ101" s="15"/>
      <c r="AR101" s="29" t="s">
        <v>101</v>
      </c>
      <c r="AS101" s="39" t="s">
        <v>28</v>
      </c>
      <c r="AT101" s="28">
        <f t="shared" si="25"/>
        <v>0</v>
      </c>
      <c r="AU101" s="28" t="s">
        <v>101</v>
      </c>
      <c r="AV101" s="40" t="s">
        <v>101</v>
      </c>
      <c r="AW101" s="32">
        <f t="shared" si="26"/>
        <v>0</v>
      </c>
      <c r="AX101" s="32">
        <f t="shared" si="26"/>
        <v>0</v>
      </c>
      <c r="AY101" s="32">
        <f t="shared" si="26"/>
        <v>1</v>
      </c>
      <c r="AZ101" s="42" t="s">
        <v>1469</v>
      </c>
      <c r="BA101">
        <f t="shared" ref="BA101:BA164" si="36">IF($AZ101=BA$1,1,0)</f>
        <v>0</v>
      </c>
      <c r="BB101">
        <f t="shared" si="33"/>
        <v>0</v>
      </c>
      <c r="BC101">
        <f t="shared" si="33"/>
        <v>1</v>
      </c>
      <c r="BD101">
        <f t="shared" si="33"/>
        <v>0</v>
      </c>
      <c r="BE101">
        <f t="shared" si="33"/>
        <v>0</v>
      </c>
      <c r="BF101">
        <f t="shared" si="33"/>
        <v>0</v>
      </c>
      <c r="BG101" s="40" t="s">
        <v>109</v>
      </c>
      <c r="BH101" s="20">
        <f t="shared" si="27"/>
        <v>1</v>
      </c>
      <c r="BI101" s="20">
        <f t="shared" si="27"/>
        <v>0</v>
      </c>
      <c r="BJ101" s="20">
        <f t="shared" si="27"/>
        <v>0</v>
      </c>
      <c r="BK101" s="20">
        <f t="shared" si="27"/>
        <v>0</v>
      </c>
      <c r="BL101" s="15">
        <v>43.1696837</v>
      </c>
      <c r="BM101" s="16">
        <v>-77.614337000000006</v>
      </c>
      <c r="BO101">
        <f t="shared" si="28"/>
        <v>0</v>
      </c>
      <c r="BP101" s="28">
        <f t="shared" si="29"/>
        <v>1</v>
      </c>
      <c r="BQ101">
        <f t="shared" ref="BQ101:BQ164" si="37">IF($AZ101=BQ$1,1,0)</f>
        <v>0</v>
      </c>
      <c r="BR101">
        <f t="shared" si="34"/>
        <v>0</v>
      </c>
      <c r="BS101">
        <f t="shared" si="34"/>
        <v>1</v>
      </c>
      <c r="BT101">
        <f t="shared" si="34"/>
        <v>0</v>
      </c>
      <c r="BU101">
        <f t="shared" si="34"/>
        <v>0</v>
      </c>
    </row>
    <row r="102" spans="1:73" x14ac:dyDescent="0.45">
      <c r="A102" s="18">
        <v>101</v>
      </c>
      <c r="B102" s="15" t="s">
        <v>361</v>
      </c>
      <c r="C102" s="15" t="s">
        <v>1347</v>
      </c>
      <c r="D102" s="15" t="s">
        <v>1152</v>
      </c>
      <c r="E102" s="17">
        <v>42224</v>
      </c>
      <c r="F102" s="15" t="s">
        <v>118</v>
      </c>
      <c r="G102" s="40" t="s">
        <v>24</v>
      </c>
      <c r="H102">
        <f t="shared" si="24"/>
        <v>0</v>
      </c>
      <c r="I102" s="15" t="s">
        <v>362</v>
      </c>
      <c r="J102" s="40" t="s">
        <v>1467</v>
      </c>
      <c r="K102" s="20">
        <f t="shared" si="35"/>
        <v>0</v>
      </c>
      <c r="L102" s="20">
        <f t="shared" si="32"/>
        <v>0</v>
      </c>
      <c r="M102" s="20">
        <f t="shared" si="32"/>
        <v>0</v>
      </c>
      <c r="N102" s="20">
        <f t="shared" si="32"/>
        <v>0</v>
      </c>
      <c r="O102" s="20">
        <f t="shared" si="32"/>
        <v>0</v>
      </c>
      <c r="P102" s="20">
        <f t="shared" si="32"/>
        <v>0</v>
      </c>
      <c r="Q102" s="20">
        <f t="shared" si="32"/>
        <v>0</v>
      </c>
      <c r="R102" s="20">
        <f t="shared" si="32"/>
        <v>0</v>
      </c>
      <c r="S102" s="20">
        <f t="shared" si="32"/>
        <v>0</v>
      </c>
      <c r="T102" s="20">
        <f t="shared" si="32"/>
        <v>0</v>
      </c>
      <c r="U102" s="20">
        <f t="shared" si="32"/>
        <v>0</v>
      </c>
      <c r="V102" s="20">
        <f t="shared" si="32"/>
        <v>0</v>
      </c>
      <c r="W102" s="20">
        <f t="shared" si="32"/>
        <v>1</v>
      </c>
      <c r="X102" s="40" t="s">
        <v>363</v>
      </c>
      <c r="Y102" s="20">
        <f t="shared" si="19"/>
        <v>0</v>
      </c>
      <c r="Z102" s="20">
        <f t="shared" si="31"/>
        <v>0</v>
      </c>
      <c r="AA102" s="20">
        <f t="shared" si="31"/>
        <v>0</v>
      </c>
      <c r="AB102" s="20">
        <f t="shared" si="31"/>
        <v>0</v>
      </c>
      <c r="AC102" s="20">
        <f t="shared" si="31"/>
        <v>0</v>
      </c>
      <c r="AD102" s="20">
        <f t="shared" si="31"/>
        <v>0</v>
      </c>
      <c r="AE102" s="20">
        <f t="shared" si="31"/>
        <v>0</v>
      </c>
      <c r="AF102" s="20">
        <f t="shared" si="31"/>
        <v>0</v>
      </c>
      <c r="AG102" s="20">
        <f t="shared" si="31"/>
        <v>0</v>
      </c>
      <c r="AH102" s="20">
        <f t="shared" si="31"/>
        <v>0</v>
      </c>
      <c r="AI102" s="20">
        <f t="shared" si="31"/>
        <v>0</v>
      </c>
      <c r="AJ102" s="40" t="s">
        <v>364</v>
      </c>
      <c r="AK102" s="15">
        <v>8</v>
      </c>
      <c r="AL102" s="15">
        <v>0</v>
      </c>
      <c r="AM102" s="15">
        <v>8</v>
      </c>
      <c r="AN102" s="15">
        <v>0</v>
      </c>
      <c r="AO102" s="15"/>
      <c r="AP102" s="15"/>
      <c r="AQ102" s="15"/>
      <c r="AR102" s="29" t="s">
        <v>101</v>
      </c>
      <c r="AS102" s="39" t="s">
        <v>28</v>
      </c>
      <c r="AT102" s="28">
        <f t="shared" si="25"/>
        <v>0</v>
      </c>
      <c r="AU102" s="28" t="s">
        <v>101</v>
      </c>
      <c r="AV102" s="40" t="s">
        <v>101</v>
      </c>
      <c r="AW102" s="32">
        <f t="shared" si="26"/>
        <v>0</v>
      </c>
      <c r="AX102" s="32">
        <f t="shared" si="26"/>
        <v>0</v>
      </c>
      <c r="AY102" s="32">
        <f t="shared" si="26"/>
        <v>1</v>
      </c>
      <c r="AZ102" s="42" t="s">
        <v>1469</v>
      </c>
      <c r="BA102">
        <f t="shared" si="36"/>
        <v>0</v>
      </c>
      <c r="BB102">
        <f t="shared" si="33"/>
        <v>0</v>
      </c>
      <c r="BC102">
        <f t="shared" si="33"/>
        <v>1</v>
      </c>
      <c r="BD102">
        <f t="shared" si="33"/>
        <v>0</v>
      </c>
      <c r="BE102">
        <f t="shared" si="33"/>
        <v>0</v>
      </c>
      <c r="BF102">
        <f t="shared" si="33"/>
        <v>0</v>
      </c>
      <c r="BG102" s="40" t="s">
        <v>109</v>
      </c>
      <c r="BH102" s="20">
        <f t="shared" si="27"/>
        <v>1</v>
      </c>
      <c r="BI102" s="20">
        <f t="shared" si="27"/>
        <v>0</v>
      </c>
      <c r="BJ102" s="20">
        <f t="shared" si="27"/>
        <v>0</v>
      </c>
      <c r="BK102" s="20">
        <f t="shared" si="27"/>
        <v>0</v>
      </c>
      <c r="BL102" s="15">
        <v>29.797055480000001</v>
      </c>
      <c r="BM102" s="16">
        <v>-95.367638560000003</v>
      </c>
      <c r="BO102">
        <f t="shared" si="28"/>
        <v>0</v>
      </c>
      <c r="BP102" s="28">
        <f t="shared" si="29"/>
        <v>1</v>
      </c>
      <c r="BQ102">
        <f t="shared" si="37"/>
        <v>0</v>
      </c>
      <c r="BR102">
        <f t="shared" si="34"/>
        <v>0</v>
      </c>
      <c r="BS102">
        <f t="shared" si="34"/>
        <v>1</v>
      </c>
      <c r="BT102">
        <f t="shared" si="34"/>
        <v>0</v>
      </c>
      <c r="BU102">
        <f t="shared" si="34"/>
        <v>0</v>
      </c>
    </row>
    <row r="103" spans="1:73" x14ac:dyDescent="0.45">
      <c r="A103" s="18">
        <v>102</v>
      </c>
      <c r="B103" s="15" t="s">
        <v>365</v>
      </c>
      <c r="C103" s="15" t="s">
        <v>1346</v>
      </c>
      <c r="D103" s="15" t="s">
        <v>1157</v>
      </c>
      <c r="E103" s="17">
        <v>42208</v>
      </c>
      <c r="F103" s="15" t="s">
        <v>367</v>
      </c>
      <c r="G103" s="40" t="s">
        <v>24</v>
      </c>
      <c r="H103">
        <f t="shared" si="24"/>
        <v>0</v>
      </c>
      <c r="I103" s="15" t="s">
        <v>25</v>
      </c>
      <c r="J103" s="40" t="s">
        <v>25</v>
      </c>
      <c r="K103" s="20">
        <f t="shared" si="35"/>
        <v>1</v>
      </c>
      <c r="L103" s="20">
        <f t="shared" si="32"/>
        <v>0</v>
      </c>
      <c r="M103" s="20">
        <f t="shared" si="32"/>
        <v>0</v>
      </c>
      <c r="N103" s="20">
        <f t="shared" si="32"/>
        <v>0</v>
      </c>
      <c r="O103" s="20">
        <f t="shared" si="32"/>
        <v>0</v>
      </c>
      <c r="P103" s="20">
        <f t="shared" si="32"/>
        <v>0</v>
      </c>
      <c r="Q103" s="20">
        <f t="shared" si="32"/>
        <v>0</v>
      </c>
      <c r="R103" s="20">
        <f t="shared" si="32"/>
        <v>0</v>
      </c>
      <c r="S103" s="20">
        <f t="shared" si="32"/>
        <v>0</v>
      </c>
      <c r="T103" s="20">
        <f t="shared" si="32"/>
        <v>0</v>
      </c>
      <c r="U103" s="20">
        <f t="shared" si="32"/>
        <v>0</v>
      </c>
      <c r="V103" s="20">
        <f t="shared" si="32"/>
        <v>0</v>
      </c>
      <c r="W103" s="20">
        <f t="shared" si="32"/>
        <v>0</v>
      </c>
      <c r="X103" s="40" t="s">
        <v>26</v>
      </c>
      <c r="Y103" s="20">
        <f t="shared" si="19"/>
        <v>1</v>
      </c>
      <c r="Z103" s="20">
        <f t="shared" si="31"/>
        <v>0</v>
      </c>
      <c r="AA103" s="20">
        <f t="shared" si="31"/>
        <v>0</v>
      </c>
      <c r="AB103" s="20">
        <f t="shared" si="31"/>
        <v>0</v>
      </c>
      <c r="AC103" s="20">
        <f t="shared" si="31"/>
        <v>0</v>
      </c>
      <c r="AD103" s="20">
        <f t="shared" si="31"/>
        <v>0</v>
      </c>
      <c r="AE103" s="20">
        <f t="shared" si="31"/>
        <v>0</v>
      </c>
      <c r="AF103" s="20">
        <f t="shared" si="31"/>
        <v>0</v>
      </c>
      <c r="AG103" s="20">
        <f t="shared" si="31"/>
        <v>0</v>
      </c>
      <c r="AH103" s="20">
        <f t="shared" si="31"/>
        <v>0</v>
      </c>
      <c r="AI103" s="20">
        <f t="shared" si="31"/>
        <v>0</v>
      </c>
      <c r="AJ103" s="40" t="s">
        <v>368</v>
      </c>
      <c r="AK103" s="15">
        <v>3</v>
      </c>
      <c r="AL103" s="15">
        <v>9</v>
      </c>
      <c r="AM103" s="15">
        <v>11</v>
      </c>
      <c r="AN103" s="15">
        <v>0</v>
      </c>
      <c r="AO103" s="15"/>
      <c r="AP103" s="15"/>
      <c r="AQ103" s="15"/>
      <c r="AR103" s="29" t="s">
        <v>101</v>
      </c>
      <c r="AS103" s="39" t="s">
        <v>28</v>
      </c>
      <c r="AT103" s="28">
        <f t="shared" si="25"/>
        <v>0</v>
      </c>
      <c r="AU103" s="28" t="s">
        <v>101</v>
      </c>
      <c r="AV103" s="40" t="s">
        <v>52</v>
      </c>
      <c r="AW103" s="32">
        <f t="shared" si="26"/>
        <v>1</v>
      </c>
      <c r="AX103" s="32">
        <f t="shared" si="26"/>
        <v>0</v>
      </c>
      <c r="AY103" s="32">
        <f t="shared" si="26"/>
        <v>0</v>
      </c>
      <c r="AZ103" s="42" t="s">
        <v>29</v>
      </c>
      <c r="BA103">
        <f t="shared" si="36"/>
        <v>1</v>
      </c>
      <c r="BB103">
        <f t="shared" si="33"/>
        <v>0</v>
      </c>
      <c r="BC103">
        <f t="shared" si="33"/>
        <v>0</v>
      </c>
      <c r="BD103">
        <f t="shared" si="33"/>
        <v>0</v>
      </c>
      <c r="BE103">
        <f t="shared" si="33"/>
        <v>0</v>
      </c>
      <c r="BF103">
        <f t="shared" si="33"/>
        <v>0</v>
      </c>
      <c r="BG103" s="40" t="s">
        <v>109</v>
      </c>
      <c r="BH103" s="20">
        <f t="shared" si="27"/>
        <v>1</v>
      </c>
      <c r="BI103" s="20">
        <f t="shared" si="27"/>
        <v>0</v>
      </c>
      <c r="BJ103" s="20">
        <f t="shared" si="27"/>
        <v>0</v>
      </c>
      <c r="BK103" s="20">
        <f t="shared" si="27"/>
        <v>0</v>
      </c>
      <c r="BL103" s="15">
        <v>30.212335379999999</v>
      </c>
      <c r="BM103" s="16">
        <v>-92.031645299999994</v>
      </c>
      <c r="BO103">
        <f t="shared" si="28"/>
        <v>0</v>
      </c>
      <c r="BP103" s="28">
        <f t="shared" si="29"/>
        <v>1</v>
      </c>
      <c r="BQ103">
        <f t="shared" si="37"/>
        <v>1</v>
      </c>
      <c r="BR103">
        <f t="shared" si="34"/>
        <v>0</v>
      </c>
      <c r="BS103">
        <f t="shared" si="34"/>
        <v>0</v>
      </c>
      <c r="BT103">
        <f t="shared" si="34"/>
        <v>0</v>
      </c>
      <c r="BU103">
        <f t="shared" si="34"/>
        <v>0</v>
      </c>
    </row>
    <row r="104" spans="1:73" x14ac:dyDescent="0.45">
      <c r="A104" s="18">
        <v>103</v>
      </c>
      <c r="B104" s="15" t="s">
        <v>369</v>
      </c>
      <c r="C104" s="15" t="s">
        <v>369</v>
      </c>
      <c r="D104" s="15" t="s">
        <v>1179</v>
      </c>
      <c r="E104" s="17">
        <v>42207</v>
      </c>
      <c r="F104" s="15" t="s">
        <v>118</v>
      </c>
      <c r="G104" s="40" t="s">
        <v>24</v>
      </c>
      <c r="H104">
        <f t="shared" si="24"/>
        <v>0</v>
      </c>
      <c r="I104" s="15" t="s">
        <v>119</v>
      </c>
      <c r="J104" s="40" t="s">
        <v>119</v>
      </c>
      <c r="K104" s="20">
        <f t="shared" si="35"/>
        <v>0</v>
      </c>
      <c r="L104" s="20">
        <f t="shared" si="32"/>
        <v>0</v>
      </c>
      <c r="M104" s="20">
        <f t="shared" si="32"/>
        <v>0</v>
      </c>
      <c r="N104" s="20">
        <f t="shared" si="32"/>
        <v>1</v>
      </c>
      <c r="O104" s="20">
        <f t="shared" si="32"/>
        <v>0</v>
      </c>
      <c r="P104" s="20">
        <f t="shared" si="32"/>
        <v>0</v>
      </c>
      <c r="Q104" s="20">
        <f t="shared" si="32"/>
        <v>0</v>
      </c>
      <c r="R104" s="20">
        <f t="shared" si="32"/>
        <v>0</v>
      </c>
      <c r="S104" s="20">
        <f t="shared" si="32"/>
        <v>0</v>
      </c>
      <c r="T104" s="20">
        <f t="shared" si="32"/>
        <v>0</v>
      </c>
      <c r="U104" s="20">
        <f t="shared" si="32"/>
        <v>0</v>
      </c>
      <c r="V104" s="20">
        <f t="shared" si="32"/>
        <v>0</v>
      </c>
      <c r="W104" s="20">
        <f t="shared" si="32"/>
        <v>0</v>
      </c>
      <c r="X104" s="40" t="s">
        <v>223</v>
      </c>
      <c r="Y104" s="20">
        <f t="shared" ref="Y104:Y167" si="38">IF($X104=Y$1,1,0)</f>
        <v>0</v>
      </c>
      <c r="Z104" s="20">
        <f t="shared" si="31"/>
        <v>0</v>
      </c>
      <c r="AA104" s="20">
        <f t="shared" si="31"/>
        <v>0</v>
      </c>
      <c r="AB104" s="20">
        <f t="shared" si="31"/>
        <v>0</v>
      </c>
      <c r="AC104" s="20">
        <f t="shared" si="31"/>
        <v>1</v>
      </c>
      <c r="AD104" s="20">
        <f t="shared" si="31"/>
        <v>0</v>
      </c>
      <c r="AE104" s="20">
        <f t="shared" si="31"/>
        <v>0</v>
      </c>
      <c r="AF104" s="20">
        <f t="shared" si="31"/>
        <v>0</v>
      </c>
      <c r="AG104" s="20">
        <f t="shared" si="31"/>
        <v>0</v>
      </c>
      <c r="AH104" s="20">
        <f t="shared" si="31"/>
        <v>0</v>
      </c>
      <c r="AI104" s="20">
        <f t="shared" si="31"/>
        <v>0</v>
      </c>
      <c r="AJ104" s="40" t="s">
        <v>371</v>
      </c>
      <c r="AK104" s="15">
        <v>4</v>
      </c>
      <c r="AL104" s="15">
        <v>1</v>
      </c>
      <c r="AM104" s="15">
        <v>4</v>
      </c>
      <c r="AN104" s="15">
        <v>0</v>
      </c>
      <c r="AO104" s="15"/>
      <c r="AP104" s="15"/>
      <c r="AQ104" s="15"/>
      <c r="AR104" s="29" t="s">
        <v>101</v>
      </c>
      <c r="AS104" s="39" t="s">
        <v>28</v>
      </c>
      <c r="AT104" s="28">
        <f t="shared" si="25"/>
        <v>0</v>
      </c>
      <c r="AU104" s="28" t="s">
        <v>101</v>
      </c>
      <c r="AV104" s="40" t="s">
        <v>101</v>
      </c>
      <c r="AW104" s="32">
        <f t="shared" si="26"/>
        <v>0</v>
      </c>
      <c r="AX104" s="32">
        <f t="shared" si="26"/>
        <v>0</v>
      </c>
      <c r="AY104" s="32">
        <f t="shared" si="26"/>
        <v>1</v>
      </c>
      <c r="AZ104" s="42" t="s">
        <v>29</v>
      </c>
      <c r="BA104">
        <f t="shared" si="36"/>
        <v>1</v>
      </c>
      <c r="BB104">
        <f t="shared" si="33"/>
        <v>0</v>
      </c>
      <c r="BC104">
        <f t="shared" si="33"/>
        <v>0</v>
      </c>
      <c r="BD104">
        <f t="shared" si="33"/>
        <v>0</v>
      </c>
      <c r="BE104">
        <f t="shared" si="33"/>
        <v>0</v>
      </c>
      <c r="BF104">
        <f t="shared" si="33"/>
        <v>0</v>
      </c>
      <c r="BG104" s="40" t="s">
        <v>109</v>
      </c>
      <c r="BH104" s="20">
        <f t="shared" si="27"/>
        <v>1</v>
      </c>
      <c r="BI104" s="20">
        <f t="shared" si="27"/>
        <v>0</v>
      </c>
      <c r="BJ104" s="20">
        <f t="shared" si="27"/>
        <v>0</v>
      </c>
      <c r="BK104" s="20">
        <f t="shared" si="27"/>
        <v>0</v>
      </c>
      <c r="BL104" s="15">
        <v>34.050575449999997</v>
      </c>
      <c r="BM104" s="16">
        <v>-84.068722620000003</v>
      </c>
      <c r="BO104">
        <f t="shared" si="28"/>
        <v>0</v>
      </c>
      <c r="BP104" s="28">
        <f t="shared" si="29"/>
        <v>1</v>
      </c>
      <c r="BQ104">
        <f t="shared" si="37"/>
        <v>1</v>
      </c>
      <c r="BR104">
        <f t="shared" si="34"/>
        <v>0</v>
      </c>
      <c r="BS104">
        <f t="shared" si="34"/>
        <v>0</v>
      </c>
      <c r="BT104">
        <f t="shared" si="34"/>
        <v>0</v>
      </c>
      <c r="BU104">
        <f t="shared" si="34"/>
        <v>0</v>
      </c>
    </row>
    <row r="105" spans="1:73" x14ac:dyDescent="0.45">
      <c r="A105" s="18">
        <v>104</v>
      </c>
      <c r="B105" s="15" t="s">
        <v>372</v>
      </c>
      <c r="C105" s="15" t="s">
        <v>1345</v>
      </c>
      <c r="D105" s="15" t="s">
        <v>1228</v>
      </c>
      <c r="E105" s="17">
        <v>42201</v>
      </c>
      <c r="F105" s="15" t="s">
        <v>374</v>
      </c>
      <c r="G105" s="40" t="s">
        <v>34</v>
      </c>
      <c r="H105">
        <f t="shared" si="24"/>
        <v>1</v>
      </c>
      <c r="I105" s="15" t="s">
        <v>375</v>
      </c>
      <c r="J105" s="40" t="s">
        <v>375</v>
      </c>
      <c r="K105" s="20">
        <f t="shared" si="35"/>
        <v>0</v>
      </c>
      <c r="L105" s="20">
        <f t="shared" si="32"/>
        <v>0</v>
      </c>
      <c r="M105" s="20">
        <f t="shared" si="32"/>
        <v>0</v>
      </c>
      <c r="N105" s="20">
        <f t="shared" si="32"/>
        <v>0</v>
      </c>
      <c r="O105" s="20">
        <f t="shared" si="32"/>
        <v>0</v>
      </c>
      <c r="P105" s="20">
        <f t="shared" si="32"/>
        <v>0</v>
      </c>
      <c r="Q105" s="20">
        <f t="shared" si="32"/>
        <v>0</v>
      </c>
      <c r="R105" s="20">
        <f t="shared" si="32"/>
        <v>0</v>
      </c>
      <c r="S105" s="20">
        <f t="shared" si="32"/>
        <v>0</v>
      </c>
      <c r="T105" s="20">
        <f t="shared" si="32"/>
        <v>0</v>
      </c>
      <c r="U105" s="20">
        <f t="shared" si="32"/>
        <v>0</v>
      </c>
      <c r="V105" s="20">
        <f t="shared" si="32"/>
        <v>0</v>
      </c>
      <c r="W105" s="20">
        <f t="shared" si="32"/>
        <v>0</v>
      </c>
      <c r="X105" s="40" t="s">
        <v>57</v>
      </c>
      <c r="Y105" s="20">
        <f t="shared" si="38"/>
        <v>0</v>
      </c>
      <c r="Z105" s="20">
        <f t="shared" si="31"/>
        <v>0</v>
      </c>
      <c r="AA105" s="20">
        <f t="shared" si="31"/>
        <v>0</v>
      </c>
      <c r="AB105" s="20">
        <f t="shared" si="31"/>
        <v>1</v>
      </c>
      <c r="AC105" s="20">
        <f t="shared" si="31"/>
        <v>0</v>
      </c>
      <c r="AD105" s="20">
        <f t="shared" si="31"/>
        <v>0</v>
      </c>
      <c r="AE105" s="20">
        <f t="shared" si="31"/>
        <v>0</v>
      </c>
      <c r="AF105" s="20">
        <f t="shared" si="31"/>
        <v>0</v>
      </c>
      <c r="AG105" s="20">
        <f t="shared" si="31"/>
        <v>0</v>
      </c>
      <c r="AH105" s="20">
        <f t="shared" si="31"/>
        <v>0</v>
      </c>
      <c r="AI105" s="20">
        <f t="shared" si="31"/>
        <v>0</v>
      </c>
      <c r="AJ105" s="40" t="s">
        <v>376</v>
      </c>
      <c r="AK105" s="15">
        <v>5</v>
      </c>
      <c r="AL105" s="15">
        <v>3</v>
      </c>
      <c r="AM105" s="15">
        <v>7</v>
      </c>
      <c r="AN105" s="15">
        <v>0</v>
      </c>
      <c r="AO105" s="15"/>
      <c r="AP105" s="15"/>
      <c r="AQ105" s="15"/>
      <c r="AR105" s="29" t="s">
        <v>101</v>
      </c>
      <c r="AS105" s="39" t="s">
        <v>28</v>
      </c>
      <c r="AT105" s="28">
        <f t="shared" si="25"/>
        <v>0</v>
      </c>
      <c r="AU105" s="28" t="s">
        <v>101</v>
      </c>
      <c r="AV105" s="40" t="s">
        <v>52</v>
      </c>
      <c r="AW105" s="32">
        <f t="shared" si="26"/>
        <v>1</v>
      </c>
      <c r="AX105" s="32">
        <f t="shared" si="26"/>
        <v>0</v>
      </c>
      <c r="AY105" s="32">
        <f t="shared" si="26"/>
        <v>0</v>
      </c>
      <c r="AZ105" s="42" t="s">
        <v>29</v>
      </c>
      <c r="BA105">
        <f t="shared" si="36"/>
        <v>1</v>
      </c>
      <c r="BB105">
        <f t="shared" si="33"/>
        <v>0</v>
      </c>
      <c r="BC105">
        <f t="shared" si="33"/>
        <v>0</v>
      </c>
      <c r="BD105">
        <f t="shared" si="33"/>
        <v>0</v>
      </c>
      <c r="BE105">
        <f t="shared" si="33"/>
        <v>0</v>
      </c>
      <c r="BF105">
        <f t="shared" si="33"/>
        <v>0</v>
      </c>
      <c r="BG105" s="40" t="s">
        <v>109</v>
      </c>
      <c r="BH105" s="20">
        <f t="shared" si="27"/>
        <v>1</v>
      </c>
      <c r="BI105" s="20">
        <f t="shared" si="27"/>
        <v>0</v>
      </c>
      <c r="BJ105" s="20">
        <f t="shared" si="27"/>
        <v>0</v>
      </c>
      <c r="BK105" s="20">
        <f t="shared" si="27"/>
        <v>0</v>
      </c>
      <c r="BL105" s="15">
        <v>35.093181229999999</v>
      </c>
      <c r="BM105" s="16">
        <v>-85.236767510000007</v>
      </c>
      <c r="BO105">
        <f t="shared" si="28"/>
        <v>0</v>
      </c>
      <c r="BP105" s="28">
        <f t="shared" si="29"/>
        <v>1</v>
      </c>
      <c r="BQ105">
        <f t="shared" si="37"/>
        <v>1</v>
      </c>
      <c r="BR105">
        <f t="shared" si="34"/>
        <v>0</v>
      </c>
      <c r="BS105">
        <f t="shared" si="34"/>
        <v>0</v>
      </c>
      <c r="BT105">
        <f t="shared" si="34"/>
        <v>0</v>
      </c>
      <c r="BU105">
        <f t="shared" si="34"/>
        <v>0</v>
      </c>
    </row>
    <row r="106" spans="1:73" x14ac:dyDescent="0.45">
      <c r="A106" s="18">
        <v>105</v>
      </c>
      <c r="B106" s="15" t="s">
        <v>377</v>
      </c>
      <c r="C106" s="15" t="s">
        <v>377</v>
      </c>
      <c r="D106" s="15" t="s">
        <v>1159</v>
      </c>
      <c r="E106" s="17">
        <v>42197</v>
      </c>
      <c r="F106" s="15" t="s">
        <v>379</v>
      </c>
      <c r="G106" s="40" t="s">
        <v>34</v>
      </c>
      <c r="H106">
        <f t="shared" si="24"/>
        <v>1</v>
      </c>
      <c r="I106" s="15" t="s">
        <v>119</v>
      </c>
      <c r="J106" s="40" t="s">
        <v>119</v>
      </c>
      <c r="K106" s="20">
        <f t="shared" si="35"/>
        <v>0</v>
      </c>
      <c r="L106" s="20">
        <f t="shared" si="32"/>
        <v>0</v>
      </c>
      <c r="M106" s="20">
        <f t="shared" si="32"/>
        <v>0</v>
      </c>
      <c r="N106" s="20">
        <f t="shared" si="32"/>
        <v>1</v>
      </c>
      <c r="O106" s="20">
        <f t="shared" si="32"/>
        <v>0</v>
      </c>
      <c r="P106" s="20">
        <f t="shared" si="32"/>
        <v>0</v>
      </c>
      <c r="Q106" s="20">
        <f t="shared" si="32"/>
        <v>0</v>
      </c>
      <c r="R106" s="20">
        <f t="shared" si="32"/>
        <v>0</v>
      </c>
      <c r="S106" s="20">
        <f t="shared" si="32"/>
        <v>0</v>
      </c>
      <c r="T106" s="20">
        <f t="shared" si="32"/>
        <v>0</v>
      </c>
      <c r="U106" s="20">
        <f t="shared" si="32"/>
        <v>0</v>
      </c>
      <c r="V106" s="20">
        <f t="shared" si="32"/>
        <v>0</v>
      </c>
      <c r="W106" s="20">
        <f t="shared" si="32"/>
        <v>0</v>
      </c>
      <c r="X106" s="40" t="s">
        <v>120</v>
      </c>
      <c r="Y106" s="20">
        <f t="shared" si="38"/>
        <v>0</v>
      </c>
      <c r="Z106" s="20">
        <f t="shared" si="31"/>
        <v>0</v>
      </c>
      <c r="AA106" s="20">
        <f t="shared" si="31"/>
        <v>0</v>
      </c>
      <c r="AB106" s="20">
        <f t="shared" si="31"/>
        <v>0</v>
      </c>
      <c r="AC106" s="20">
        <f t="shared" si="31"/>
        <v>0</v>
      </c>
      <c r="AD106" s="20">
        <f t="shared" si="31"/>
        <v>1</v>
      </c>
      <c r="AE106" s="20">
        <f t="shared" si="31"/>
        <v>0</v>
      </c>
      <c r="AF106" s="20">
        <f t="shared" si="31"/>
        <v>0</v>
      </c>
      <c r="AG106" s="20">
        <f t="shared" si="31"/>
        <v>0</v>
      </c>
      <c r="AH106" s="20">
        <f t="shared" si="31"/>
        <v>0</v>
      </c>
      <c r="AI106" s="20">
        <f t="shared" si="31"/>
        <v>0</v>
      </c>
      <c r="AJ106" s="40" t="s">
        <v>380</v>
      </c>
      <c r="AK106" s="15">
        <v>2</v>
      </c>
      <c r="AL106" s="15">
        <v>3</v>
      </c>
      <c r="AM106" s="15">
        <v>4</v>
      </c>
      <c r="AN106" s="15">
        <v>0</v>
      </c>
      <c r="AO106" s="15"/>
      <c r="AP106" s="15"/>
      <c r="AQ106" s="15"/>
      <c r="AR106" s="29" t="s">
        <v>101</v>
      </c>
      <c r="AS106" s="39" t="s">
        <v>28</v>
      </c>
      <c r="AT106" s="28">
        <f t="shared" si="25"/>
        <v>0</v>
      </c>
      <c r="AU106" s="28" t="s">
        <v>101</v>
      </c>
      <c r="AV106" s="40" t="s">
        <v>101</v>
      </c>
      <c r="AW106" s="32">
        <f t="shared" si="26"/>
        <v>0</v>
      </c>
      <c r="AX106" s="32">
        <f t="shared" si="26"/>
        <v>0</v>
      </c>
      <c r="AY106" s="32">
        <f t="shared" si="26"/>
        <v>1</v>
      </c>
      <c r="AZ106" s="42" t="s">
        <v>101</v>
      </c>
      <c r="BA106">
        <f t="shared" si="36"/>
        <v>0</v>
      </c>
      <c r="BB106">
        <f t="shared" si="33"/>
        <v>0</v>
      </c>
      <c r="BC106">
        <f t="shared" si="33"/>
        <v>0</v>
      </c>
      <c r="BD106">
        <f t="shared" si="33"/>
        <v>1</v>
      </c>
      <c r="BE106">
        <f t="shared" si="33"/>
        <v>0</v>
      </c>
      <c r="BF106">
        <f t="shared" si="33"/>
        <v>1</v>
      </c>
      <c r="BG106" s="40" t="s">
        <v>109</v>
      </c>
      <c r="BH106" s="20">
        <f t="shared" si="27"/>
        <v>1</v>
      </c>
      <c r="BI106" s="20">
        <f t="shared" si="27"/>
        <v>0</v>
      </c>
      <c r="BJ106" s="20">
        <f t="shared" si="27"/>
        <v>0</v>
      </c>
      <c r="BK106" s="20">
        <f t="shared" si="27"/>
        <v>0</v>
      </c>
      <c r="BL106" s="15">
        <v>41.894999460000001</v>
      </c>
      <c r="BM106" s="16">
        <v>-87.819413920000002</v>
      </c>
      <c r="BO106">
        <f t="shared" si="28"/>
        <v>0</v>
      </c>
      <c r="BP106" s="28">
        <f t="shared" si="29"/>
        <v>1</v>
      </c>
      <c r="BQ106">
        <f t="shared" si="37"/>
        <v>0</v>
      </c>
      <c r="BR106">
        <f t="shared" si="34"/>
        <v>0</v>
      </c>
      <c r="BS106">
        <f t="shared" si="34"/>
        <v>0</v>
      </c>
      <c r="BT106">
        <f t="shared" si="34"/>
        <v>0</v>
      </c>
      <c r="BU106">
        <f t="shared" si="34"/>
        <v>1</v>
      </c>
    </row>
    <row r="107" spans="1:73" x14ac:dyDescent="0.45">
      <c r="A107" s="18">
        <v>106</v>
      </c>
      <c r="B107" s="15" t="s">
        <v>381</v>
      </c>
      <c r="C107" s="15" t="s">
        <v>1344</v>
      </c>
      <c r="D107" s="15" t="s">
        <v>1213</v>
      </c>
      <c r="E107" s="17">
        <v>42175</v>
      </c>
      <c r="F107" s="15" t="s">
        <v>343</v>
      </c>
      <c r="G107" s="40" t="s">
        <v>24</v>
      </c>
      <c r="H107">
        <f t="shared" si="24"/>
        <v>0</v>
      </c>
      <c r="I107" s="15" t="s">
        <v>25</v>
      </c>
      <c r="J107" s="40" t="s">
        <v>25</v>
      </c>
      <c r="K107" s="20">
        <f t="shared" si="35"/>
        <v>1</v>
      </c>
      <c r="L107" s="20">
        <f t="shared" si="32"/>
        <v>0</v>
      </c>
      <c r="M107" s="20">
        <f t="shared" si="32"/>
        <v>0</v>
      </c>
      <c r="N107" s="20">
        <f t="shared" si="32"/>
        <v>0</v>
      </c>
      <c r="O107" s="20">
        <f t="shared" si="32"/>
        <v>0</v>
      </c>
      <c r="P107" s="20">
        <f t="shared" si="32"/>
        <v>0</v>
      </c>
      <c r="Q107" s="20">
        <f t="shared" si="32"/>
        <v>0</v>
      </c>
      <c r="R107" s="20">
        <f t="shared" si="32"/>
        <v>0</v>
      </c>
      <c r="S107" s="20">
        <f t="shared" si="32"/>
        <v>0</v>
      </c>
      <c r="T107" s="20">
        <f t="shared" si="32"/>
        <v>0</v>
      </c>
      <c r="U107" s="20">
        <f t="shared" si="32"/>
        <v>0</v>
      </c>
      <c r="V107" s="20">
        <f t="shared" si="32"/>
        <v>0</v>
      </c>
      <c r="W107" s="20">
        <f t="shared" si="32"/>
        <v>0</v>
      </c>
      <c r="X107" s="40" t="s">
        <v>132</v>
      </c>
      <c r="Y107" s="20">
        <f t="shared" si="38"/>
        <v>0</v>
      </c>
      <c r="Z107" s="20">
        <f t="shared" si="31"/>
        <v>0</v>
      </c>
      <c r="AA107" s="20">
        <f t="shared" si="31"/>
        <v>0</v>
      </c>
      <c r="AB107" s="20">
        <f t="shared" si="31"/>
        <v>0</v>
      </c>
      <c r="AC107" s="20">
        <f t="shared" si="31"/>
        <v>0</v>
      </c>
      <c r="AD107" s="20">
        <f t="shared" si="31"/>
        <v>0</v>
      </c>
      <c r="AE107" s="20">
        <f t="shared" si="31"/>
        <v>1</v>
      </c>
      <c r="AF107" s="20">
        <f t="shared" si="31"/>
        <v>0</v>
      </c>
      <c r="AG107" s="20">
        <f t="shared" si="31"/>
        <v>0</v>
      </c>
      <c r="AH107" s="20">
        <f t="shared" si="31"/>
        <v>0</v>
      </c>
      <c r="AI107" s="20">
        <f t="shared" si="31"/>
        <v>0</v>
      </c>
      <c r="AJ107" s="40" t="s">
        <v>383</v>
      </c>
      <c r="AK107" s="15">
        <v>0</v>
      </c>
      <c r="AL107" s="15">
        <v>4</v>
      </c>
      <c r="AM107" s="15">
        <v>4</v>
      </c>
      <c r="AN107" s="15">
        <v>0</v>
      </c>
      <c r="AO107" s="15"/>
      <c r="AP107" s="15"/>
      <c r="AQ107" s="15"/>
      <c r="AR107" s="29" t="s">
        <v>101</v>
      </c>
      <c r="AS107" s="39" t="s">
        <v>28</v>
      </c>
      <c r="AT107" s="28">
        <f t="shared" si="25"/>
        <v>0</v>
      </c>
      <c r="AU107" s="28" t="s">
        <v>101</v>
      </c>
      <c r="AV107" s="40" t="s">
        <v>101</v>
      </c>
      <c r="AW107" s="32">
        <f t="shared" si="26"/>
        <v>0</v>
      </c>
      <c r="AX107" s="32">
        <f t="shared" si="26"/>
        <v>0</v>
      </c>
      <c r="AY107" s="32">
        <f t="shared" si="26"/>
        <v>1</v>
      </c>
      <c r="AZ107" s="42" t="s">
        <v>1469</v>
      </c>
      <c r="BA107">
        <f t="shared" si="36"/>
        <v>0</v>
      </c>
      <c r="BB107">
        <f t="shared" si="33"/>
        <v>0</v>
      </c>
      <c r="BC107">
        <f t="shared" si="33"/>
        <v>1</v>
      </c>
      <c r="BD107">
        <f t="shared" si="33"/>
        <v>0</v>
      </c>
      <c r="BE107">
        <f t="shared" si="33"/>
        <v>0</v>
      </c>
      <c r="BF107">
        <f t="shared" si="33"/>
        <v>0</v>
      </c>
      <c r="BG107" s="40" t="s">
        <v>109</v>
      </c>
      <c r="BH107" s="20">
        <f t="shared" si="27"/>
        <v>1</v>
      </c>
      <c r="BI107" s="20">
        <f t="shared" si="27"/>
        <v>0</v>
      </c>
      <c r="BJ107" s="20">
        <f t="shared" si="27"/>
        <v>0</v>
      </c>
      <c r="BK107" s="20">
        <f t="shared" si="27"/>
        <v>0</v>
      </c>
      <c r="BL107" s="15">
        <v>34.863798639999999</v>
      </c>
      <c r="BM107" s="16">
        <v>-79.999678099999997</v>
      </c>
      <c r="BO107">
        <f t="shared" si="28"/>
        <v>0</v>
      </c>
      <c r="BP107" s="28">
        <f t="shared" si="29"/>
        <v>1</v>
      </c>
      <c r="BQ107">
        <f t="shared" si="37"/>
        <v>0</v>
      </c>
      <c r="BR107">
        <f t="shared" si="34"/>
        <v>0</v>
      </c>
      <c r="BS107">
        <f t="shared" si="34"/>
        <v>1</v>
      </c>
      <c r="BT107">
        <f t="shared" si="34"/>
        <v>0</v>
      </c>
      <c r="BU107">
        <f t="shared" si="34"/>
        <v>0</v>
      </c>
    </row>
    <row r="108" spans="1:73" x14ac:dyDescent="0.45">
      <c r="A108" s="18">
        <v>107</v>
      </c>
      <c r="B108" s="15" t="s">
        <v>385</v>
      </c>
      <c r="C108" s="15" t="s">
        <v>1343</v>
      </c>
      <c r="D108" s="15" t="s">
        <v>1167</v>
      </c>
      <c r="E108" s="17">
        <v>42172</v>
      </c>
      <c r="F108" s="15" t="s">
        <v>23</v>
      </c>
      <c r="G108" s="40" t="s">
        <v>24</v>
      </c>
      <c r="H108">
        <f t="shared" si="24"/>
        <v>0</v>
      </c>
      <c r="I108" s="15" t="s">
        <v>25</v>
      </c>
      <c r="J108" s="40" t="s">
        <v>25</v>
      </c>
      <c r="K108" s="20">
        <f t="shared" si="35"/>
        <v>1</v>
      </c>
      <c r="L108" s="20">
        <f t="shared" si="32"/>
        <v>0</v>
      </c>
      <c r="M108" s="20">
        <f t="shared" si="32"/>
        <v>0</v>
      </c>
      <c r="N108" s="20">
        <f t="shared" si="32"/>
        <v>0</v>
      </c>
      <c r="O108" s="20">
        <f t="shared" si="32"/>
        <v>0</v>
      </c>
      <c r="P108" s="20">
        <f t="shared" si="32"/>
        <v>0</v>
      </c>
      <c r="Q108" s="20">
        <f t="shared" si="32"/>
        <v>0</v>
      </c>
      <c r="R108" s="20">
        <f t="shared" si="32"/>
        <v>0</v>
      </c>
      <c r="S108" s="20">
        <f t="shared" si="32"/>
        <v>0</v>
      </c>
      <c r="T108" s="20">
        <f t="shared" si="32"/>
        <v>0</v>
      </c>
      <c r="U108" s="20">
        <f t="shared" si="32"/>
        <v>0</v>
      </c>
      <c r="V108" s="20">
        <f t="shared" si="32"/>
        <v>0</v>
      </c>
      <c r="W108" s="20">
        <f t="shared" si="32"/>
        <v>0</v>
      </c>
      <c r="X108" s="40" t="s">
        <v>57</v>
      </c>
      <c r="Y108" s="20">
        <f t="shared" si="38"/>
        <v>0</v>
      </c>
      <c r="Z108" s="20">
        <f t="shared" si="31"/>
        <v>0</v>
      </c>
      <c r="AA108" s="20">
        <f t="shared" si="31"/>
        <v>0</v>
      </c>
      <c r="AB108" s="20">
        <f t="shared" si="31"/>
        <v>1</v>
      </c>
      <c r="AC108" s="20">
        <f t="shared" si="31"/>
        <v>0</v>
      </c>
      <c r="AD108" s="20">
        <f t="shared" si="31"/>
        <v>0</v>
      </c>
      <c r="AE108" s="20">
        <f t="shared" si="31"/>
        <v>0</v>
      </c>
      <c r="AF108" s="20">
        <f t="shared" si="31"/>
        <v>0</v>
      </c>
      <c r="AG108" s="20">
        <f t="shared" si="31"/>
        <v>0</v>
      </c>
      <c r="AH108" s="20">
        <f t="shared" si="31"/>
        <v>0</v>
      </c>
      <c r="AI108" s="20">
        <f t="shared" si="31"/>
        <v>0</v>
      </c>
      <c r="AJ108" s="40" t="s">
        <v>387</v>
      </c>
      <c r="AK108" s="15">
        <v>9</v>
      </c>
      <c r="AL108" s="15">
        <v>1</v>
      </c>
      <c r="AM108" s="15">
        <v>10</v>
      </c>
      <c r="AN108" s="15">
        <v>0</v>
      </c>
      <c r="AO108" s="15">
        <v>21</v>
      </c>
      <c r="AP108" s="15"/>
      <c r="AQ108" s="15"/>
      <c r="AR108" s="29">
        <v>21</v>
      </c>
      <c r="AS108" s="39" t="s">
        <v>28</v>
      </c>
      <c r="AT108" s="28">
        <f t="shared" si="25"/>
        <v>0</v>
      </c>
      <c r="AU108" s="28" t="s">
        <v>101</v>
      </c>
      <c r="AV108" s="40" t="s">
        <v>101</v>
      </c>
      <c r="AW108" s="32">
        <f t="shared" si="26"/>
        <v>0</v>
      </c>
      <c r="AX108" s="32">
        <f t="shared" si="26"/>
        <v>0</v>
      </c>
      <c r="AY108" s="32">
        <f t="shared" si="26"/>
        <v>1</v>
      </c>
      <c r="AZ108" s="42" t="s">
        <v>29</v>
      </c>
      <c r="BA108">
        <f t="shared" si="36"/>
        <v>1</v>
      </c>
      <c r="BB108">
        <f t="shared" si="33"/>
        <v>0</v>
      </c>
      <c r="BC108">
        <f t="shared" si="33"/>
        <v>0</v>
      </c>
      <c r="BD108">
        <f t="shared" si="33"/>
        <v>0</v>
      </c>
      <c r="BE108">
        <f t="shared" si="33"/>
        <v>0</v>
      </c>
      <c r="BF108">
        <f t="shared" si="33"/>
        <v>0</v>
      </c>
      <c r="BG108" s="40" t="s">
        <v>109</v>
      </c>
      <c r="BH108" s="20">
        <f t="shared" si="27"/>
        <v>1</v>
      </c>
      <c r="BI108" s="20">
        <f t="shared" si="27"/>
        <v>0</v>
      </c>
      <c r="BJ108" s="20">
        <f t="shared" si="27"/>
        <v>0</v>
      </c>
      <c r="BK108" s="20">
        <f t="shared" si="27"/>
        <v>0</v>
      </c>
      <c r="BL108" s="15">
        <v>32.788387</v>
      </c>
      <c r="BM108" s="16">
        <v>-79.933143000000001</v>
      </c>
      <c r="BO108">
        <f t="shared" si="28"/>
        <v>0</v>
      </c>
      <c r="BP108" s="28">
        <f t="shared" si="29"/>
        <v>1</v>
      </c>
      <c r="BQ108">
        <f t="shared" si="37"/>
        <v>1</v>
      </c>
      <c r="BR108">
        <f t="shared" si="34"/>
        <v>0</v>
      </c>
      <c r="BS108">
        <f t="shared" si="34"/>
        <v>0</v>
      </c>
      <c r="BT108">
        <f t="shared" si="34"/>
        <v>0</v>
      </c>
      <c r="BU108">
        <f t="shared" si="34"/>
        <v>0</v>
      </c>
    </row>
    <row r="109" spans="1:73" x14ac:dyDescent="0.45">
      <c r="A109" s="18">
        <v>108</v>
      </c>
      <c r="B109" s="15" t="s">
        <v>388</v>
      </c>
      <c r="C109" s="15" t="s">
        <v>388</v>
      </c>
      <c r="D109" s="15" t="s">
        <v>1171</v>
      </c>
      <c r="E109" s="17">
        <v>42171</v>
      </c>
      <c r="F109" s="15" t="s">
        <v>390</v>
      </c>
      <c r="G109" s="40" t="s">
        <v>1441</v>
      </c>
      <c r="H109">
        <f t="shared" si="24"/>
        <v>1</v>
      </c>
      <c r="I109" s="15" t="s">
        <v>165</v>
      </c>
      <c r="J109" s="40" t="s">
        <v>165</v>
      </c>
      <c r="K109" s="20">
        <f t="shared" si="35"/>
        <v>0</v>
      </c>
      <c r="L109" s="20">
        <f t="shared" si="32"/>
        <v>0</v>
      </c>
      <c r="M109" s="20">
        <f t="shared" si="32"/>
        <v>0</v>
      </c>
      <c r="N109" s="20">
        <f t="shared" si="32"/>
        <v>0</v>
      </c>
      <c r="O109" s="20">
        <f t="shared" si="32"/>
        <v>0</v>
      </c>
      <c r="P109" s="20">
        <f t="shared" si="32"/>
        <v>0</v>
      </c>
      <c r="Q109" s="20">
        <f t="shared" si="32"/>
        <v>1</v>
      </c>
      <c r="R109" s="20">
        <f t="shared" si="32"/>
        <v>0</v>
      </c>
      <c r="S109" s="20">
        <f t="shared" si="32"/>
        <v>0</v>
      </c>
      <c r="T109" s="20">
        <f t="shared" si="32"/>
        <v>0</v>
      </c>
      <c r="U109" s="20">
        <f t="shared" si="32"/>
        <v>0</v>
      </c>
      <c r="V109" s="20">
        <f t="shared" si="32"/>
        <v>0</v>
      </c>
      <c r="W109" s="20">
        <f t="shared" si="32"/>
        <v>0</v>
      </c>
      <c r="X109" s="40" t="s">
        <v>26</v>
      </c>
      <c r="Y109" s="20">
        <f t="shared" si="38"/>
        <v>1</v>
      </c>
      <c r="Z109" s="20">
        <f t="shared" si="31"/>
        <v>0</v>
      </c>
      <c r="AA109" s="20">
        <f t="shared" si="31"/>
        <v>0</v>
      </c>
      <c r="AB109" s="20">
        <f t="shared" si="31"/>
        <v>0</v>
      </c>
      <c r="AC109" s="20">
        <f t="shared" si="31"/>
        <v>0</v>
      </c>
      <c r="AD109" s="20">
        <f t="shared" si="31"/>
        <v>0</v>
      </c>
      <c r="AE109" s="20">
        <f t="shared" si="31"/>
        <v>0</v>
      </c>
      <c r="AF109" s="20">
        <f t="shared" si="31"/>
        <v>0</v>
      </c>
      <c r="AG109" s="20">
        <f t="shared" si="31"/>
        <v>0</v>
      </c>
      <c r="AH109" s="20">
        <f t="shared" si="31"/>
        <v>0</v>
      </c>
      <c r="AI109" s="20">
        <f t="shared" si="31"/>
        <v>0</v>
      </c>
      <c r="AJ109" s="40" t="s">
        <v>391</v>
      </c>
      <c r="AK109" s="15">
        <v>0</v>
      </c>
      <c r="AL109" s="15">
        <v>4</v>
      </c>
      <c r="AM109" s="15">
        <v>4</v>
      </c>
      <c r="AN109" s="15">
        <v>0</v>
      </c>
      <c r="AO109" s="15"/>
      <c r="AP109" s="15"/>
      <c r="AQ109" s="15"/>
      <c r="AR109" s="29" t="s">
        <v>101</v>
      </c>
      <c r="AS109" s="39" t="s">
        <v>28</v>
      </c>
      <c r="AT109" s="28">
        <f t="shared" si="25"/>
        <v>0</v>
      </c>
      <c r="AU109" s="28" t="s">
        <v>101</v>
      </c>
      <c r="AV109" s="40" t="s">
        <v>101</v>
      </c>
      <c r="AW109" s="32">
        <f t="shared" si="26"/>
        <v>0</v>
      </c>
      <c r="AX109" s="32">
        <f t="shared" si="26"/>
        <v>0</v>
      </c>
      <c r="AY109" s="32">
        <f t="shared" si="26"/>
        <v>1</v>
      </c>
      <c r="AZ109" s="42" t="s">
        <v>1469</v>
      </c>
      <c r="BA109">
        <f t="shared" si="36"/>
        <v>0</v>
      </c>
      <c r="BB109">
        <f t="shared" si="33"/>
        <v>0</v>
      </c>
      <c r="BC109">
        <f t="shared" si="33"/>
        <v>1</v>
      </c>
      <c r="BD109">
        <f t="shared" si="33"/>
        <v>0</v>
      </c>
      <c r="BE109">
        <f t="shared" si="33"/>
        <v>0</v>
      </c>
      <c r="BF109">
        <f t="shared" si="33"/>
        <v>0</v>
      </c>
      <c r="BG109" s="40" t="s">
        <v>109</v>
      </c>
      <c r="BH109" s="20">
        <f t="shared" si="27"/>
        <v>1</v>
      </c>
      <c r="BI109" s="20">
        <f t="shared" si="27"/>
        <v>0</v>
      </c>
      <c r="BJ109" s="20">
        <f t="shared" si="27"/>
        <v>0</v>
      </c>
      <c r="BK109" s="20">
        <f t="shared" si="27"/>
        <v>0</v>
      </c>
      <c r="BL109" s="15">
        <v>25.943267070000001</v>
      </c>
      <c r="BM109" s="16">
        <v>-80.242532429999997</v>
      </c>
      <c r="BO109">
        <f t="shared" si="28"/>
        <v>0</v>
      </c>
      <c r="BP109" s="28">
        <f t="shared" si="29"/>
        <v>1</v>
      </c>
      <c r="BQ109">
        <f t="shared" si="37"/>
        <v>0</v>
      </c>
      <c r="BR109">
        <f t="shared" si="34"/>
        <v>0</v>
      </c>
      <c r="BS109">
        <f t="shared" si="34"/>
        <v>1</v>
      </c>
      <c r="BT109">
        <f t="shared" si="34"/>
        <v>0</v>
      </c>
      <c r="BU109">
        <f t="shared" si="34"/>
        <v>0</v>
      </c>
    </row>
    <row r="110" spans="1:73" x14ac:dyDescent="0.45">
      <c r="A110" s="18">
        <v>109</v>
      </c>
      <c r="B110" s="15" t="s">
        <v>392</v>
      </c>
      <c r="C110" s="15" t="s">
        <v>1340</v>
      </c>
      <c r="D110" s="15" t="s">
        <v>1239</v>
      </c>
      <c r="E110" s="17">
        <v>42166</v>
      </c>
      <c r="F110" s="15" t="s">
        <v>417</v>
      </c>
      <c r="G110" s="40" t="s">
        <v>1441</v>
      </c>
      <c r="H110">
        <f t="shared" si="24"/>
        <v>1</v>
      </c>
      <c r="I110" s="15" t="s">
        <v>25</v>
      </c>
      <c r="J110" s="40" t="s">
        <v>25</v>
      </c>
      <c r="K110" s="20">
        <f t="shared" si="35"/>
        <v>1</v>
      </c>
      <c r="L110" s="20">
        <f t="shared" si="32"/>
        <v>0</v>
      </c>
      <c r="M110" s="20">
        <f t="shared" si="32"/>
        <v>0</v>
      </c>
      <c r="N110" s="20">
        <f t="shared" si="32"/>
        <v>0</v>
      </c>
      <c r="O110" s="20">
        <f t="shared" si="32"/>
        <v>0</v>
      </c>
      <c r="P110" s="20">
        <f t="shared" si="32"/>
        <v>0</v>
      </c>
      <c r="Q110" s="20">
        <f t="shared" si="32"/>
        <v>0</v>
      </c>
      <c r="R110" s="20">
        <f t="shared" si="32"/>
        <v>0</v>
      </c>
      <c r="S110" s="20">
        <f t="shared" si="32"/>
        <v>0</v>
      </c>
      <c r="T110" s="20">
        <f t="shared" si="32"/>
        <v>0</v>
      </c>
      <c r="U110" s="20">
        <f t="shared" si="32"/>
        <v>0</v>
      </c>
      <c r="V110" s="20">
        <f t="shared" si="32"/>
        <v>0</v>
      </c>
      <c r="W110" s="20">
        <f t="shared" si="32"/>
        <v>0</v>
      </c>
      <c r="X110" s="40" t="s">
        <v>26</v>
      </c>
      <c r="Y110" s="20">
        <f t="shared" si="38"/>
        <v>1</v>
      </c>
      <c r="Z110" s="20">
        <f t="shared" si="31"/>
        <v>0</v>
      </c>
      <c r="AA110" s="20">
        <f t="shared" si="31"/>
        <v>0</v>
      </c>
      <c r="AB110" s="20">
        <f t="shared" si="31"/>
        <v>0</v>
      </c>
      <c r="AC110" s="20">
        <f t="shared" si="31"/>
        <v>0</v>
      </c>
      <c r="AD110" s="20">
        <f t="shared" si="31"/>
        <v>0</v>
      </c>
      <c r="AE110" s="20">
        <f t="shared" si="31"/>
        <v>0</v>
      </c>
      <c r="AF110" s="20">
        <f t="shared" si="31"/>
        <v>0</v>
      </c>
      <c r="AG110" s="20">
        <f t="shared" si="31"/>
        <v>0</v>
      </c>
      <c r="AH110" s="20">
        <f t="shared" si="31"/>
        <v>0</v>
      </c>
      <c r="AI110" s="20">
        <f t="shared" si="31"/>
        <v>0</v>
      </c>
      <c r="AJ110" s="40" t="s">
        <v>394</v>
      </c>
      <c r="AK110" s="15">
        <v>3</v>
      </c>
      <c r="AL110" s="15">
        <v>1</v>
      </c>
      <c r="AM110" s="15">
        <v>4</v>
      </c>
      <c r="AN110" s="15">
        <v>0</v>
      </c>
      <c r="AO110" s="15">
        <v>27</v>
      </c>
      <c r="AP110" s="15"/>
      <c r="AQ110" s="15"/>
      <c r="AR110" s="29">
        <v>27</v>
      </c>
      <c r="AS110" s="39" t="s">
        <v>28</v>
      </c>
      <c r="AT110" s="28">
        <f t="shared" si="25"/>
        <v>0</v>
      </c>
      <c r="AU110" s="28" t="s">
        <v>101</v>
      </c>
      <c r="AV110" s="40" t="s">
        <v>52</v>
      </c>
      <c r="AW110" s="32">
        <f t="shared" si="26"/>
        <v>1</v>
      </c>
      <c r="AX110" s="32">
        <f t="shared" si="26"/>
        <v>0</v>
      </c>
      <c r="AY110" s="32">
        <f t="shared" si="26"/>
        <v>0</v>
      </c>
      <c r="AZ110" s="42" t="s">
        <v>78</v>
      </c>
      <c r="BA110">
        <f t="shared" si="36"/>
        <v>0</v>
      </c>
      <c r="BB110">
        <f t="shared" si="33"/>
        <v>0</v>
      </c>
      <c r="BC110">
        <f t="shared" si="33"/>
        <v>0</v>
      </c>
      <c r="BD110">
        <f t="shared" si="33"/>
        <v>0</v>
      </c>
      <c r="BE110">
        <f t="shared" si="33"/>
        <v>0</v>
      </c>
      <c r="BF110">
        <f t="shared" si="33"/>
        <v>0</v>
      </c>
      <c r="BG110" s="40" t="s">
        <v>109</v>
      </c>
      <c r="BH110" s="20">
        <f t="shared" si="27"/>
        <v>1</v>
      </c>
      <c r="BI110" s="20">
        <f t="shared" si="27"/>
        <v>0</v>
      </c>
      <c r="BJ110" s="20">
        <f t="shared" si="27"/>
        <v>0</v>
      </c>
      <c r="BK110" s="20">
        <f t="shared" si="27"/>
        <v>0</v>
      </c>
      <c r="BL110" s="15"/>
      <c r="BM110" s="16"/>
      <c r="BO110">
        <f t="shared" si="28"/>
        <v>0</v>
      </c>
      <c r="BP110" s="28">
        <f t="shared" si="29"/>
        <v>1</v>
      </c>
      <c r="BQ110">
        <f t="shared" si="37"/>
        <v>0</v>
      </c>
      <c r="BR110">
        <f t="shared" si="34"/>
        <v>0</v>
      </c>
      <c r="BS110">
        <f t="shared" si="34"/>
        <v>0</v>
      </c>
      <c r="BT110">
        <f t="shared" si="34"/>
        <v>0</v>
      </c>
      <c r="BU110">
        <f t="shared" si="34"/>
        <v>0</v>
      </c>
    </row>
    <row r="111" spans="1:73" x14ac:dyDescent="0.45">
      <c r="A111" s="18">
        <v>110</v>
      </c>
      <c r="B111" s="15" t="s">
        <v>395</v>
      </c>
      <c r="C111" s="15" t="s">
        <v>395</v>
      </c>
      <c r="D111" s="15" t="s">
        <v>1184</v>
      </c>
      <c r="E111" s="17">
        <v>42162</v>
      </c>
      <c r="F111" s="15" t="s">
        <v>1433</v>
      </c>
      <c r="G111" s="40" t="s">
        <v>24</v>
      </c>
      <c r="H111">
        <f t="shared" si="24"/>
        <v>0</v>
      </c>
      <c r="I111" s="15" t="s">
        <v>119</v>
      </c>
      <c r="J111" s="40" t="s">
        <v>119</v>
      </c>
      <c r="K111" s="20">
        <f t="shared" si="35"/>
        <v>0</v>
      </c>
      <c r="L111" s="20">
        <f t="shared" si="32"/>
        <v>0</v>
      </c>
      <c r="M111" s="20">
        <f t="shared" si="32"/>
        <v>0</v>
      </c>
      <c r="N111" s="20">
        <f t="shared" si="32"/>
        <v>1</v>
      </c>
      <c r="O111" s="20">
        <f t="shared" si="32"/>
        <v>0</v>
      </c>
      <c r="P111" s="20">
        <f t="shared" si="32"/>
        <v>0</v>
      </c>
      <c r="Q111" s="20">
        <f t="shared" si="32"/>
        <v>0</v>
      </c>
      <c r="R111" s="20">
        <f t="shared" si="32"/>
        <v>0</v>
      </c>
      <c r="S111" s="20">
        <f t="shared" si="32"/>
        <v>0</v>
      </c>
      <c r="T111" s="20">
        <f t="shared" si="32"/>
        <v>0</v>
      </c>
      <c r="U111" s="20">
        <f t="shared" si="32"/>
        <v>0</v>
      </c>
      <c r="V111" s="20">
        <f t="shared" si="32"/>
        <v>0</v>
      </c>
      <c r="W111" s="20">
        <f t="shared" si="32"/>
        <v>0</v>
      </c>
      <c r="X111" s="40" t="s">
        <v>26</v>
      </c>
      <c r="Y111" s="20">
        <f t="shared" si="38"/>
        <v>1</v>
      </c>
      <c r="Z111" s="20">
        <f t="shared" si="31"/>
        <v>0</v>
      </c>
      <c r="AA111" s="20">
        <f t="shared" si="31"/>
        <v>0</v>
      </c>
      <c r="AB111" s="20">
        <f t="shared" si="31"/>
        <v>0</v>
      </c>
      <c r="AC111" s="20">
        <f t="shared" si="31"/>
        <v>0</v>
      </c>
      <c r="AD111" s="20">
        <f t="shared" si="31"/>
        <v>0</v>
      </c>
      <c r="AE111" s="20">
        <f t="shared" si="31"/>
        <v>0</v>
      </c>
      <c r="AF111" s="20">
        <f t="shared" si="31"/>
        <v>0</v>
      </c>
      <c r="AG111" s="20">
        <f t="shared" si="31"/>
        <v>0</v>
      </c>
      <c r="AH111" s="20">
        <f t="shared" si="31"/>
        <v>0</v>
      </c>
      <c r="AI111" s="20">
        <f t="shared" si="31"/>
        <v>0</v>
      </c>
      <c r="AJ111" s="40" t="s">
        <v>397</v>
      </c>
      <c r="AK111" s="15">
        <v>5</v>
      </c>
      <c r="AL111" s="15">
        <v>0</v>
      </c>
      <c r="AM111" s="15">
        <v>4</v>
      </c>
      <c r="AN111" s="15">
        <v>0</v>
      </c>
      <c r="AO111" s="15"/>
      <c r="AP111" s="15"/>
      <c r="AQ111" s="15"/>
      <c r="AR111" s="29" t="s">
        <v>101</v>
      </c>
      <c r="AS111" s="39" t="s">
        <v>28</v>
      </c>
      <c r="AT111" s="28">
        <f t="shared" si="25"/>
        <v>0</v>
      </c>
      <c r="AU111" s="28" t="s">
        <v>101</v>
      </c>
      <c r="AV111" s="40" t="s">
        <v>101</v>
      </c>
      <c r="AW111" s="32">
        <f t="shared" si="26"/>
        <v>0</v>
      </c>
      <c r="AX111" s="32">
        <f t="shared" si="26"/>
        <v>0</v>
      </c>
      <c r="AY111" s="32">
        <f t="shared" si="26"/>
        <v>1</v>
      </c>
      <c r="AZ111" s="42" t="s">
        <v>29</v>
      </c>
      <c r="BA111">
        <f t="shared" si="36"/>
        <v>1</v>
      </c>
      <c r="BB111">
        <f t="shared" si="33"/>
        <v>0</v>
      </c>
      <c r="BC111">
        <f t="shared" si="33"/>
        <v>0</v>
      </c>
      <c r="BD111">
        <f t="shared" si="33"/>
        <v>0</v>
      </c>
      <c r="BE111">
        <f t="shared" si="33"/>
        <v>0</v>
      </c>
      <c r="BF111">
        <f t="shared" si="33"/>
        <v>0</v>
      </c>
      <c r="BG111" s="40" t="s">
        <v>109</v>
      </c>
      <c r="BH111" s="20">
        <f t="shared" si="27"/>
        <v>1</v>
      </c>
      <c r="BI111" s="20">
        <f t="shared" si="27"/>
        <v>0</v>
      </c>
      <c r="BJ111" s="20">
        <f t="shared" si="27"/>
        <v>0</v>
      </c>
      <c r="BK111" s="20">
        <f t="shared" si="27"/>
        <v>0</v>
      </c>
      <c r="BL111" s="15">
        <v>46.39761858</v>
      </c>
      <c r="BM111" s="16">
        <v>-112.7329333</v>
      </c>
      <c r="BO111">
        <f t="shared" si="28"/>
        <v>0</v>
      </c>
      <c r="BP111" s="28">
        <f t="shared" si="29"/>
        <v>1</v>
      </c>
      <c r="BQ111">
        <f t="shared" si="37"/>
        <v>1</v>
      </c>
      <c r="BR111">
        <f t="shared" si="34"/>
        <v>0</v>
      </c>
      <c r="BS111">
        <f t="shared" si="34"/>
        <v>0</v>
      </c>
      <c r="BT111">
        <f t="shared" si="34"/>
        <v>0</v>
      </c>
      <c r="BU111">
        <f t="shared" si="34"/>
        <v>0</v>
      </c>
    </row>
    <row r="112" spans="1:73" x14ac:dyDescent="0.45">
      <c r="A112" s="18">
        <v>111</v>
      </c>
      <c r="B112" s="15" t="s">
        <v>398</v>
      </c>
      <c r="C112" s="15" t="s">
        <v>398</v>
      </c>
      <c r="D112" s="15" t="s">
        <v>1223</v>
      </c>
      <c r="E112" s="17">
        <v>42155</v>
      </c>
      <c r="F112" s="15" t="s">
        <v>118</v>
      </c>
      <c r="G112" s="40" t="s">
        <v>24</v>
      </c>
      <c r="H112">
        <f t="shared" si="24"/>
        <v>0</v>
      </c>
      <c r="I112" s="15" t="s">
        <v>400</v>
      </c>
      <c r="J112" s="40" t="s">
        <v>1467</v>
      </c>
      <c r="K112" s="20">
        <f t="shared" si="35"/>
        <v>0</v>
      </c>
      <c r="L112" s="20">
        <f t="shared" si="32"/>
        <v>0</v>
      </c>
      <c r="M112" s="20">
        <f t="shared" si="32"/>
        <v>0</v>
      </c>
      <c r="N112" s="20">
        <f t="shared" si="32"/>
        <v>0</v>
      </c>
      <c r="O112" s="20">
        <f t="shared" si="32"/>
        <v>0</v>
      </c>
      <c r="P112" s="20">
        <f t="shared" si="32"/>
        <v>0</v>
      </c>
      <c r="Q112" s="20">
        <f t="shared" si="32"/>
        <v>0</v>
      </c>
      <c r="R112" s="20">
        <f t="shared" si="32"/>
        <v>0</v>
      </c>
      <c r="S112" s="20">
        <f t="shared" si="32"/>
        <v>0</v>
      </c>
      <c r="T112" s="20">
        <f t="shared" si="32"/>
        <v>0</v>
      </c>
      <c r="U112" s="20">
        <f t="shared" si="32"/>
        <v>0</v>
      </c>
      <c r="V112" s="20">
        <f t="shared" si="32"/>
        <v>0</v>
      </c>
      <c r="W112" s="20">
        <f t="shared" si="32"/>
        <v>1</v>
      </c>
      <c r="X112" s="40" t="s">
        <v>223</v>
      </c>
      <c r="Y112" s="20">
        <f t="shared" si="38"/>
        <v>0</v>
      </c>
      <c r="Z112" s="20">
        <f t="shared" si="31"/>
        <v>0</v>
      </c>
      <c r="AA112" s="20">
        <f t="shared" si="31"/>
        <v>0</v>
      </c>
      <c r="AB112" s="20">
        <f t="shared" si="31"/>
        <v>0</v>
      </c>
      <c r="AC112" s="20">
        <f t="shared" si="31"/>
        <v>1</v>
      </c>
      <c r="AD112" s="20">
        <f t="shared" si="31"/>
        <v>0</v>
      </c>
      <c r="AE112" s="20">
        <f t="shared" si="31"/>
        <v>0</v>
      </c>
      <c r="AF112" s="20">
        <f t="shared" si="31"/>
        <v>0</v>
      </c>
      <c r="AG112" s="20">
        <f t="shared" si="31"/>
        <v>0</v>
      </c>
      <c r="AH112" s="20">
        <f t="shared" si="31"/>
        <v>0</v>
      </c>
      <c r="AI112" s="20">
        <f t="shared" si="31"/>
        <v>0</v>
      </c>
      <c r="AJ112" s="40" t="s">
        <v>401</v>
      </c>
      <c r="AK112" s="15">
        <v>3</v>
      </c>
      <c r="AL112" s="15">
        <v>1</v>
      </c>
      <c r="AM112" s="15">
        <v>3</v>
      </c>
      <c r="AN112" s="15">
        <v>0</v>
      </c>
      <c r="AO112" s="15"/>
      <c r="AP112" s="15"/>
      <c r="AQ112" s="15"/>
      <c r="AR112" s="29" t="s">
        <v>101</v>
      </c>
      <c r="AS112" s="39" t="s">
        <v>28</v>
      </c>
      <c r="AT112" s="28">
        <f t="shared" si="25"/>
        <v>0</v>
      </c>
      <c r="AU112" s="28" t="s">
        <v>101</v>
      </c>
      <c r="AV112" s="40" t="s">
        <v>101</v>
      </c>
      <c r="AW112" s="32">
        <f t="shared" si="26"/>
        <v>0</v>
      </c>
      <c r="AX112" s="32">
        <f t="shared" si="26"/>
        <v>0</v>
      </c>
      <c r="AY112" s="32">
        <f t="shared" si="26"/>
        <v>1</v>
      </c>
      <c r="AZ112" s="42" t="s">
        <v>101</v>
      </c>
      <c r="BA112">
        <f t="shared" si="36"/>
        <v>0</v>
      </c>
      <c r="BB112">
        <f t="shared" si="33"/>
        <v>0</v>
      </c>
      <c r="BC112">
        <f t="shared" si="33"/>
        <v>0</v>
      </c>
      <c r="BD112">
        <f t="shared" si="33"/>
        <v>1</v>
      </c>
      <c r="BE112">
        <f t="shared" si="33"/>
        <v>0</v>
      </c>
      <c r="BF112">
        <f t="shared" si="33"/>
        <v>1</v>
      </c>
      <c r="BG112" s="40" t="s">
        <v>109</v>
      </c>
      <c r="BH112" s="20">
        <f t="shared" si="27"/>
        <v>1</v>
      </c>
      <c r="BI112" s="20">
        <f t="shared" si="27"/>
        <v>0</v>
      </c>
      <c r="BJ112" s="20">
        <f t="shared" si="27"/>
        <v>0</v>
      </c>
      <c r="BK112" s="20">
        <f t="shared" si="27"/>
        <v>0</v>
      </c>
      <c r="BL112" s="15">
        <v>41.476575570000001</v>
      </c>
      <c r="BM112" s="16">
        <v>-81.680515020000001</v>
      </c>
      <c r="BO112">
        <f t="shared" si="28"/>
        <v>0</v>
      </c>
      <c r="BP112" s="28">
        <f t="shared" si="29"/>
        <v>1</v>
      </c>
      <c r="BQ112">
        <f t="shared" si="37"/>
        <v>0</v>
      </c>
      <c r="BR112">
        <f t="shared" si="34"/>
        <v>0</v>
      </c>
      <c r="BS112">
        <f t="shared" si="34"/>
        <v>0</v>
      </c>
      <c r="BT112">
        <f t="shared" si="34"/>
        <v>0</v>
      </c>
      <c r="BU112">
        <f t="shared" si="34"/>
        <v>1</v>
      </c>
    </row>
    <row r="113" spans="1:73" x14ac:dyDescent="0.45">
      <c r="A113" s="18">
        <v>112</v>
      </c>
      <c r="B113" s="15" t="s">
        <v>402</v>
      </c>
      <c r="C113" s="15" t="s">
        <v>402</v>
      </c>
      <c r="D113" s="15" t="s">
        <v>1179</v>
      </c>
      <c r="E113" s="17">
        <v>42155</v>
      </c>
      <c r="F113" s="15" t="s">
        <v>404</v>
      </c>
      <c r="G113" s="40" t="s">
        <v>24</v>
      </c>
      <c r="H113">
        <f t="shared" si="24"/>
        <v>0</v>
      </c>
      <c r="I113" s="15" t="s">
        <v>25</v>
      </c>
      <c r="J113" s="40" t="s">
        <v>25</v>
      </c>
      <c r="K113" s="20">
        <f t="shared" si="35"/>
        <v>1</v>
      </c>
      <c r="L113" s="20">
        <f t="shared" si="32"/>
        <v>0</v>
      </c>
      <c r="M113" s="20">
        <f t="shared" si="32"/>
        <v>0</v>
      </c>
      <c r="N113" s="20">
        <f t="shared" si="32"/>
        <v>0</v>
      </c>
      <c r="O113" s="20">
        <f t="shared" si="32"/>
        <v>0</v>
      </c>
      <c r="P113" s="20">
        <f t="shared" si="32"/>
        <v>0</v>
      </c>
      <c r="Q113" s="20">
        <f t="shared" si="32"/>
        <v>0</v>
      </c>
      <c r="R113" s="20">
        <f t="shared" si="32"/>
        <v>0</v>
      </c>
      <c r="S113" s="20">
        <f t="shared" si="32"/>
        <v>0</v>
      </c>
      <c r="T113" s="20">
        <f t="shared" si="32"/>
        <v>0</v>
      </c>
      <c r="U113" s="20">
        <f t="shared" si="32"/>
        <v>0</v>
      </c>
      <c r="V113" s="20">
        <f t="shared" si="32"/>
        <v>0</v>
      </c>
      <c r="W113" s="20">
        <f t="shared" si="32"/>
        <v>0</v>
      </c>
      <c r="X113" s="40" t="s">
        <v>223</v>
      </c>
      <c r="Y113" s="20">
        <f t="shared" si="38"/>
        <v>0</v>
      </c>
      <c r="Z113" s="20">
        <f t="shared" si="31"/>
        <v>0</v>
      </c>
      <c r="AA113" s="20">
        <f t="shared" si="31"/>
        <v>0</v>
      </c>
      <c r="AB113" s="20">
        <f t="shared" si="31"/>
        <v>0</v>
      </c>
      <c r="AC113" s="20">
        <f t="shared" si="31"/>
        <v>1</v>
      </c>
      <c r="AD113" s="20">
        <f t="shared" si="31"/>
        <v>0</v>
      </c>
      <c r="AE113" s="20">
        <f t="shared" si="31"/>
        <v>0</v>
      </c>
      <c r="AF113" s="20">
        <f t="shared" si="31"/>
        <v>0</v>
      </c>
      <c r="AG113" s="20">
        <f t="shared" si="31"/>
        <v>0</v>
      </c>
      <c r="AH113" s="20">
        <f t="shared" si="31"/>
        <v>0</v>
      </c>
      <c r="AI113" s="20">
        <f t="shared" si="31"/>
        <v>0</v>
      </c>
      <c r="AJ113" s="40" t="s">
        <v>405</v>
      </c>
      <c r="AK113" s="15">
        <v>3</v>
      </c>
      <c r="AL113" s="15">
        <v>2</v>
      </c>
      <c r="AM113" s="15">
        <v>4</v>
      </c>
      <c r="AN113" s="15">
        <v>0</v>
      </c>
      <c r="AO113" s="15"/>
      <c r="AP113" s="15"/>
      <c r="AQ113" s="15"/>
      <c r="AR113" s="29" t="s">
        <v>101</v>
      </c>
      <c r="AS113" s="39" t="s">
        <v>28</v>
      </c>
      <c r="AT113" s="28">
        <f t="shared" si="25"/>
        <v>0</v>
      </c>
      <c r="AU113" s="28" t="s">
        <v>101</v>
      </c>
      <c r="AV113" s="40" t="s">
        <v>101</v>
      </c>
      <c r="AW113" s="32">
        <f t="shared" si="26"/>
        <v>0</v>
      </c>
      <c r="AX113" s="32">
        <f t="shared" si="26"/>
        <v>0</v>
      </c>
      <c r="AY113" s="32">
        <f t="shared" si="26"/>
        <v>1</v>
      </c>
      <c r="AZ113" s="42" t="s">
        <v>29</v>
      </c>
      <c r="BA113">
        <f t="shared" si="36"/>
        <v>1</v>
      </c>
      <c r="BB113">
        <f t="shared" si="33"/>
        <v>0</v>
      </c>
      <c r="BC113">
        <f t="shared" si="33"/>
        <v>0</v>
      </c>
      <c r="BD113">
        <f t="shared" si="33"/>
        <v>0</v>
      </c>
      <c r="BE113">
        <f t="shared" si="33"/>
        <v>0</v>
      </c>
      <c r="BF113">
        <f t="shared" si="33"/>
        <v>0</v>
      </c>
      <c r="BG113" s="40" t="s">
        <v>109</v>
      </c>
      <c r="BH113" s="20">
        <f t="shared" si="27"/>
        <v>1</v>
      </c>
      <c r="BI113" s="20">
        <f t="shared" si="27"/>
        <v>0</v>
      </c>
      <c r="BJ113" s="20">
        <f t="shared" si="27"/>
        <v>0</v>
      </c>
      <c r="BK113" s="20">
        <f t="shared" si="27"/>
        <v>0</v>
      </c>
      <c r="BL113" s="15">
        <v>33.66086267</v>
      </c>
      <c r="BM113" s="16">
        <v>-84.026885269999994</v>
      </c>
      <c r="BO113">
        <f t="shared" si="28"/>
        <v>0</v>
      </c>
      <c r="BP113" s="28">
        <f t="shared" si="29"/>
        <v>1</v>
      </c>
      <c r="BQ113">
        <f t="shared" si="37"/>
        <v>1</v>
      </c>
      <c r="BR113">
        <f t="shared" si="34"/>
        <v>0</v>
      </c>
      <c r="BS113">
        <f t="shared" si="34"/>
        <v>0</v>
      </c>
      <c r="BT113">
        <f t="shared" si="34"/>
        <v>0</v>
      </c>
      <c r="BU113">
        <f t="shared" si="34"/>
        <v>0</v>
      </c>
    </row>
    <row r="114" spans="1:73" x14ac:dyDescent="0.45">
      <c r="A114" s="18">
        <v>113</v>
      </c>
      <c r="B114" s="15" t="s">
        <v>406</v>
      </c>
      <c r="C114" s="15" t="s">
        <v>1342</v>
      </c>
      <c r="D114" s="15" t="s">
        <v>1159</v>
      </c>
      <c r="E114" s="17">
        <v>42149</v>
      </c>
      <c r="F114" s="15" t="s">
        <v>343</v>
      </c>
      <c r="G114" s="40" t="s">
        <v>24</v>
      </c>
      <c r="H114">
        <f t="shared" si="24"/>
        <v>0</v>
      </c>
      <c r="I114" s="15" t="s">
        <v>25</v>
      </c>
      <c r="J114" s="40" t="s">
        <v>25</v>
      </c>
      <c r="K114" s="20">
        <f t="shared" si="35"/>
        <v>1</v>
      </c>
      <c r="L114" s="20">
        <f t="shared" si="32"/>
        <v>0</v>
      </c>
      <c r="M114" s="20">
        <f t="shared" si="32"/>
        <v>0</v>
      </c>
      <c r="N114" s="20">
        <f t="shared" si="32"/>
        <v>0</v>
      </c>
      <c r="O114" s="20">
        <f t="shared" si="32"/>
        <v>0</v>
      </c>
      <c r="P114" s="20">
        <f t="shared" si="32"/>
        <v>0</v>
      </c>
      <c r="Q114" s="20">
        <f t="shared" si="32"/>
        <v>0</v>
      </c>
      <c r="R114" s="20">
        <f t="shared" si="32"/>
        <v>0</v>
      </c>
      <c r="S114" s="20">
        <f t="shared" si="32"/>
        <v>0</v>
      </c>
      <c r="T114" s="20">
        <f t="shared" si="32"/>
        <v>0</v>
      </c>
      <c r="U114" s="20">
        <f t="shared" si="32"/>
        <v>0</v>
      </c>
      <c r="V114" s="20">
        <f t="shared" si="32"/>
        <v>0</v>
      </c>
      <c r="W114" s="20">
        <f t="shared" si="32"/>
        <v>0</v>
      </c>
      <c r="X114" s="40" t="s">
        <v>363</v>
      </c>
      <c r="Y114" s="20">
        <f t="shared" si="38"/>
        <v>0</v>
      </c>
      <c r="Z114" s="20">
        <f t="shared" si="31"/>
        <v>0</v>
      </c>
      <c r="AA114" s="20">
        <f t="shared" si="31"/>
        <v>0</v>
      </c>
      <c r="AB114" s="20">
        <f t="shared" si="31"/>
        <v>0</v>
      </c>
      <c r="AC114" s="20">
        <f t="shared" si="31"/>
        <v>0</v>
      </c>
      <c r="AD114" s="20">
        <f t="shared" si="31"/>
        <v>0</v>
      </c>
      <c r="AE114" s="20">
        <f t="shared" si="31"/>
        <v>0</v>
      </c>
      <c r="AF114" s="20">
        <f t="shared" si="31"/>
        <v>0</v>
      </c>
      <c r="AG114" s="20">
        <f t="shared" si="31"/>
        <v>0</v>
      </c>
      <c r="AH114" s="20">
        <f t="shared" si="31"/>
        <v>0</v>
      </c>
      <c r="AI114" s="20">
        <f t="shared" si="31"/>
        <v>0</v>
      </c>
      <c r="AJ114" s="40" t="s">
        <v>408</v>
      </c>
      <c r="AK114" s="15">
        <v>1</v>
      </c>
      <c r="AL114" s="15">
        <v>4</v>
      </c>
      <c r="AM114" s="15">
        <v>5</v>
      </c>
      <c r="AN114" s="15">
        <v>0</v>
      </c>
      <c r="AO114" s="15"/>
      <c r="AP114" s="15"/>
      <c r="AQ114" s="15"/>
      <c r="AR114" s="29" t="s">
        <v>101</v>
      </c>
      <c r="AS114" s="39" t="s">
        <v>28</v>
      </c>
      <c r="AT114" s="28">
        <f t="shared" si="25"/>
        <v>0</v>
      </c>
      <c r="AU114" s="28" t="s">
        <v>101</v>
      </c>
      <c r="AV114" s="40" t="s">
        <v>101</v>
      </c>
      <c r="AW114" s="32">
        <f t="shared" si="26"/>
        <v>0</v>
      </c>
      <c r="AX114" s="32">
        <f t="shared" si="26"/>
        <v>0</v>
      </c>
      <c r="AY114" s="32">
        <f t="shared" si="26"/>
        <v>1</v>
      </c>
      <c r="AZ114" s="42" t="s">
        <v>1469</v>
      </c>
      <c r="BA114">
        <f t="shared" si="36"/>
        <v>0</v>
      </c>
      <c r="BB114">
        <f t="shared" si="33"/>
        <v>0</v>
      </c>
      <c r="BC114">
        <f t="shared" si="33"/>
        <v>1</v>
      </c>
      <c r="BD114">
        <f t="shared" si="33"/>
        <v>0</v>
      </c>
      <c r="BE114">
        <f t="shared" si="33"/>
        <v>0</v>
      </c>
      <c r="BF114">
        <f t="shared" si="33"/>
        <v>0</v>
      </c>
      <c r="BG114" s="40" t="s">
        <v>109</v>
      </c>
      <c r="BH114" s="20">
        <f t="shared" si="27"/>
        <v>1</v>
      </c>
      <c r="BI114" s="20">
        <f t="shared" si="27"/>
        <v>0</v>
      </c>
      <c r="BJ114" s="20">
        <f t="shared" si="27"/>
        <v>0</v>
      </c>
      <c r="BK114" s="20">
        <f t="shared" si="27"/>
        <v>0</v>
      </c>
      <c r="BL114" s="15">
        <v>39.855663720000003</v>
      </c>
      <c r="BM114" s="16">
        <v>-88.933464580000006</v>
      </c>
      <c r="BO114">
        <f t="shared" si="28"/>
        <v>0</v>
      </c>
      <c r="BP114" s="28">
        <f t="shared" si="29"/>
        <v>1</v>
      </c>
      <c r="BQ114">
        <f t="shared" si="37"/>
        <v>0</v>
      </c>
      <c r="BR114">
        <f t="shared" si="34"/>
        <v>0</v>
      </c>
      <c r="BS114">
        <f t="shared" si="34"/>
        <v>1</v>
      </c>
      <c r="BT114">
        <f t="shared" si="34"/>
        <v>0</v>
      </c>
      <c r="BU114">
        <f t="shared" si="34"/>
        <v>0</v>
      </c>
    </row>
    <row r="115" spans="1:73" x14ac:dyDescent="0.45">
      <c r="A115" s="18">
        <v>114</v>
      </c>
      <c r="B115" s="15" t="s">
        <v>409</v>
      </c>
      <c r="C115" s="15" t="s">
        <v>409</v>
      </c>
      <c r="D115" s="15" t="s">
        <v>1154</v>
      </c>
      <c r="E115" s="17">
        <v>42136</v>
      </c>
      <c r="F115" s="15" t="s">
        <v>1433</v>
      </c>
      <c r="G115" s="40" t="s">
        <v>1432</v>
      </c>
      <c r="H115">
        <f t="shared" si="24"/>
        <v>0</v>
      </c>
      <c r="I115" s="15" t="s">
        <v>119</v>
      </c>
      <c r="J115" s="40" t="s">
        <v>119</v>
      </c>
      <c r="K115" s="20">
        <f t="shared" si="35"/>
        <v>0</v>
      </c>
      <c r="L115" s="20">
        <f t="shared" si="32"/>
        <v>0</v>
      </c>
      <c r="M115" s="20">
        <f t="shared" si="32"/>
        <v>0</v>
      </c>
      <c r="N115" s="20">
        <f t="shared" si="32"/>
        <v>1</v>
      </c>
      <c r="O115" s="20">
        <f t="shared" si="32"/>
        <v>0</v>
      </c>
      <c r="P115" s="20">
        <f t="shared" si="32"/>
        <v>0</v>
      </c>
      <c r="Q115" s="20">
        <f t="shared" si="32"/>
        <v>0</v>
      </c>
      <c r="R115" s="20">
        <f t="shared" si="32"/>
        <v>0</v>
      </c>
      <c r="S115" s="20">
        <f t="shared" si="32"/>
        <v>0</v>
      </c>
      <c r="T115" s="20">
        <f t="shared" si="32"/>
        <v>0</v>
      </c>
      <c r="U115" s="20">
        <f t="shared" si="32"/>
        <v>0</v>
      </c>
      <c r="V115" s="20">
        <f t="shared" si="32"/>
        <v>0</v>
      </c>
      <c r="W115" s="20">
        <f t="shared" si="32"/>
        <v>0</v>
      </c>
      <c r="X115" s="40" t="s">
        <v>223</v>
      </c>
      <c r="Y115" s="20">
        <f t="shared" si="38"/>
        <v>0</v>
      </c>
      <c r="Z115" s="20">
        <f t="shared" si="31"/>
        <v>0</v>
      </c>
      <c r="AA115" s="20">
        <f t="shared" si="31"/>
        <v>0</v>
      </c>
      <c r="AB115" s="20">
        <f t="shared" si="31"/>
        <v>0</v>
      </c>
      <c r="AC115" s="20">
        <f t="shared" si="31"/>
        <v>1</v>
      </c>
      <c r="AD115" s="20">
        <f t="shared" si="31"/>
        <v>0</v>
      </c>
      <c r="AE115" s="20">
        <f t="shared" si="31"/>
        <v>0</v>
      </c>
      <c r="AF115" s="20">
        <f t="shared" si="31"/>
        <v>0</v>
      </c>
      <c r="AG115" s="20">
        <f t="shared" si="31"/>
        <v>0</v>
      </c>
      <c r="AH115" s="20">
        <f t="shared" si="31"/>
        <v>0</v>
      </c>
      <c r="AI115" s="20">
        <f t="shared" si="31"/>
        <v>0</v>
      </c>
      <c r="AJ115" s="40" t="s">
        <v>411</v>
      </c>
      <c r="AK115" s="15">
        <v>5</v>
      </c>
      <c r="AL115" s="15">
        <v>0</v>
      </c>
      <c r="AM115" s="15">
        <v>4</v>
      </c>
      <c r="AN115" s="15">
        <v>0</v>
      </c>
      <c r="AO115" s="15"/>
      <c r="AP115" s="15"/>
      <c r="AQ115" s="15"/>
      <c r="AR115" s="29" t="s">
        <v>101</v>
      </c>
      <c r="AS115" s="39" t="s">
        <v>28</v>
      </c>
      <c r="AT115" s="28">
        <f t="shared" si="25"/>
        <v>0</v>
      </c>
      <c r="AU115" s="28" t="s">
        <v>101</v>
      </c>
      <c r="AV115" s="40" t="s">
        <v>52</v>
      </c>
      <c r="AW115" s="32">
        <f t="shared" si="26"/>
        <v>1</v>
      </c>
      <c r="AX115" s="32">
        <f t="shared" si="26"/>
        <v>0</v>
      </c>
      <c r="AY115" s="32">
        <f t="shared" si="26"/>
        <v>0</v>
      </c>
      <c r="AZ115" s="42" t="s">
        <v>101</v>
      </c>
      <c r="BA115">
        <f t="shared" si="36"/>
        <v>0</v>
      </c>
      <c r="BB115">
        <f t="shared" si="33"/>
        <v>0</v>
      </c>
      <c r="BC115">
        <f t="shared" si="33"/>
        <v>0</v>
      </c>
      <c r="BD115">
        <f t="shared" si="33"/>
        <v>1</v>
      </c>
      <c r="BE115">
        <f t="shared" si="33"/>
        <v>0</v>
      </c>
      <c r="BF115">
        <f t="shared" si="33"/>
        <v>1</v>
      </c>
      <c r="BG115" s="40" t="s">
        <v>109</v>
      </c>
      <c r="BH115" s="20">
        <f t="shared" si="27"/>
        <v>1</v>
      </c>
      <c r="BI115" s="20">
        <f t="shared" si="27"/>
        <v>0</v>
      </c>
      <c r="BJ115" s="20">
        <f t="shared" si="27"/>
        <v>0</v>
      </c>
      <c r="BK115" s="20">
        <f t="shared" si="27"/>
        <v>0</v>
      </c>
      <c r="BL115" s="15">
        <v>32.153589050000001</v>
      </c>
      <c r="BM115" s="16">
        <v>-110.9677647</v>
      </c>
      <c r="BO115">
        <f t="shared" si="28"/>
        <v>0</v>
      </c>
      <c r="BP115" s="28">
        <f t="shared" si="29"/>
        <v>1</v>
      </c>
      <c r="BQ115">
        <f t="shared" si="37"/>
        <v>0</v>
      </c>
      <c r="BR115">
        <f t="shared" si="34"/>
        <v>0</v>
      </c>
      <c r="BS115">
        <f t="shared" si="34"/>
        <v>0</v>
      </c>
      <c r="BT115">
        <f t="shared" si="34"/>
        <v>0</v>
      </c>
      <c r="BU115">
        <f t="shared" si="34"/>
        <v>1</v>
      </c>
    </row>
    <row r="116" spans="1:73" ht="21" customHeight="1" x14ac:dyDescent="0.45">
      <c r="A116" s="18">
        <v>115</v>
      </c>
      <c r="B116" s="15" t="s">
        <v>412</v>
      </c>
      <c r="C116" s="15" t="s">
        <v>1341</v>
      </c>
      <c r="D116" s="15" t="s">
        <v>1197</v>
      </c>
      <c r="E116" s="17">
        <v>42134</v>
      </c>
      <c r="F116" s="15" t="s">
        <v>414</v>
      </c>
      <c r="G116" s="40" t="s">
        <v>34</v>
      </c>
      <c r="H116">
        <f t="shared" si="24"/>
        <v>1</v>
      </c>
      <c r="I116" s="15" t="s">
        <v>25</v>
      </c>
      <c r="J116" s="40" t="s">
        <v>25</v>
      </c>
      <c r="K116" s="20">
        <f t="shared" si="35"/>
        <v>1</v>
      </c>
      <c r="L116" s="20">
        <f t="shared" si="32"/>
        <v>0</v>
      </c>
      <c r="M116" s="20">
        <f t="shared" si="32"/>
        <v>0</v>
      </c>
      <c r="N116" s="20">
        <f t="shared" si="32"/>
        <v>0</v>
      </c>
      <c r="O116" s="20">
        <f t="shared" si="32"/>
        <v>0</v>
      </c>
      <c r="P116" s="20">
        <f t="shared" si="32"/>
        <v>0</v>
      </c>
      <c r="Q116" s="20">
        <f t="shared" si="32"/>
        <v>0</v>
      </c>
      <c r="R116" s="20">
        <f t="shared" si="32"/>
        <v>0</v>
      </c>
      <c r="S116" s="20">
        <f t="shared" si="32"/>
        <v>0</v>
      </c>
      <c r="T116" s="20">
        <f t="shared" si="32"/>
        <v>0</v>
      </c>
      <c r="U116" s="20">
        <f t="shared" si="32"/>
        <v>0</v>
      </c>
      <c r="V116" s="20">
        <f t="shared" si="32"/>
        <v>0</v>
      </c>
      <c r="W116" s="20">
        <f t="shared" si="32"/>
        <v>0</v>
      </c>
      <c r="X116" s="40" t="s">
        <v>57</v>
      </c>
      <c r="Y116" s="20">
        <f t="shared" si="38"/>
        <v>0</v>
      </c>
      <c r="Z116" s="20">
        <f t="shared" si="31"/>
        <v>0</v>
      </c>
      <c r="AA116" s="20">
        <f t="shared" si="31"/>
        <v>0</v>
      </c>
      <c r="AB116" s="20">
        <f t="shared" si="31"/>
        <v>1</v>
      </c>
      <c r="AC116" s="20">
        <f t="shared" ref="Z116:AI141" si="39">IF($X116=AC$1,1,0)</f>
        <v>0</v>
      </c>
      <c r="AD116" s="20">
        <f t="shared" si="39"/>
        <v>0</v>
      </c>
      <c r="AE116" s="20">
        <f t="shared" si="39"/>
        <v>0</v>
      </c>
      <c r="AF116" s="20">
        <f t="shared" si="39"/>
        <v>0</v>
      </c>
      <c r="AG116" s="20">
        <f t="shared" si="39"/>
        <v>0</v>
      </c>
      <c r="AH116" s="20">
        <f t="shared" si="39"/>
        <v>0</v>
      </c>
      <c r="AI116" s="20">
        <f t="shared" si="39"/>
        <v>0</v>
      </c>
      <c r="AJ116" s="46" t="s">
        <v>415</v>
      </c>
      <c r="AK116" s="15">
        <v>1</v>
      </c>
      <c r="AL116" s="15">
        <v>3</v>
      </c>
      <c r="AM116" s="15">
        <v>4</v>
      </c>
      <c r="AN116" s="15">
        <v>0</v>
      </c>
      <c r="AO116" s="15"/>
      <c r="AP116" s="15"/>
      <c r="AQ116" s="15"/>
      <c r="AR116" s="29" t="s">
        <v>101</v>
      </c>
      <c r="AS116" s="39" t="s">
        <v>28</v>
      </c>
      <c r="AT116" s="28">
        <f t="shared" si="25"/>
        <v>0</v>
      </c>
      <c r="AU116" s="28" t="s">
        <v>101</v>
      </c>
      <c r="AV116" s="40" t="s">
        <v>101</v>
      </c>
      <c r="AW116" s="32">
        <f t="shared" si="26"/>
        <v>0</v>
      </c>
      <c r="AX116" s="32">
        <f t="shared" si="26"/>
        <v>0</v>
      </c>
      <c r="AY116" s="32">
        <f t="shared" si="26"/>
        <v>1</v>
      </c>
      <c r="AZ116" s="42" t="s">
        <v>1469</v>
      </c>
      <c r="BA116">
        <f t="shared" si="36"/>
        <v>0</v>
      </c>
      <c r="BB116">
        <f t="shared" si="33"/>
        <v>0</v>
      </c>
      <c r="BC116">
        <f t="shared" si="33"/>
        <v>1</v>
      </c>
      <c r="BD116">
        <f t="shared" si="33"/>
        <v>0</v>
      </c>
      <c r="BE116">
        <f t="shared" si="33"/>
        <v>0</v>
      </c>
      <c r="BF116">
        <f t="shared" si="33"/>
        <v>0</v>
      </c>
      <c r="BG116" s="40" t="s">
        <v>109</v>
      </c>
      <c r="BH116" s="20">
        <f t="shared" si="27"/>
        <v>1</v>
      </c>
      <c r="BI116" s="20">
        <f t="shared" si="27"/>
        <v>0</v>
      </c>
      <c r="BJ116" s="20">
        <f t="shared" si="27"/>
        <v>0</v>
      </c>
      <c r="BK116" s="20">
        <f t="shared" si="27"/>
        <v>0</v>
      </c>
      <c r="BL116" s="15">
        <v>40.731696479999997</v>
      </c>
      <c r="BM116" s="16">
        <v>-74.184176989999997</v>
      </c>
      <c r="BO116">
        <f t="shared" si="28"/>
        <v>0</v>
      </c>
      <c r="BP116" s="28">
        <f t="shared" si="29"/>
        <v>1</v>
      </c>
      <c r="BQ116">
        <f t="shared" si="37"/>
        <v>0</v>
      </c>
      <c r="BR116">
        <f t="shared" si="34"/>
        <v>0</v>
      </c>
      <c r="BS116">
        <f t="shared" si="34"/>
        <v>1</v>
      </c>
      <c r="BT116">
        <f t="shared" si="34"/>
        <v>0</v>
      </c>
      <c r="BU116">
        <f t="shared" si="34"/>
        <v>0</v>
      </c>
    </row>
    <row r="117" spans="1:73" x14ac:dyDescent="0.45">
      <c r="A117" s="18">
        <v>116</v>
      </c>
      <c r="B117" s="15" t="s">
        <v>416</v>
      </c>
      <c r="C117" s="15" t="s">
        <v>1340</v>
      </c>
      <c r="D117" s="15" t="s">
        <v>1239</v>
      </c>
      <c r="E117" s="17">
        <v>42127</v>
      </c>
      <c r="F117" s="15" t="s">
        <v>417</v>
      </c>
      <c r="G117" s="40" t="s">
        <v>34</v>
      </c>
      <c r="H117">
        <f t="shared" si="24"/>
        <v>1</v>
      </c>
      <c r="I117" s="15" t="s">
        <v>25</v>
      </c>
      <c r="J117" s="40" t="s">
        <v>25</v>
      </c>
      <c r="K117" s="20">
        <f t="shared" si="35"/>
        <v>1</v>
      </c>
      <c r="L117" s="20">
        <f t="shared" si="32"/>
        <v>0</v>
      </c>
      <c r="M117" s="20">
        <f t="shared" si="32"/>
        <v>0</v>
      </c>
      <c r="N117" s="20">
        <f t="shared" si="32"/>
        <v>0</v>
      </c>
      <c r="O117" s="20">
        <f t="shared" si="32"/>
        <v>0</v>
      </c>
      <c r="P117" s="20">
        <f t="shared" si="32"/>
        <v>0</v>
      </c>
      <c r="Q117" s="20">
        <f t="shared" si="32"/>
        <v>0</v>
      </c>
      <c r="R117" s="20">
        <f t="shared" si="32"/>
        <v>0</v>
      </c>
      <c r="S117" s="20">
        <f t="shared" si="32"/>
        <v>0</v>
      </c>
      <c r="T117" s="20">
        <f t="shared" si="32"/>
        <v>0</v>
      </c>
      <c r="U117" s="20">
        <f t="shared" si="32"/>
        <v>0</v>
      </c>
      <c r="V117" s="20">
        <f t="shared" si="32"/>
        <v>0</v>
      </c>
      <c r="W117" s="20">
        <f t="shared" si="32"/>
        <v>0</v>
      </c>
      <c r="X117" s="40" t="s">
        <v>132</v>
      </c>
      <c r="Y117" s="20">
        <f t="shared" si="38"/>
        <v>0</v>
      </c>
      <c r="Z117" s="20">
        <f t="shared" si="39"/>
        <v>0</v>
      </c>
      <c r="AA117" s="20">
        <f t="shared" si="39"/>
        <v>0</v>
      </c>
      <c r="AB117" s="20">
        <f t="shared" si="39"/>
        <v>0</v>
      </c>
      <c r="AC117" s="20">
        <f t="shared" si="39"/>
        <v>0</v>
      </c>
      <c r="AD117" s="20">
        <f t="shared" si="39"/>
        <v>0</v>
      </c>
      <c r="AE117" s="20">
        <f t="shared" si="39"/>
        <v>1</v>
      </c>
      <c r="AF117" s="20">
        <f t="shared" si="39"/>
        <v>0</v>
      </c>
      <c r="AG117" s="20">
        <f t="shared" si="39"/>
        <v>0</v>
      </c>
      <c r="AH117" s="20">
        <f t="shared" si="39"/>
        <v>0</v>
      </c>
      <c r="AI117" s="20">
        <f t="shared" si="39"/>
        <v>0</v>
      </c>
      <c r="AJ117" s="40" t="s">
        <v>418</v>
      </c>
      <c r="AK117" s="15">
        <v>4</v>
      </c>
      <c r="AL117" s="15">
        <v>1</v>
      </c>
      <c r="AM117" s="15">
        <v>4</v>
      </c>
      <c r="AN117" s="15">
        <v>0</v>
      </c>
      <c r="AO117" s="15"/>
      <c r="AP117" s="15"/>
      <c r="AQ117" s="15"/>
      <c r="AR117" s="29" t="s">
        <v>101</v>
      </c>
      <c r="AS117" s="39" t="s">
        <v>28</v>
      </c>
      <c r="AT117" s="28">
        <f t="shared" si="25"/>
        <v>0</v>
      </c>
      <c r="AU117" s="28" t="s">
        <v>101</v>
      </c>
      <c r="AV117" s="40" t="s">
        <v>52</v>
      </c>
      <c r="AW117" s="32">
        <f t="shared" si="26"/>
        <v>1</v>
      </c>
      <c r="AX117" s="32">
        <f t="shared" si="26"/>
        <v>0</v>
      </c>
      <c r="AY117" s="32">
        <f t="shared" si="26"/>
        <v>0</v>
      </c>
      <c r="AZ117" s="42" t="s">
        <v>101</v>
      </c>
      <c r="BA117">
        <f t="shared" si="36"/>
        <v>0</v>
      </c>
      <c r="BB117">
        <f t="shared" si="33"/>
        <v>0</v>
      </c>
      <c r="BC117">
        <f t="shared" si="33"/>
        <v>0</v>
      </c>
      <c r="BD117">
        <f t="shared" si="33"/>
        <v>1</v>
      </c>
      <c r="BE117">
        <f t="shared" si="33"/>
        <v>0</v>
      </c>
      <c r="BF117">
        <f t="shared" si="33"/>
        <v>1</v>
      </c>
      <c r="BG117" s="40" t="s">
        <v>109</v>
      </c>
      <c r="BH117" s="20">
        <f t="shared" si="27"/>
        <v>1</v>
      </c>
      <c r="BI117" s="20">
        <f t="shared" si="27"/>
        <v>0</v>
      </c>
      <c r="BJ117" s="20">
        <f t="shared" si="27"/>
        <v>0</v>
      </c>
      <c r="BK117" s="20">
        <f t="shared" si="27"/>
        <v>0</v>
      </c>
      <c r="BL117" s="15">
        <v>44.204559089999997</v>
      </c>
      <c r="BM117" s="16">
        <v>-88.448458500000001</v>
      </c>
      <c r="BO117">
        <f t="shared" si="28"/>
        <v>0</v>
      </c>
      <c r="BP117" s="28">
        <f t="shared" si="29"/>
        <v>1</v>
      </c>
      <c r="BQ117">
        <f t="shared" si="37"/>
        <v>0</v>
      </c>
      <c r="BR117">
        <f t="shared" si="34"/>
        <v>0</v>
      </c>
      <c r="BS117">
        <f t="shared" si="34"/>
        <v>0</v>
      </c>
      <c r="BT117">
        <f t="shared" si="34"/>
        <v>0</v>
      </c>
      <c r="BU117">
        <f t="shared" si="34"/>
        <v>1</v>
      </c>
    </row>
    <row r="118" spans="1:73" x14ac:dyDescent="0.45">
      <c r="A118" s="18">
        <v>117</v>
      </c>
      <c r="B118" s="15" t="s">
        <v>419</v>
      </c>
      <c r="C118" s="15" t="s">
        <v>419</v>
      </c>
      <c r="D118" s="15" t="s">
        <v>1239</v>
      </c>
      <c r="E118" s="17">
        <v>42125</v>
      </c>
      <c r="F118" s="15" t="s">
        <v>421</v>
      </c>
      <c r="G118" s="40" t="s">
        <v>34</v>
      </c>
      <c r="H118">
        <f t="shared" si="24"/>
        <v>1</v>
      </c>
      <c r="I118" s="15" t="s">
        <v>25</v>
      </c>
      <c r="J118" s="40" t="s">
        <v>25</v>
      </c>
      <c r="K118" s="20">
        <f t="shared" si="35"/>
        <v>1</v>
      </c>
      <c r="L118" s="20">
        <f t="shared" si="32"/>
        <v>0</v>
      </c>
      <c r="M118" s="20">
        <f t="shared" si="32"/>
        <v>0</v>
      </c>
      <c r="N118" s="20">
        <f t="shared" si="32"/>
        <v>0</v>
      </c>
      <c r="O118" s="20">
        <f t="shared" si="32"/>
        <v>0</v>
      </c>
      <c r="P118" s="20">
        <f t="shared" si="32"/>
        <v>0</v>
      </c>
      <c r="Q118" s="20">
        <f t="shared" si="32"/>
        <v>0</v>
      </c>
      <c r="R118" s="20">
        <f t="shared" si="32"/>
        <v>0</v>
      </c>
      <c r="S118" s="20">
        <f t="shared" si="32"/>
        <v>0</v>
      </c>
      <c r="T118" s="20">
        <f t="shared" si="32"/>
        <v>0</v>
      </c>
      <c r="U118" s="20">
        <f t="shared" si="32"/>
        <v>0</v>
      </c>
      <c r="V118" s="20">
        <f t="shared" si="32"/>
        <v>0</v>
      </c>
      <c r="W118" s="20">
        <f t="shared" si="32"/>
        <v>0</v>
      </c>
      <c r="X118" s="40" t="s">
        <v>120</v>
      </c>
      <c r="Y118" s="20">
        <f t="shared" si="38"/>
        <v>0</v>
      </c>
      <c r="Z118" s="20">
        <f t="shared" si="39"/>
        <v>0</v>
      </c>
      <c r="AA118" s="20">
        <f t="shared" si="39"/>
        <v>0</v>
      </c>
      <c r="AB118" s="20">
        <f t="shared" si="39"/>
        <v>0</v>
      </c>
      <c r="AC118" s="20">
        <f t="shared" si="39"/>
        <v>0</v>
      </c>
      <c r="AD118" s="20">
        <f t="shared" si="39"/>
        <v>1</v>
      </c>
      <c r="AE118" s="20">
        <f t="shared" si="39"/>
        <v>0</v>
      </c>
      <c r="AF118" s="20">
        <f t="shared" si="39"/>
        <v>0</v>
      </c>
      <c r="AG118" s="20">
        <f t="shared" si="39"/>
        <v>0</v>
      </c>
      <c r="AH118" s="20">
        <f t="shared" si="39"/>
        <v>0</v>
      </c>
      <c r="AI118" s="20">
        <f t="shared" si="39"/>
        <v>0</v>
      </c>
      <c r="AJ118" s="40" t="s">
        <v>422</v>
      </c>
      <c r="AK118" s="15">
        <v>2</v>
      </c>
      <c r="AL118" s="15">
        <v>3</v>
      </c>
      <c r="AM118" s="15">
        <v>5</v>
      </c>
      <c r="AN118" s="15">
        <v>0</v>
      </c>
      <c r="AO118" s="15"/>
      <c r="AP118" s="15"/>
      <c r="AQ118" s="15"/>
      <c r="AR118" s="29" t="s">
        <v>101</v>
      </c>
      <c r="AS118" s="39" t="s">
        <v>28</v>
      </c>
      <c r="AT118" s="28">
        <f t="shared" si="25"/>
        <v>0</v>
      </c>
      <c r="AU118" s="28" t="s">
        <v>101</v>
      </c>
      <c r="AV118" s="40" t="s">
        <v>28</v>
      </c>
      <c r="AW118" s="32">
        <f t="shared" si="26"/>
        <v>0</v>
      </c>
      <c r="AX118" s="32">
        <f t="shared" si="26"/>
        <v>1</v>
      </c>
      <c r="AY118" s="32">
        <f t="shared" si="26"/>
        <v>0</v>
      </c>
      <c r="AZ118" s="42" t="s">
        <v>101</v>
      </c>
      <c r="BA118">
        <f t="shared" si="36"/>
        <v>0</v>
      </c>
      <c r="BB118">
        <f t="shared" si="33"/>
        <v>0</v>
      </c>
      <c r="BC118">
        <f t="shared" si="33"/>
        <v>0</v>
      </c>
      <c r="BD118">
        <f t="shared" si="33"/>
        <v>1</v>
      </c>
      <c r="BE118">
        <f t="shared" si="33"/>
        <v>0</v>
      </c>
      <c r="BF118">
        <f t="shared" si="33"/>
        <v>1</v>
      </c>
      <c r="BG118" s="40" t="s">
        <v>109</v>
      </c>
      <c r="BH118" s="20">
        <f t="shared" si="27"/>
        <v>1</v>
      </c>
      <c r="BI118" s="20">
        <f t="shared" si="27"/>
        <v>0</v>
      </c>
      <c r="BJ118" s="20">
        <f t="shared" si="27"/>
        <v>0</v>
      </c>
      <c r="BK118" s="20">
        <f t="shared" si="27"/>
        <v>0</v>
      </c>
      <c r="BL118" s="15">
        <v>43.064203220000003</v>
      </c>
      <c r="BM118" s="16">
        <v>-87.967243850000003</v>
      </c>
      <c r="BO118">
        <f t="shared" si="28"/>
        <v>0</v>
      </c>
      <c r="BP118" s="28">
        <f t="shared" si="29"/>
        <v>1</v>
      </c>
      <c r="BQ118">
        <f t="shared" si="37"/>
        <v>0</v>
      </c>
      <c r="BR118">
        <f t="shared" si="34"/>
        <v>0</v>
      </c>
      <c r="BS118">
        <f t="shared" si="34"/>
        <v>0</v>
      </c>
      <c r="BT118">
        <f t="shared" si="34"/>
        <v>0</v>
      </c>
      <c r="BU118">
        <f t="shared" si="34"/>
        <v>1</v>
      </c>
    </row>
    <row r="119" spans="1:73" x14ac:dyDescent="0.45">
      <c r="A119" s="18">
        <v>118</v>
      </c>
      <c r="B119" s="15" t="s">
        <v>423</v>
      </c>
      <c r="C119" s="15" t="s">
        <v>1339</v>
      </c>
      <c r="D119" s="15" t="s">
        <v>1161</v>
      </c>
      <c r="E119" s="17">
        <v>42119</v>
      </c>
      <c r="F119" s="15" t="s">
        <v>423</v>
      </c>
      <c r="G119" s="40" t="s">
        <v>24</v>
      </c>
      <c r="H119">
        <f t="shared" si="24"/>
        <v>0</v>
      </c>
      <c r="I119" s="15" t="s">
        <v>25</v>
      </c>
      <c r="J119" s="40" t="s">
        <v>25</v>
      </c>
      <c r="K119" s="20">
        <f t="shared" si="35"/>
        <v>1</v>
      </c>
      <c r="L119" s="20">
        <f t="shared" si="32"/>
        <v>0</v>
      </c>
      <c r="M119" s="20">
        <f t="shared" si="32"/>
        <v>0</v>
      </c>
      <c r="N119" s="20">
        <f t="shared" si="32"/>
        <v>0</v>
      </c>
      <c r="O119" s="20">
        <f t="shared" si="32"/>
        <v>0</v>
      </c>
      <c r="P119" s="20">
        <f t="shared" si="32"/>
        <v>0</v>
      </c>
      <c r="Q119" s="20">
        <f t="shared" si="32"/>
        <v>0</v>
      </c>
      <c r="R119" s="20">
        <f t="shared" si="32"/>
        <v>0</v>
      </c>
      <c r="S119" s="20">
        <f t="shared" si="32"/>
        <v>0</v>
      </c>
      <c r="T119" s="20">
        <f t="shared" si="32"/>
        <v>0</v>
      </c>
      <c r="U119" s="20">
        <f t="shared" si="32"/>
        <v>0</v>
      </c>
      <c r="V119" s="20">
        <f t="shared" si="32"/>
        <v>0</v>
      </c>
      <c r="W119" s="20">
        <f t="shared" si="32"/>
        <v>0</v>
      </c>
      <c r="X119" s="40" t="s">
        <v>57</v>
      </c>
      <c r="Y119" s="20">
        <f t="shared" si="38"/>
        <v>0</v>
      </c>
      <c r="Z119" s="20">
        <f t="shared" si="39"/>
        <v>0</v>
      </c>
      <c r="AA119" s="20">
        <f t="shared" si="39"/>
        <v>0</v>
      </c>
      <c r="AB119" s="20">
        <f t="shared" si="39"/>
        <v>1</v>
      </c>
      <c r="AC119" s="20">
        <f t="shared" si="39"/>
        <v>0</v>
      </c>
      <c r="AD119" s="20">
        <f t="shared" si="39"/>
        <v>0</v>
      </c>
      <c r="AE119" s="20">
        <f t="shared" si="39"/>
        <v>0</v>
      </c>
      <c r="AF119" s="20">
        <f t="shared" si="39"/>
        <v>0</v>
      </c>
      <c r="AG119" s="20">
        <f t="shared" si="39"/>
        <v>0</v>
      </c>
      <c r="AH119" s="20">
        <f t="shared" si="39"/>
        <v>0</v>
      </c>
      <c r="AI119" s="20">
        <f t="shared" si="39"/>
        <v>0</v>
      </c>
      <c r="AJ119" s="40" t="s">
        <v>425</v>
      </c>
      <c r="AK119" s="15">
        <v>1</v>
      </c>
      <c r="AL119" s="15">
        <v>6</v>
      </c>
      <c r="AM119" s="15">
        <v>7</v>
      </c>
      <c r="AN119" s="15">
        <v>0</v>
      </c>
      <c r="AO119" s="15"/>
      <c r="AP119" s="15"/>
      <c r="AQ119" s="15"/>
      <c r="AR119" s="29" t="s">
        <v>101</v>
      </c>
      <c r="AS119" s="39" t="s">
        <v>28</v>
      </c>
      <c r="AT119" s="28">
        <f t="shared" si="25"/>
        <v>0</v>
      </c>
      <c r="AU119" s="28" t="s">
        <v>101</v>
      </c>
      <c r="AV119" s="40" t="s">
        <v>101</v>
      </c>
      <c r="AW119" s="32">
        <f t="shared" si="26"/>
        <v>0</v>
      </c>
      <c r="AX119" s="32">
        <f t="shared" si="26"/>
        <v>0</v>
      </c>
      <c r="AY119" s="32">
        <f t="shared" si="26"/>
        <v>1</v>
      </c>
      <c r="AZ119" s="42" t="s">
        <v>1469</v>
      </c>
      <c r="BA119">
        <f t="shared" si="36"/>
        <v>0</v>
      </c>
      <c r="BB119">
        <f t="shared" si="33"/>
        <v>0</v>
      </c>
      <c r="BC119">
        <f t="shared" si="33"/>
        <v>1</v>
      </c>
      <c r="BD119">
        <f t="shared" si="33"/>
        <v>0</v>
      </c>
      <c r="BE119">
        <f t="shared" si="33"/>
        <v>0</v>
      </c>
      <c r="BF119">
        <f t="shared" si="33"/>
        <v>0</v>
      </c>
      <c r="BG119" s="40" t="s">
        <v>109</v>
      </c>
      <c r="BH119" s="20">
        <f t="shared" si="27"/>
        <v>1</v>
      </c>
      <c r="BI119" s="20">
        <f t="shared" si="27"/>
        <v>0</v>
      </c>
      <c r="BJ119" s="20">
        <f t="shared" si="27"/>
        <v>0</v>
      </c>
      <c r="BK119" s="20">
        <f t="shared" si="27"/>
        <v>0</v>
      </c>
      <c r="BL119" s="15">
        <v>43.156930269999997</v>
      </c>
      <c r="BM119" s="16">
        <v>-77.693008559999996</v>
      </c>
      <c r="BO119">
        <f t="shared" si="28"/>
        <v>0</v>
      </c>
      <c r="BP119" s="28">
        <f t="shared" si="29"/>
        <v>1</v>
      </c>
      <c r="BQ119">
        <f t="shared" si="37"/>
        <v>0</v>
      </c>
      <c r="BR119">
        <f t="shared" si="34"/>
        <v>0</v>
      </c>
      <c r="BS119">
        <f t="shared" si="34"/>
        <v>1</v>
      </c>
      <c r="BT119">
        <f t="shared" si="34"/>
        <v>0</v>
      </c>
      <c r="BU119">
        <f t="shared" si="34"/>
        <v>0</v>
      </c>
    </row>
    <row r="120" spans="1:73" x14ac:dyDescent="0.45">
      <c r="A120" s="18">
        <v>119</v>
      </c>
      <c r="B120" s="15" t="s">
        <v>426</v>
      </c>
      <c r="C120" s="15" t="s">
        <v>426</v>
      </c>
      <c r="D120" s="15" t="s">
        <v>1152</v>
      </c>
      <c r="E120" s="17">
        <v>42115</v>
      </c>
      <c r="F120" s="15" t="s">
        <v>428</v>
      </c>
      <c r="G120" s="40" t="s">
        <v>24</v>
      </c>
      <c r="H120">
        <f t="shared" si="24"/>
        <v>0</v>
      </c>
      <c r="I120" s="15" t="s">
        <v>25</v>
      </c>
      <c r="J120" s="40" t="s">
        <v>25</v>
      </c>
      <c r="K120" s="20">
        <f t="shared" si="35"/>
        <v>1</v>
      </c>
      <c r="L120" s="20">
        <f t="shared" si="32"/>
        <v>0</v>
      </c>
      <c r="M120" s="20">
        <f t="shared" si="32"/>
        <v>0</v>
      </c>
      <c r="N120" s="20">
        <f t="shared" si="32"/>
        <v>0</v>
      </c>
      <c r="O120" s="20">
        <f t="shared" si="32"/>
        <v>0</v>
      </c>
      <c r="P120" s="20">
        <f t="shared" si="32"/>
        <v>0</v>
      </c>
      <c r="Q120" s="20">
        <f t="shared" si="32"/>
        <v>0</v>
      </c>
      <c r="R120" s="20">
        <f t="shared" si="32"/>
        <v>0</v>
      </c>
      <c r="S120" s="20">
        <f t="shared" si="32"/>
        <v>0</v>
      </c>
      <c r="T120" s="20">
        <f t="shared" si="32"/>
        <v>0</v>
      </c>
      <c r="U120" s="20">
        <f t="shared" si="32"/>
        <v>0</v>
      </c>
      <c r="V120" s="20">
        <f t="shared" si="32"/>
        <v>0</v>
      </c>
      <c r="W120" s="20">
        <f t="shared" si="32"/>
        <v>0</v>
      </c>
      <c r="X120" s="40" t="s">
        <v>26</v>
      </c>
      <c r="Y120" s="20">
        <f t="shared" si="38"/>
        <v>1</v>
      </c>
      <c r="Z120" s="20">
        <f t="shared" si="39"/>
        <v>0</v>
      </c>
      <c r="AA120" s="20">
        <f t="shared" si="39"/>
        <v>0</v>
      </c>
      <c r="AB120" s="20">
        <f t="shared" si="39"/>
        <v>0</v>
      </c>
      <c r="AC120" s="20">
        <f t="shared" si="39"/>
        <v>0</v>
      </c>
      <c r="AD120" s="20">
        <f t="shared" si="39"/>
        <v>0</v>
      </c>
      <c r="AE120" s="20">
        <f t="shared" si="39"/>
        <v>0</v>
      </c>
      <c r="AF120" s="20">
        <f t="shared" si="39"/>
        <v>0</v>
      </c>
      <c r="AG120" s="20">
        <f t="shared" si="39"/>
        <v>0</v>
      </c>
      <c r="AH120" s="20">
        <f t="shared" si="39"/>
        <v>0</v>
      </c>
      <c r="AI120" s="20">
        <f t="shared" si="39"/>
        <v>0</v>
      </c>
      <c r="AJ120" s="40" t="s">
        <v>429</v>
      </c>
      <c r="AK120" s="15">
        <v>2</v>
      </c>
      <c r="AL120" s="15">
        <v>3</v>
      </c>
      <c r="AM120" s="15">
        <v>5</v>
      </c>
      <c r="AN120" s="15">
        <v>0</v>
      </c>
      <c r="AO120" s="15"/>
      <c r="AP120" s="15"/>
      <c r="AQ120" s="15"/>
      <c r="AR120" s="29" t="s">
        <v>101</v>
      </c>
      <c r="AS120" s="39" t="s">
        <v>28</v>
      </c>
      <c r="AT120" s="28">
        <f t="shared" si="25"/>
        <v>0</v>
      </c>
      <c r="AU120" s="28" t="s">
        <v>101</v>
      </c>
      <c r="AV120" s="40" t="s">
        <v>101</v>
      </c>
      <c r="AW120" s="32">
        <f t="shared" si="26"/>
        <v>0</v>
      </c>
      <c r="AX120" s="32">
        <f t="shared" si="26"/>
        <v>0</v>
      </c>
      <c r="AY120" s="32">
        <f t="shared" si="26"/>
        <v>1</v>
      </c>
      <c r="AZ120" s="42" t="s">
        <v>1469</v>
      </c>
      <c r="BA120">
        <f t="shared" si="36"/>
        <v>0</v>
      </c>
      <c r="BB120">
        <f t="shared" si="33"/>
        <v>0</v>
      </c>
      <c r="BC120">
        <f t="shared" si="33"/>
        <v>1</v>
      </c>
      <c r="BD120">
        <f t="shared" si="33"/>
        <v>0</v>
      </c>
      <c r="BE120">
        <f t="shared" si="33"/>
        <v>0</v>
      </c>
      <c r="BF120">
        <f t="shared" si="33"/>
        <v>0</v>
      </c>
      <c r="BG120" s="40" t="s">
        <v>109</v>
      </c>
      <c r="BH120" s="20">
        <f t="shared" si="27"/>
        <v>1</v>
      </c>
      <c r="BI120" s="20">
        <f t="shared" si="27"/>
        <v>0</v>
      </c>
      <c r="BJ120" s="20">
        <f t="shared" si="27"/>
        <v>0</v>
      </c>
      <c r="BK120" s="20">
        <f t="shared" si="27"/>
        <v>0</v>
      </c>
      <c r="BL120" s="15">
        <v>31.079255060000001</v>
      </c>
      <c r="BM120" s="16">
        <v>-97.733923169999997</v>
      </c>
      <c r="BO120">
        <f t="shared" si="28"/>
        <v>0</v>
      </c>
      <c r="BP120" s="28">
        <f t="shared" si="29"/>
        <v>1</v>
      </c>
      <c r="BQ120">
        <f t="shared" si="37"/>
        <v>0</v>
      </c>
      <c r="BR120">
        <f t="shared" si="34"/>
        <v>0</v>
      </c>
      <c r="BS120">
        <f t="shared" si="34"/>
        <v>1</v>
      </c>
      <c r="BT120">
        <f t="shared" si="34"/>
        <v>0</v>
      </c>
      <c r="BU120">
        <f t="shared" si="34"/>
        <v>0</v>
      </c>
    </row>
    <row r="121" spans="1:73" x14ac:dyDescent="0.45">
      <c r="A121" s="18">
        <v>120</v>
      </c>
      <c r="B121" s="15" t="s">
        <v>430</v>
      </c>
      <c r="C121" s="15" t="s">
        <v>430</v>
      </c>
      <c r="D121" s="15" t="s">
        <v>1154</v>
      </c>
      <c r="E121" s="17">
        <v>42110</v>
      </c>
      <c r="F121" s="15" t="s">
        <v>1433</v>
      </c>
      <c r="G121" s="40" t="s">
        <v>1432</v>
      </c>
      <c r="H121">
        <f t="shared" si="24"/>
        <v>0</v>
      </c>
      <c r="I121" s="15" t="s">
        <v>119</v>
      </c>
      <c r="J121" s="40" t="s">
        <v>119</v>
      </c>
      <c r="K121" s="20">
        <f t="shared" si="35"/>
        <v>0</v>
      </c>
      <c r="L121" s="20">
        <f t="shared" si="32"/>
        <v>0</v>
      </c>
      <c r="M121" s="20">
        <f t="shared" si="32"/>
        <v>0</v>
      </c>
      <c r="N121" s="20">
        <f t="shared" si="32"/>
        <v>1</v>
      </c>
      <c r="O121" s="20">
        <f t="shared" si="32"/>
        <v>0</v>
      </c>
      <c r="P121" s="20">
        <f t="shared" si="32"/>
        <v>0</v>
      </c>
      <c r="Q121" s="20">
        <f t="shared" ref="L121:W142" si="40">IF($J121=Q$1,1,0)</f>
        <v>0</v>
      </c>
      <c r="R121" s="20">
        <f t="shared" si="40"/>
        <v>0</v>
      </c>
      <c r="S121" s="20">
        <f t="shared" si="40"/>
        <v>0</v>
      </c>
      <c r="T121" s="20">
        <f t="shared" si="40"/>
        <v>0</v>
      </c>
      <c r="U121" s="20">
        <f t="shared" si="40"/>
        <v>0</v>
      </c>
      <c r="V121" s="20">
        <f t="shared" si="40"/>
        <v>0</v>
      </c>
      <c r="W121" s="20">
        <f t="shared" si="40"/>
        <v>0</v>
      </c>
      <c r="X121" s="40" t="s">
        <v>132</v>
      </c>
      <c r="Y121" s="20">
        <f t="shared" si="38"/>
        <v>0</v>
      </c>
      <c r="Z121" s="20">
        <f t="shared" si="39"/>
        <v>0</v>
      </c>
      <c r="AA121" s="20">
        <f t="shared" si="39"/>
        <v>0</v>
      </c>
      <c r="AB121" s="20">
        <f t="shared" si="39"/>
        <v>0</v>
      </c>
      <c r="AC121" s="20">
        <f t="shared" si="39"/>
        <v>0</v>
      </c>
      <c r="AD121" s="20">
        <f t="shared" si="39"/>
        <v>0</v>
      </c>
      <c r="AE121" s="20">
        <f t="shared" si="39"/>
        <v>1</v>
      </c>
      <c r="AF121" s="20">
        <f t="shared" si="39"/>
        <v>0</v>
      </c>
      <c r="AG121" s="20">
        <f t="shared" si="39"/>
        <v>0</v>
      </c>
      <c r="AH121" s="20">
        <f t="shared" si="39"/>
        <v>0</v>
      </c>
      <c r="AI121" s="20">
        <f t="shared" si="39"/>
        <v>0</v>
      </c>
      <c r="AJ121" s="40" t="s">
        <v>432</v>
      </c>
      <c r="AK121" s="15">
        <v>5</v>
      </c>
      <c r="AL121" s="15">
        <v>0</v>
      </c>
      <c r="AM121" s="15">
        <v>4</v>
      </c>
      <c r="AN121" s="15">
        <v>0</v>
      </c>
      <c r="AO121" s="15"/>
      <c r="AP121" s="15"/>
      <c r="AQ121" s="15"/>
      <c r="AR121" s="29" t="s">
        <v>101</v>
      </c>
      <c r="AS121" s="39" t="s">
        <v>28</v>
      </c>
      <c r="AT121" s="28">
        <f t="shared" si="25"/>
        <v>0</v>
      </c>
      <c r="AU121" s="28" t="s">
        <v>101</v>
      </c>
      <c r="AV121" s="40" t="s">
        <v>101</v>
      </c>
      <c r="AW121" s="32">
        <f t="shared" si="26"/>
        <v>0</v>
      </c>
      <c r="AX121" s="32">
        <f t="shared" si="26"/>
        <v>0</v>
      </c>
      <c r="AY121" s="32">
        <f t="shared" si="26"/>
        <v>1</v>
      </c>
      <c r="AZ121" s="42" t="s">
        <v>101</v>
      </c>
      <c r="BA121">
        <f t="shared" si="36"/>
        <v>0</v>
      </c>
      <c r="BB121">
        <f t="shared" si="33"/>
        <v>0</v>
      </c>
      <c r="BC121">
        <f t="shared" si="33"/>
        <v>0</v>
      </c>
      <c r="BD121">
        <f t="shared" si="33"/>
        <v>1</v>
      </c>
      <c r="BE121">
        <f t="shared" si="33"/>
        <v>0</v>
      </c>
      <c r="BF121">
        <f t="shared" si="33"/>
        <v>1</v>
      </c>
      <c r="BG121" s="40" t="s">
        <v>109</v>
      </c>
      <c r="BH121" s="20">
        <f t="shared" si="27"/>
        <v>1</v>
      </c>
      <c r="BI121" s="20">
        <f t="shared" si="27"/>
        <v>0</v>
      </c>
      <c r="BJ121" s="20">
        <f t="shared" si="27"/>
        <v>0</v>
      </c>
      <c r="BK121" s="20">
        <f t="shared" si="27"/>
        <v>0</v>
      </c>
      <c r="BL121" s="15">
        <v>33.571458749999998</v>
      </c>
      <c r="BM121" s="16">
        <v>-112.09048540000001</v>
      </c>
      <c r="BO121">
        <f t="shared" si="28"/>
        <v>0</v>
      </c>
      <c r="BP121" s="28">
        <f t="shared" si="29"/>
        <v>1</v>
      </c>
      <c r="BQ121">
        <f t="shared" si="37"/>
        <v>0</v>
      </c>
      <c r="BR121">
        <f t="shared" si="34"/>
        <v>0</v>
      </c>
      <c r="BS121">
        <f t="shared" si="34"/>
        <v>0</v>
      </c>
      <c r="BT121">
        <f t="shared" si="34"/>
        <v>0</v>
      </c>
      <c r="BU121">
        <f t="shared" si="34"/>
        <v>1</v>
      </c>
    </row>
    <row r="122" spans="1:73" x14ac:dyDescent="0.45">
      <c r="A122" s="18">
        <v>121</v>
      </c>
      <c r="B122" s="15" t="s">
        <v>433</v>
      </c>
      <c r="C122" s="15" t="s">
        <v>433</v>
      </c>
      <c r="D122" s="15" t="s">
        <v>1179</v>
      </c>
      <c r="E122" s="17">
        <v>42101</v>
      </c>
      <c r="F122" s="15" t="s">
        <v>421</v>
      </c>
      <c r="G122" s="40" t="s">
        <v>34</v>
      </c>
      <c r="H122">
        <f t="shared" si="24"/>
        <v>1</v>
      </c>
      <c r="I122" s="15" t="s">
        <v>25</v>
      </c>
      <c r="J122" s="40" t="s">
        <v>25</v>
      </c>
      <c r="K122" s="20">
        <f t="shared" si="35"/>
        <v>1</v>
      </c>
      <c r="L122" s="20">
        <f t="shared" si="40"/>
        <v>0</v>
      </c>
      <c r="M122" s="20">
        <f t="shared" si="40"/>
        <v>0</v>
      </c>
      <c r="N122" s="20">
        <f t="shared" si="40"/>
        <v>0</v>
      </c>
      <c r="O122" s="20">
        <f t="shared" si="40"/>
        <v>0</v>
      </c>
      <c r="P122" s="20">
        <f t="shared" si="40"/>
        <v>0</v>
      </c>
      <c r="Q122" s="20">
        <f t="shared" si="40"/>
        <v>0</v>
      </c>
      <c r="R122" s="20">
        <f t="shared" si="40"/>
        <v>0</v>
      </c>
      <c r="S122" s="20">
        <f t="shared" si="40"/>
        <v>0</v>
      </c>
      <c r="T122" s="20">
        <f t="shared" si="40"/>
        <v>0</v>
      </c>
      <c r="U122" s="20">
        <f t="shared" si="40"/>
        <v>0</v>
      </c>
      <c r="V122" s="20">
        <f t="shared" si="40"/>
        <v>0</v>
      </c>
      <c r="W122" s="20">
        <f t="shared" si="40"/>
        <v>0</v>
      </c>
      <c r="X122" s="40" t="s">
        <v>26</v>
      </c>
      <c r="Y122" s="20">
        <f t="shared" si="38"/>
        <v>1</v>
      </c>
      <c r="Z122" s="20">
        <f t="shared" si="39"/>
        <v>0</v>
      </c>
      <c r="AA122" s="20">
        <f t="shared" si="39"/>
        <v>0</v>
      </c>
      <c r="AB122" s="20">
        <f t="shared" si="39"/>
        <v>0</v>
      </c>
      <c r="AC122" s="20">
        <f t="shared" si="39"/>
        <v>0</v>
      </c>
      <c r="AD122" s="20">
        <f t="shared" si="39"/>
        <v>0</v>
      </c>
      <c r="AE122" s="20">
        <f t="shared" si="39"/>
        <v>0</v>
      </c>
      <c r="AF122" s="20">
        <f t="shared" si="39"/>
        <v>0</v>
      </c>
      <c r="AG122" s="20">
        <f t="shared" si="39"/>
        <v>0</v>
      </c>
      <c r="AH122" s="20">
        <f t="shared" si="39"/>
        <v>0</v>
      </c>
      <c r="AI122" s="20">
        <f t="shared" si="39"/>
        <v>0</v>
      </c>
      <c r="AJ122" s="40" t="s">
        <v>435</v>
      </c>
      <c r="AK122" s="15">
        <v>1</v>
      </c>
      <c r="AL122" s="15">
        <v>3</v>
      </c>
      <c r="AM122" s="15">
        <v>4</v>
      </c>
      <c r="AN122" s="15">
        <v>0</v>
      </c>
      <c r="AO122" s="15"/>
      <c r="AP122" s="15"/>
      <c r="AQ122" s="15"/>
      <c r="AR122" s="29" t="s">
        <v>101</v>
      </c>
      <c r="AS122" s="39" t="s">
        <v>28</v>
      </c>
      <c r="AT122" s="28">
        <f t="shared" si="25"/>
        <v>0</v>
      </c>
      <c r="AU122" s="28" t="s">
        <v>101</v>
      </c>
      <c r="AV122" s="40" t="s">
        <v>28</v>
      </c>
      <c r="AW122" s="32">
        <f t="shared" si="26"/>
        <v>0</v>
      </c>
      <c r="AX122" s="32">
        <f t="shared" si="26"/>
        <v>1</v>
      </c>
      <c r="AY122" s="32">
        <f t="shared" si="26"/>
        <v>0</v>
      </c>
      <c r="AZ122" s="42" t="s">
        <v>1469</v>
      </c>
      <c r="BA122">
        <f t="shared" si="36"/>
        <v>0</v>
      </c>
      <c r="BB122">
        <f t="shared" si="33"/>
        <v>0</v>
      </c>
      <c r="BC122">
        <f t="shared" si="33"/>
        <v>1</v>
      </c>
      <c r="BD122">
        <f t="shared" si="33"/>
        <v>0</v>
      </c>
      <c r="BE122">
        <f t="shared" si="33"/>
        <v>0</v>
      </c>
      <c r="BF122">
        <f t="shared" si="33"/>
        <v>0</v>
      </c>
      <c r="BG122" s="40" t="s">
        <v>109</v>
      </c>
      <c r="BH122" s="20">
        <f t="shared" si="27"/>
        <v>1</v>
      </c>
      <c r="BI122" s="20">
        <f t="shared" si="27"/>
        <v>0</v>
      </c>
      <c r="BJ122" s="20">
        <f t="shared" si="27"/>
        <v>0</v>
      </c>
      <c r="BK122" s="20">
        <f t="shared" si="27"/>
        <v>0</v>
      </c>
      <c r="BL122" s="15">
        <v>34.267791520000003</v>
      </c>
      <c r="BM122" s="16">
        <v>-85.188224219999995</v>
      </c>
      <c r="BO122">
        <f t="shared" si="28"/>
        <v>0</v>
      </c>
      <c r="BP122" s="28">
        <f t="shared" si="29"/>
        <v>1</v>
      </c>
      <c r="BQ122">
        <f t="shared" si="37"/>
        <v>0</v>
      </c>
      <c r="BR122">
        <f t="shared" si="34"/>
        <v>0</v>
      </c>
      <c r="BS122">
        <f t="shared" si="34"/>
        <v>1</v>
      </c>
      <c r="BT122">
        <f t="shared" si="34"/>
        <v>0</v>
      </c>
      <c r="BU122">
        <f t="shared" si="34"/>
        <v>0</v>
      </c>
    </row>
    <row r="123" spans="1:73" x14ac:dyDescent="0.45">
      <c r="A123" s="18">
        <v>122</v>
      </c>
      <c r="B123" s="15" t="s">
        <v>436</v>
      </c>
      <c r="C123" s="15" t="s">
        <v>436</v>
      </c>
      <c r="D123" s="15" t="s">
        <v>1338</v>
      </c>
      <c r="E123" s="17">
        <v>42099</v>
      </c>
      <c r="F123" s="15" t="s">
        <v>118</v>
      </c>
      <c r="G123" s="40" t="s">
        <v>24</v>
      </c>
      <c r="H123">
        <f t="shared" si="24"/>
        <v>0</v>
      </c>
      <c r="I123" s="15" t="s">
        <v>25</v>
      </c>
      <c r="J123" s="40" t="s">
        <v>25</v>
      </c>
      <c r="K123" s="20">
        <f t="shared" si="35"/>
        <v>1</v>
      </c>
      <c r="L123" s="20">
        <f t="shared" si="40"/>
        <v>0</v>
      </c>
      <c r="M123" s="20">
        <f t="shared" si="40"/>
        <v>0</v>
      </c>
      <c r="N123" s="20">
        <f t="shared" si="40"/>
        <v>0</v>
      </c>
      <c r="O123" s="20">
        <f t="shared" si="40"/>
        <v>0</v>
      </c>
      <c r="P123" s="20">
        <f t="shared" si="40"/>
        <v>0</v>
      </c>
      <c r="Q123" s="20">
        <f t="shared" si="40"/>
        <v>0</v>
      </c>
      <c r="R123" s="20">
        <f t="shared" si="40"/>
        <v>0</v>
      </c>
      <c r="S123" s="20">
        <f t="shared" si="40"/>
        <v>0</v>
      </c>
      <c r="T123" s="20">
        <f t="shared" si="40"/>
        <v>0</v>
      </c>
      <c r="U123" s="20">
        <f t="shared" si="40"/>
        <v>0</v>
      </c>
      <c r="V123" s="20">
        <f t="shared" si="40"/>
        <v>0</v>
      </c>
      <c r="W123" s="20">
        <f t="shared" si="40"/>
        <v>0</v>
      </c>
      <c r="X123" s="40" t="s">
        <v>26</v>
      </c>
      <c r="Y123" s="20">
        <f t="shared" si="38"/>
        <v>1</v>
      </c>
      <c r="Z123" s="20">
        <f t="shared" si="39"/>
        <v>0</v>
      </c>
      <c r="AA123" s="20">
        <f t="shared" si="39"/>
        <v>0</v>
      </c>
      <c r="AB123" s="20">
        <f t="shared" si="39"/>
        <v>0</v>
      </c>
      <c r="AC123" s="20">
        <f t="shared" si="39"/>
        <v>0</v>
      </c>
      <c r="AD123" s="20">
        <f t="shared" si="39"/>
        <v>0</v>
      </c>
      <c r="AE123" s="20">
        <f t="shared" si="39"/>
        <v>0</v>
      </c>
      <c r="AF123" s="20">
        <f t="shared" si="39"/>
        <v>0</v>
      </c>
      <c r="AG123" s="20">
        <f t="shared" si="39"/>
        <v>0</v>
      </c>
      <c r="AH123" s="20">
        <f t="shared" si="39"/>
        <v>0</v>
      </c>
      <c r="AI123" s="20">
        <f t="shared" si="39"/>
        <v>0</v>
      </c>
      <c r="AJ123" s="40" t="s">
        <v>438</v>
      </c>
      <c r="AK123" s="15">
        <v>0</v>
      </c>
      <c r="AL123" s="15">
        <v>5</v>
      </c>
      <c r="AM123" s="15">
        <v>5</v>
      </c>
      <c r="AN123" s="15">
        <v>0</v>
      </c>
      <c r="AO123" s="15"/>
      <c r="AP123" s="15"/>
      <c r="AQ123" s="15"/>
      <c r="AR123" s="29" t="s">
        <v>101</v>
      </c>
      <c r="AS123" s="39" t="s">
        <v>28</v>
      </c>
      <c r="AT123" s="28">
        <f t="shared" si="25"/>
        <v>0</v>
      </c>
      <c r="AU123" s="28" t="s">
        <v>101</v>
      </c>
      <c r="AV123" s="40" t="s">
        <v>28</v>
      </c>
      <c r="AW123" s="32">
        <f t="shared" si="26"/>
        <v>0</v>
      </c>
      <c r="AX123" s="32">
        <f t="shared" si="26"/>
        <v>1</v>
      </c>
      <c r="AY123" s="32">
        <f t="shared" si="26"/>
        <v>0</v>
      </c>
      <c r="AZ123" s="42" t="s">
        <v>101</v>
      </c>
      <c r="BA123">
        <f t="shared" si="36"/>
        <v>0</v>
      </c>
      <c r="BB123">
        <f t="shared" si="33"/>
        <v>0</v>
      </c>
      <c r="BC123">
        <f t="shared" si="33"/>
        <v>0</v>
      </c>
      <c r="BD123">
        <f t="shared" si="33"/>
        <v>1</v>
      </c>
      <c r="BE123">
        <f t="shared" si="33"/>
        <v>0</v>
      </c>
      <c r="BF123">
        <f t="shared" si="33"/>
        <v>1</v>
      </c>
      <c r="BG123" s="40" t="s">
        <v>109</v>
      </c>
      <c r="BH123" s="20">
        <f t="shared" si="27"/>
        <v>1</v>
      </c>
      <c r="BI123" s="20">
        <f t="shared" si="27"/>
        <v>0</v>
      </c>
      <c r="BJ123" s="20">
        <f t="shared" si="27"/>
        <v>0</v>
      </c>
      <c r="BK123" s="20">
        <f t="shared" si="27"/>
        <v>0</v>
      </c>
      <c r="BL123" s="15">
        <v>39.777254790000001</v>
      </c>
      <c r="BM123" s="16">
        <v>-86.146353590000004</v>
      </c>
      <c r="BO123">
        <f t="shared" si="28"/>
        <v>0</v>
      </c>
      <c r="BP123" s="28">
        <f t="shared" si="29"/>
        <v>1</v>
      </c>
      <c r="BQ123">
        <f t="shared" si="37"/>
        <v>0</v>
      </c>
      <c r="BR123">
        <f t="shared" si="34"/>
        <v>0</v>
      </c>
      <c r="BS123">
        <f t="shared" si="34"/>
        <v>0</v>
      </c>
      <c r="BT123">
        <f t="shared" si="34"/>
        <v>0</v>
      </c>
      <c r="BU123">
        <f t="shared" si="34"/>
        <v>1</v>
      </c>
    </row>
    <row r="124" spans="1:73" x14ac:dyDescent="0.45">
      <c r="A124" s="18">
        <v>123</v>
      </c>
      <c r="B124" s="15" t="s">
        <v>439</v>
      </c>
      <c r="C124" s="15" t="s">
        <v>439</v>
      </c>
      <c r="D124" s="15" t="s">
        <v>1171</v>
      </c>
      <c r="E124" s="17">
        <v>42097</v>
      </c>
      <c r="F124" s="15" t="s">
        <v>118</v>
      </c>
      <c r="G124" s="40" t="s">
        <v>24</v>
      </c>
      <c r="H124">
        <f t="shared" si="24"/>
        <v>0</v>
      </c>
      <c r="I124" s="15" t="s">
        <v>25</v>
      </c>
      <c r="J124" s="40" t="s">
        <v>25</v>
      </c>
      <c r="K124" s="20">
        <f t="shared" si="35"/>
        <v>1</v>
      </c>
      <c r="L124" s="20">
        <f t="shared" si="40"/>
        <v>0</v>
      </c>
      <c r="M124" s="20">
        <f t="shared" si="40"/>
        <v>0</v>
      </c>
      <c r="N124" s="20">
        <f t="shared" si="40"/>
        <v>0</v>
      </c>
      <c r="O124" s="20">
        <f t="shared" si="40"/>
        <v>0</v>
      </c>
      <c r="P124" s="20">
        <f t="shared" si="40"/>
        <v>0</v>
      </c>
      <c r="Q124" s="20">
        <f t="shared" si="40"/>
        <v>0</v>
      </c>
      <c r="R124" s="20">
        <f t="shared" si="40"/>
        <v>0</v>
      </c>
      <c r="S124" s="20">
        <f t="shared" si="40"/>
        <v>0</v>
      </c>
      <c r="T124" s="20">
        <f t="shared" si="40"/>
        <v>0</v>
      </c>
      <c r="U124" s="20">
        <f t="shared" si="40"/>
        <v>0</v>
      </c>
      <c r="V124" s="20">
        <f t="shared" si="40"/>
        <v>0</v>
      </c>
      <c r="W124" s="20">
        <f t="shared" si="40"/>
        <v>0</v>
      </c>
      <c r="X124" s="40" t="s">
        <v>132</v>
      </c>
      <c r="Y124" s="20">
        <f t="shared" si="38"/>
        <v>0</v>
      </c>
      <c r="Z124" s="20">
        <f t="shared" si="39"/>
        <v>0</v>
      </c>
      <c r="AA124" s="20">
        <f t="shared" si="39"/>
        <v>0</v>
      </c>
      <c r="AB124" s="20">
        <f t="shared" si="39"/>
        <v>0</v>
      </c>
      <c r="AC124" s="20">
        <f t="shared" si="39"/>
        <v>0</v>
      </c>
      <c r="AD124" s="20">
        <f t="shared" si="39"/>
        <v>0</v>
      </c>
      <c r="AE124" s="20">
        <f t="shared" si="39"/>
        <v>1</v>
      </c>
      <c r="AF124" s="20">
        <f t="shared" si="39"/>
        <v>0</v>
      </c>
      <c r="AG124" s="20">
        <f t="shared" si="39"/>
        <v>0</v>
      </c>
      <c r="AH124" s="20">
        <f t="shared" si="39"/>
        <v>0</v>
      </c>
      <c r="AI124" s="20">
        <f t="shared" si="39"/>
        <v>0</v>
      </c>
      <c r="AJ124" s="40" t="s">
        <v>441</v>
      </c>
      <c r="AK124" s="15">
        <v>0</v>
      </c>
      <c r="AL124" s="15">
        <v>4</v>
      </c>
      <c r="AM124" s="15">
        <v>4</v>
      </c>
      <c r="AN124" s="15">
        <v>0</v>
      </c>
      <c r="AO124" s="15"/>
      <c r="AP124" s="15"/>
      <c r="AQ124" s="15"/>
      <c r="AR124" s="29" t="s">
        <v>101</v>
      </c>
      <c r="AS124" s="39" t="s">
        <v>28</v>
      </c>
      <c r="AT124" s="28">
        <f t="shared" si="25"/>
        <v>0</v>
      </c>
      <c r="AU124" s="28" t="s">
        <v>101</v>
      </c>
      <c r="AV124" s="40" t="s">
        <v>28</v>
      </c>
      <c r="AW124" s="32">
        <f t="shared" si="26"/>
        <v>0</v>
      </c>
      <c r="AX124" s="32">
        <f t="shared" si="26"/>
        <v>1</v>
      </c>
      <c r="AY124" s="32">
        <f t="shared" si="26"/>
        <v>0</v>
      </c>
      <c r="AZ124" s="42" t="s">
        <v>1469</v>
      </c>
      <c r="BA124">
        <f t="shared" si="36"/>
        <v>0</v>
      </c>
      <c r="BB124">
        <f t="shared" si="33"/>
        <v>0</v>
      </c>
      <c r="BC124">
        <f t="shared" si="33"/>
        <v>1</v>
      </c>
      <c r="BD124">
        <f t="shared" si="33"/>
        <v>0</v>
      </c>
      <c r="BE124">
        <f t="shared" si="33"/>
        <v>0</v>
      </c>
      <c r="BF124">
        <f t="shared" si="33"/>
        <v>0</v>
      </c>
      <c r="BG124" s="40" t="s">
        <v>109</v>
      </c>
      <c r="BH124" s="20">
        <f t="shared" si="27"/>
        <v>1</v>
      </c>
      <c r="BI124" s="20">
        <f t="shared" si="27"/>
        <v>0</v>
      </c>
      <c r="BJ124" s="20">
        <f t="shared" si="27"/>
        <v>0</v>
      </c>
      <c r="BK124" s="20">
        <f t="shared" si="27"/>
        <v>0</v>
      </c>
      <c r="BL124" s="15">
        <v>29.193134430000001</v>
      </c>
      <c r="BM124" s="16">
        <v>-81.101730140000001</v>
      </c>
      <c r="BO124">
        <f t="shared" si="28"/>
        <v>0</v>
      </c>
      <c r="BP124" s="28">
        <f t="shared" si="29"/>
        <v>1</v>
      </c>
      <c r="BQ124">
        <f t="shared" si="37"/>
        <v>0</v>
      </c>
      <c r="BR124">
        <f t="shared" si="34"/>
        <v>0</v>
      </c>
      <c r="BS124">
        <f t="shared" si="34"/>
        <v>1</v>
      </c>
      <c r="BT124">
        <f t="shared" si="34"/>
        <v>0</v>
      </c>
      <c r="BU124">
        <f t="shared" si="34"/>
        <v>0</v>
      </c>
    </row>
    <row r="125" spans="1:73" x14ac:dyDescent="0.45">
      <c r="A125" s="18">
        <v>124</v>
      </c>
      <c r="B125" s="15" t="s">
        <v>442</v>
      </c>
      <c r="C125" s="15" t="s">
        <v>442</v>
      </c>
      <c r="D125" s="15" t="s">
        <v>1182</v>
      </c>
      <c r="E125" s="17">
        <v>42093</v>
      </c>
      <c r="F125" s="15" t="s">
        <v>118</v>
      </c>
      <c r="G125" s="40" t="s">
        <v>24</v>
      </c>
      <c r="H125">
        <f t="shared" si="24"/>
        <v>0</v>
      </c>
      <c r="I125" s="15" t="s">
        <v>119</v>
      </c>
      <c r="J125" s="40" t="s">
        <v>119</v>
      </c>
      <c r="K125" s="20">
        <f t="shared" si="35"/>
        <v>0</v>
      </c>
      <c r="L125" s="20">
        <f t="shared" si="40"/>
        <v>0</v>
      </c>
      <c r="M125" s="20">
        <f t="shared" si="40"/>
        <v>0</v>
      </c>
      <c r="N125" s="20">
        <f t="shared" si="40"/>
        <v>1</v>
      </c>
      <c r="O125" s="20">
        <f t="shared" si="40"/>
        <v>0</v>
      </c>
      <c r="P125" s="20">
        <f t="shared" si="40"/>
        <v>0</v>
      </c>
      <c r="Q125" s="20">
        <f t="shared" si="40"/>
        <v>0</v>
      </c>
      <c r="R125" s="20">
        <f t="shared" si="40"/>
        <v>0</v>
      </c>
      <c r="S125" s="20">
        <f t="shared" si="40"/>
        <v>0</v>
      </c>
      <c r="T125" s="20">
        <f t="shared" si="40"/>
        <v>0</v>
      </c>
      <c r="U125" s="20">
        <f t="shared" si="40"/>
        <v>0</v>
      </c>
      <c r="V125" s="20">
        <f t="shared" si="40"/>
        <v>0</v>
      </c>
      <c r="W125" s="20">
        <f t="shared" si="40"/>
        <v>0</v>
      </c>
      <c r="X125" s="40" t="s">
        <v>26</v>
      </c>
      <c r="Y125" s="20">
        <f t="shared" si="38"/>
        <v>1</v>
      </c>
      <c r="Z125" s="20">
        <f t="shared" si="39"/>
        <v>0</v>
      </c>
      <c r="AA125" s="20">
        <f t="shared" si="39"/>
        <v>0</v>
      </c>
      <c r="AB125" s="20">
        <f t="shared" si="39"/>
        <v>0</v>
      </c>
      <c r="AC125" s="20">
        <f t="shared" si="39"/>
        <v>0</v>
      </c>
      <c r="AD125" s="20">
        <f t="shared" si="39"/>
        <v>0</v>
      </c>
      <c r="AE125" s="20">
        <f t="shared" si="39"/>
        <v>0</v>
      </c>
      <c r="AF125" s="20">
        <f t="shared" si="39"/>
        <v>0</v>
      </c>
      <c r="AG125" s="20">
        <f t="shared" si="39"/>
        <v>0</v>
      </c>
      <c r="AH125" s="20">
        <f t="shared" si="39"/>
        <v>0</v>
      </c>
      <c r="AI125" s="20">
        <f t="shared" si="39"/>
        <v>0</v>
      </c>
      <c r="AJ125" s="40" t="s">
        <v>444</v>
      </c>
      <c r="AK125" s="15">
        <v>4</v>
      </c>
      <c r="AL125" s="15">
        <v>0</v>
      </c>
      <c r="AM125" s="15">
        <v>3</v>
      </c>
      <c r="AN125" s="15">
        <v>0</v>
      </c>
      <c r="AO125" s="15"/>
      <c r="AP125" s="15"/>
      <c r="AQ125" s="15"/>
      <c r="AR125" s="29" t="s">
        <v>101</v>
      </c>
      <c r="AS125" s="39" t="s">
        <v>28</v>
      </c>
      <c r="AT125" s="28">
        <f t="shared" si="25"/>
        <v>0</v>
      </c>
      <c r="AU125" s="28" t="s">
        <v>101</v>
      </c>
      <c r="AV125" s="40" t="s">
        <v>101</v>
      </c>
      <c r="AW125" s="32">
        <f t="shared" si="26"/>
        <v>0</v>
      </c>
      <c r="AX125" s="32">
        <f t="shared" si="26"/>
        <v>0</v>
      </c>
      <c r="AY125" s="32">
        <f t="shared" si="26"/>
        <v>1</v>
      </c>
      <c r="AZ125" s="42" t="s">
        <v>144</v>
      </c>
      <c r="BA125">
        <f t="shared" si="36"/>
        <v>0</v>
      </c>
      <c r="BB125">
        <f t="shared" si="33"/>
        <v>0</v>
      </c>
      <c r="BC125">
        <f t="shared" si="33"/>
        <v>0</v>
      </c>
      <c r="BD125">
        <f t="shared" si="33"/>
        <v>0</v>
      </c>
      <c r="BE125">
        <f t="shared" si="33"/>
        <v>1</v>
      </c>
      <c r="BF125">
        <f t="shared" si="33"/>
        <v>0</v>
      </c>
      <c r="BG125" s="40" t="s">
        <v>109</v>
      </c>
      <c r="BH125" s="20">
        <f t="shared" si="27"/>
        <v>1</v>
      </c>
      <c r="BI125" s="20">
        <f t="shared" si="27"/>
        <v>0</v>
      </c>
      <c r="BJ125" s="20">
        <f t="shared" si="27"/>
        <v>0</v>
      </c>
      <c r="BK125" s="20">
        <f t="shared" si="27"/>
        <v>0</v>
      </c>
      <c r="BL125" s="15">
        <v>36.135432379999997</v>
      </c>
      <c r="BM125" s="16">
        <v>-95.913161169999995</v>
      </c>
      <c r="BO125">
        <f t="shared" si="28"/>
        <v>0</v>
      </c>
      <c r="BP125" s="28">
        <f t="shared" si="29"/>
        <v>1</v>
      </c>
      <c r="BQ125">
        <f t="shared" si="37"/>
        <v>0</v>
      </c>
      <c r="BR125">
        <f t="shared" si="34"/>
        <v>0</v>
      </c>
      <c r="BS125">
        <f t="shared" si="34"/>
        <v>0</v>
      </c>
      <c r="BT125">
        <f t="shared" si="34"/>
        <v>1</v>
      </c>
      <c r="BU125">
        <f t="shared" si="34"/>
        <v>0</v>
      </c>
    </row>
    <row r="126" spans="1:73" x14ac:dyDescent="0.45">
      <c r="A126" s="18">
        <v>125</v>
      </c>
      <c r="B126" s="15" t="s">
        <v>445</v>
      </c>
      <c r="C126" s="15" t="s">
        <v>445</v>
      </c>
      <c r="D126" s="15" t="s">
        <v>1171</v>
      </c>
      <c r="E126" s="17">
        <v>42091</v>
      </c>
      <c r="F126" s="15" t="s">
        <v>118</v>
      </c>
      <c r="G126" s="40" t="s">
        <v>24</v>
      </c>
      <c r="H126">
        <f t="shared" si="24"/>
        <v>0</v>
      </c>
      <c r="I126" s="15" t="s">
        <v>165</v>
      </c>
      <c r="J126" s="40" t="s">
        <v>165</v>
      </c>
      <c r="K126" s="20">
        <f t="shared" si="35"/>
        <v>0</v>
      </c>
      <c r="L126" s="20">
        <f t="shared" si="40"/>
        <v>0</v>
      </c>
      <c r="M126" s="20">
        <f t="shared" si="40"/>
        <v>0</v>
      </c>
      <c r="N126" s="20">
        <f t="shared" si="40"/>
        <v>0</v>
      </c>
      <c r="O126" s="20">
        <f t="shared" si="40"/>
        <v>0</v>
      </c>
      <c r="P126" s="20">
        <f t="shared" si="40"/>
        <v>0</v>
      </c>
      <c r="Q126" s="20">
        <f t="shared" si="40"/>
        <v>1</v>
      </c>
      <c r="R126" s="20">
        <f t="shared" si="40"/>
        <v>0</v>
      </c>
      <c r="S126" s="20">
        <f t="shared" si="40"/>
        <v>0</v>
      </c>
      <c r="T126" s="20">
        <f t="shared" si="40"/>
        <v>0</v>
      </c>
      <c r="U126" s="20">
        <f t="shared" si="40"/>
        <v>0</v>
      </c>
      <c r="V126" s="20">
        <f t="shared" si="40"/>
        <v>0</v>
      </c>
      <c r="W126" s="20">
        <f t="shared" si="40"/>
        <v>0</v>
      </c>
      <c r="X126" s="40" t="s">
        <v>26</v>
      </c>
      <c r="Y126" s="20">
        <f t="shared" si="38"/>
        <v>1</v>
      </c>
      <c r="Z126" s="20">
        <f t="shared" si="39"/>
        <v>0</v>
      </c>
      <c r="AA126" s="20">
        <f t="shared" si="39"/>
        <v>0</v>
      </c>
      <c r="AB126" s="20">
        <f t="shared" si="39"/>
        <v>0</v>
      </c>
      <c r="AC126" s="20">
        <f t="shared" si="39"/>
        <v>0</v>
      </c>
      <c r="AD126" s="20">
        <f t="shared" si="39"/>
        <v>0</v>
      </c>
      <c r="AE126" s="20">
        <f t="shared" si="39"/>
        <v>0</v>
      </c>
      <c r="AF126" s="20">
        <f t="shared" si="39"/>
        <v>0</v>
      </c>
      <c r="AG126" s="20">
        <f t="shared" si="39"/>
        <v>0</v>
      </c>
      <c r="AH126" s="20">
        <f t="shared" si="39"/>
        <v>0</v>
      </c>
      <c r="AI126" s="20">
        <f t="shared" si="39"/>
        <v>0</v>
      </c>
      <c r="AJ126" s="40" t="s">
        <v>447</v>
      </c>
      <c r="AK126" s="15">
        <v>0</v>
      </c>
      <c r="AL126" s="15">
        <v>7</v>
      </c>
      <c r="AM126" s="15">
        <v>7</v>
      </c>
      <c r="AN126" s="15">
        <v>0</v>
      </c>
      <c r="AO126" s="15"/>
      <c r="AP126" s="15"/>
      <c r="AQ126" s="15"/>
      <c r="AR126" s="29" t="s">
        <v>101</v>
      </c>
      <c r="AS126" s="39" t="s">
        <v>28</v>
      </c>
      <c r="AT126" s="28">
        <f t="shared" si="25"/>
        <v>0</v>
      </c>
      <c r="AU126" s="28" t="s">
        <v>101</v>
      </c>
      <c r="AV126" s="40" t="s">
        <v>28</v>
      </c>
      <c r="AW126" s="32">
        <f t="shared" si="26"/>
        <v>0</v>
      </c>
      <c r="AX126" s="32">
        <f t="shared" si="26"/>
        <v>1</v>
      </c>
      <c r="AY126" s="32">
        <f t="shared" si="26"/>
        <v>0</v>
      </c>
      <c r="AZ126" s="42" t="s">
        <v>1469</v>
      </c>
      <c r="BA126">
        <f t="shared" si="36"/>
        <v>0</v>
      </c>
      <c r="BB126">
        <f t="shared" si="33"/>
        <v>0</v>
      </c>
      <c r="BC126">
        <f t="shared" si="33"/>
        <v>1</v>
      </c>
      <c r="BD126">
        <f t="shared" si="33"/>
        <v>0</v>
      </c>
      <c r="BE126">
        <f t="shared" si="33"/>
        <v>0</v>
      </c>
      <c r="BF126">
        <f t="shared" si="33"/>
        <v>0</v>
      </c>
      <c r="BG126" s="40" t="s">
        <v>109</v>
      </c>
      <c r="BH126" s="20">
        <f t="shared" si="27"/>
        <v>1</v>
      </c>
      <c r="BI126" s="20">
        <f t="shared" si="27"/>
        <v>0</v>
      </c>
      <c r="BJ126" s="20">
        <f t="shared" si="27"/>
        <v>0</v>
      </c>
      <c r="BK126" s="20">
        <f t="shared" si="27"/>
        <v>0</v>
      </c>
      <c r="BL126" s="15">
        <v>30.225402119999998</v>
      </c>
      <c r="BM126" s="16">
        <v>-85.873713010000003</v>
      </c>
      <c r="BO126">
        <f t="shared" si="28"/>
        <v>0</v>
      </c>
      <c r="BP126" s="28">
        <f t="shared" si="29"/>
        <v>1</v>
      </c>
      <c r="BQ126">
        <f t="shared" si="37"/>
        <v>0</v>
      </c>
      <c r="BR126">
        <f t="shared" si="34"/>
        <v>0</v>
      </c>
      <c r="BS126">
        <f t="shared" si="34"/>
        <v>1</v>
      </c>
      <c r="BT126">
        <f t="shared" si="34"/>
        <v>0</v>
      </c>
      <c r="BU126">
        <f t="shared" si="34"/>
        <v>0</v>
      </c>
    </row>
    <row r="127" spans="1:73" x14ac:dyDescent="0.45">
      <c r="A127" s="18">
        <v>126</v>
      </c>
      <c r="B127" s="15" t="s">
        <v>448</v>
      </c>
      <c r="C127" s="15" t="s">
        <v>448</v>
      </c>
      <c r="D127" s="15" t="s">
        <v>1326</v>
      </c>
      <c r="E127" s="17">
        <v>42082</v>
      </c>
      <c r="F127" s="15" t="s">
        <v>421</v>
      </c>
      <c r="G127" s="40" t="s">
        <v>1441</v>
      </c>
      <c r="H127">
        <f t="shared" si="24"/>
        <v>1</v>
      </c>
      <c r="I127" s="15" t="s">
        <v>241</v>
      </c>
      <c r="J127" s="40" t="s">
        <v>241</v>
      </c>
      <c r="K127" s="20">
        <f t="shared" si="35"/>
        <v>0</v>
      </c>
      <c r="L127" s="20">
        <f t="shared" si="40"/>
        <v>0</v>
      </c>
      <c r="M127" s="20">
        <f t="shared" si="40"/>
        <v>0</v>
      </c>
      <c r="N127" s="20">
        <f t="shared" si="40"/>
        <v>0</v>
      </c>
      <c r="O127" s="20">
        <f t="shared" si="40"/>
        <v>0</v>
      </c>
      <c r="P127" s="20">
        <f t="shared" si="40"/>
        <v>0</v>
      </c>
      <c r="Q127" s="20">
        <f t="shared" si="40"/>
        <v>0</v>
      </c>
      <c r="R127" s="20">
        <f t="shared" si="40"/>
        <v>0</v>
      </c>
      <c r="S127" s="20">
        <f t="shared" si="40"/>
        <v>0</v>
      </c>
      <c r="T127" s="20">
        <f t="shared" si="40"/>
        <v>0</v>
      </c>
      <c r="U127" s="20">
        <f t="shared" si="40"/>
        <v>1</v>
      </c>
      <c r="V127" s="20">
        <f t="shared" si="40"/>
        <v>0</v>
      </c>
      <c r="W127" s="20">
        <f t="shared" si="40"/>
        <v>0</v>
      </c>
      <c r="X127" s="40" t="s">
        <v>223</v>
      </c>
      <c r="Y127" s="20">
        <f t="shared" si="38"/>
        <v>0</v>
      </c>
      <c r="Z127" s="20">
        <f t="shared" si="39"/>
        <v>0</v>
      </c>
      <c r="AA127" s="20">
        <f t="shared" si="39"/>
        <v>0</v>
      </c>
      <c r="AB127" s="20">
        <f t="shared" si="39"/>
        <v>0</v>
      </c>
      <c r="AC127" s="20">
        <f t="shared" si="39"/>
        <v>1</v>
      </c>
      <c r="AD127" s="20">
        <f t="shared" si="39"/>
        <v>0</v>
      </c>
      <c r="AE127" s="20">
        <f t="shared" si="39"/>
        <v>0</v>
      </c>
      <c r="AF127" s="20">
        <f t="shared" si="39"/>
        <v>0</v>
      </c>
      <c r="AG127" s="20">
        <f t="shared" si="39"/>
        <v>0</v>
      </c>
      <c r="AH127" s="20">
        <f t="shared" si="39"/>
        <v>0</v>
      </c>
      <c r="AI127" s="20">
        <f t="shared" si="39"/>
        <v>0</v>
      </c>
      <c r="AJ127" s="40" t="s">
        <v>450</v>
      </c>
      <c r="AK127" s="15">
        <v>2</v>
      </c>
      <c r="AL127" s="15">
        <v>2</v>
      </c>
      <c r="AM127" s="15">
        <v>3</v>
      </c>
      <c r="AN127" s="15">
        <v>1</v>
      </c>
      <c r="AO127" s="15"/>
      <c r="AP127" s="15"/>
      <c r="AQ127" s="15"/>
      <c r="AR127" s="29" t="s">
        <v>101</v>
      </c>
      <c r="AS127" s="39" t="s">
        <v>28</v>
      </c>
      <c r="AT127" s="28">
        <f t="shared" si="25"/>
        <v>0</v>
      </c>
      <c r="AU127" s="28" t="s">
        <v>101</v>
      </c>
      <c r="AV127" s="40" t="s">
        <v>101</v>
      </c>
      <c r="AW127" s="32">
        <f t="shared" si="26"/>
        <v>0</v>
      </c>
      <c r="AX127" s="32">
        <f t="shared" si="26"/>
        <v>0</v>
      </c>
      <c r="AY127" s="32">
        <f t="shared" si="26"/>
        <v>1</v>
      </c>
      <c r="AZ127" s="42" t="s">
        <v>101</v>
      </c>
      <c r="BA127">
        <f t="shared" si="36"/>
        <v>0</v>
      </c>
      <c r="BB127">
        <f t="shared" si="33"/>
        <v>0</v>
      </c>
      <c r="BC127">
        <f t="shared" si="33"/>
        <v>0</v>
      </c>
      <c r="BD127">
        <f t="shared" si="33"/>
        <v>1</v>
      </c>
      <c r="BE127">
        <f t="shared" si="33"/>
        <v>0</v>
      </c>
      <c r="BF127">
        <f t="shared" si="33"/>
        <v>1</v>
      </c>
      <c r="BG127" s="40" t="s">
        <v>109</v>
      </c>
      <c r="BH127" s="20">
        <f t="shared" si="27"/>
        <v>1</v>
      </c>
      <c r="BI127" s="20">
        <f t="shared" si="27"/>
        <v>0</v>
      </c>
      <c r="BJ127" s="20">
        <f t="shared" si="27"/>
        <v>0</v>
      </c>
      <c r="BK127" s="20">
        <f t="shared" si="27"/>
        <v>0</v>
      </c>
      <c r="BL127" s="15">
        <v>36.443289999999998</v>
      </c>
      <c r="BM127" s="16">
        <v>-108.723281</v>
      </c>
      <c r="BO127">
        <f t="shared" si="28"/>
        <v>0</v>
      </c>
      <c r="BP127" s="28">
        <f t="shared" si="29"/>
        <v>1</v>
      </c>
      <c r="BQ127">
        <f t="shared" si="37"/>
        <v>0</v>
      </c>
      <c r="BR127">
        <f t="shared" si="34"/>
        <v>0</v>
      </c>
      <c r="BS127">
        <f t="shared" si="34"/>
        <v>0</v>
      </c>
      <c r="BT127">
        <f t="shared" si="34"/>
        <v>0</v>
      </c>
      <c r="BU127">
        <f t="shared" si="34"/>
        <v>1</v>
      </c>
    </row>
    <row r="128" spans="1:73" x14ac:dyDescent="0.45">
      <c r="A128" s="18">
        <v>127</v>
      </c>
      <c r="B128" s="15" t="s">
        <v>451</v>
      </c>
      <c r="C128" s="15" t="s">
        <v>451</v>
      </c>
      <c r="D128" s="15" t="s">
        <v>1154</v>
      </c>
      <c r="E128" s="17">
        <v>42081</v>
      </c>
      <c r="F128" s="15" t="s">
        <v>1442</v>
      </c>
      <c r="G128" s="40" t="s">
        <v>34</v>
      </c>
      <c r="H128">
        <f t="shared" si="24"/>
        <v>1</v>
      </c>
      <c r="I128" s="15" t="s">
        <v>25</v>
      </c>
      <c r="J128" s="40" t="s">
        <v>25</v>
      </c>
      <c r="K128" s="20">
        <f t="shared" si="35"/>
        <v>1</v>
      </c>
      <c r="L128" s="20">
        <f t="shared" si="40"/>
        <v>0</v>
      </c>
      <c r="M128" s="20">
        <f t="shared" si="40"/>
        <v>0</v>
      </c>
      <c r="N128" s="20">
        <f t="shared" si="40"/>
        <v>0</v>
      </c>
      <c r="O128" s="20">
        <f t="shared" si="40"/>
        <v>0</v>
      </c>
      <c r="P128" s="20">
        <f t="shared" si="40"/>
        <v>0</v>
      </c>
      <c r="Q128" s="20">
        <f t="shared" si="40"/>
        <v>0</v>
      </c>
      <c r="R128" s="20">
        <f t="shared" si="40"/>
        <v>0</v>
      </c>
      <c r="S128" s="20">
        <f t="shared" si="40"/>
        <v>0</v>
      </c>
      <c r="T128" s="20">
        <f t="shared" si="40"/>
        <v>0</v>
      </c>
      <c r="U128" s="20">
        <f t="shared" si="40"/>
        <v>0</v>
      </c>
      <c r="V128" s="20">
        <f t="shared" si="40"/>
        <v>0</v>
      </c>
      <c r="W128" s="20">
        <f t="shared" si="40"/>
        <v>0</v>
      </c>
      <c r="X128" s="40" t="s">
        <v>26</v>
      </c>
      <c r="Y128" s="20">
        <f t="shared" si="38"/>
        <v>1</v>
      </c>
      <c r="Z128" s="20">
        <f t="shared" si="39"/>
        <v>0</v>
      </c>
      <c r="AA128" s="20">
        <f t="shared" si="39"/>
        <v>0</v>
      </c>
      <c r="AB128" s="20">
        <f t="shared" si="39"/>
        <v>0</v>
      </c>
      <c r="AC128" s="20">
        <f t="shared" si="39"/>
        <v>0</v>
      </c>
      <c r="AD128" s="20">
        <f t="shared" si="39"/>
        <v>0</v>
      </c>
      <c r="AE128" s="20">
        <f t="shared" si="39"/>
        <v>0</v>
      </c>
      <c r="AF128" s="20">
        <f t="shared" si="39"/>
        <v>0</v>
      </c>
      <c r="AG128" s="20">
        <f t="shared" si="39"/>
        <v>0</v>
      </c>
      <c r="AH128" s="20">
        <f t="shared" si="39"/>
        <v>0</v>
      </c>
      <c r="AI128" s="20">
        <f t="shared" si="39"/>
        <v>0</v>
      </c>
      <c r="AJ128" s="40" t="s">
        <v>453</v>
      </c>
      <c r="AK128" s="15">
        <v>1</v>
      </c>
      <c r="AL128" s="15">
        <v>5</v>
      </c>
      <c r="AM128" s="15">
        <v>6</v>
      </c>
      <c r="AN128" s="15">
        <v>0</v>
      </c>
      <c r="AO128" s="15"/>
      <c r="AP128" s="15"/>
      <c r="AQ128" s="15"/>
      <c r="AR128" s="29" t="s">
        <v>101</v>
      </c>
      <c r="AS128" s="39" t="s">
        <v>28</v>
      </c>
      <c r="AT128" s="28">
        <f t="shared" si="25"/>
        <v>0</v>
      </c>
      <c r="AU128" s="28" t="s">
        <v>101</v>
      </c>
      <c r="AV128" s="40" t="s">
        <v>28</v>
      </c>
      <c r="AW128" s="32">
        <f t="shared" si="26"/>
        <v>0</v>
      </c>
      <c r="AX128" s="32">
        <f t="shared" si="26"/>
        <v>1</v>
      </c>
      <c r="AY128" s="32">
        <f t="shared" si="26"/>
        <v>0</v>
      </c>
      <c r="AZ128" s="42" t="s">
        <v>29</v>
      </c>
      <c r="BA128">
        <f t="shared" si="36"/>
        <v>1</v>
      </c>
      <c r="BB128">
        <f t="shared" si="33"/>
        <v>0</v>
      </c>
      <c r="BC128">
        <f t="shared" si="33"/>
        <v>0</v>
      </c>
      <c r="BD128">
        <f t="shared" si="33"/>
        <v>0</v>
      </c>
      <c r="BE128">
        <f t="shared" si="33"/>
        <v>0</v>
      </c>
      <c r="BF128">
        <f t="shared" si="33"/>
        <v>0</v>
      </c>
      <c r="BG128" s="40" t="s">
        <v>109</v>
      </c>
      <c r="BH128" s="20">
        <f t="shared" si="27"/>
        <v>1</v>
      </c>
      <c r="BI128" s="20">
        <f t="shared" si="27"/>
        <v>0</v>
      </c>
      <c r="BJ128" s="20">
        <f t="shared" si="27"/>
        <v>0</v>
      </c>
      <c r="BK128" s="20">
        <f t="shared" si="27"/>
        <v>0</v>
      </c>
      <c r="BL128" s="15">
        <v>33.42268696</v>
      </c>
      <c r="BM128" s="16">
        <v>-111.81632020000001</v>
      </c>
      <c r="BO128">
        <f t="shared" si="28"/>
        <v>0</v>
      </c>
      <c r="BP128" s="28">
        <f t="shared" si="29"/>
        <v>1</v>
      </c>
      <c r="BQ128">
        <f t="shared" si="37"/>
        <v>1</v>
      </c>
      <c r="BR128">
        <f t="shared" si="34"/>
        <v>0</v>
      </c>
      <c r="BS128">
        <f t="shared" si="34"/>
        <v>0</v>
      </c>
      <c r="BT128">
        <f t="shared" si="34"/>
        <v>0</v>
      </c>
      <c r="BU128">
        <f t="shared" si="34"/>
        <v>0</v>
      </c>
    </row>
    <row r="129" spans="1:73" x14ac:dyDescent="0.45">
      <c r="A129" s="18">
        <v>128</v>
      </c>
      <c r="B129" s="15" t="s">
        <v>454</v>
      </c>
      <c r="C129" s="15" t="s">
        <v>454</v>
      </c>
      <c r="D129" s="15" t="s">
        <v>1287</v>
      </c>
      <c r="E129" s="17">
        <v>42078</v>
      </c>
      <c r="F129" s="15" t="s">
        <v>118</v>
      </c>
      <c r="G129" s="40" t="s">
        <v>24</v>
      </c>
      <c r="H129">
        <f t="shared" si="24"/>
        <v>0</v>
      </c>
      <c r="I129" s="15" t="s">
        <v>119</v>
      </c>
      <c r="J129" s="40" t="s">
        <v>119</v>
      </c>
      <c r="K129" s="20">
        <f t="shared" si="35"/>
        <v>0</v>
      </c>
      <c r="L129" s="20">
        <f t="shared" si="40"/>
        <v>0</v>
      </c>
      <c r="M129" s="20">
        <f t="shared" si="40"/>
        <v>0</v>
      </c>
      <c r="N129" s="20">
        <f t="shared" si="40"/>
        <v>1</v>
      </c>
      <c r="O129" s="20">
        <f t="shared" si="40"/>
        <v>0</v>
      </c>
      <c r="P129" s="20">
        <f t="shared" si="40"/>
        <v>0</v>
      </c>
      <c r="Q129" s="20">
        <f t="shared" si="40"/>
        <v>0</v>
      </c>
      <c r="R129" s="20">
        <f t="shared" si="40"/>
        <v>0</v>
      </c>
      <c r="S129" s="20">
        <f t="shared" si="40"/>
        <v>0</v>
      </c>
      <c r="T129" s="20">
        <f t="shared" si="40"/>
        <v>0</v>
      </c>
      <c r="U129" s="20">
        <f t="shared" si="40"/>
        <v>0</v>
      </c>
      <c r="V129" s="20">
        <f t="shared" si="40"/>
        <v>0</v>
      </c>
      <c r="W129" s="20">
        <f t="shared" si="40"/>
        <v>0</v>
      </c>
      <c r="X129" s="40" t="s">
        <v>223</v>
      </c>
      <c r="Y129" s="20">
        <f t="shared" si="38"/>
        <v>0</v>
      </c>
      <c r="Z129" s="20">
        <f t="shared" si="39"/>
        <v>0</v>
      </c>
      <c r="AA129" s="20">
        <f t="shared" si="39"/>
        <v>0</v>
      </c>
      <c r="AB129" s="20">
        <f t="shared" si="39"/>
        <v>0</v>
      </c>
      <c r="AC129" s="20">
        <f t="shared" si="39"/>
        <v>1</v>
      </c>
      <c r="AD129" s="20">
        <f t="shared" si="39"/>
        <v>0</v>
      </c>
      <c r="AE129" s="20">
        <f t="shared" si="39"/>
        <v>0</v>
      </c>
      <c r="AF129" s="20">
        <f t="shared" si="39"/>
        <v>0</v>
      </c>
      <c r="AG129" s="20">
        <f t="shared" si="39"/>
        <v>0</v>
      </c>
      <c r="AH129" s="20">
        <f t="shared" si="39"/>
        <v>0</v>
      </c>
      <c r="AI129" s="20">
        <f t="shared" si="39"/>
        <v>0</v>
      </c>
      <c r="AJ129" s="40" t="s">
        <v>456</v>
      </c>
      <c r="AK129" s="15">
        <v>3</v>
      </c>
      <c r="AL129" s="15">
        <v>1</v>
      </c>
      <c r="AM129" s="15">
        <v>3</v>
      </c>
      <c r="AN129" s="15">
        <v>0</v>
      </c>
      <c r="AO129" s="15"/>
      <c r="AP129" s="15"/>
      <c r="AQ129" s="15"/>
      <c r="AR129" s="29" t="s">
        <v>101</v>
      </c>
      <c r="AS129" s="39" t="s">
        <v>28</v>
      </c>
      <c r="AT129" s="28">
        <f t="shared" si="25"/>
        <v>0</v>
      </c>
      <c r="AU129" s="28" t="s">
        <v>101</v>
      </c>
      <c r="AV129" s="40" t="s">
        <v>28</v>
      </c>
      <c r="AW129" s="32">
        <f t="shared" si="26"/>
        <v>0</v>
      </c>
      <c r="AX129" s="32">
        <f t="shared" si="26"/>
        <v>1</v>
      </c>
      <c r="AY129" s="32">
        <f t="shared" si="26"/>
        <v>0</v>
      </c>
      <c r="AZ129" s="42" t="s">
        <v>29</v>
      </c>
      <c r="BA129">
        <f t="shared" si="36"/>
        <v>1</v>
      </c>
      <c r="BB129">
        <f t="shared" si="33"/>
        <v>0</v>
      </c>
      <c r="BC129">
        <f t="shared" si="33"/>
        <v>0</v>
      </c>
      <c r="BD129">
        <f t="shared" si="33"/>
        <v>0</v>
      </c>
      <c r="BE129">
        <f t="shared" si="33"/>
        <v>0</v>
      </c>
      <c r="BF129">
        <f t="shared" si="33"/>
        <v>0</v>
      </c>
      <c r="BG129" s="40" t="s">
        <v>109</v>
      </c>
      <c r="BH129" s="20">
        <f t="shared" si="27"/>
        <v>1</v>
      </c>
      <c r="BI129" s="20">
        <f t="shared" si="27"/>
        <v>0</v>
      </c>
      <c r="BJ129" s="20">
        <f t="shared" si="27"/>
        <v>0</v>
      </c>
      <c r="BK129" s="20">
        <f t="shared" si="27"/>
        <v>0</v>
      </c>
      <c r="BL129" s="15">
        <v>31.0549687</v>
      </c>
      <c r="BM129" s="16">
        <v>-85.30100084</v>
      </c>
      <c r="BO129">
        <f t="shared" si="28"/>
        <v>0</v>
      </c>
      <c r="BP129" s="28">
        <f t="shared" si="29"/>
        <v>1</v>
      </c>
      <c r="BQ129">
        <f t="shared" si="37"/>
        <v>1</v>
      </c>
      <c r="BR129">
        <f t="shared" si="34"/>
        <v>0</v>
      </c>
      <c r="BS129">
        <f t="shared" si="34"/>
        <v>0</v>
      </c>
      <c r="BT129">
        <f t="shared" si="34"/>
        <v>0</v>
      </c>
      <c r="BU129">
        <f t="shared" si="34"/>
        <v>0</v>
      </c>
    </row>
    <row r="130" spans="1:73" x14ac:dyDescent="0.45">
      <c r="A130" s="18">
        <v>129</v>
      </c>
      <c r="B130" s="15" t="s">
        <v>457</v>
      </c>
      <c r="C130" s="15" t="s">
        <v>457</v>
      </c>
      <c r="D130" s="15" t="s">
        <v>1235</v>
      </c>
      <c r="E130" s="17">
        <v>42076</v>
      </c>
      <c r="F130" s="15" t="s">
        <v>118</v>
      </c>
      <c r="G130" s="40" t="s">
        <v>24</v>
      </c>
      <c r="H130">
        <f t="shared" si="24"/>
        <v>0</v>
      </c>
      <c r="I130" s="15" t="s">
        <v>459</v>
      </c>
      <c r="J130" s="40" t="s">
        <v>459</v>
      </c>
      <c r="K130" s="20">
        <f t="shared" si="35"/>
        <v>0</v>
      </c>
      <c r="L130" s="20">
        <f t="shared" si="40"/>
        <v>0</v>
      </c>
      <c r="M130" s="20">
        <f t="shared" si="40"/>
        <v>0</v>
      </c>
      <c r="N130" s="20">
        <f t="shared" si="40"/>
        <v>0</v>
      </c>
      <c r="O130" s="20">
        <f t="shared" si="40"/>
        <v>0</v>
      </c>
      <c r="P130" s="20">
        <f t="shared" si="40"/>
        <v>0</v>
      </c>
      <c r="Q130" s="20">
        <f t="shared" si="40"/>
        <v>0</v>
      </c>
      <c r="R130" s="20">
        <f t="shared" si="40"/>
        <v>0</v>
      </c>
      <c r="S130" s="20">
        <f t="shared" si="40"/>
        <v>0</v>
      </c>
      <c r="T130" s="20">
        <f t="shared" si="40"/>
        <v>0</v>
      </c>
      <c r="U130" s="20">
        <f t="shared" si="40"/>
        <v>0</v>
      </c>
      <c r="V130" s="20">
        <f t="shared" si="40"/>
        <v>0</v>
      </c>
      <c r="W130" s="20">
        <f t="shared" si="40"/>
        <v>0</v>
      </c>
      <c r="X130" s="40" t="s">
        <v>120</v>
      </c>
      <c r="Y130" s="20">
        <f t="shared" si="38"/>
        <v>0</v>
      </c>
      <c r="Z130" s="20">
        <f t="shared" si="39"/>
        <v>0</v>
      </c>
      <c r="AA130" s="20">
        <f t="shared" si="39"/>
        <v>0</v>
      </c>
      <c r="AB130" s="20">
        <f t="shared" si="39"/>
        <v>0</v>
      </c>
      <c r="AC130" s="20">
        <f t="shared" si="39"/>
        <v>0</v>
      </c>
      <c r="AD130" s="20">
        <f t="shared" si="39"/>
        <v>1</v>
      </c>
      <c r="AE130" s="20">
        <f t="shared" si="39"/>
        <v>0</v>
      </c>
      <c r="AF130" s="20">
        <f t="shared" si="39"/>
        <v>0</v>
      </c>
      <c r="AG130" s="20">
        <f t="shared" si="39"/>
        <v>0</v>
      </c>
      <c r="AH130" s="20">
        <f t="shared" si="39"/>
        <v>0</v>
      </c>
      <c r="AI130" s="20">
        <f t="shared" si="39"/>
        <v>0</v>
      </c>
      <c r="AJ130" s="40" t="s">
        <v>460</v>
      </c>
      <c r="AK130" s="15">
        <v>2</v>
      </c>
      <c r="AL130" s="15">
        <v>3</v>
      </c>
      <c r="AM130" s="15">
        <v>5</v>
      </c>
      <c r="AN130" s="15">
        <v>0</v>
      </c>
      <c r="AO130" s="15"/>
      <c r="AP130" s="15"/>
      <c r="AQ130" s="15"/>
      <c r="AR130" s="29" t="s">
        <v>101</v>
      </c>
      <c r="AS130" s="39" t="s">
        <v>28</v>
      </c>
      <c r="AT130" s="28">
        <f t="shared" si="25"/>
        <v>0</v>
      </c>
      <c r="AU130" s="28" t="s">
        <v>101</v>
      </c>
      <c r="AV130" s="40" t="s">
        <v>101</v>
      </c>
      <c r="AW130" s="32">
        <f t="shared" si="26"/>
        <v>0</v>
      </c>
      <c r="AX130" s="32">
        <f t="shared" si="26"/>
        <v>0</v>
      </c>
      <c r="AY130" s="32">
        <f t="shared" si="26"/>
        <v>1</v>
      </c>
      <c r="AZ130" s="42" t="s">
        <v>1469</v>
      </c>
      <c r="BA130">
        <f t="shared" si="36"/>
        <v>0</v>
      </c>
      <c r="BB130">
        <f t="shared" si="33"/>
        <v>0</v>
      </c>
      <c r="BC130">
        <f t="shared" si="33"/>
        <v>1</v>
      </c>
      <c r="BD130">
        <f t="shared" si="33"/>
        <v>0</v>
      </c>
      <c r="BE130">
        <f t="shared" si="33"/>
        <v>0</v>
      </c>
      <c r="BF130">
        <f t="shared" si="33"/>
        <v>0</v>
      </c>
      <c r="BG130" s="40" t="s">
        <v>109</v>
      </c>
      <c r="BH130" s="20">
        <f t="shared" si="27"/>
        <v>1</v>
      </c>
      <c r="BI130" s="20">
        <f t="shared" si="27"/>
        <v>0</v>
      </c>
      <c r="BJ130" s="20">
        <f t="shared" si="27"/>
        <v>0</v>
      </c>
      <c r="BK130" s="20">
        <f t="shared" ref="BI130:BK193" si="41">IF($BG130=BK$1,1,0)</f>
        <v>0</v>
      </c>
      <c r="BL130" s="15">
        <v>31.58036482</v>
      </c>
      <c r="BM130" s="16">
        <v>-90.443234750000002</v>
      </c>
      <c r="BO130">
        <f t="shared" si="28"/>
        <v>0</v>
      </c>
      <c r="BP130" s="28">
        <f t="shared" si="29"/>
        <v>1</v>
      </c>
      <c r="BQ130">
        <f t="shared" si="37"/>
        <v>0</v>
      </c>
      <c r="BR130">
        <f t="shared" si="34"/>
        <v>0</v>
      </c>
      <c r="BS130">
        <f t="shared" si="34"/>
        <v>1</v>
      </c>
      <c r="BT130">
        <f t="shared" si="34"/>
        <v>0</v>
      </c>
      <c r="BU130">
        <f t="shared" si="34"/>
        <v>0</v>
      </c>
    </row>
    <row r="131" spans="1:73" x14ac:dyDescent="0.45">
      <c r="A131" s="18">
        <v>130</v>
      </c>
      <c r="B131" s="15" t="s">
        <v>461</v>
      </c>
      <c r="C131" s="15" t="s">
        <v>461</v>
      </c>
      <c r="D131" s="15" t="s">
        <v>1213</v>
      </c>
      <c r="E131" s="17">
        <v>42063</v>
      </c>
      <c r="F131" s="15" t="s">
        <v>463</v>
      </c>
      <c r="G131" s="40" t="s">
        <v>464</v>
      </c>
      <c r="H131">
        <f t="shared" ref="H131:H194" si="42">IF(G131="open",1,0)</f>
        <v>0</v>
      </c>
      <c r="I131" s="15" t="s">
        <v>25</v>
      </c>
      <c r="J131" s="40" t="s">
        <v>25</v>
      </c>
      <c r="K131" s="20">
        <f t="shared" si="35"/>
        <v>1</v>
      </c>
      <c r="L131" s="20">
        <f t="shared" si="40"/>
        <v>0</v>
      </c>
      <c r="M131" s="20">
        <f t="shared" si="40"/>
        <v>0</v>
      </c>
      <c r="N131" s="20">
        <f t="shared" si="40"/>
        <v>0</v>
      </c>
      <c r="O131" s="20">
        <f t="shared" si="40"/>
        <v>0</v>
      </c>
      <c r="P131" s="20">
        <f t="shared" si="40"/>
        <v>0</v>
      </c>
      <c r="Q131" s="20">
        <f t="shared" si="40"/>
        <v>0</v>
      </c>
      <c r="R131" s="20">
        <f t="shared" si="40"/>
        <v>0</v>
      </c>
      <c r="S131" s="20">
        <f t="shared" si="40"/>
        <v>0</v>
      </c>
      <c r="T131" s="20">
        <f t="shared" si="40"/>
        <v>0</v>
      </c>
      <c r="U131" s="20">
        <f t="shared" si="40"/>
        <v>0</v>
      </c>
      <c r="V131" s="20">
        <f t="shared" si="40"/>
        <v>0</v>
      </c>
      <c r="W131" s="20">
        <f t="shared" si="40"/>
        <v>0</v>
      </c>
      <c r="X131" s="40" t="s">
        <v>57</v>
      </c>
      <c r="Y131" s="20">
        <f t="shared" si="38"/>
        <v>0</v>
      </c>
      <c r="Z131" s="20">
        <f t="shared" si="39"/>
        <v>0</v>
      </c>
      <c r="AA131" s="20">
        <f t="shared" si="39"/>
        <v>0</v>
      </c>
      <c r="AB131" s="20">
        <f t="shared" si="39"/>
        <v>1</v>
      </c>
      <c r="AC131" s="20">
        <f t="shared" si="39"/>
        <v>0</v>
      </c>
      <c r="AD131" s="20">
        <f t="shared" si="39"/>
        <v>0</v>
      </c>
      <c r="AE131" s="20">
        <f t="shared" si="39"/>
        <v>0</v>
      </c>
      <c r="AF131" s="20">
        <f t="shared" si="39"/>
        <v>0</v>
      </c>
      <c r="AG131" s="20">
        <f t="shared" si="39"/>
        <v>0</v>
      </c>
      <c r="AH131" s="20">
        <f t="shared" si="39"/>
        <v>0</v>
      </c>
      <c r="AI131" s="20">
        <f t="shared" si="39"/>
        <v>0</v>
      </c>
      <c r="AJ131" s="40" t="s">
        <v>465</v>
      </c>
      <c r="AK131" s="15">
        <v>4</v>
      </c>
      <c r="AL131" s="15">
        <v>0</v>
      </c>
      <c r="AM131" s="15">
        <v>3</v>
      </c>
      <c r="AN131" s="15">
        <v>0</v>
      </c>
      <c r="AO131" s="15"/>
      <c r="AP131" s="15"/>
      <c r="AQ131" s="15"/>
      <c r="AR131" s="29" t="s">
        <v>101</v>
      </c>
      <c r="AS131" s="39" t="s">
        <v>28</v>
      </c>
      <c r="AT131" s="28">
        <f t="shared" ref="AT131:AT194" si="43">IF(AS131="NO",0,1)</f>
        <v>0</v>
      </c>
      <c r="AU131" s="28" t="s">
        <v>101</v>
      </c>
      <c r="AV131" s="40" t="s">
        <v>52</v>
      </c>
      <c r="AW131" s="32">
        <f t="shared" ref="AW131:AY162" si="44">IF($AV131=AW$1,1,0)</f>
        <v>1</v>
      </c>
      <c r="AX131" s="32">
        <f t="shared" si="44"/>
        <v>0</v>
      </c>
      <c r="AY131" s="32">
        <f t="shared" si="44"/>
        <v>0</v>
      </c>
      <c r="AZ131" s="42" t="s">
        <v>1469</v>
      </c>
      <c r="BA131">
        <f t="shared" si="36"/>
        <v>0</v>
      </c>
      <c r="BB131">
        <f t="shared" si="33"/>
        <v>0</v>
      </c>
      <c r="BC131">
        <f t="shared" si="33"/>
        <v>1</v>
      </c>
      <c r="BD131">
        <f t="shared" si="33"/>
        <v>0</v>
      </c>
      <c r="BE131">
        <f t="shared" si="33"/>
        <v>0</v>
      </c>
      <c r="BF131">
        <f t="shared" si="33"/>
        <v>0</v>
      </c>
      <c r="BG131" s="40" t="s">
        <v>109</v>
      </c>
      <c r="BH131" s="20">
        <f t="shared" ref="BH131:BK194" si="45">IF($BG131=BH$1,1,0)</f>
        <v>1</v>
      </c>
      <c r="BI131" s="20">
        <f t="shared" si="41"/>
        <v>0</v>
      </c>
      <c r="BJ131" s="20">
        <f t="shared" si="41"/>
        <v>0</v>
      </c>
      <c r="BK131" s="20">
        <f t="shared" si="41"/>
        <v>0</v>
      </c>
      <c r="BL131" s="15">
        <v>35.904344709999997</v>
      </c>
      <c r="BM131" s="16">
        <v>-77.556399639999995</v>
      </c>
      <c r="BO131">
        <f t="shared" ref="BO131:BO194" si="46">IF(BN131="open",1,0)</f>
        <v>0</v>
      </c>
      <c r="BP131" s="28">
        <f t="shared" ref="BP131:BP194" si="47">IF(BO131="NO",0,1)</f>
        <v>1</v>
      </c>
      <c r="BQ131">
        <f t="shared" si="37"/>
        <v>0</v>
      </c>
      <c r="BR131">
        <f t="shared" si="34"/>
        <v>0</v>
      </c>
      <c r="BS131">
        <f t="shared" si="34"/>
        <v>1</v>
      </c>
      <c r="BT131">
        <f t="shared" si="34"/>
        <v>0</v>
      </c>
      <c r="BU131">
        <f t="shared" si="34"/>
        <v>0</v>
      </c>
    </row>
    <row r="132" spans="1:73" x14ac:dyDescent="0.45">
      <c r="A132" s="18">
        <v>131</v>
      </c>
      <c r="B132" s="15" t="s">
        <v>466</v>
      </c>
      <c r="C132" s="15" t="s">
        <v>1301</v>
      </c>
      <c r="D132" s="15" t="s">
        <v>1287</v>
      </c>
      <c r="E132" s="17">
        <v>42062</v>
      </c>
      <c r="F132" s="15" t="s">
        <v>421</v>
      </c>
      <c r="G132" s="40" t="s">
        <v>34</v>
      </c>
      <c r="H132">
        <f t="shared" si="42"/>
        <v>1</v>
      </c>
      <c r="I132" s="15" t="s">
        <v>468</v>
      </c>
      <c r="J132" s="40" t="s">
        <v>468</v>
      </c>
      <c r="K132" s="20">
        <f t="shared" si="35"/>
        <v>0</v>
      </c>
      <c r="L132" s="20">
        <f t="shared" si="40"/>
        <v>0</v>
      </c>
      <c r="M132" s="20">
        <f t="shared" si="40"/>
        <v>0</v>
      </c>
      <c r="N132" s="20">
        <f t="shared" si="40"/>
        <v>0</v>
      </c>
      <c r="O132" s="20">
        <f t="shared" si="40"/>
        <v>0</v>
      </c>
      <c r="P132" s="20">
        <f t="shared" si="40"/>
        <v>0</v>
      </c>
      <c r="Q132" s="20">
        <f t="shared" si="40"/>
        <v>0</v>
      </c>
      <c r="R132" s="20">
        <f t="shared" si="40"/>
        <v>0</v>
      </c>
      <c r="S132" s="20">
        <f t="shared" si="40"/>
        <v>0</v>
      </c>
      <c r="T132" s="20">
        <f t="shared" si="40"/>
        <v>0</v>
      </c>
      <c r="U132" s="20">
        <f t="shared" si="40"/>
        <v>0</v>
      </c>
      <c r="V132" s="20">
        <f t="shared" si="40"/>
        <v>0</v>
      </c>
      <c r="W132" s="20">
        <f t="shared" si="40"/>
        <v>0</v>
      </c>
      <c r="X132" s="40" t="s">
        <v>223</v>
      </c>
      <c r="Y132" s="20">
        <f t="shared" si="38"/>
        <v>0</v>
      </c>
      <c r="Z132" s="20">
        <f t="shared" si="39"/>
        <v>0</v>
      </c>
      <c r="AA132" s="20">
        <f t="shared" si="39"/>
        <v>0</v>
      </c>
      <c r="AB132" s="20">
        <f t="shared" si="39"/>
        <v>0</v>
      </c>
      <c r="AC132" s="20">
        <f t="shared" si="39"/>
        <v>1</v>
      </c>
      <c r="AD132" s="20">
        <f t="shared" si="39"/>
        <v>0</v>
      </c>
      <c r="AE132" s="20">
        <f t="shared" si="39"/>
        <v>0</v>
      </c>
      <c r="AF132" s="20">
        <f t="shared" si="39"/>
        <v>0</v>
      </c>
      <c r="AG132" s="20">
        <f t="shared" si="39"/>
        <v>0</v>
      </c>
      <c r="AH132" s="20">
        <f t="shared" si="39"/>
        <v>0</v>
      </c>
      <c r="AI132" s="20">
        <f t="shared" si="39"/>
        <v>0</v>
      </c>
      <c r="AJ132" s="40" t="s">
        <v>469</v>
      </c>
      <c r="AK132" s="15">
        <v>1</v>
      </c>
      <c r="AL132" s="15">
        <v>2</v>
      </c>
      <c r="AM132" s="15">
        <v>3</v>
      </c>
      <c r="AN132" s="15">
        <v>0</v>
      </c>
      <c r="AO132" s="15"/>
      <c r="AP132" s="15"/>
      <c r="AQ132" s="15"/>
      <c r="AR132" s="29" t="s">
        <v>101</v>
      </c>
      <c r="AS132" s="39" t="s">
        <v>28</v>
      </c>
      <c r="AT132" s="28">
        <f t="shared" si="43"/>
        <v>0</v>
      </c>
      <c r="AU132" s="28" t="s">
        <v>101</v>
      </c>
      <c r="AV132" s="40" t="s">
        <v>28</v>
      </c>
      <c r="AW132" s="32">
        <f t="shared" si="44"/>
        <v>0</v>
      </c>
      <c r="AX132" s="32">
        <f t="shared" si="44"/>
        <v>1</v>
      </c>
      <c r="AY132" s="32">
        <f t="shared" si="44"/>
        <v>0</v>
      </c>
      <c r="AZ132" s="42" t="s">
        <v>1469</v>
      </c>
      <c r="BA132">
        <f t="shared" si="36"/>
        <v>0</v>
      </c>
      <c r="BB132">
        <f t="shared" si="33"/>
        <v>0</v>
      </c>
      <c r="BC132">
        <f t="shared" si="33"/>
        <v>1</v>
      </c>
      <c r="BD132">
        <f t="shared" si="33"/>
        <v>0</v>
      </c>
      <c r="BE132">
        <f t="shared" si="33"/>
        <v>0</v>
      </c>
      <c r="BF132">
        <f t="shared" si="33"/>
        <v>0</v>
      </c>
      <c r="BG132" s="40" t="s">
        <v>109</v>
      </c>
      <c r="BH132" s="20">
        <f t="shared" si="45"/>
        <v>1</v>
      </c>
      <c r="BI132" s="20">
        <f t="shared" si="41"/>
        <v>0</v>
      </c>
      <c r="BJ132" s="20">
        <f t="shared" si="41"/>
        <v>0</v>
      </c>
      <c r="BK132" s="20">
        <f t="shared" si="41"/>
        <v>0</v>
      </c>
      <c r="BL132" s="15">
        <v>33.5282865</v>
      </c>
      <c r="BM132" s="16">
        <v>-86.795504480000005</v>
      </c>
      <c r="BO132">
        <f t="shared" si="46"/>
        <v>0</v>
      </c>
      <c r="BP132" s="28">
        <f t="shared" si="47"/>
        <v>1</v>
      </c>
      <c r="BQ132">
        <f t="shared" si="37"/>
        <v>0</v>
      </c>
      <c r="BR132">
        <f t="shared" si="34"/>
        <v>0</v>
      </c>
      <c r="BS132">
        <f t="shared" si="34"/>
        <v>1</v>
      </c>
      <c r="BT132">
        <f t="shared" si="34"/>
        <v>0</v>
      </c>
      <c r="BU132">
        <f t="shared" si="34"/>
        <v>0</v>
      </c>
    </row>
    <row r="133" spans="1:73" x14ac:dyDescent="0.45">
      <c r="A133" s="18">
        <v>132</v>
      </c>
      <c r="B133" s="15" t="s">
        <v>470</v>
      </c>
      <c r="C133" s="15" t="s">
        <v>470</v>
      </c>
      <c r="D133" s="15" t="s">
        <v>1281</v>
      </c>
      <c r="E133" s="17">
        <v>42061</v>
      </c>
      <c r="F133" s="15" t="s">
        <v>118</v>
      </c>
      <c r="G133" s="40" t="s">
        <v>24</v>
      </c>
      <c r="H133">
        <f t="shared" si="42"/>
        <v>0</v>
      </c>
      <c r="I133" s="15" t="s">
        <v>119</v>
      </c>
      <c r="J133" s="40" t="s">
        <v>119</v>
      </c>
      <c r="K133" s="20">
        <f t="shared" si="35"/>
        <v>0</v>
      </c>
      <c r="L133" s="20">
        <f t="shared" si="40"/>
        <v>0</v>
      </c>
      <c r="M133" s="20">
        <f t="shared" si="40"/>
        <v>0</v>
      </c>
      <c r="N133" s="20">
        <f t="shared" si="40"/>
        <v>1</v>
      </c>
      <c r="O133" s="20">
        <f t="shared" si="40"/>
        <v>0</v>
      </c>
      <c r="P133" s="20">
        <f t="shared" si="40"/>
        <v>0</v>
      </c>
      <c r="Q133" s="20">
        <f t="shared" si="40"/>
        <v>0</v>
      </c>
      <c r="R133" s="20">
        <f t="shared" si="40"/>
        <v>0</v>
      </c>
      <c r="S133" s="20">
        <f t="shared" si="40"/>
        <v>0</v>
      </c>
      <c r="T133" s="20">
        <f t="shared" si="40"/>
        <v>0</v>
      </c>
      <c r="U133" s="20">
        <f t="shared" si="40"/>
        <v>0</v>
      </c>
      <c r="V133" s="20">
        <f t="shared" si="40"/>
        <v>0</v>
      </c>
      <c r="W133" s="20">
        <f t="shared" si="40"/>
        <v>0</v>
      </c>
      <c r="X133" s="40" t="s">
        <v>223</v>
      </c>
      <c r="Y133" s="20">
        <f t="shared" si="38"/>
        <v>0</v>
      </c>
      <c r="Z133" s="20">
        <f t="shared" si="39"/>
        <v>0</v>
      </c>
      <c r="AA133" s="20">
        <f t="shared" si="39"/>
        <v>0</v>
      </c>
      <c r="AB133" s="20">
        <f t="shared" si="39"/>
        <v>0</v>
      </c>
      <c r="AC133" s="20">
        <f t="shared" si="39"/>
        <v>1</v>
      </c>
      <c r="AD133" s="20">
        <f t="shared" si="39"/>
        <v>0</v>
      </c>
      <c r="AE133" s="20">
        <f t="shared" si="39"/>
        <v>0</v>
      </c>
      <c r="AF133" s="20">
        <f t="shared" si="39"/>
        <v>0</v>
      </c>
      <c r="AG133" s="20">
        <f t="shared" si="39"/>
        <v>0</v>
      </c>
      <c r="AH133" s="20">
        <f t="shared" si="39"/>
        <v>0</v>
      </c>
      <c r="AI133" s="20">
        <f t="shared" si="39"/>
        <v>0</v>
      </c>
      <c r="AJ133" s="40" t="s">
        <v>472</v>
      </c>
      <c r="AK133" s="15">
        <v>8</v>
      </c>
      <c r="AL133" s="15">
        <v>1</v>
      </c>
      <c r="AM133" s="15">
        <v>8</v>
      </c>
      <c r="AN133" s="15">
        <v>0</v>
      </c>
      <c r="AO133" s="15"/>
      <c r="AP133" s="15"/>
      <c r="AQ133" s="15"/>
      <c r="AR133" s="29" t="s">
        <v>101</v>
      </c>
      <c r="AS133" s="39" t="s">
        <v>28</v>
      </c>
      <c r="AT133" s="28">
        <f t="shared" si="43"/>
        <v>0</v>
      </c>
      <c r="AU133" s="28" t="s">
        <v>101</v>
      </c>
      <c r="AV133" s="40" t="s">
        <v>28</v>
      </c>
      <c r="AW133" s="32">
        <f t="shared" si="44"/>
        <v>0</v>
      </c>
      <c r="AX133" s="32">
        <f t="shared" si="44"/>
        <v>1</v>
      </c>
      <c r="AY133" s="32">
        <f t="shared" si="44"/>
        <v>0</v>
      </c>
      <c r="AZ133" s="42" t="s">
        <v>29</v>
      </c>
      <c r="BA133">
        <f t="shared" si="36"/>
        <v>1</v>
      </c>
      <c r="BB133">
        <f t="shared" si="33"/>
        <v>0</v>
      </c>
      <c r="BC133">
        <f t="shared" si="33"/>
        <v>0</v>
      </c>
      <c r="BD133">
        <f t="shared" si="33"/>
        <v>0</v>
      </c>
      <c r="BE133">
        <f t="shared" si="33"/>
        <v>0</v>
      </c>
      <c r="BF133">
        <f t="shared" si="33"/>
        <v>0</v>
      </c>
      <c r="BG133" s="40" t="s">
        <v>109</v>
      </c>
      <c r="BH133" s="20">
        <f t="shared" si="45"/>
        <v>1</v>
      </c>
      <c r="BI133" s="20">
        <f t="shared" si="41"/>
        <v>0</v>
      </c>
      <c r="BJ133" s="20">
        <f t="shared" si="41"/>
        <v>0</v>
      </c>
      <c r="BK133" s="20">
        <f t="shared" si="41"/>
        <v>0</v>
      </c>
      <c r="BL133" s="15">
        <v>37.204442</v>
      </c>
      <c r="BM133" s="16">
        <v>-91.876582999999997</v>
      </c>
      <c r="BO133">
        <f t="shared" si="46"/>
        <v>0</v>
      </c>
      <c r="BP133" s="28">
        <f t="shared" si="47"/>
        <v>1</v>
      </c>
      <c r="BQ133">
        <f t="shared" si="37"/>
        <v>1</v>
      </c>
      <c r="BR133">
        <f t="shared" si="34"/>
        <v>0</v>
      </c>
      <c r="BS133">
        <f t="shared" si="34"/>
        <v>0</v>
      </c>
      <c r="BT133">
        <f t="shared" si="34"/>
        <v>0</v>
      </c>
      <c r="BU133">
        <f t="shared" si="34"/>
        <v>0</v>
      </c>
    </row>
    <row r="134" spans="1:73" x14ac:dyDescent="0.45">
      <c r="A134" s="18">
        <v>133</v>
      </c>
      <c r="B134" s="15" t="s">
        <v>473</v>
      </c>
      <c r="C134" s="15" t="s">
        <v>473</v>
      </c>
      <c r="D134" s="15" t="s">
        <v>1213</v>
      </c>
      <c r="E134" s="17">
        <v>42059</v>
      </c>
      <c r="F134" s="15" t="s">
        <v>118</v>
      </c>
      <c r="G134" s="40" t="s">
        <v>24</v>
      </c>
      <c r="H134">
        <f t="shared" si="42"/>
        <v>0</v>
      </c>
      <c r="I134" s="15" t="s">
        <v>475</v>
      </c>
      <c r="J134" s="40" t="s">
        <v>475</v>
      </c>
      <c r="K134" s="20">
        <f t="shared" si="35"/>
        <v>0</v>
      </c>
      <c r="L134" s="20">
        <f t="shared" si="40"/>
        <v>0</v>
      </c>
      <c r="M134" s="20">
        <f t="shared" si="40"/>
        <v>0</v>
      </c>
      <c r="N134" s="20">
        <f t="shared" si="40"/>
        <v>0</v>
      </c>
      <c r="O134" s="20">
        <f t="shared" si="40"/>
        <v>0</v>
      </c>
      <c r="P134" s="20">
        <f t="shared" si="40"/>
        <v>0</v>
      </c>
      <c r="Q134" s="20">
        <f t="shared" si="40"/>
        <v>0</v>
      </c>
      <c r="R134" s="20">
        <f t="shared" si="40"/>
        <v>0</v>
      </c>
      <c r="S134" s="20">
        <f t="shared" si="40"/>
        <v>0</v>
      </c>
      <c r="T134" s="20">
        <f t="shared" si="40"/>
        <v>0</v>
      </c>
      <c r="U134" s="20">
        <f t="shared" si="40"/>
        <v>0</v>
      </c>
      <c r="V134" s="20">
        <f t="shared" si="40"/>
        <v>0</v>
      </c>
      <c r="W134" s="20">
        <f t="shared" si="40"/>
        <v>0</v>
      </c>
      <c r="X134" s="40" t="s">
        <v>120</v>
      </c>
      <c r="Y134" s="20">
        <f t="shared" si="38"/>
        <v>0</v>
      </c>
      <c r="Z134" s="20">
        <f t="shared" si="39"/>
        <v>0</v>
      </c>
      <c r="AA134" s="20">
        <f t="shared" si="39"/>
        <v>0</v>
      </c>
      <c r="AB134" s="20">
        <f t="shared" si="39"/>
        <v>0</v>
      </c>
      <c r="AC134" s="20">
        <f t="shared" si="39"/>
        <v>0</v>
      </c>
      <c r="AD134" s="20">
        <f t="shared" si="39"/>
        <v>1</v>
      </c>
      <c r="AE134" s="20">
        <f t="shared" si="39"/>
        <v>0</v>
      </c>
      <c r="AF134" s="20">
        <f t="shared" si="39"/>
        <v>0</v>
      </c>
      <c r="AG134" s="20">
        <f t="shared" si="39"/>
        <v>0</v>
      </c>
      <c r="AH134" s="20">
        <f t="shared" si="39"/>
        <v>0</v>
      </c>
      <c r="AI134" s="20">
        <f t="shared" si="39"/>
        <v>0</v>
      </c>
      <c r="AJ134" s="40" t="s">
        <v>476</v>
      </c>
      <c r="AK134" s="15">
        <v>3</v>
      </c>
      <c r="AL134" s="15">
        <v>0</v>
      </c>
      <c r="AM134" s="15">
        <v>3</v>
      </c>
      <c r="AN134" s="15">
        <v>0</v>
      </c>
      <c r="AO134" s="15"/>
      <c r="AP134" s="15"/>
      <c r="AQ134" s="15"/>
      <c r="AR134" s="29" t="s">
        <v>101</v>
      </c>
      <c r="AS134" s="39" t="s">
        <v>28</v>
      </c>
      <c r="AT134" s="28">
        <f t="shared" si="43"/>
        <v>0</v>
      </c>
      <c r="AU134" s="28" t="s">
        <v>101</v>
      </c>
      <c r="AV134" s="40" t="s">
        <v>28</v>
      </c>
      <c r="AW134" s="32">
        <f t="shared" si="44"/>
        <v>0</v>
      </c>
      <c r="AX134" s="32">
        <f t="shared" si="44"/>
        <v>1</v>
      </c>
      <c r="AY134" s="32">
        <f t="shared" si="44"/>
        <v>0</v>
      </c>
      <c r="AZ134" s="42" t="s">
        <v>101</v>
      </c>
      <c r="BA134">
        <f t="shared" si="36"/>
        <v>0</v>
      </c>
      <c r="BB134">
        <f t="shared" si="33"/>
        <v>0</v>
      </c>
      <c r="BC134">
        <f t="shared" si="33"/>
        <v>0</v>
      </c>
      <c r="BD134">
        <f t="shared" si="33"/>
        <v>1</v>
      </c>
      <c r="BE134">
        <f t="shared" si="33"/>
        <v>0</v>
      </c>
      <c r="BF134">
        <f t="shared" si="33"/>
        <v>1</v>
      </c>
      <c r="BG134" s="40" t="s">
        <v>109</v>
      </c>
      <c r="BH134" s="20">
        <f t="shared" si="45"/>
        <v>1</v>
      </c>
      <c r="BI134" s="20">
        <f t="shared" si="41"/>
        <v>0</v>
      </c>
      <c r="BJ134" s="20">
        <f t="shared" si="41"/>
        <v>0</v>
      </c>
      <c r="BK134" s="20">
        <f t="shared" si="41"/>
        <v>0</v>
      </c>
      <c r="BL134" s="15">
        <v>35.226354000000001</v>
      </c>
      <c r="BM134" s="16">
        <v>-80.836787999999999</v>
      </c>
      <c r="BO134">
        <f t="shared" si="46"/>
        <v>0</v>
      </c>
      <c r="BP134" s="28">
        <f t="shared" si="47"/>
        <v>1</v>
      </c>
      <c r="BQ134">
        <f t="shared" si="37"/>
        <v>0</v>
      </c>
      <c r="BR134">
        <f t="shared" si="34"/>
        <v>0</v>
      </c>
      <c r="BS134">
        <f t="shared" si="34"/>
        <v>0</v>
      </c>
      <c r="BT134">
        <f t="shared" si="34"/>
        <v>0</v>
      </c>
      <c r="BU134">
        <f t="shared" si="34"/>
        <v>1</v>
      </c>
    </row>
    <row r="135" spans="1:73" x14ac:dyDescent="0.45">
      <c r="A135" s="18">
        <v>134</v>
      </c>
      <c r="B135" s="15" t="s">
        <v>477</v>
      </c>
      <c r="C135" s="15" t="s">
        <v>477</v>
      </c>
      <c r="D135" s="15" t="s">
        <v>1179</v>
      </c>
      <c r="E135" s="17">
        <v>42057</v>
      </c>
      <c r="F135" s="15" t="s">
        <v>118</v>
      </c>
      <c r="G135" s="40" t="s">
        <v>24</v>
      </c>
      <c r="H135">
        <f t="shared" si="42"/>
        <v>0</v>
      </c>
      <c r="I135" s="15" t="s">
        <v>339</v>
      </c>
      <c r="J135" s="40" t="s">
        <v>1467</v>
      </c>
      <c r="K135" s="20">
        <f t="shared" si="35"/>
        <v>0</v>
      </c>
      <c r="L135" s="20">
        <f t="shared" si="40"/>
        <v>0</v>
      </c>
      <c r="M135" s="20">
        <f t="shared" si="40"/>
        <v>0</v>
      </c>
      <c r="N135" s="20">
        <f t="shared" si="40"/>
        <v>0</v>
      </c>
      <c r="O135" s="20">
        <f t="shared" si="40"/>
        <v>0</v>
      </c>
      <c r="P135" s="20">
        <f t="shared" si="40"/>
        <v>0</v>
      </c>
      <c r="Q135" s="20">
        <f t="shared" si="40"/>
        <v>0</v>
      </c>
      <c r="R135" s="20">
        <f t="shared" si="40"/>
        <v>0</v>
      </c>
      <c r="S135" s="20">
        <f t="shared" si="40"/>
        <v>0</v>
      </c>
      <c r="T135" s="20">
        <f t="shared" si="40"/>
        <v>0</v>
      </c>
      <c r="U135" s="20">
        <f t="shared" si="40"/>
        <v>0</v>
      </c>
      <c r="V135" s="20">
        <f t="shared" si="40"/>
        <v>0</v>
      </c>
      <c r="W135" s="20">
        <f t="shared" si="40"/>
        <v>1</v>
      </c>
      <c r="X135" s="40" t="s">
        <v>132</v>
      </c>
      <c r="Y135" s="20">
        <f t="shared" si="38"/>
        <v>0</v>
      </c>
      <c r="Z135" s="20">
        <f t="shared" si="39"/>
        <v>0</v>
      </c>
      <c r="AA135" s="20">
        <f t="shared" si="39"/>
        <v>0</v>
      </c>
      <c r="AB135" s="20">
        <f t="shared" si="39"/>
        <v>0</v>
      </c>
      <c r="AC135" s="20">
        <f t="shared" si="39"/>
        <v>0</v>
      </c>
      <c r="AD135" s="20">
        <f t="shared" si="39"/>
        <v>0</v>
      </c>
      <c r="AE135" s="20">
        <f t="shared" si="39"/>
        <v>1</v>
      </c>
      <c r="AF135" s="20">
        <f t="shared" si="39"/>
        <v>0</v>
      </c>
      <c r="AG135" s="20">
        <f t="shared" si="39"/>
        <v>0</v>
      </c>
      <c r="AH135" s="20">
        <f t="shared" si="39"/>
        <v>0</v>
      </c>
      <c r="AI135" s="20">
        <f t="shared" si="39"/>
        <v>0</v>
      </c>
      <c r="AJ135" s="40" t="s">
        <v>479</v>
      </c>
      <c r="AK135" s="15">
        <v>3</v>
      </c>
      <c r="AL135" s="15">
        <v>2</v>
      </c>
      <c r="AM135" s="15">
        <v>4</v>
      </c>
      <c r="AN135" s="15">
        <v>0</v>
      </c>
      <c r="AO135" s="15"/>
      <c r="AP135" s="15"/>
      <c r="AQ135" s="15"/>
      <c r="AR135" s="29" t="s">
        <v>101</v>
      </c>
      <c r="AS135" s="39" t="s">
        <v>28</v>
      </c>
      <c r="AT135" s="28">
        <f t="shared" si="43"/>
        <v>0</v>
      </c>
      <c r="AU135" s="28" t="s">
        <v>101</v>
      </c>
      <c r="AV135" s="40" t="s">
        <v>28</v>
      </c>
      <c r="AW135" s="32">
        <f t="shared" si="44"/>
        <v>0</v>
      </c>
      <c r="AX135" s="32">
        <f t="shared" si="44"/>
        <v>1</v>
      </c>
      <c r="AY135" s="32">
        <f t="shared" si="44"/>
        <v>0</v>
      </c>
      <c r="AZ135" s="42" t="s">
        <v>29</v>
      </c>
      <c r="BA135">
        <f t="shared" si="36"/>
        <v>1</v>
      </c>
      <c r="BB135">
        <f t="shared" si="33"/>
        <v>0</v>
      </c>
      <c r="BC135">
        <f t="shared" si="33"/>
        <v>0</v>
      </c>
      <c r="BD135">
        <f t="shared" si="33"/>
        <v>0</v>
      </c>
      <c r="BE135">
        <f t="shared" si="33"/>
        <v>0</v>
      </c>
      <c r="BF135">
        <f t="shared" si="33"/>
        <v>0</v>
      </c>
      <c r="BG135" s="40" t="s">
        <v>109</v>
      </c>
      <c r="BH135" s="20">
        <f t="shared" si="45"/>
        <v>1</v>
      </c>
      <c r="BI135" s="20">
        <f t="shared" si="41"/>
        <v>0</v>
      </c>
      <c r="BJ135" s="20">
        <f t="shared" si="41"/>
        <v>0</v>
      </c>
      <c r="BK135" s="20">
        <f t="shared" si="41"/>
        <v>0</v>
      </c>
      <c r="BL135" s="15">
        <v>34.610257109999999</v>
      </c>
      <c r="BM135" s="16">
        <v>-83.529180909999994</v>
      </c>
      <c r="BO135">
        <f t="shared" si="46"/>
        <v>0</v>
      </c>
      <c r="BP135" s="28">
        <f t="shared" si="47"/>
        <v>1</v>
      </c>
      <c r="BQ135">
        <f t="shared" si="37"/>
        <v>1</v>
      </c>
      <c r="BR135">
        <f t="shared" si="34"/>
        <v>0</v>
      </c>
      <c r="BS135">
        <f t="shared" si="34"/>
        <v>0</v>
      </c>
      <c r="BT135">
        <f t="shared" si="34"/>
        <v>0</v>
      </c>
      <c r="BU135">
        <f t="shared" si="34"/>
        <v>0</v>
      </c>
    </row>
    <row r="136" spans="1:73" x14ac:dyDescent="0.45">
      <c r="A136" s="18">
        <v>135</v>
      </c>
      <c r="B136" s="15" t="s">
        <v>426</v>
      </c>
      <c r="C136" s="15" t="s">
        <v>426</v>
      </c>
      <c r="D136" s="15" t="s">
        <v>1152</v>
      </c>
      <c r="E136" s="17">
        <v>42057</v>
      </c>
      <c r="F136" s="15" t="s">
        <v>1433</v>
      </c>
      <c r="G136" s="40" t="s">
        <v>1432</v>
      </c>
      <c r="H136">
        <f t="shared" si="42"/>
        <v>0</v>
      </c>
      <c r="I136" s="15" t="s">
        <v>25</v>
      </c>
      <c r="J136" s="40" t="s">
        <v>25</v>
      </c>
      <c r="K136" s="20">
        <f t="shared" si="35"/>
        <v>1</v>
      </c>
      <c r="L136" s="20">
        <f t="shared" si="40"/>
        <v>0</v>
      </c>
      <c r="M136" s="20">
        <f t="shared" si="40"/>
        <v>0</v>
      </c>
      <c r="N136" s="20">
        <f t="shared" si="40"/>
        <v>0</v>
      </c>
      <c r="O136" s="20">
        <f t="shared" si="40"/>
        <v>0</v>
      </c>
      <c r="P136" s="20">
        <f t="shared" si="40"/>
        <v>0</v>
      </c>
      <c r="Q136" s="20">
        <f t="shared" si="40"/>
        <v>0</v>
      </c>
      <c r="R136" s="20">
        <f t="shared" si="40"/>
        <v>0</v>
      </c>
      <c r="S136" s="20">
        <f t="shared" si="40"/>
        <v>0</v>
      </c>
      <c r="T136" s="20">
        <f t="shared" si="40"/>
        <v>0</v>
      </c>
      <c r="U136" s="20">
        <f t="shared" si="40"/>
        <v>0</v>
      </c>
      <c r="V136" s="20">
        <f t="shared" si="40"/>
        <v>0</v>
      </c>
      <c r="W136" s="20">
        <f t="shared" si="40"/>
        <v>0</v>
      </c>
      <c r="X136" s="40" t="s">
        <v>26</v>
      </c>
      <c r="Y136" s="20">
        <f t="shared" si="38"/>
        <v>1</v>
      </c>
      <c r="Z136" s="20">
        <f t="shared" si="39"/>
        <v>0</v>
      </c>
      <c r="AA136" s="20">
        <f t="shared" si="39"/>
        <v>0</v>
      </c>
      <c r="AB136" s="20">
        <f t="shared" si="39"/>
        <v>0</v>
      </c>
      <c r="AC136" s="20">
        <f t="shared" si="39"/>
        <v>0</v>
      </c>
      <c r="AD136" s="20">
        <f t="shared" si="39"/>
        <v>0</v>
      </c>
      <c r="AE136" s="20">
        <f t="shared" si="39"/>
        <v>0</v>
      </c>
      <c r="AF136" s="20">
        <f t="shared" si="39"/>
        <v>0</v>
      </c>
      <c r="AG136" s="20">
        <f t="shared" si="39"/>
        <v>0</v>
      </c>
      <c r="AH136" s="20">
        <f t="shared" si="39"/>
        <v>0</v>
      </c>
      <c r="AI136" s="20">
        <f t="shared" si="39"/>
        <v>0</v>
      </c>
      <c r="AJ136" s="40" t="s">
        <v>480</v>
      </c>
      <c r="AK136" s="15">
        <v>4</v>
      </c>
      <c r="AL136" s="15">
        <v>1</v>
      </c>
      <c r="AM136" s="15">
        <v>4</v>
      </c>
      <c r="AN136" s="15">
        <v>0</v>
      </c>
      <c r="AO136" s="15"/>
      <c r="AP136" s="15">
        <v>1</v>
      </c>
      <c r="AQ136" s="15" t="s">
        <v>481</v>
      </c>
      <c r="AR136" s="29" t="s">
        <v>101</v>
      </c>
      <c r="AS136" s="40" t="s">
        <v>52</v>
      </c>
      <c r="AT136" s="28">
        <f t="shared" si="43"/>
        <v>1</v>
      </c>
      <c r="AU136" s="29" t="s">
        <v>481</v>
      </c>
      <c r="AV136" s="40" t="s">
        <v>28</v>
      </c>
      <c r="AW136" s="32">
        <f t="shared" si="44"/>
        <v>0</v>
      </c>
      <c r="AX136" s="32">
        <f t="shared" si="44"/>
        <v>1</v>
      </c>
      <c r="AY136" s="32">
        <f t="shared" si="44"/>
        <v>0</v>
      </c>
      <c r="AZ136" s="42" t="s">
        <v>1469</v>
      </c>
      <c r="BA136">
        <f t="shared" si="36"/>
        <v>0</v>
      </c>
      <c r="BB136">
        <f t="shared" si="33"/>
        <v>0</v>
      </c>
      <c r="BC136">
        <f t="shared" si="33"/>
        <v>1</v>
      </c>
      <c r="BD136">
        <f t="shared" si="33"/>
        <v>0</v>
      </c>
      <c r="BE136">
        <f t="shared" si="33"/>
        <v>0</v>
      </c>
      <c r="BF136">
        <f t="shared" si="33"/>
        <v>0</v>
      </c>
      <c r="BG136" s="40" t="s">
        <v>109</v>
      </c>
      <c r="BH136" s="20">
        <f t="shared" si="45"/>
        <v>1</v>
      </c>
      <c r="BI136" s="20">
        <f t="shared" si="41"/>
        <v>0</v>
      </c>
      <c r="BJ136" s="20">
        <f t="shared" si="41"/>
        <v>0</v>
      </c>
      <c r="BK136" s="20">
        <f t="shared" si="41"/>
        <v>0</v>
      </c>
      <c r="BL136" s="15">
        <v>31.079255060000001</v>
      </c>
      <c r="BM136" s="16">
        <v>-97.733923169999997</v>
      </c>
      <c r="BO136">
        <f t="shared" si="46"/>
        <v>0</v>
      </c>
      <c r="BP136" s="28">
        <f t="shared" si="47"/>
        <v>1</v>
      </c>
      <c r="BQ136">
        <f t="shared" si="37"/>
        <v>0</v>
      </c>
      <c r="BR136">
        <f t="shared" si="34"/>
        <v>0</v>
      </c>
      <c r="BS136">
        <f t="shared" si="34"/>
        <v>1</v>
      </c>
      <c r="BT136">
        <f t="shared" si="34"/>
        <v>0</v>
      </c>
      <c r="BU136">
        <f t="shared" si="34"/>
        <v>0</v>
      </c>
    </row>
    <row r="137" spans="1:73" x14ac:dyDescent="0.45">
      <c r="A137" s="18">
        <v>136</v>
      </c>
      <c r="B137" s="15" t="s">
        <v>482</v>
      </c>
      <c r="C137" s="15" t="s">
        <v>482</v>
      </c>
      <c r="D137" s="15" t="s">
        <v>1213</v>
      </c>
      <c r="E137" s="17">
        <v>42045</v>
      </c>
      <c r="F137" s="15" t="s">
        <v>118</v>
      </c>
      <c r="G137" s="40" t="s">
        <v>24</v>
      </c>
      <c r="H137">
        <f t="shared" si="42"/>
        <v>0</v>
      </c>
      <c r="I137" s="15" t="s">
        <v>189</v>
      </c>
      <c r="J137" s="40" t="s">
        <v>189</v>
      </c>
      <c r="K137" s="20">
        <f t="shared" si="35"/>
        <v>0</v>
      </c>
      <c r="L137" s="20">
        <f t="shared" si="40"/>
        <v>0</v>
      </c>
      <c r="M137" s="20">
        <f t="shared" si="40"/>
        <v>0</v>
      </c>
      <c r="N137" s="20">
        <f t="shared" si="40"/>
        <v>0</v>
      </c>
      <c r="O137" s="20">
        <f t="shared" si="40"/>
        <v>1</v>
      </c>
      <c r="P137" s="20">
        <f t="shared" si="40"/>
        <v>0</v>
      </c>
      <c r="Q137" s="20">
        <f t="shared" si="40"/>
        <v>0</v>
      </c>
      <c r="R137" s="20">
        <f t="shared" si="40"/>
        <v>0</v>
      </c>
      <c r="S137" s="20">
        <f t="shared" si="40"/>
        <v>0</v>
      </c>
      <c r="T137" s="20">
        <f t="shared" si="40"/>
        <v>0</v>
      </c>
      <c r="U137" s="20">
        <f t="shared" si="40"/>
        <v>0</v>
      </c>
      <c r="V137" s="20">
        <f t="shared" si="40"/>
        <v>0</v>
      </c>
      <c r="W137" s="20">
        <f t="shared" si="40"/>
        <v>0</v>
      </c>
      <c r="X137" s="40" t="s">
        <v>132</v>
      </c>
      <c r="Y137" s="20">
        <f t="shared" si="38"/>
        <v>0</v>
      </c>
      <c r="Z137" s="20">
        <f t="shared" si="39"/>
        <v>0</v>
      </c>
      <c r="AA137" s="20">
        <f t="shared" si="39"/>
        <v>0</v>
      </c>
      <c r="AB137" s="20">
        <f t="shared" si="39"/>
        <v>0</v>
      </c>
      <c r="AC137" s="20">
        <f t="shared" si="39"/>
        <v>0</v>
      </c>
      <c r="AD137" s="20">
        <f t="shared" si="39"/>
        <v>0</v>
      </c>
      <c r="AE137" s="20">
        <f t="shared" si="39"/>
        <v>1</v>
      </c>
      <c r="AF137" s="20">
        <f t="shared" si="39"/>
        <v>0</v>
      </c>
      <c r="AG137" s="20">
        <f t="shared" si="39"/>
        <v>0</v>
      </c>
      <c r="AH137" s="20">
        <f t="shared" si="39"/>
        <v>0</v>
      </c>
      <c r="AI137" s="20">
        <f t="shared" si="39"/>
        <v>0</v>
      </c>
      <c r="AJ137" s="40" t="s">
        <v>484</v>
      </c>
      <c r="AK137" s="15">
        <v>3</v>
      </c>
      <c r="AL137" s="15">
        <v>0</v>
      </c>
      <c r="AM137" s="15">
        <v>3</v>
      </c>
      <c r="AN137" s="15">
        <v>0</v>
      </c>
      <c r="AO137" s="15"/>
      <c r="AP137" s="15"/>
      <c r="AQ137" s="15"/>
      <c r="AR137" s="29" t="s">
        <v>101</v>
      </c>
      <c r="AS137" s="39" t="s">
        <v>28</v>
      </c>
      <c r="AT137" s="28">
        <f t="shared" si="43"/>
        <v>0</v>
      </c>
      <c r="AU137" s="28" t="s">
        <v>101</v>
      </c>
      <c r="AV137" s="40" t="s">
        <v>28</v>
      </c>
      <c r="AW137" s="32">
        <f t="shared" si="44"/>
        <v>0</v>
      </c>
      <c r="AX137" s="32">
        <f t="shared" si="44"/>
        <v>1</v>
      </c>
      <c r="AY137" s="32">
        <f t="shared" si="44"/>
        <v>0</v>
      </c>
      <c r="AZ137" s="42" t="s">
        <v>29</v>
      </c>
      <c r="BA137">
        <f t="shared" si="36"/>
        <v>1</v>
      </c>
      <c r="BB137">
        <f t="shared" si="33"/>
        <v>0</v>
      </c>
      <c r="BC137">
        <f t="shared" si="33"/>
        <v>0</v>
      </c>
      <c r="BD137">
        <f t="shared" si="33"/>
        <v>0</v>
      </c>
      <c r="BE137">
        <f t="shared" si="33"/>
        <v>0</v>
      </c>
      <c r="BF137">
        <f t="shared" si="33"/>
        <v>0</v>
      </c>
      <c r="BG137" s="40" t="s">
        <v>109</v>
      </c>
      <c r="BH137" s="20">
        <f t="shared" si="45"/>
        <v>1</v>
      </c>
      <c r="BI137" s="20">
        <f t="shared" si="41"/>
        <v>0</v>
      </c>
      <c r="BJ137" s="20">
        <f t="shared" si="41"/>
        <v>0</v>
      </c>
      <c r="BK137" s="20">
        <f t="shared" si="41"/>
        <v>0</v>
      </c>
      <c r="BL137" s="15">
        <v>35.926814669999999</v>
      </c>
      <c r="BM137" s="16">
        <v>-79.038504070000002</v>
      </c>
      <c r="BO137">
        <f t="shared" si="46"/>
        <v>0</v>
      </c>
      <c r="BP137" s="28">
        <f t="shared" si="47"/>
        <v>1</v>
      </c>
      <c r="BQ137">
        <f t="shared" si="37"/>
        <v>1</v>
      </c>
      <c r="BR137">
        <f t="shared" si="34"/>
        <v>0</v>
      </c>
      <c r="BS137">
        <f t="shared" si="34"/>
        <v>0</v>
      </c>
      <c r="BT137">
        <f t="shared" si="34"/>
        <v>0</v>
      </c>
      <c r="BU137">
        <f t="shared" si="34"/>
        <v>0</v>
      </c>
    </row>
    <row r="138" spans="1:73" x14ac:dyDescent="0.45">
      <c r="A138" s="18">
        <v>137</v>
      </c>
      <c r="B138" s="15" t="s">
        <v>485</v>
      </c>
      <c r="C138" s="15" t="s">
        <v>1337</v>
      </c>
      <c r="D138" s="15" t="s">
        <v>1171</v>
      </c>
      <c r="E138" s="17">
        <v>42044</v>
      </c>
      <c r="F138" s="15" t="s">
        <v>118</v>
      </c>
      <c r="G138" s="40" t="s">
        <v>24</v>
      </c>
      <c r="H138">
        <f t="shared" si="42"/>
        <v>0</v>
      </c>
      <c r="I138" s="15" t="s">
        <v>25</v>
      </c>
      <c r="J138" s="40" t="s">
        <v>25</v>
      </c>
      <c r="K138" s="20">
        <f t="shared" si="35"/>
        <v>1</v>
      </c>
      <c r="L138" s="20">
        <f t="shared" si="40"/>
        <v>0</v>
      </c>
      <c r="M138" s="20">
        <f t="shared" si="40"/>
        <v>0</v>
      </c>
      <c r="N138" s="20">
        <f t="shared" si="40"/>
        <v>0</v>
      </c>
      <c r="O138" s="20">
        <f t="shared" si="40"/>
        <v>0</v>
      </c>
      <c r="P138" s="20">
        <f t="shared" si="40"/>
        <v>0</v>
      </c>
      <c r="Q138" s="20">
        <f t="shared" si="40"/>
        <v>0</v>
      </c>
      <c r="R138" s="20">
        <f t="shared" si="40"/>
        <v>0</v>
      </c>
      <c r="S138" s="20">
        <f t="shared" si="40"/>
        <v>0</v>
      </c>
      <c r="T138" s="20">
        <f t="shared" si="40"/>
        <v>0</v>
      </c>
      <c r="U138" s="20">
        <f t="shared" si="40"/>
        <v>0</v>
      </c>
      <c r="V138" s="20">
        <f t="shared" si="40"/>
        <v>0</v>
      </c>
      <c r="W138" s="20">
        <f t="shared" si="40"/>
        <v>0</v>
      </c>
      <c r="X138" s="40" t="s">
        <v>57</v>
      </c>
      <c r="Y138" s="20">
        <f t="shared" si="38"/>
        <v>0</v>
      </c>
      <c r="Z138" s="20">
        <f t="shared" si="39"/>
        <v>0</v>
      </c>
      <c r="AA138" s="20">
        <f t="shared" si="39"/>
        <v>0</v>
      </c>
      <c r="AB138" s="20">
        <f t="shared" si="39"/>
        <v>1</v>
      </c>
      <c r="AC138" s="20">
        <f t="shared" si="39"/>
        <v>0</v>
      </c>
      <c r="AD138" s="20">
        <f t="shared" si="39"/>
        <v>0</v>
      </c>
      <c r="AE138" s="20">
        <f t="shared" si="39"/>
        <v>0</v>
      </c>
      <c r="AF138" s="20">
        <f t="shared" si="39"/>
        <v>0</v>
      </c>
      <c r="AG138" s="20">
        <f t="shared" si="39"/>
        <v>0</v>
      </c>
      <c r="AH138" s="20">
        <f t="shared" si="39"/>
        <v>0</v>
      </c>
      <c r="AI138" s="20">
        <f t="shared" si="39"/>
        <v>0</v>
      </c>
      <c r="AJ138" s="40" t="s">
        <v>487</v>
      </c>
      <c r="AK138" s="15">
        <v>3</v>
      </c>
      <c r="AL138" s="15">
        <v>1</v>
      </c>
      <c r="AM138" s="15">
        <v>4</v>
      </c>
      <c r="AN138" s="15">
        <v>0</v>
      </c>
      <c r="AO138" s="15"/>
      <c r="AP138" s="15"/>
      <c r="AQ138" s="15"/>
      <c r="AR138" s="29" t="s">
        <v>101</v>
      </c>
      <c r="AS138" s="39" t="s">
        <v>28</v>
      </c>
      <c r="AT138" s="28">
        <f t="shared" si="43"/>
        <v>0</v>
      </c>
      <c r="AU138" s="28" t="s">
        <v>101</v>
      </c>
      <c r="AV138" s="40" t="s">
        <v>28</v>
      </c>
      <c r="AW138" s="32">
        <f t="shared" si="44"/>
        <v>0</v>
      </c>
      <c r="AX138" s="32">
        <f t="shared" si="44"/>
        <v>1</v>
      </c>
      <c r="AY138" s="32">
        <f t="shared" si="44"/>
        <v>0</v>
      </c>
      <c r="AZ138" s="42" t="s">
        <v>29</v>
      </c>
      <c r="BA138">
        <f t="shared" si="36"/>
        <v>1</v>
      </c>
      <c r="BB138">
        <f t="shared" si="33"/>
        <v>0</v>
      </c>
      <c r="BC138">
        <f t="shared" si="33"/>
        <v>0</v>
      </c>
      <c r="BD138">
        <f t="shared" si="33"/>
        <v>0</v>
      </c>
      <c r="BE138">
        <f t="shared" si="33"/>
        <v>0</v>
      </c>
      <c r="BF138">
        <f t="shared" si="33"/>
        <v>0</v>
      </c>
      <c r="BG138" s="40" t="s">
        <v>300</v>
      </c>
      <c r="BH138" s="20">
        <f t="shared" si="45"/>
        <v>0</v>
      </c>
      <c r="BI138" s="20">
        <f t="shared" si="41"/>
        <v>1</v>
      </c>
      <c r="BJ138" s="20">
        <f t="shared" si="41"/>
        <v>0</v>
      </c>
      <c r="BK138" s="20">
        <f t="shared" si="41"/>
        <v>0</v>
      </c>
      <c r="BL138" s="15">
        <v>28.246533039999999</v>
      </c>
      <c r="BM138" s="16">
        <v>-82.716902590000004</v>
      </c>
      <c r="BO138">
        <f t="shared" si="46"/>
        <v>0</v>
      </c>
      <c r="BP138" s="28">
        <f t="shared" si="47"/>
        <v>1</v>
      </c>
      <c r="BQ138">
        <f t="shared" si="37"/>
        <v>1</v>
      </c>
      <c r="BR138">
        <f t="shared" si="34"/>
        <v>0</v>
      </c>
      <c r="BS138">
        <f t="shared" si="34"/>
        <v>0</v>
      </c>
      <c r="BT138">
        <f t="shared" si="34"/>
        <v>0</v>
      </c>
      <c r="BU138">
        <f t="shared" si="34"/>
        <v>0</v>
      </c>
    </row>
    <row r="139" spans="1:73" x14ac:dyDescent="0.45">
      <c r="A139" s="18">
        <v>138</v>
      </c>
      <c r="B139" s="15" t="s">
        <v>489</v>
      </c>
      <c r="C139" s="15" t="s">
        <v>1336</v>
      </c>
      <c r="D139" s="15" t="s">
        <v>1244</v>
      </c>
      <c r="E139" s="17">
        <v>42042</v>
      </c>
      <c r="F139" s="15" t="s">
        <v>491</v>
      </c>
      <c r="G139" s="40" t="s">
        <v>24</v>
      </c>
      <c r="H139">
        <f t="shared" si="42"/>
        <v>0</v>
      </c>
      <c r="I139" s="15" t="s">
        <v>25</v>
      </c>
      <c r="J139" s="40" t="s">
        <v>25</v>
      </c>
      <c r="K139" s="20">
        <f t="shared" si="35"/>
        <v>1</v>
      </c>
      <c r="L139" s="20">
        <f t="shared" si="40"/>
        <v>0</v>
      </c>
      <c r="M139" s="20">
        <f t="shared" si="40"/>
        <v>0</v>
      </c>
      <c r="N139" s="20">
        <f t="shared" si="40"/>
        <v>0</v>
      </c>
      <c r="O139" s="20">
        <f t="shared" si="40"/>
        <v>0</v>
      </c>
      <c r="P139" s="20">
        <f t="shared" si="40"/>
        <v>0</v>
      </c>
      <c r="Q139" s="20">
        <f t="shared" si="40"/>
        <v>0</v>
      </c>
      <c r="R139" s="20">
        <f t="shared" si="40"/>
        <v>0</v>
      </c>
      <c r="S139" s="20">
        <f t="shared" si="40"/>
        <v>0</v>
      </c>
      <c r="T139" s="20">
        <f t="shared" si="40"/>
        <v>0</v>
      </c>
      <c r="U139" s="20">
        <f t="shared" si="40"/>
        <v>0</v>
      </c>
      <c r="V139" s="20">
        <f t="shared" si="40"/>
        <v>0</v>
      </c>
      <c r="W139" s="20">
        <f t="shared" si="40"/>
        <v>0</v>
      </c>
      <c r="X139" s="40" t="s">
        <v>223</v>
      </c>
      <c r="Y139" s="20">
        <f t="shared" si="38"/>
        <v>0</v>
      </c>
      <c r="Z139" s="20">
        <f t="shared" si="39"/>
        <v>0</v>
      </c>
      <c r="AA139" s="20">
        <f t="shared" si="39"/>
        <v>0</v>
      </c>
      <c r="AB139" s="20">
        <f t="shared" si="39"/>
        <v>0</v>
      </c>
      <c r="AC139" s="20">
        <f t="shared" si="39"/>
        <v>1</v>
      </c>
      <c r="AD139" s="20">
        <f t="shared" si="39"/>
        <v>0</v>
      </c>
      <c r="AE139" s="20">
        <f t="shared" si="39"/>
        <v>0</v>
      </c>
      <c r="AF139" s="20">
        <f t="shared" si="39"/>
        <v>0</v>
      </c>
      <c r="AG139" s="20">
        <f t="shared" si="39"/>
        <v>0</v>
      </c>
      <c r="AH139" s="20">
        <f t="shared" si="39"/>
        <v>0</v>
      </c>
      <c r="AI139" s="20">
        <f t="shared" si="39"/>
        <v>0</v>
      </c>
      <c r="AJ139" s="40" t="s">
        <v>492</v>
      </c>
      <c r="AK139" s="15">
        <v>0</v>
      </c>
      <c r="AL139" s="15">
        <v>3</v>
      </c>
      <c r="AM139" s="15">
        <v>3</v>
      </c>
      <c r="AN139" s="15">
        <v>0</v>
      </c>
      <c r="AO139" s="15"/>
      <c r="AP139" s="15"/>
      <c r="AQ139" s="15"/>
      <c r="AR139" s="29" t="s">
        <v>101</v>
      </c>
      <c r="AS139" s="39" t="s">
        <v>28</v>
      </c>
      <c r="AT139" s="28">
        <f t="shared" si="43"/>
        <v>0</v>
      </c>
      <c r="AU139" s="28" t="s">
        <v>101</v>
      </c>
      <c r="AV139" s="40" t="s">
        <v>28</v>
      </c>
      <c r="AW139" s="32">
        <f t="shared" si="44"/>
        <v>0</v>
      </c>
      <c r="AX139" s="32">
        <f t="shared" si="44"/>
        <v>1</v>
      </c>
      <c r="AY139" s="32">
        <f t="shared" si="44"/>
        <v>0</v>
      </c>
      <c r="AZ139" s="42" t="s">
        <v>1469</v>
      </c>
      <c r="BA139">
        <f t="shared" si="36"/>
        <v>0</v>
      </c>
      <c r="BB139">
        <f t="shared" si="33"/>
        <v>0</v>
      </c>
      <c r="BC139">
        <f t="shared" si="33"/>
        <v>1</v>
      </c>
      <c r="BD139">
        <f t="shared" si="33"/>
        <v>0</v>
      </c>
      <c r="BE139">
        <f t="shared" si="33"/>
        <v>0</v>
      </c>
      <c r="BF139">
        <f t="shared" si="33"/>
        <v>0</v>
      </c>
      <c r="BG139" s="40" t="s">
        <v>109</v>
      </c>
      <c r="BH139" s="20">
        <f t="shared" si="45"/>
        <v>1</v>
      </c>
      <c r="BI139" s="20">
        <f t="shared" si="41"/>
        <v>0</v>
      </c>
      <c r="BJ139" s="20">
        <f t="shared" si="41"/>
        <v>0</v>
      </c>
      <c r="BK139" s="20">
        <f t="shared" si="41"/>
        <v>0</v>
      </c>
      <c r="BL139" s="15">
        <v>40.425745499999998</v>
      </c>
      <c r="BM139" s="16">
        <v>-79.760925650000004</v>
      </c>
      <c r="BO139">
        <f t="shared" si="46"/>
        <v>0</v>
      </c>
      <c r="BP139" s="28">
        <f t="shared" si="47"/>
        <v>1</v>
      </c>
      <c r="BQ139">
        <f t="shared" si="37"/>
        <v>0</v>
      </c>
      <c r="BR139">
        <f t="shared" si="34"/>
        <v>0</v>
      </c>
      <c r="BS139">
        <f t="shared" si="34"/>
        <v>1</v>
      </c>
      <c r="BT139">
        <f t="shared" si="34"/>
        <v>0</v>
      </c>
      <c r="BU139">
        <f t="shared" si="34"/>
        <v>0</v>
      </c>
    </row>
    <row r="140" spans="1:73" x14ac:dyDescent="0.45">
      <c r="A140" s="18">
        <v>139</v>
      </c>
      <c r="B140" s="15" t="s">
        <v>493</v>
      </c>
      <c r="C140" s="15" t="s">
        <v>493</v>
      </c>
      <c r="D140" s="15" t="s">
        <v>1179</v>
      </c>
      <c r="E140" s="17">
        <v>42042</v>
      </c>
      <c r="F140" s="15" t="s">
        <v>118</v>
      </c>
      <c r="G140" s="40" t="s">
        <v>24</v>
      </c>
      <c r="H140">
        <f t="shared" si="42"/>
        <v>0</v>
      </c>
      <c r="I140" s="15" t="s">
        <v>119</v>
      </c>
      <c r="J140" s="40" t="s">
        <v>119</v>
      </c>
      <c r="K140" s="20">
        <f t="shared" si="35"/>
        <v>0</v>
      </c>
      <c r="L140" s="20">
        <f t="shared" si="40"/>
        <v>0</v>
      </c>
      <c r="M140" s="20">
        <f t="shared" si="40"/>
        <v>0</v>
      </c>
      <c r="N140" s="20">
        <f t="shared" si="40"/>
        <v>1</v>
      </c>
      <c r="O140" s="20">
        <f t="shared" si="40"/>
        <v>0</v>
      </c>
      <c r="P140" s="20">
        <f t="shared" si="40"/>
        <v>0</v>
      </c>
      <c r="Q140" s="20">
        <f t="shared" si="40"/>
        <v>0</v>
      </c>
      <c r="R140" s="20">
        <f t="shared" si="40"/>
        <v>0</v>
      </c>
      <c r="S140" s="20">
        <f t="shared" si="40"/>
        <v>0</v>
      </c>
      <c r="T140" s="20">
        <f t="shared" si="40"/>
        <v>0</v>
      </c>
      <c r="U140" s="20">
        <f t="shared" si="40"/>
        <v>0</v>
      </c>
      <c r="V140" s="20">
        <f t="shared" si="40"/>
        <v>0</v>
      </c>
      <c r="W140" s="20">
        <f t="shared" si="40"/>
        <v>0</v>
      </c>
      <c r="X140" s="40" t="s">
        <v>223</v>
      </c>
      <c r="Y140" s="20">
        <f t="shared" si="38"/>
        <v>0</v>
      </c>
      <c r="Z140" s="20">
        <f t="shared" si="39"/>
        <v>0</v>
      </c>
      <c r="AA140" s="20">
        <f t="shared" si="39"/>
        <v>0</v>
      </c>
      <c r="AB140" s="20">
        <f t="shared" si="39"/>
        <v>0</v>
      </c>
      <c r="AC140" s="20">
        <f t="shared" si="39"/>
        <v>1</v>
      </c>
      <c r="AD140" s="20">
        <f t="shared" si="39"/>
        <v>0</v>
      </c>
      <c r="AE140" s="20">
        <f t="shared" si="39"/>
        <v>0</v>
      </c>
      <c r="AF140" s="20">
        <f t="shared" si="39"/>
        <v>0</v>
      </c>
      <c r="AG140" s="20">
        <f t="shared" si="39"/>
        <v>0</v>
      </c>
      <c r="AH140" s="20">
        <f t="shared" si="39"/>
        <v>0</v>
      </c>
      <c r="AI140" s="20">
        <f t="shared" si="39"/>
        <v>0</v>
      </c>
      <c r="AJ140" s="40" t="s">
        <v>495</v>
      </c>
      <c r="AK140" s="15">
        <v>5</v>
      </c>
      <c r="AL140" s="15">
        <v>2</v>
      </c>
      <c r="AM140" s="15">
        <v>6</v>
      </c>
      <c r="AN140" s="15">
        <v>0</v>
      </c>
      <c r="AO140" s="15"/>
      <c r="AP140" s="15"/>
      <c r="AQ140" s="15"/>
      <c r="AR140" s="29" t="s">
        <v>101</v>
      </c>
      <c r="AS140" s="39" t="s">
        <v>28</v>
      </c>
      <c r="AT140" s="28">
        <f t="shared" si="43"/>
        <v>0</v>
      </c>
      <c r="AU140" s="28" t="s">
        <v>101</v>
      </c>
      <c r="AV140" s="40" t="s">
        <v>28</v>
      </c>
      <c r="AW140" s="32">
        <f t="shared" si="44"/>
        <v>0</v>
      </c>
      <c r="AX140" s="32">
        <f t="shared" si="44"/>
        <v>1</v>
      </c>
      <c r="AY140" s="32">
        <f t="shared" si="44"/>
        <v>0</v>
      </c>
      <c r="AZ140" s="42" t="s">
        <v>1469</v>
      </c>
      <c r="BA140">
        <f t="shared" si="36"/>
        <v>0</v>
      </c>
      <c r="BB140">
        <f t="shared" si="33"/>
        <v>0</v>
      </c>
      <c r="BC140">
        <f t="shared" si="33"/>
        <v>1</v>
      </c>
      <c r="BD140">
        <f t="shared" si="33"/>
        <v>0</v>
      </c>
      <c r="BE140">
        <f t="shared" si="33"/>
        <v>0</v>
      </c>
      <c r="BF140">
        <f t="shared" si="33"/>
        <v>0</v>
      </c>
      <c r="BG140" s="40" t="s">
        <v>109</v>
      </c>
      <c r="BH140" s="20">
        <f t="shared" si="45"/>
        <v>1</v>
      </c>
      <c r="BI140" s="20">
        <f t="shared" si="41"/>
        <v>0</v>
      </c>
      <c r="BJ140" s="20">
        <f t="shared" si="41"/>
        <v>0</v>
      </c>
      <c r="BK140" s="20">
        <f t="shared" si="41"/>
        <v>0</v>
      </c>
      <c r="BL140" s="15">
        <v>33.710592920000003</v>
      </c>
      <c r="BM140" s="16">
        <v>-84.715642759999994</v>
      </c>
      <c r="BO140">
        <f t="shared" si="46"/>
        <v>0</v>
      </c>
      <c r="BP140" s="28">
        <f t="shared" si="47"/>
        <v>1</v>
      </c>
      <c r="BQ140">
        <f t="shared" si="37"/>
        <v>0</v>
      </c>
      <c r="BR140">
        <f t="shared" si="34"/>
        <v>0</v>
      </c>
      <c r="BS140">
        <f t="shared" si="34"/>
        <v>1</v>
      </c>
      <c r="BT140">
        <f t="shared" si="34"/>
        <v>0</v>
      </c>
      <c r="BU140">
        <f t="shared" si="34"/>
        <v>0</v>
      </c>
    </row>
    <row r="141" spans="1:73" x14ac:dyDescent="0.45">
      <c r="A141" s="18">
        <v>140</v>
      </c>
      <c r="B141" s="15" t="s">
        <v>496</v>
      </c>
      <c r="C141" s="15" t="s">
        <v>1335</v>
      </c>
      <c r="D141" s="15" t="s">
        <v>1213</v>
      </c>
      <c r="E141" s="17">
        <v>42039</v>
      </c>
      <c r="F141" s="15" t="s">
        <v>1433</v>
      </c>
      <c r="G141" s="40" t="s">
        <v>1432</v>
      </c>
      <c r="H141">
        <f t="shared" si="42"/>
        <v>0</v>
      </c>
      <c r="I141" s="15" t="s">
        <v>25</v>
      </c>
      <c r="J141" s="40" t="s">
        <v>25</v>
      </c>
      <c r="K141" s="20">
        <f t="shared" si="35"/>
        <v>1</v>
      </c>
      <c r="L141" s="20">
        <f t="shared" si="40"/>
        <v>0</v>
      </c>
      <c r="M141" s="20">
        <f t="shared" si="40"/>
        <v>0</v>
      </c>
      <c r="N141" s="20">
        <f t="shared" si="40"/>
        <v>0</v>
      </c>
      <c r="O141" s="20">
        <f t="shared" si="40"/>
        <v>0</v>
      </c>
      <c r="P141" s="20">
        <f t="shared" si="40"/>
        <v>0</v>
      </c>
      <c r="Q141" s="20">
        <f t="shared" si="40"/>
        <v>0</v>
      </c>
      <c r="R141" s="20">
        <f t="shared" si="40"/>
        <v>0</v>
      </c>
      <c r="S141" s="20">
        <f t="shared" si="40"/>
        <v>0</v>
      </c>
      <c r="T141" s="20">
        <f t="shared" si="40"/>
        <v>0</v>
      </c>
      <c r="U141" s="20">
        <f t="shared" si="40"/>
        <v>0</v>
      </c>
      <c r="V141" s="20">
        <f t="shared" si="40"/>
        <v>0</v>
      </c>
      <c r="W141" s="20">
        <f t="shared" si="40"/>
        <v>0</v>
      </c>
      <c r="X141" s="40" t="s">
        <v>223</v>
      </c>
      <c r="Y141" s="20">
        <f t="shared" si="38"/>
        <v>0</v>
      </c>
      <c r="Z141" s="20">
        <f t="shared" si="39"/>
        <v>0</v>
      </c>
      <c r="AA141" s="20">
        <f t="shared" si="39"/>
        <v>0</v>
      </c>
      <c r="AB141" s="20">
        <f t="shared" si="39"/>
        <v>0</v>
      </c>
      <c r="AC141" s="20">
        <f t="shared" si="39"/>
        <v>1</v>
      </c>
      <c r="AD141" s="20">
        <f t="shared" si="39"/>
        <v>0</v>
      </c>
      <c r="AE141" s="20">
        <f t="shared" si="39"/>
        <v>0</v>
      </c>
      <c r="AF141" s="20">
        <f t="shared" si="39"/>
        <v>0</v>
      </c>
      <c r="AG141" s="20">
        <f t="shared" si="39"/>
        <v>0</v>
      </c>
      <c r="AH141" s="20">
        <f t="shared" ref="Z141:AI167" si="48">IF($X141=AH$1,1,0)</f>
        <v>0</v>
      </c>
      <c r="AI141" s="20">
        <f t="shared" si="48"/>
        <v>0</v>
      </c>
      <c r="AJ141" s="40" t="s">
        <v>497</v>
      </c>
      <c r="AK141" s="15">
        <v>4</v>
      </c>
      <c r="AL141" s="15">
        <v>0</v>
      </c>
      <c r="AM141" s="15">
        <v>3</v>
      </c>
      <c r="AN141" s="15">
        <v>0</v>
      </c>
      <c r="AO141" s="15"/>
      <c r="AP141" s="15"/>
      <c r="AQ141" s="15"/>
      <c r="AR141" s="29" t="s">
        <v>101</v>
      </c>
      <c r="AS141" s="39" t="s">
        <v>28</v>
      </c>
      <c r="AT141" s="28">
        <f t="shared" si="43"/>
        <v>0</v>
      </c>
      <c r="AU141" s="28" t="s">
        <v>101</v>
      </c>
      <c r="AV141" s="40" t="s">
        <v>101</v>
      </c>
      <c r="AW141" s="32">
        <f t="shared" si="44"/>
        <v>0</v>
      </c>
      <c r="AX141" s="32">
        <f t="shared" si="44"/>
        <v>0</v>
      </c>
      <c r="AY141" s="32">
        <f t="shared" si="44"/>
        <v>1</v>
      </c>
      <c r="AZ141" s="42" t="s">
        <v>29</v>
      </c>
      <c r="BA141">
        <f t="shared" si="36"/>
        <v>1</v>
      </c>
      <c r="BB141">
        <f t="shared" si="33"/>
        <v>0</v>
      </c>
      <c r="BC141">
        <f t="shared" si="33"/>
        <v>0</v>
      </c>
      <c r="BD141">
        <f t="shared" si="33"/>
        <v>0</v>
      </c>
      <c r="BE141">
        <f t="shared" si="33"/>
        <v>0</v>
      </c>
      <c r="BF141">
        <f t="shared" si="33"/>
        <v>0</v>
      </c>
      <c r="BG141" s="40" t="s">
        <v>109</v>
      </c>
      <c r="BH141" s="20">
        <f t="shared" si="45"/>
        <v>1</v>
      </c>
      <c r="BI141" s="20">
        <f t="shared" si="41"/>
        <v>0</v>
      </c>
      <c r="BJ141" s="20">
        <f t="shared" si="41"/>
        <v>0</v>
      </c>
      <c r="BK141" s="20">
        <f t="shared" si="41"/>
        <v>0</v>
      </c>
      <c r="BL141" s="15">
        <v>36.276179120000002</v>
      </c>
      <c r="BM141" s="16">
        <v>-80.355014019999999</v>
      </c>
      <c r="BO141">
        <f t="shared" si="46"/>
        <v>0</v>
      </c>
      <c r="BP141" s="28">
        <f t="shared" si="47"/>
        <v>1</v>
      </c>
      <c r="BQ141">
        <f t="shared" si="37"/>
        <v>1</v>
      </c>
      <c r="BR141">
        <f t="shared" si="34"/>
        <v>0</v>
      </c>
      <c r="BS141">
        <f t="shared" si="34"/>
        <v>0</v>
      </c>
      <c r="BT141">
        <f t="shared" si="34"/>
        <v>0</v>
      </c>
      <c r="BU141">
        <f t="shared" si="34"/>
        <v>0</v>
      </c>
    </row>
    <row r="142" spans="1:73" x14ac:dyDescent="0.45">
      <c r="A142" s="18">
        <v>141</v>
      </c>
      <c r="B142" s="15" t="s">
        <v>498</v>
      </c>
      <c r="C142" s="15" t="s">
        <v>1334</v>
      </c>
      <c r="D142" s="15" t="s">
        <v>1161</v>
      </c>
      <c r="E142" s="17">
        <v>42036</v>
      </c>
      <c r="F142" s="15" t="s">
        <v>500</v>
      </c>
      <c r="G142" s="40" t="s">
        <v>24</v>
      </c>
      <c r="H142">
        <f t="shared" si="42"/>
        <v>0</v>
      </c>
      <c r="I142" s="15" t="s">
        <v>501</v>
      </c>
      <c r="J142" s="40" t="s">
        <v>1467</v>
      </c>
      <c r="K142" s="20">
        <f t="shared" si="35"/>
        <v>0</v>
      </c>
      <c r="L142" s="20">
        <f t="shared" si="40"/>
        <v>0</v>
      </c>
      <c r="M142" s="20">
        <f t="shared" si="40"/>
        <v>0</v>
      </c>
      <c r="N142" s="20">
        <f t="shared" si="40"/>
        <v>0</v>
      </c>
      <c r="O142" s="20">
        <f t="shared" si="40"/>
        <v>0</v>
      </c>
      <c r="P142" s="20">
        <f t="shared" si="40"/>
        <v>0</v>
      </c>
      <c r="Q142" s="20">
        <f t="shared" si="40"/>
        <v>0</v>
      </c>
      <c r="R142" s="20">
        <f t="shared" si="40"/>
        <v>0</v>
      </c>
      <c r="S142" s="20">
        <f t="shared" si="40"/>
        <v>0</v>
      </c>
      <c r="T142" s="20">
        <f t="shared" ref="L142:W163" si="49">IF($J142=T$1,1,0)</f>
        <v>0</v>
      </c>
      <c r="U142" s="20">
        <f t="shared" si="49"/>
        <v>0</v>
      </c>
      <c r="V142" s="20">
        <f t="shared" si="49"/>
        <v>0</v>
      </c>
      <c r="W142" s="20">
        <f t="shared" si="49"/>
        <v>1</v>
      </c>
      <c r="X142" s="40" t="s">
        <v>363</v>
      </c>
      <c r="Y142" s="20">
        <f t="shared" si="38"/>
        <v>0</v>
      </c>
      <c r="Z142" s="20">
        <f t="shared" si="48"/>
        <v>0</v>
      </c>
      <c r="AA142" s="20">
        <f t="shared" si="48"/>
        <v>0</v>
      </c>
      <c r="AB142" s="20">
        <f t="shared" si="48"/>
        <v>0</v>
      </c>
      <c r="AC142" s="20">
        <f t="shared" si="48"/>
        <v>0</v>
      </c>
      <c r="AD142" s="20">
        <f t="shared" si="48"/>
        <v>0</v>
      </c>
      <c r="AE142" s="20">
        <f t="shared" si="48"/>
        <v>0</v>
      </c>
      <c r="AF142" s="20">
        <f t="shared" si="48"/>
        <v>0</v>
      </c>
      <c r="AG142" s="20">
        <f t="shared" si="48"/>
        <v>0</v>
      </c>
      <c r="AH142" s="20">
        <f t="shared" si="48"/>
        <v>0</v>
      </c>
      <c r="AI142" s="20">
        <f t="shared" si="48"/>
        <v>0</v>
      </c>
      <c r="AJ142" s="40" t="s">
        <v>502</v>
      </c>
      <c r="AK142" s="15">
        <v>0</v>
      </c>
      <c r="AL142" s="15">
        <v>6</v>
      </c>
      <c r="AM142" s="15">
        <v>6</v>
      </c>
      <c r="AN142" s="15">
        <v>0</v>
      </c>
      <c r="AO142" s="15"/>
      <c r="AP142" s="15"/>
      <c r="AQ142" s="15"/>
      <c r="AR142" s="29" t="s">
        <v>101</v>
      </c>
      <c r="AS142" s="39" t="s">
        <v>28</v>
      </c>
      <c r="AT142" s="28">
        <f t="shared" si="43"/>
        <v>0</v>
      </c>
      <c r="AU142" s="28" t="s">
        <v>101</v>
      </c>
      <c r="AV142" s="40" t="s">
        <v>28</v>
      </c>
      <c r="AW142" s="32">
        <f t="shared" si="44"/>
        <v>0</v>
      </c>
      <c r="AX142" s="32">
        <f t="shared" si="44"/>
        <v>1</v>
      </c>
      <c r="AY142" s="32">
        <f t="shared" si="44"/>
        <v>0</v>
      </c>
      <c r="AZ142" s="42" t="s">
        <v>1469</v>
      </c>
      <c r="BA142">
        <f t="shared" si="36"/>
        <v>0</v>
      </c>
      <c r="BB142">
        <f t="shared" si="33"/>
        <v>0</v>
      </c>
      <c r="BC142">
        <f t="shared" si="33"/>
        <v>1</v>
      </c>
      <c r="BD142">
        <f t="shared" si="33"/>
        <v>0</v>
      </c>
      <c r="BE142">
        <f t="shared" si="33"/>
        <v>0</v>
      </c>
      <c r="BF142">
        <f t="shared" si="33"/>
        <v>0</v>
      </c>
      <c r="BG142" s="40" t="s">
        <v>109</v>
      </c>
      <c r="BH142" s="20">
        <f t="shared" si="45"/>
        <v>1</v>
      </c>
      <c r="BI142" s="20">
        <f t="shared" si="41"/>
        <v>0</v>
      </c>
      <c r="BJ142" s="20">
        <f t="shared" si="41"/>
        <v>0</v>
      </c>
      <c r="BK142" s="20">
        <f t="shared" si="41"/>
        <v>0</v>
      </c>
      <c r="BL142" s="15">
        <v>43.040934159999999</v>
      </c>
      <c r="BM142" s="16">
        <v>-76.143767629999999</v>
      </c>
      <c r="BO142">
        <f t="shared" si="46"/>
        <v>0</v>
      </c>
      <c r="BP142" s="28">
        <f t="shared" si="47"/>
        <v>1</v>
      </c>
      <c r="BQ142">
        <f t="shared" si="37"/>
        <v>0</v>
      </c>
      <c r="BR142">
        <f t="shared" si="34"/>
        <v>0</v>
      </c>
      <c r="BS142">
        <f t="shared" si="34"/>
        <v>1</v>
      </c>
      <c r="BT142">
        <f t="shared" si="34"/>
        <v>0</v>
      </c>
      <c r="BU142">
        <f t="shared" si="34"/>
        <v>0</v>
      </c>
    </row>
    <row r="143" spans="1:73" x14ac:dyDescent="0.45">
      <c r="A143" s="18">
        <v>142</v>
      </c>
      <c r="B143" s="15" t="s">
        <v>503</v>
      </c>
      <c r="C143" s="15" t="s">
        <v>503</v>
      </c>
      <c r="D143" s="15" t="s">
        <v>1179</v>
      </c>
      <c r="E143" s="17">
        <v>42032</v>
      </c>
      <c r="F143" s="15" t="s">
        <v>118</v>
      </c>
      <c r="G143" s="40" t="s">
        <v>24</v>
      </c>
      <c r="H143">
        <f t="shared" si="42"/>
        <v>0</v>
      </c>
      <c r="I143" s="15" t="s">
        <v>119</v>
      </c>
      <c r="J143" s="40" t="s">
        <v>119</v>
      </c>
      <c r="K143" s="20">
        <f t="shared" si="35"/>
        <v>0</v>
      </c>
      <c r="L143" s="20">
        <f t="shared" si="49"/>
        <v>0</v>
      </c>
      <c r="M143" s="20">
        <f t="shared" si="49"/>
        <v>0</v>
      </c>
      <c r="N143" s="20">
        <f t="shared" si="49"/>
        <v>1</v>
      </c>
      <c r="O143" s="20">
        <f t="shared" si="49"/>
        <v>0</v>
      </c>
      <c r="P143" s="20">
        <f t="shared" si="49"/>
        <v>0</v>
      </c>
      <c r="Q143" s="20">
        <f t="shared" si="49"/>
        <v>0</v>
      </c>
      <c r="R143" s="20">
        <f t="shared" si="49"/>
        <v>0</v>
      </c>
      <c r="S143" s="20">
        <f t="shared" si="49"/>
        <v>0</v>
      </c>
      <c r="T143" s="20">
        <f t="shared" si="49"/>
        <v>0</v>
      </c>
      <c r="U143" s="20">
        <f t="shared" si="49"/>
        <v>0</v>
      </c>
      <c r="V143" s="20">
        <f t="shared" si="49"/>
        <v>0</v>
      </c>
      <c r="W143" s="20">
        <f t="shared" si="49"/>
        <v>0</v>
      </c>
      <c r="X143" s="40" t="s">
        <v>223</v>
      </c>
      <c r="Y143" s="20">
        <f t="shared" si="38"/>
        <v>0</v>
      </c>
      <c r="Z143" s="20">
        <f t="shared" si="48"/>
        <v>0</v>
      </c>
      <c r="AA143" s="20">
        <f t="shared" si="48"/>
        <v>0</v>
      </c>
      <c r="AB143" s="20">
        <f t="shared" si="48"/>
        <v>0</v>
      </c>
      <c r="AC143" s="20">
        <f t="shared" si="48"/>
        <v>1</v>
      </c>
      <c r="AD143" s="20">
        <f t="shared" si="48"/>
        <v>0</v>
      </c>
      <c r="AE143" s="20">
        <f t="shared" si="48"/>
        <v>0</v>
      </c>
      <c r="AF143" s="20">
        <f t="shared" si="48"/>
        <v>0</v>
      </c>
      <c r="AG143" s="20">
        <f t="shared" si="48"/>
        <v>0</v>
      </c>
      <c r="AH143" s="20">
        <f t="shared" si="48"/>
        <v>0</v>
      </c>
      <c r="AI143" s="20">
        <f t="shared" si="48"/>
        <v>0</v>
      </c>
      <c r="AJ143" s="40" t="s">
        <v>505</v>
      </c>
      <c r="AK143" s="15">
        <v>5</v>
      </c>
      <c r="AL143" s="15">
        <v>0</v>
      </c>
      <c r="AM143" s="15">
        <v>5</v>
      </c>
      <c r="AN143" s="15">
        <v>0</v>
      </c>
      <c r="AO143" s="15"/>
      <c r="AP143" s="15"/>
      <c r="AQ143" s="15"/>
      <c r="AR143" s="29" t="s">
        <v>101</v>
      </c>
      <c r="AS143" s="39" t="s">
        <v>28</v>
      </c>
      <c r="AT143" s="28">
        <f t="shared" si="43"/>
        <v>0</v>
      </c>
      <c r="AU143" s="28" t="s">
        <v>101</v>
      </c>
      <c r="AV143" s="40" t="s">
        <v>28</v>
      </c>
      <c r="AW143" s="32">
        <f t="shared" si="44"/>
        <v>0</v>
      </c>
      <c r="AX143" s="32">
        <f t="shared" si="44"/>
        <v>1</v>
      </c>
      <c r="AY143" s="32">
        <f t="shared" si="44"/>
        <v>0</v>
      </c>
      <c r="AZ143" s="42" t="s">
        <v>29</v>
      </c>
      <c r="BA143">
        <f t="shared" si="36"/>
        <v>1</v>
      </c>
      <c r="BB143">
        <f t="shared" si="33"/>
        <v>0</v>
      </c>
      <c r="BC143">
        <f t="shared" si="33"/>
        <v>0</v>
      </c>
      <c r="BD143">
        <f t="shared" si="33"/>
        <v>0</v>
      </c>
      <c r="BE143">
        <f t="shared" si="33"/>
        <v>0</v>
      </c>
      <c r="BF143">
        <f t="shared" si="33"/>
        <v>0</v>
      </c>
      <c r="BG143" s="40" t="s">
        <v>109</v>
      </c>
      <c r="BH143" s="20">
        <f t="shared" si="45"/>
        <v>1</v>
      </c>
      <c r="BI143" s="20">
        <f t="shared" si="41"/>
        <v>0</v>
      </c>
      <c r="BJ143" s="20">
        <f t="shared" si="41"/>
        <v>0</v>
      </c>
      <c r="BK143" s="20">
        <f t="shared" si="41"/>
        <v>0</v>
      </c>
      <c r="BL143" s="15">
        <v>33.036070619999997</v>
      </c>
      <c r="BM143" s="16">
        <v>-85.028706499999998</v>
      </c>
      <c r="BO143">
        <f t="shared" si="46"/>
        <v>0</v>
      </c>
      <c r="BP143" s="28">
        <f t="shared" si="47"/>
        <v>1</v>
      </c>
      <c r="BQ143">
        <f t="shared" si="37"/>
        <v>1</v>
      </c>
      <c r="BR143">
        <f t="shared" si="34"/>
        <v>0</v>
      </c>
      <c r="BS143">
        <f t="shared" si="34"/>
        <v>0</v>
      </c>
      <c r="BT143">
        <f t="shared" si="34"/>
        <v>0</v>
      </c>
      <c r="BU143">
        <f t="shared" si="34"/>
        <v>0</v>
      </c>
    </row>
    <row r="144" spans="1:73" x14ac:dyDescent="0.45">
      <c r="A144" s="18">
        <v>143</v>
      </c>
      <c r="B144" s="15" t="s">
        <v>506</v>
      </c>
      <c r="C144" s="15" t="s">
        <v>1333</v>
      </c>
      <c r="D144" s="15" t="s">
        <v>1161</v>
      </c>
      <c r="E144" s="17">
        <v>42028</v>
      </c>
      <c r="F144" s="15" t="s">
        <v>118</v>
      </c>
      <c r="G144" s="40" t="s">
        <v>24</v>
      </c>
      <c r="H144">
        <f t="shared" si="42"/>
        <v>0</v>
      </c>
      <c r="I144" s="15" t="s">
        <v>119</v>
      </c>
      <c r="J144" s="40" t="s">
        <v>119</v>
      </c>
      <c r="K144" s="20">
        <f t="shared" si="35"/>
        <v>0</v>
      </c>
      <c r="L144" s="20">
        <f t="shared" si="49"/>
        <v>0</v>
      </c>
      <c r="M144" s="20">
        <f t="shared" si="49"/>
        <v>0</v>
      </c>
      <c r="N144" s="20">
        <f t="shared" si="49"/>
        <v>1</v>
      </c>
      <c r="O144" s="20">
        <f t="shared" si="49"/>
        <v>0</v>
      </c>
      <c r="P144" s="20">
        <f t="shared" si="49"/>
        <v>0</v>
      </c>
      <c r="Q144" s="20">
        <f t="shared" si="49"/>
        <v>0</v>
      </c>
      <c r="R144" s="20">
        <f t="shared" si="49"/>
        <v>0</v>
      </c>
      <c r="S144" s="20">
        <f t="shared" si="49"/>
        <v>0</v>
      </c>
      <c r="T144" s="20">
        <f t="shared" si="49"/>
        <v>0</v>
      </c>
      <c r="U144" s="20">
        <f t="shared" si="49"/>
        <v>0</v>
      </c>
      <c r="V144" s="20">
        <f t="shared" si="49"/>
        <v>0</v>
      </c>
      <c r="W144" s="20">
        <f t="shared" si="49"/>
        <v>0</v>
      </c>
      <c r="X144" s="40" t="s">
        <v>223</v>
      </c>
      <c r="Y144" s="20">
        <f t="shared" si="38"/>
        <v>0</v>
      </c>
      <c r="Z144" s="20">
        <f t="shared" si="48"/>
        <v>0</v>
      </c>
      <c r="AA144" s="20">
        <f t="shared" si="48"/>
        <v>0</v>
      </c>
      <c r="AB144" s="20">
        <f t="shared" si="48"/>
        <v>0</v>
      </c>
      <c r="AC144" s="20">
        <f t="shared" si="48"/>
        <v>1</v>
      </c>
      <c r="AD144" s="20">
        <f t="shared" si="48"/>
        <v>0</v>
      </c>
      <c r="AE144" s="20">
        <f t="shared" si="48"/>
        <v>0</v>
      </c>
      <c r="AF144" s="20">
        <f t="shared" si="48"/>
        <v>0</v>
      </c>
      <c r="AG144" s="20">
        <f t="shared" si="48"/>
        <v>0</v>
      </c>
      <c r="AH144" s="20">
        <f t="shared" si="48"/>
        <v>0</v>
      </c>
      <c r="AI144" s="20">
        <f t="shared" si="48"/>
        <v>0</v>
      </c>
      <c r="AJ144" s="40" t="s">
        <v>508</v>
      </c>
      <c r="AK144" s="15">
        <v>4</v>
      </c>
      <c r="AL144" s="15">
        <v>1</v>
      </c>
      <c r="AM144" s="15">
        <v>4</v>
      </c>
      <c r="AN144" s="15">
        <v>0</v>
      </c>
      <c r="AO144" s="15"/>
      <c r="AP144" s="15"/>
      <c r="AQ144" s="15"/>
      <c r="AR144" s="29" t="s">
        <v>101</v>
      </c>
      <c r="AS144" s="39" t="s">
        <v>28</v>
      </c>
      <c r="AT144" s="28">
        <f t="shared" si="43"/>
        <v>0</v>
      </c>
      <c r="AU144" s="28" t="s">
        <v>101</v>
      </c>
      <c r="AV144" s="40" t="s">
        <v>28</v>
      </c>
      <c r="AW144" s="32">
        <f t="shared" si="44"/>
        <v>0</v>
      </c>
      <c r="AX144" s="32">
        <f t="shared" si="44"/>
        <v>1</v>
      </c>
      <c r="AY144" s="32">
        <f t="shared" si="44"/>
        <v>0</v>
      </c>
      <c r="AZ144" s="42" t="s">
        <v>1469</v>
      </c>
      <c r="BA144">
        <f t="shared" si="36"/>
        <v>0</v>
      </c>
      <c r="BB144">
        <f t="shared" si="33"/>
        <v>0</v>
      </c>
      <c r="BC144">
        <f t="shared" si="33"/>
        <v>1</v>
      </c>
      <c r="BD144">
        <f t="shared" si="33"/>
        <v>0</v>
      </c>
      <c r="BE144">
        <f t="shared" si="33"/>
        <v>0</v>
      </c>
      <c r="BF144">
        <f t="shared" si="33"/>
        <v>0</v>
      </c>
      <c r="BG144" s="40" t="s">
        <v>109</v>
      </c>
      <c r="BH144" s="20">
        <f t="shared" si="45"/>
        <v>1</v>
      </c>
      <c r="BI144" s="20">
        <f t="shared" si="41"/>
        <v>0</v>
      </c>
      <c r="BJ144" s="20">
        <f t="shared" si="41"/>
        <v>0</v>
      </c>
      <c r="BK144" s="20">
        <f t="shared" si="41"/>
        <v>0</v>
      </c>
      <c r="BL144" s="15">
        <v>40.689964109999998</v>
      </c>
      <c r="BM144" s="16">
        <v>-73.872050200000004</v>
      </c>
      <c r="BO144">
        <f t="shared" si="46"/>
        <v>0</v>
      </c>
      <c r="BP144" s="28">
        <f t="shared" si="47"/>
        <v>1</v>
      </c>
      <c r="BQ144">
        <f t="shared" si="37"/>
        <v>0</v>
      </c>
      <c r="BR144">
        <f t="shared" si="34"/>
        <v>0</v>
      </c>
      <c r="BS144">
        <f t="shared" si="34"/>
        <v>1</v>
      </c>
      <c r="BT144">
        <f t="shared" si="34"/>
        <v>0</v>
      </c>
      <c r="BU144">
        <f t="shared" si="34"/>
        <v>0</v>
      </c>
    </row>
    <row r="145" spans="1:73" x14ac:dyDescent="0.45">
      <c r="A145" s="18">
        <v>144</v>
      </c>
      <c r="B145" s="15" t="s">
        <v>509</v>
      </c>
      <c r="C145" s="15" t="s">
        <v>509</v>
      </c>
      <c r="D145" s="15" t="s">
        <v>1278</v>
      </c>
      <c r="E145" s="17">
        <v>42028</v>
      </c>
      <c r="F145" s="15" t="s">
        <v>510</v>
      </c>
      <c r="G145" s="40" t="s">
        <v>34</v>
      </c>
      <c r="H145">
        <f t="shared" si="42"/>
        <v>1</v>
      </c>
      <c r="I145" s="15" t="s">
        <v>25</v>
      </c>
      <c r="J145" s="40" t="s">
        <v>25</v>
      </c>
      <c r="K145" s="20">
        <f t="shared" si="35"/>
        <v>1</v>
      </c>
      <c r="L145" s="20">
        <f t="shared" si="49"/>
        <v>0</v>
      </c>
      <c r="M145" s="20">
        <f t="shared" si="49"/>
        <v>0</v>
      </c>
      <c r="N145" s="20">
        <f t="shared" si="49"/>
        <v>0</v>
      </c>
      <c r="O145" s="20">
        <f t="shared" si="49"/>
        <v>0</v>
      </c>
      <c r="P145" s="20">
        <f t="shared" si="49"/>
        <v>0</v>
      </c>
      <c r="Q145" s="20">
        <f t="shared" si="49"/>
        <v>0</v>
      </c>
      <c r="R145" s="20">
        <f t="shared" si="49"/>
        <v>0</v>
      </c>
      <c r="S145" s="20">
        <f t="shared" si="49"/>
        <v>0</v>
      </c>
      <c r="T145" s="20">
        <f t="shared" si="49"/>
        <v>0</v>
      </c>
      <c r="U145" s="20">
        <f t="shared" si="49"/>
        <v>0</v>
      </c>
      <c r="V145" s="20">
        <f t="shared" si="49"/>
        <v>0</v>
      </c>
      <c r="W145" s="20">
        <f t="shared" si="49"/>
        <v>0</v>
      </c>
      <c r="X145" s="40" t="s">
        <v>57</v>
      </c>
      <c r="Y145" s="20">
        <f t="shared" si="38"/>
        <v>0</v>
      </c>
      <c r="Z145" s="20">
        <f t="shared" si="48"/>
        <v>0</v>
      </c>
      <c r="AA145" s="20">
        <f t="shared" si="48"/>
        <v>0</v>
      </c>
      <c r="AB145" s="20">
        <f t="shared" si="48"/>
        <v>1</v>
      </c>
      <c r="AC145" s="20">
        <f t="shared" si="48"/>
        <v>0</v>
      </c>
      <c r="AD145" s="20">
        <f t="shared" si="48"/>
        <v>0</v>
      </c>
      <c r="AE145" s="20">
        <f t="shared" si="48"/>
        <v>0</v>
      </c>
      <c r="AF145" s="20">
        <f t="shared" si="48"/>
        <v>0</v>
      </c>
      <c r="AG145" s="20">
        <f t="shared" si="48"/>
        <v>0</v>
      </c>
      <c r="AH145" s="20">
        <f t="shared" si="48"/>
        <v>0</v>
      </c>
      <c r="AI145" s="20">
        <f t="shared" si="48"/>
        <v>0</v>
      </c>
      <c r="AJ145" s="40" t="s">
        <v>511</v>
      </c>
      <c r="AK145" s="15">
        <v>3</v>
      </c>
      <c r="AL145" s="15">
        <v>5</v>
      </c>
      <c r="AM145" s="15">
        <v>8</v>
      </c>
      <c r="AN145" s="15">
        <v>0</v>
      </c>
      <c r="AO145" s="15"/>
      <c r="AP145" s="15"/>
      <c r="AQ145" s="15"/>
      <c r="AR145" s="29" t="s">
        <v>101</v>
      </c>
      <c r="AS145" s="39" t="s">
        <v>28</v>
      </c>
      <c r="AT145" s="28">
        <f t="shared" si="43"/>
        <v>0</v>
      </c>
      <c r="AU145" s="28" t="s">
        <v>101</v>
      </c>
      <c r="AV145" s="40" t="s">
        <v>28</v>
      </c>
      <c r="AW145" s="32">
        <f t="shared" si="44"/>
        <v>0</v>
      </c>
      <c r="AX145" s="32">
        <f t="shared" si="44"/>
        <v>1</v>
      </c>
      <c r="AY145" s="32">
        <f t="shared" si="44"/>
        <v>0</v>
      </c>
      <c r="AZ145" s="42" t="s">
        <v>1469</v>
      </c>
      <c r="BA145">
        <f t="shared" si="36"/>
        <v>0</v>
      </c>
      <c r="BB145">
        <f t="shared" si="33"/>
        <v>0</v>
      </c>
      <c r="BC145">
        <f t="shared" si="33"/>
        <v>1</v>
      </c>
      <c r="BD145">
        <f t="shared" si="33"/>
        <v>0</v>
      </c>
      <c r="BE145">
        <f t="shared" si="33"/>
        <v>0</v>
      </c>
      <c r="BF145">
        <f t="shared" si="33"/>
        <v>0</v>
      </c>
      <c r="BG145" s="40" t="s">
        <v>109</v>
      </c>
      <c r="BH145" s="20">
        <f t="shared" si="45"/>
        <v>1</v>
      </c>
      <c r="BI145" s="20">
        <f t="shared" si="41"/>
        <v>0</v>
      </c>
      <c r="BJ145" s="20">
        <f t="shared" si="41"/>
        <v>0</v>
      </c>
      <c r="BK145" s="20">
        <f t="shared" si="41"/>
        <v>0</v>
      </c>
      <c r="BL145" s="15">
        <v>41.265922000000003</v>
      </c>
      <c r="BM145" s="16">
        <v>-96.053814209999999</v>
      </c>
      <c r="BO145">
        <f t="shared" si="46"/>
        <v>0</v>
      </c>
      <c r="BP145" s="28">
        <f t="shared" si="47"/>
        <v>1</v>
      </c>
      <c r="BQ145">
        <f t="shared" si="37"/>
        <v>0</v>
      </c>
      <c r="BR145">
        <f t="shared" si="34"/>
        <v>0</v>
      </c>
      <c r="BS145">
        <f t="shared" si="34"/>
        <v>1</v>
      </c>
      <c r="BT145">
        <f t="shared" si="34"/>
        <v>0</v>
      </c>
      <c r="BU145">
        <f t="shared" si="34"/>
        <v>0</v>
      </c>
    </row>
    <row r="146" spans="1:73" x14ac:dyDescent="0.45">
      <c r="A146" s="18">
        <v>145</v>
      </c>
      <c r="B146" s="15" t="s">
        <v>512</v>
      </c>
      <c r="C146" s="15" t="s">
        <v>512</v>
      </c>
      <c r="D146" s="15" t="s">
        <v>1332</v>
      </c>
      <c r="E146" s="17">
        <v>42014</v>
      </c>
      <c r="F146" s="15" t="s">
        <v>514</v>
      </c>
      <c r="G146" s="40" t="s">
        <v>24</v>
      </c>
      <c r="H146">
        <f t="shared" si="42"/>
        <v>0</v>
      </c>
      <c r="I146" s="15" t="s">
        <v>25</v>
      </c>
      <c r="J146" s="40" t="s">
        <v>25</v>
      </c>
      <c r="K146" s="20">
        <f t="shared" si="35"/>
        <v>1</v>
      </c>
      <c r="L146" s="20">
        <f t="shared" si="49"/>
        <v>0</v>
      </c>
      <c r="M146" s="20">
        <f t="shared" si="49"/>
        <v>0</v>
      </c>
      <c r="N146" s="20">
        <f t="shared" si="49"/>
        <v>0</v>
      </c>
      <c r="O146" s="20">
        <f t="shared" si="49"/>
        <v>0</v>
      </c>
      <c r="P146" s="20">
        <f t="shared" si="49"/>
        <v>0</v>
      </c>
      <c r="Q146" s="20">
        <f t="shared" si="49"/>
        <v>0</v>
      </c>
      <c r="R146" s="20">
        <f t="shared" si="49"/>
        <v>0</v>
      </c>
      <c r="S146" s="20">
        <f t="shared" si="49"/>
        <v>0</v>
      </c>
      <c r="T146" s="20">
        <f t="shared" si="49"/>
        <v>0</v>
      </c>
      <c r="U146" s="20">
        <f t="shared" si="49"/>
        <v>0</v>
      </c>
      <c r="V146" s="20">
        <f t="shared" si="49"/>
        <v>0</v>
      </c>
      <c r="W146" s="20">
        <f t="shared" si="49"/>
        <v>0</v>
      </c>
      <c r="X146" s="40" t="s">
        <v>223</v>
      </c>
      <c r="Y146" s="20">
        <f t="shared" si="38"/>
        <v>0</v>
      </c>
      <c r="Z146" s="20">
        <f t="shared" si="48"/>
        <v>0</v>
      </c>
      <c r="AA146" s="20">
        <f t="shared" si="48"/>
        <v>0</v>
      </c>
      <c r="AB146" s="20">
        <f t="shared" si="48"/>
        <v>0</v>
      </c>
      <c r="AC146" s="20">
        <f t="shared" si="48"/>
        <v>1</v>
      </c>
      <c r="AD146" s="20">
        <f t="shared" si="48"/>
        <v>0</v>
      </c>
      <c r="AE146" s="20">
        <f t="shared" si="48"/>
        <v>0</v>
      </c>
      <c r="AF146" s="20">
        <f t="shared" si="48"/>
        <v>0</v>
      </c>
      <c r="AG146" s="20">
        <f t="shared" si="48"/>
        <v>0</v>
      </c>
      <c r="AH146" s="20">
        <f t="shared" si="48"/>
        <v>0</v>
      </c>
      <c r="AI146" s="20">
        <f t="shared" si="48"/>
        <v>0</v>
      </c>
      <c r="AJ146" s="40" t="s">
        <v>515</v>
      </c>
      <c r="AK146" s="15">
        <v>3</v>
      </c>
      <c r="AL146" s="15">
        <v>1</v>
      </c>
      <c r="AM146" s="15">
        <v>4</v>
      </c>
      <c r="AN146" s="15">
        <v>0</v>
      </c>
      <c r="AO146" s="15"/>
      <c r="AP146" s="15"/>
      <c r="AQ146" s="15"/>
      <c r="AR146" s="29" t="s">
        <v>101</v>
      </c>
      <c r="AS146" s="39" t="s">
        <v>28</v>
      </c>
      <c r="AT146" s="28">
        <f t="shared" si="43"/>
        <v>0</v>
      </c>
      <c r="AU146" s="28" t="s">
        <v>101</v>
      </c>
      <c r="AV146" s="40" t="s">
        <v>28</v>
      </c>
      <c r="AW146" s="32">
        <f t="shared" si="44"/>
        <v>0</v>
      </c>
      <c r="AX146" s="32">
        <f t="shared" si="44"/>
        <v>1</v>
      </c>
      <c r="AY146" s="32">
        <f t="shared" si="44"/>
        <v>0</v>
      </c>
      <c r="AZ146" s="42" t="s">
        <v>144</v>
      </c>
      <c r="BA146">
        <f t="shared" si="36"/>
        <v>0</v>
      </c>
      <c r="BB146">
        <f t="shared" si="33"/>
        <v>0</v>
      </c>
      <c r="BC146">
        <f t="shared" si="33"/>
        <v>0</v>
      </c>
      <c r="BD146">
        <f t="shared" si="33"/>
        <v>0</v>
      </c>
      <c r="BE146">
        <f t="shared" si="33"/>
        <v>1</v>
      </c>
      <c r="BF146">
        <f t="shared" si="33"/>
        <v>0</v>
      </c>
      <c r="BG146" s="40" t="s">
        <v>109</v>
      </c>
      <c r="BH146" s="20">
        <f t="shared" si="45"/>
        <v>1</v>
      </c>
      <c r="BI146" s="20">
        <f t="shared" si="41"/>
        <v>0</v>
      </c>
      <c r="BJ146" s="20">
        <f t="shared" si="41"/>
        <v>0</v>
      </c>
      <c r="BK146" s="20">
        <f t="shared" si="41"/>
        <v>0</v>
      </c>
      <c r="BL146" s="15">
        <v>46.730594789999998</v>
      </c>
      <c r="BM146" s="16">
        <v>-116.9990042</v>
      </c>
      <c r="BO146">
        <f t="shared" si="46"/>
        <v>0</v>
      </c>
      <c r="BP146" s="28">
        <f t="shared" si="47"/>
        <v>1</v>
      </c>
      <c r="BQ146">
        <f t="shared" si="37"/>
        <v>0</v>
      </c>
      <c r="BR146">
        <f t="shared" si="34"/>
        <v>0</v>
      </c>
      <c r="BS146">
        <f t="shared" si="34"/>
        <v>0</v>
      </c>
      <c r="BT146">
        <f t="shared" si="34"/>
        <v>1</v>
      </c>
      <c r="BU146">
        <f t="shared" si="34"/>
        <v>0</v>
      </c>
    </row>
    <row r="147" spans="1:73" x14ac:dyDescent="0.45">
      <c r="A147" s="18">
        <v>146</v>
      </c>
      <c r="B147" s="15" t="s">
        <v>516</v>
      </c>
      <c r="C147" s="15" t="s">
        <v>516</v>
      </c>
      <c r="D147" s="15" t="s">
        <v>1228</v>
      </c>
      <c r="E147" s="17">
        <v>42005</v>
      </c>
      <c r="F147" s="15" t="s">
        <v>421</v>
      </c>
      <c r="G147" s="40" t="s">
        <v>34</v>
      </c>
      <c r="H147">
        <f t="shared" si="42"/>
        <v>1</v>
      </c>
      <c r="I147" s="15" t="s">
        <v>165</v>
      </c>
      <c r="J147" s="40" t="s">
        <v>165</v>
      </c>
      <c r="K147" s="20">
        <f t="shared" si="35"/>
        <v>0</v>
      </c>
      <c r="L147" s="20">
        <f t="shared" si="49"/>
        <v>0</v>
      </c>
      <c r="M147" s="20">
        <f t="shared" si="49"/>
        <v>0</v>
      </c>
      <c r="N147" s="20">
        <f t="shared" si="49"/>
        <v>0</v>
      </c>
      <c r="O147" s="20">
        <f t="shared" si="49"/>
        <v>0</v>
      </c>
      <c r="P147" s="20">
        <f t="shared" si="49"/>
        <v>0</v>
      </c>
      <c r="Q147" s="20">
        <f t="shared" si="49"/>
        <v>1</v>
      </c>
      <c r="R147" s="20">
        <f t="shared" si="49"/>
        <v>0</v>
      </c>
      <c r="S147" s="20">
        <f t="shared" si="49"/>
        <v>0</v>
      </c>
      <c r="T147" s="20">
        <f t="shared" si="49"/>
        <v>0</v>
      </c>
      <c r="U147" s="20">
        <f t="shared" si="49"/>
        <v>0</v>
      </c>
      <c r="V147" s="20">
        <f t="shared" si="49"/>
        <v>0</v>
      </c>
      <c r="W147" s="20">
        <f t="shared" si="49"/>
        <v>0</v>
      </c>
      <c r="X147" s="40" t="s">
        <v>132</v>
      </c>
      <c r="Y147" s="20">
        <f t="shared" si="38"/>
        <v>0</v>
      </c>
      <c r="Z147" s="20">
        <f t="shared" si="48"/>
        <v>0</v>
      </c>
      <c r="AA147" s="20">
        <f t="shared" si="48"/>
        <v>0</v>
      </c>
      <c r="AB147" s="20">
        <f t="shared" si="48"/>
        <v>0</v>
      </c>
      <c r="AC147" s="20">
        <f t="shared" si="48"/>
        <v>0</v>
      </c>
      <c r="AD147" s="20">
        <f t="shared" si="48"/>
        <v>0</v>
      </c>
      <c r="AE147" s="20">
        <f t="shared" si="48"/>
        <v>1</v>
      </c>
      <c r="AF147" s="20">
        <f t="shared" si="48"/>
        <v>0</v>
      </c>
      <c r="AG147" s="20">
        <f t="shared" si="48"/>
        <v>0</v>
      </c>
      <c r="AH147" s="20">
        <f t="shared" si="48"/>
        <v>0</v>
      </c>
      <c r="AI147" s="20">
        <f t="shared" si="48"/>
        <v>0</v>
      </c>
      <c r="AJ147" s="40" t="s">
        <v>518</v>
      </c>
      <c r="AK147" s="15">
        <v>0</v>
      </c>
      <c r="AL147" s="15">
        <v>5</v>
      </c>
      <c r="AM147" s="15">
        <v>5</v>
      </c>
      <c r="AN147" s="15">
        <v>0</v>
      </c>
      <c r="AO147" s="15"/>
      <c r="AP147" s="15"/>
      <c r="AQ147" s="15"/>
      <c r="AR147" s="29" t="s">
        <v>101</v>
      </c>
      <c r="AS147" s="39" t="s">
        <v>28</v>
      </c>
      <c r="AT147" s="28">
        <f t="shared" si="43"/>
        <v>0</v>
      </c>
      <c r="AU147" s="28" t="s">
        <v>101</v>
      </c>
      <c r="AV147" s="40" t="s">
        <v>28</v>
      </c>
      <c r="AW147" s="32">
        <f t="shared" si="44"/>
        <v>0</v>
      </c>
      <c r="AX147" s="32">
        <f t="shared" si="44"/>
        <v>1</v>
      </c>
      <c r="AY147" s="32">
        <f t="shared" si="44"/>
        <v>0</v>
      </c>
      <c r="AZ147" s="42" t="s">
        <v>1469</v>
      </c>
      <c r="BA147">
        <f t="shared" si="36"/>
        <v>0</v>
      </c>
      <c r="BB147">
        <f t="shared" si="33"/>
        <v>0</v>
      </c>
      <c r="BC147">
        <f t="shared" si="33"/>
        <v>1</v>
      </c>
      <c r="BD147">
        <f t="shared" si="33"/>
        <v>0</v>
      </c>
      <c r="BE147">
        <f t="shared" si="33"/>
        <v>0</v>
      </c>
      <c r="BF147">
        <f t="shared" si="33"/>
        <v>0</v>
      </c>
      <c r="BG147" s="40" t="s">
        <v>109</v>
      </c>
      <c r="BH147" s="20">
        <f t="shared" si="45"/>
        <v>1</v>
      </c>
      <c r="BI147" s="20">
        <f t="shared" si="41"/>
        <v>0</v>
      </c>
      <c r="BJ147" s="20">
        <f t="shared" si="41"/>
        <v>0</v>
      </c>
      <c r="BK147" s="20">
        <f t="shared" si="41"/>
        <v>0</v>
      </c>
      <c r="BL147" s="15">
        <v>35.105289759999998</v>
      </c>
      <c r="BM147" s="16">
        <v>-89.977349239999995</v>
      </c>
      <c r="BO147">
        <f t="shared" si="46"/>
        <v>0</v>
      </c>
      <c r="BP147" s="28">
        <f t="shared" si="47"/>
        <v>1</v>
      </c>
      <c r="BQ147">
        <f t="shared" si="37"/>
        <v>0</v>
      </c>
      <c r="BR147">
        <f t="shared" si="34"/>
        <v>0</v>
      </c>
      <c r="BS147">
        <f t="shared" si="34"/>
        <v>1</v>
      </c>
      <c r="BT147">
        <f t="shared" si="34"/>
        <v>0</v>
      </c>
      <c r="BU147">
        <f t="shared" si="34"/>
        <v>0</v>
      </c>
    </row>
    <row r="148" spans="1:73" x14ac:dyDescent="0.45">
      <c r="A148" s="18">
        <v>147</v>
      </c>
      <c r="B148" s="15" t="s">
        <v>519</v>
      </c>
      <c r="C148" s="15" t="s">
        <v>1331</v>
      </c>
      <c r="D148" s="15" t="s">
        <v>1244</v>
      </c>
      <c r="E148" s="17">
        <v>41988</v>
      </c>
      <c r="F148" s="15" t="s">
        <v>521</v>
      </c>
      <c r="G148" s="40" t="s">
        <v>24</v>
      </c>
      <c r="H148">
        <f t="shared" si="42"/>
        <v>0</v>
      </c>
      <c r="I148" s="15" t="s">
        <v>522</v>
      </c>
      <c r="J148" s="40" t="s">
        <v>1467</v>
      </c>
      <c r="K148" s="20">
        <f t="shared" si="35"/>
        <v>0</v>
      </c>
      <c r="L148" s="20">
        <f t="shared" si="49"/>
        <v>0</v>
      </c>
      <c r="M148" s="20">
        <f t="shared" si="49"/>
        <v>0</v>
      </c>
      <c r="N148" s="20">
        <f t="shared" si="49"/>
        <v>0</v>
      </c>
      <c r="O148" s="20">
        <f t="shared" si="49"/>
        <v>0</v>
      </c>
      <c r="P148" s="20">
        <f t="shared" si="49"/>
        <v>0</v>
      </c>
      <c r="Q148" s="20">
        <f t="shared" si="49"/>
        <v>0</v>
      </c>
      <c r="R148" s="20">
        <f t="shared" si="49"/>
        <v>0</v>
      </c>
      <c r="S148" s="20">
        <f t="shared" si="49"/>
        <v>0</v>
      </c>
      <c r="T148" s="20">
        <f t="shared" si="49"/>
        <v>0</v>
      </c>
      <c r="U148" s="20">
        <f t="shared" si="49"/>
        <v>0</v>
      </c>
      <c r="V148" s="20">
        <f t="shared" si="49"/>
        <v>0</v>
      </c>
      <c r="W148" s="20">
        <f t="shared" si="49"/>
        <v>1</v>
      </c>
      <c r="X148" s="40" t="s">
        <v>223</v>
      </c>
      <c r="Y148" s="20">
        <f t="shared" si="38"/>
        <v>0</v>
      </c>
      <c r="Z148" s="20">
        <f t="shared" si="48"/>
        <v>0</v>
      </c>
      <c r="AA148" s="20">
        <f t="shared" si="48"/>
        <v>0</v>
      </c>
      <c r="AB148" s="20">
        <f t="shared" si="48"/>
        <v>0</v>
      </c>
      <c r="AC148" s="20">
        <f t="shared" si="48"/>
        <v>1</v>
      </c>
      <c r="AD148" s="20">
        <f t="shared" si="48"/>
        <v>0</v>
      </c>
      <c r="AE148" s="20">
        <f t="shared" si="48"/>
        <v>0</v>
      </c>
      <c r="AF148" s="20">
        <f t="shared" si="48"/>
        <v>0</v>
      </c>
      <c r="AG148" s="20">
        <f t="shared" si="48"/>
        <v>0</v>
      </c>
      <c r="AH148" s="20">
        <f t="shared" si="48"/>
        <v>0</v>
      </c>
      <c r="AI148" s="20">
        <f t="shared" si="48"/>
        <v>0</v>
      </c>
      <c r="AJ148" s="40" t="s">
        <v>523</v>
      </c>
      <c r="AK148" s="15">
        <v>7</v>
      </c>
      <c r="AL148" s="15">
        <v>1</v>
      </c>
      <c r="AM148" s="15">
        <v>7</v>
      </c>
      <c r="AN148" s="15">
        <v>0</v>
      </c>
      <c r="AO148" s="15"/>
      <c r="AP148" s="15"/>
      <c r="AQ148" s="15"/>
      <c r="AR148" s="29" t="s">
        <v>101</v>
      </c>
      <c r="AS148" s="39" t="s">
        <v>28</v>
      </c>
      <c r="AT148" s="28">
        <f t="shared" si="43"/>
        <v>0</v>
      </c>
      <c r="AU148" s="28" t="s">
        <v>101</v>
      </c>
      <c r="AV148" s="40" t="s">
        <v>52</v>
      </c>
      <c r="AW148" s="32">
        <f t="shared" si="44"/>
        <v>1</v>
      </c>
      <c r="AX148" s="32">
        <f t="shared" si="44"/>
        <v>0</v>
      </c>
      <c r="AY148" s="32">
        <f t="shared" si="44"/>
        <v>0</v>
      </c>
      <c r="AZ148" s="42" t="s">
        <v>29</v>
      </c>
      <c r="BA148">
        <f t="shared" si="36"/>
        <v>1</v>
      </c>
      <c r="BB148">
        <f t="shared" si="33"/>
        <v>0</v>
      </c>
      <c r="BC148">
        <f t="shared" si="33"/>
        <v>0</v>
      </c>
      <c r="BD148">
        <f t="shared" si="33"/>
        <v>0</v>
      </c>
      <c r="BE148">
        <f t="shared" si="33"/>
        <v>0</v>
      </c>
      <c r="BF148">
        <f t="shared" si="33"/>
        <v>0</v>
      </c>
      <c r="BG148" s="40" t="s">
        <v>109</v>
      </c>
      <c r="BH148" s="20">
        <f t="shared" si="45"/>
        <v>1</v>
      </c>
      <c r="BI148" s="20">
        <f t="shared" si="41"/>
        <v>0</v>
      </c>
      <c r="BJ148" s="20">
        <f t="shared" si="41"/>
        <v>0</v>
      </c>
      <c r="BK148" s="20">
        <f t="shared" si="41"/>
        <v>0</v>
      </c>
      <c r="BL148" s="15">
        <v>40.393593060000001</v>
      </c>
      <c r="BM148" s="16">
        <v>-75.496408810000005</v>
      </c>
      <c r="BO148">
        <f t="shared" si="46"/>
        <v>0</v>
      </c>
      <c r="BP148" s="28">
        <f t="shared" si="47"/>
        <v>1</v>
      </c>
      <c r="BQ148">
        <f t="shared" si="37"/>
        <v>1</v>
      </c>
      <c r="BR148">
        <f t="shared" si="34"/>
        <v>0</v>
      </c>
      <c r="BS148">
        <f t="shared" si="34"/>
        <v>0</v>
      </c>
      <c r="BT148">
        <f t="shared" si="34"/>
        <v>0</v>
      </c>
      <c r="BU148">
        <f t="shared" si="34"/>
        <v>0</v>
      </c>
    </row>
    <row r="149" spans="1:73" x14ac:dyDescent="0.45">
      <c r="A149" s="18">
        <v>148</v>
      </c>
      <c r="B149" s="15" t="s">
        <v>524</v>
      </c>
      <c r="C149" s="15" t="s">
        <v>524</v>
      </c>
      <c r="D149" s="15" t="s">
        <v>1330</v>
      </c>
      <c r="E149" s="17">
        <v>41974</v>
      </c>
      <c r="F149" s="15" t="s">
        <v>521</v>
      </c>
      <c r="G149" s="40" t="s">
        <v>24</v>
      </c>
      <c r="H149">
        <f t="shared" si="42"/>
        <v>0</v>
      </c>
      <c r="I149" s="15" t="s">
        <v>526</v>
      </c>
      <c r="J149" s="40" t="s">
        <v>1467</v>
      </c>
      <c r="K149" s="20">
        <f t="shared" si="35"/>
        <v>0</v>
      </c>
      <c r="L149" s="20">
        <f t="shared" si="49"/>
        <v>0</v>
      </c>
      <c r="M149" s="20">
        <f t="shared" si="49"/>
        <v>0</v>
      </c>
      <c r="N149" s="20">
        <f t="shared" si="49"/>
        <v>0</v>
      </c>
      <c r="O149" s="20">
        <f t="shared" si="49"/>
        <v>0</v>
      </c>
      <c r="P149" s="20">
        <f t="shared" si="49"/>
        <v>0</v>
      </c>
      <c r="Q149" s="20">
        <f t="shared" si="49"/>
        <v>0</v>
      </c>
      <c r="R149" s="20">
        <f t="shared" si="49"/>
        <v>0</v>
      </c>
      <c r="S149" s="20">
        <f t="shared" si="49"/>
        <v>0</v>
      </c>
      <c r="T149" s="20">
        <f t="shared" si="49"/>
        <v>0</v>
      </c>
      <c r="U149" s="20">
        <f t="shared" si="49"/>
        <v>0</v>
      </c>
      <c r="V149" s="20">
        <f t="shared" si="49"/>
        <v>0</v>
      </c>
      <c r="W149" s="20">
        <f t="shared" si="49"/>
        <v>1</v>
      </c>
      <c r="X149" s="40" t="s">
        <v>223</v>
      </c>
      <c r="Y149" s="20">
        <f t="shared" si="38"/>
        <v>0</v>
      </c>
      <c r="Z149" s="20">
        <f t="shared" si="48"/>
        <v>0</v>
      </c>
      <c r="AA149" s="20">
        <f t="shared" si="48"/>
        <v>0</v>
      </c>
      <c r="AB149" s="20">
        <f t="shared" si="48"/>
        <v>0</v>
      </c>
      <c r="AC149" s="20">
        <f t="shared" si="48"/>
        <v>1</v>
      </c>
      <c r="AD149" s="20">
        <f t="shared" si="48"/>
        <v>0</v>
      </c>
      <c r="AE149" s="20">
        <f t="shared" si="48"/>
        <v>0</v>
      </c>
      <c r="AF149" s="20">
        <f t="shared" si="48"/>
        <v>0</v>
      </c>
      <c r="AG149" s="20">
        <f t="shared" si="48"/>
        <v>0</v>
      </c>
      <c r="AH149" s="20">
        <f t="shared" si="48"/>
        <v>0</v>
      </c>
      <c r="AI149" s="20">
        <f t="shared" si="48"/>
        <v>0</v>
      </c>
      <c r="AJ149" s="40" t="s">
        <v>527</v>
      </c>
      <c r="AK149" s="15">
        <v>5</v>
      </c>
      <c r="AL149" s="15">
        <v>0</v>
      </c>
      <c r="AM149" s="15">
        <v>4</v>
      </c>
      <c r="AN149" s="15">
        <v>0</v>
      </c>
      <c r="AO149" s="15"/>
      <c r="AP149" s="15"/>
      <c r="AQ149" s="15"/>
      <c r="AR149" s="29" t="s">
        <v>101</v>
      </c>
      <c r="AS149" s="39" t="s">
        <v>28</v>
      </c>
      <c r="AT149" s="28">
        <f t="shared" si="43"/>
        <v>0</v>
      </c>
      <c r="AU149" s="28" t="s">
        <v>101</v>
      </c>
      <c r="AV149" s="40" t="s">
        <v>28</v>
      </c>
      <c r="AW149" s="32">
        <f t="shared" si="44"/>
        <v>0</v>
      </c>
      <c r="AX149" s="32">
        <f t="shared" si="44"/>
        <v>1</v>
      </c>
      <c r="AY149" s="32">
        <f t="shared" si="44"/>
        <v>0</v>
      </c>
      <c r="AZ149" s="42" t="s">
        <v>29</v>
      </c>
      <c r="BA149">
        <f t="shared" si="36"/>
        <v>1</v>
      </c>
      <c r="BB149">
        <f t="shared" si="33"/>
        <v>0</v>
      </c>
      <c r="BC149">
        <f t="shared" si="33"/>
        <v>0</v>
      </c>
      <c r="BD149">
        <f t="shared" si="33"/>
        <v>0</v>
      </c>
      <c r="BE149">
        <f t="shared" si="33"/>
        <v>0</v>
      </c>
      <c r="BF149">
        <f t="shared" si="33"/>
        <v>0</v>
      </c>
      <c r="BG149" s="40" t="s">
        <v>109</v>
      </c>
      <c r="BH149" s="20">
        <f t="shared" si="45"/>
        <v>1</v>
      </c>
      <c r="BI149" s="20">
        <f t="shared" si="41"/>
        <v>0</v>
      </c>
      <c r="BJ149" s="20">
        <f t="shared" si="41"/>
        <v>0</v>
      </c>
      <c r="BK149" s="20">
        <f t="shared" si="41"/>
        <v>0</v>
      </c>
      <c r="BL149" s="15">
        <v>39.634008510000001</v>
      </c>
      <c r="BM149" s="16">
        <v>-79.948393249999995</v>
      </c>
      <c r="BO149">
        <f t="shared" si="46"/>
        <v>0</v>
      </c>
      <c r="BP149" s="28">
        <f t="shared" si="47"/>
        <v>1</v>
      </c>
      <c r="BQ149">
        <f t="shared" si="37"/>
        <v>1</v>
      </c>
      <c r="BR149">
        <f t="shared" si="34"/>
        <v>0</v>
      </c>
      <c r="BS149">
        <f t="shared" si="34"/>
        <v>0</v>
      </c>
      <c r="BT149">
        <f t="shared" si="34"/>
        <v>0</v>
      </c>
      <c r="BU149">
        <f t="shared" si="34"/>
        <v>0</v>
      </c>
    </row>
    <row r="150" spans="1:73" x14ac:dyDescent="0.45">
      <c r="A150" s="18">
        <v>149</v>
      </c>
      <c r="B150" s="15" t="s">
        <v>528</v>
      </c>
      <c r="C150" s="15" t="s">
        <v>1329</v>
      </c>
      <c r="D150" s="15" t="s">
        <v>1171</v>
      </c>
      <c r="E150" s="17">
        <v>41962</v>
      </c>
      <c r="F150" s="15" t="s">
        <v>528</v>
      </c>
      <c r="G150" s="40" t="s">
        <v>34</v>
      </c>
      <c r="H150">
        <f t="shared" si="42"/>
        <v>1</v>
      </c>
      <c r="I150" s="15" t="s">
        <v>25</v>
      </c>
      <c r="J150" s="40" t="s">
        <v>25</v>
      </c>
      <c r="K150" s="20">
        <f t="shared" si="35"/>
        <v>1</v>
      </c>
      <c r="L150" s="20">
        <f t="shared" si="49"/>
        <v>0</v>
      </c>
      <c r="M150" s="20">
        <f t="shared" si="49"/>
        <v>0</v>
      </c>
      <c r="N150" s="20">
        <f t="shared" si="49"/>
        <v>0</v>
      </c>
      <c r="O150" s="20">
        <f t="shared" si="49"/>
        <v>0</v>
      </c>
      <c r="P150" s="20">
        <f t="shared" si="49"/>
        <v>0</v>
      </c>
      <c r="Q150" s="20">
        <f t="shared" si="49"/>
        <v>0</v>
      </c>
      <c r="R150" s="20">
        <f t="shared" si="49"/>
        <v>0</v>
      </c>
      <c r="S150" s="20">
        <f t="shared" si="49"/>
        <v>0</v>
      </c>
      <c r="T150" s="20">
        <f t="shared" si="49"/>
        <v>0</v>
      </c>
      <c r="U150" s="20">
        <f t="shared" si="49"/>
        <v>0</v>
      </c>
      <c r="V150" s="20">
        <f t="shared" si="49"/>
        <v>0</v>
      </c>
      <c r="W150" s="20">
        <f t="shared" si="49"/>
        <v>0</v>
      </c>
      <c r="X150" s="40" t="s">
        <v>57</v>
      </c>
      <c r="Y150" s="20">
        <f t="shared" si="38"/>
        <v>0</v>
      </c>
      <c r="Z150" s="20">
        <f t="shared" si="48"/>
        <v>0</v>
      </c>
      <c r="AA150" s="20">
        <f t="shared" si="48"/>
        <v>0</v>
      </c>
      <c r="AB150" s="20">
        <f t="shared" si="48"/>
        <v>1</v>
      </c>
      <c r="AC150" s="20">
        <f t="shared" si="48"/>
        <v>0</v>
      </c>
      <c r="AD150" s="20">
        <f t="shared" si="48"/>
        <v>0</v>
      </c>
      <c r="AE150" s="20">
        <f t="shared" si="48"/>
        <v>0</v>
      </c>
      <c r="AF150" s="20">
        <f t="shared" si="48"/>
        <v>0</v>
      </c>
      <c r="AG150" s="20">
        <f t="shared" si="48"/>
        <v>0</v>
      </c>
      <c r="AH150" s="20">
        <f t="shared" si="48"/>
        <v>0</v>
      </c>
      <c r="AI150" s="20">
        <f t="shared" si="48"/>
        <v>0</v>
      </c>
      <c r="AJ150" s="40" t="s">
        <v>530</v>
      </c>
      <c r="AK150" s="15">
        <v>1</v>
      </c>
      <c r="AL150" s="15">
        <v>3</v>
      </c>
      <c r="AM150" s="15">
        <v>3</v>
      </c>
      <c r="AN150" s="15">
        <v>0</v>
      </c>
      <c r="AO150" s="15"/>
      <c r="AP150" s="15"/>
      <c r="AQ150" s="15"/>
      <c r="AR150" s="29" t="s">
        <v>101</v>
      </c>
      <c r="AS150" s="39" t="s">
        <v>28</v>
      </c>
      <c r="AT150" s="28">
        <f t="shared" si="43"/>
        <v>0</v>
      </c>
      <c r="AU150" s="28" t="s">
        <v>101</v>
      </c>
      <c r="AV150" s="40" t="s">
        <v>52</v>
      </c>
      <c r="AW150" s="32">
        <f t="shared" si="44"/>
        <v>1</v>
      </c>
      <c r="AX150" s="32">
        <f t="shared" si="44"/>
        <v>0</v>
      </c>
      <c r="AY150" s="32">
        <f t="shared" si="44"/>
        <v>0</v>
      </c>
      <c r="AZ150" s="42" t="s">
        <v>1469</v>
      </c>
      <c r="BA150">
        <f t="shared" si="36"/>
        <v>0</v>
      </c>
      <c r="BB150">
        <f t="shared" si="33"/>
        <v>0</v>
      </c>
      <c r="BC150">
        <f t="shared" si="33"/>
        <v>1</v>
      </c>
      <c r="BD150">
        <f t="shared" si="33"/>
        <v>0</v>
      </c>
      <c r="BE150">
        <f t="shared" si="33"/>
        <v>0</v>
      </c>
      <c r="BF150">
        <f t="shared" si="33"/>
        <v>0</v>
      </c>
      <c r="BG150" s="40" t="s">
        <v>109</v>
      </c>
      <c r="BH150" s="20">
        <f t="shared" si="45"/>
        <v>1</v>
      </c>
      <c r="BI150" s="20">
        <f t="shared" si="41"/>
        <v>0</v>
      </c>
      <c r="BJ150" s="20">
        <f t="shared" si="41"/>
        <v>0</v>
      </c>
      <c r="BK150" s="20">
        <f t="shared" si="41"/>
        <v>0</v>
      </c>
      <c r="BL150" s="15">
        <v>30.454939400000001</v>
      </c>
      <c r="BM150" s="16">
        <v>-84.252641510000004</v>
      </c>
      <c r="BO150">
        <f t="shared" si="46"/>
        <v>0</v>
      </c>
      <c r="BP150" s="28">
        <f t="shared" si="47"/>
        <v>1</v>
      </c>
      <c r="BQ150">
        <f t="shared" si="37"/>
        <v>0</v>
      </c>
      <c r="BR150">
        <f t="shared" si="34"/>
        <v>0</v>
      </c>
      <c r="BS150">
        <f t="shared" si="34"/>
        <v>1</v>
      </c>
      <c r="BT150">
        <f t="shared" si="34"/>
        <v>0</v>
      </c>
      <c r="BU150">
        <f t="shared" si="34"/>
        <v>0</v>
      </c>
    </row>
    <row r="151" spans="1:73" x14ac:dyDescent="0.45">
      <c r="A151" s="18">
        <v>150</v>
      </c>
      <c r="B151" s="15" t="s">
        <v>531</v>
      </c>
      <c r="C151" s="15" t="s">
        <v>1328</v>
      </c>
      <c r="D151" s="15" t="s">
        <v>1155</v>
      </c>
      <c r="E151" s="17">
        <v>41936</v>
      </c>
      <c r="F151" s="15" t="s">
        <v>533</v>
      </c>
      <c r="G151" s="40" t="s">
        <v>24</v>
      </c>
      <c r="H151">
        <f t="shared" si="42"/>
        <v>0</v>
      </c>
      <c r="I151" s="15" t="s">
        <v>468</v>
      </c>
      <c r="J151" s="40" t="s">
        <v>468</v>
      </c>
      <c r="K151" s="20">
        <f t="shared" si="35"/>
        <v>0</v>
      </c>
      <c r="L151" s="20">
        <f t="shared" si="49"/>
        <v>0</v>
      </c>
      <c r="M151" s="20">
        <f t="shared" si="49"/>
        <v>0</v>
      </c>
      <c r="N151" s="20">
        <f t="shared" si="49"/>
        <v>0</v>
      </c>
      <c r="O151" s="20">
        <f t="shared" si="49"/>
        <v>0</v>
      </c>
      <c r="P151" s="20">
        <f t="shared" si="49"/>
        <v>0</v>
      </c>
      <c r="Q151" s="20">
        <f t="shared" si="49"/>
        <v>0</v>
      </c>
      <c r="R151" s="20">
        <f t="shared" si="49"/>
        <v>0</v>
      </c>
      <c r="S151" s="20">
        <f t="shared" si="49"/>
        <v>0</v>
      </c>
      <c r="T151" s="20">
        <f t="shared" si="49"/>
        <v>0</v>
      </c>
      <c r="U151" s="20">
        <f t="shared" si="49"/>
        <v>0</v>
      </c>
      <c r="V151" s="20">
        <f t="shared" si="49"/>
        <v>0</v>
      </c>
      <c r="W151" s="20">
        <f t="shared" si="49"/>
        <v>0</v>
      </c>
      <c r="X151" s="40" t="s">
        <v>132</v>
      </c>
      <c r="Y151" s="20">
        <f t="shared" si="38"/>
        <v>0</v>
      </c>
      <c r="Z151" s="20">
        <f t="shared" si="48"/>
        <v>0</v>
      </c>
      <c r="AA151" s="20">
        <f t="shared" si="48"/>
        <v>0</v>
      </c>
      <c r="AB151" s="20">
        <f t="shared" si="48"/>
        <v>0</v>
      </c>
      <c r="AC151" s="20">
        <f t="shared" si="48"/>
        <v>0</v>
      </c>
      <c r="AD151" s="20">
        <f t="shared" si="48"/>
        <v>0</v>
      </c>
      <c r="AE151" s="20">
        <f t="shared" si="48"/>
        <v>1</v>
      </c>
      <c r="AF151" s="20">
        <f t="shared" si="48"/>
        <v>0</v>
      </c>
      <c r="AG151" s="20">
        <f t="shared" si="48"/>
        <v>0</v>
      </c>
      <c r="AH151" s="20">
        <f t="shared" si="48"/>
        <v>0</v>
      </c>
      <c r="AI151" s="20">
        <f t="shared" si="48"/>
        <v>0</v>
      </c>
      <c r="AJ151" s="40" t="s">
        <v>534</v>
      </c>
      <c r="AK151" s="15">
        <v>5</v>
      </c>
      <c r="AL151" s="15">
        <v>1</v>
      </c>
      <c r="AM151" s="15">
        <v>5</v>
      </c>
      <c r="AN151" s="15">
        <v>0</v>
      </c>
      <c r="AO151" s="15"/>
      <c r="AP151" s="15"/>
      <c r="AQ151" s="15"/>
      <c r="AR151" s="29" t="s">
        <v>101</v>
      </c>
      <c r="AS151" s="39" t="s">
        <v>28</v>
      </c>
      <c r="AT151" s="28">
        <f t="shared" si="43"/>
        <v>0</v>
      </c>
      <c r="AU151" s="28" t="s">
        <v>101</v>
      </c>
      <c r="AV151" s="40" t="s">
        <v>28</v>
      </c>
      <c r="AW151" s="32">
        <f t="shared" si="44"/>
        <v>0</v>
      </c>
      <c r="AX151" s="32">
        <f t="shared" si="44"/>
        <v>1</v>
      </c>
      <c r="AY151" s="32">
        <f t="shared" si="44"/>
        <v>0</v>
      </c>
      <c r="AZ151" s="42" t="s">
        <v>535</v>
      </c>
      <c r="BA151">
        <f t="shared" si="36"/>
        <v>0</v>
      </c>
      <c r="BB151">
        <f t="shared" si="33"/>
        <v>0</v>
      </c>
      <c r="BC151">
        <f t="shared" si="33"/>
        <v>0</v>
      </c>
      <c r="BD151">
        <f t="shared" ref="BB151:BF202" si="50">IF($AZ151=BD$1,1,0)</f>
        <v>0</v>
      </c>
      <c r="BE151">
        <f t="shared" si="50"/>
        <v>0</v>
      </c>
      <c r="BF151">
        <f t="shared" si="50"/>
        <v>0</v>
      </c>
      <c r="BG151" s="40" t="s">
        <v>109</v>
      </c>
      <c r="BH151" s="20">
        <f t="shared" si="45"/>
        <v>1</v>
      </c>
      <c r="BI151" s="20">
        <f t="shared" si="41"/>
        <v>0</v>
      </c>
      <c r="BJ151" s="20">
        <f t="shared" si="41"/>
        <v>0</v>
      </c>
      <c r="BK151" s="20">
        <f t="shared" si="41"/>
        <v>0</v>
      </c>
      <c r="BL151" s="15">
        <v>48.048024089999998</v>
      </c>
      <c r="BM151" s="16">
        <v>-122.13596219999999</v>
      </c>
      <c r="BO151">
        <f t="shared" si="46"/>
        <v>0</v>
      </c>
      <c r="BP151" s="28">
        <f t="shared" si="47"/>
        <v>1</v>
      </c>
      <c r="BQ151">
        <f t="shared" si="37"/>
        <v>0</v>
      </c>
      <c r="BR151">
        <f t="shared" si="34"/>
        <v>0</v>
      </c>
      <c r="BS151">
        <f t="shared" si="34"/>
        <v>0</v>
      </c>
      <c r="BT151">
        <f t="shared" ref="BR151:BU202" si="51">IF($AZ151=BT$1,1,0)</f>
        <v>0</v>
      </c>
      <c r="BU151">
        <f t="shared" si="51"/>
        <v>0</v>
      </c>
    </row>
    <row r="152" spans="1:73" x14ac:dyDescent="0.45">
      <c r="A152" s="18">
        <v>151</v>
      </c>
      <c r="B152" s="15" t="s">
        <v>536</v>
      </c>
      <c r="C152" s="15" t="s">
        <v>1327</v>
      </c>
      <c r="D152" s="15" t="s">
        <v>1326</v>
      </c>
      <c r="E152" s="17">
        <v>41859</v>
      </c>
      <c r="F152" s="15" t="s">
        <v>538</v>
      </c>
      <c r="G152" s="40" t="s">
        <v>34</v>
      </c>
      <c r="H152">
        <f t="shared" si="42"/>
        <v>1</v>
      </c>
      <c r="I152" s="15" t="s">
        <v>362</v>
      </c>
      <c r="J152" s="40" t="s">
        <v>1467</v>
      </c>
      <c r="K152" s="20">
        <f t="shared" si="35"/>
        <v>0</v>
      </c>
      <c r="L152" s="20">
        <f t="shared" si="49"/>
        <v>0</v>
      </c>
      <c r="M152" s="20">
        <f t="shared" si="49"/>
        <v>0</v>
      </c>
      <c r="N152" s="20">
        <f t="shared" si="49"/>
        <v>0</v>
      </c>
      <c r="O152" s="20">
        <f t="shared" si="49"/>
        <v>0</v>
      </c>
      <c r="P152" s="20">
        <f t="shared" si="49"/>
        <v>0</v>
      </c>
      <c r="Q152" s="20">
        <f t="shared" si="49"/>
        <v>0</v>
      </c>
      <c r="R152" s="20">
        <f t="shared" si="49"/>
        <v>0</v>
      </c>
      <c r="S152" s="20">
        <f t="shared" si="49"/>
        <v>0</v>
      </c>
      <c r="T152" s="20">
        <f t="shared" si="49"/>
        <v>0</v>
      </c>
      <c r="U152" s="20">
        <f t="shared" si="49"/>
        <v>0</v>
      </c>
      <c r="V152" s="20">
        <f t="shared" si="49"/>
        <v>0</v>
      </c>
      <c r="W152" s="20">
        <f t="shared" si="49"/>
        <v>1</v>
      </c>
      <c r="X152" s="40" t="s">
        <v>132</v>
      </c>
      <c r="Y152" s="20">
        <f t="shared" si="38"/>
        <v>0</v>
      </c>
      <c r="Z152" s="20">
        <f t="shared" si="48"/>
        <v>0</v>
      </c>
      <c r="AA152" s="20">
        <f t="shared" si="48"/>
        <v>0</v>
      </c>
      <c r="AB152" s="20">
        <f t="shared" si="48"/>
        <v>0</v>
      </c>
      <c r="AC152" s="20">
        <f t="shared" si="48"/>
        <v>0</v>
      </c>
      <c r="AD152" s="20">
        <f t="shared" si="48"/>
        <v>0</v>
      </c>
      <c r="AE152" s="20">
        <f t="shared" si="48"/>
        <v>1</v>
      </c>
      <c r="AF152" s="20">
        <f t="shared" si="48"/>
        <v>0</v>
      </c>
      <c r="AG152" s="20">
        <f t="shared" si="48"/>
        <v>0</v>
      </c>
      <c r="AH152" s="20">
        <f t="shared" si="48"/>
        <v>0</v>
      </c>
      <c r="AI152" s="20">
        <f t="shared" si="48"/>
        <v>0</v>
      </c>
      <c r="AJ152" s="40" t="s">
        <v>539</v>
      </c>
      <c r="AK152" s="15">
        <v>2</v>
      </c>
      <c r="AL152" s="15">
        <v>3</v>
      </c>
      <c r="AM152" s="15">
        <v>4</v>
      </c>
      <c r="AN152" s="15">
        <v>0</v>
      </c>
      <c r="AO152" s="15"/>
      <c r="AP152" s="15"/>
      <c r="AQ152" s="15"/>
      <c r="AR152" s="29" t="s">
        <v>101</v>
      </c>
      <c r="AS152" s="39" t="s">
        <v>28</v>
      </c>
      <c r="AT152" s="28">
        <f t="shared" si="43"/>
        <v>0</v>
      </c>
      <c r="AU152" s="28" t="s">
        <v>101</v>
      </c>
      <c r="AV152" s="40" t="s">
        <v>28</v>
      </c>
      <c r="AW152" s="32">
        <f t="shared" si="44"/>
        <v>0</v>
      </c>
      <c r="AX152" s="32">
        <f t="shared" si="44"/>
        <v>1</v>
      </c>
      <c r="AY152" s="32">
        <f t="shared" si="44"/>
        <v>0</v>
      </c>
      <c r="AZ152" s="42" t="s">
        <v>101</v>
      </c>
      <c r="BA152">
        <f t="shared" si="36"/>
        <v>0</v>
      </c>
      <c r="BB152">
        <f t="shared" si="50"/>
        <v>0</v>
      </c>
      <c r="BC152">
        <f t="shared" si="50"/>
        <v>0</v>
      </c>
      <c r="BD152">
        <f t="shared" si="50"/>
        <v>1</v>
      </c>
      <c r="BE152">
        <f t="shared" si="50"/>
        <v>0</v>
      </c>
      <c r="BF152">
        <f t="shared" si="50"/>
        <v>1</v>
      </c>
      <c r="BG152" s="40" t="s">
        <v>109</v>
      </c>
      <c r="BH152" s="20">
        <f t="shared" si="45"/>
        <v>1</v>
      </c>
      <c r="BI152" s="20">
        <f t="shared" si="41"/>
        <v>0</v>
      </c>
      <c r="BJ152" s="20">
        <f t="shared" si="41"/>
        <v>0</v>
      </c>
      <c r="BK152" s="20">
        <f t="shared" si="41"/>
        <v>0</v>
      </c>
      <c r="BL152" s="15">
        <v>35.152905220000001</v>
      </c>
      <c r="BM152" s="16">
        <v>-106.7791378</v>
      </c>
      <c r="BO152">
        <f t="shared" si="46"/>
        <v>0</v>
      </c>
      <c r="BP152" s="28">
        <f t="shared" si="47"/>
        <v>1</v>
      </c>
      <c r="BQ152">
        <f t="shared" si="37"/>
        <v>0</v>
      </c>
      <c r="BR152">
        <f t="shared" si="51"/>
        <v>0</v>
      </c>
      <c r="BS152">
        <f t="shared" si="51"/>
        <v>0</v>
      </c>
      <c r="BT152">
        <f t="shared" si="51"/>
        <v>0</v>
      </c>
      <c r="BU152">
        <f t="shared" si="51"/>
        <v>1</v>
      </c>
    </row>
    <row r="153" spans="1:73" x14ac:dyDescent="0.45">
      <c r="A153" s="18">
        <v>152</v>
      </c>
      <c r="B153" s="15" t="s">
        <v>540</v>
      </c>
      <c r="C153" s="15" t="s">
        <v>1158</v>
      </c>
      <c r="D153" s="15" t="s">
        <v>1157</v>
      </c>
      <c r="E153" s="17">
        <v>41819</v>
      </c>
      <c r="F153" s="15" t="s">
        <v>421</v>
      </c>
      <c r="G153" s="40" t="s">
        <v>34</v>
      </c>
      <c r="H153">
        <f t="shared" si="42"/>
        <v>1</v>
      </c>
      <c r="I153" s="15" t="s">
        <v>25</v>
      </c>
      <c r="J153" s="40" t="s">
        <v>25</v>
      </c>
      <c r="K153" s="20">
        <f t="shared" si="35"/>
        <v>1</v>
      </c>
      <c r="L153" s="20">
        <f t="shared" si="49"/>
        <v>0</v>
      </c>
      <c r="M153" s="20">
        <f t="shared" si="49"/>
        <v>0</v>
      </c>
      <c r="N153" s="20">
        <f t="shared" si="49"/>
        <v>0</v>
      </c>
      <c r="O153" s="20">
        <f t="shared" si="49"/>
        <v>0</v>
      </c>
      <c r="P153" s="20">
        <f t="shared" si="49"/>
        <v>0</v>
      </c>
      <c r="Q153" s="20">
        <f t="shared" si="49"/>
        <v>0</v>
      </c>
      <c r="R153" s="20">
        <f t="shared" si="49"/>
        <v>0</v>
      </c>
      <c r="S153" s="20">
        <f t="shared" si="49"/>
        <v>0</v>
      </c>
      <c r="T153" s="20">
        <f t="shared" si="49"/>
        <v>0</v>
      </c>
      <c r="U153" s="20">
        <f t="shared" si="49"/>
        <v>0</v>
      </c>
      <c r="V153" s="20">
        <f t="shared" si="49"/>
        <v>0</v>
      </c>
      <c r="W153" s="20">
        <f t="shared" si="49"/>
        <v>0</v>
      </c>
      <c r="X153" s="40" t="s">
        <v>132</v>
      </c>
      <c r="Y153" s="20">
        <f t="shared" si="38"/>
        <v>0</v>
      </c>
      <c r="Z153" s="20">
        <f t="shared" si="48"/>
        <v>0</v>
      </c>
      <c r="AA153" s="20">
        <f t="shared" si="48"/>
        <v>0</v>
      </c>
      <c r="AB153" s="20">
        <f t="shared" si="48"/>
        <v>0</v>
      </c>
      <c r="AC153" s="20">
        <f t="shared" si="48"/>
        <v>0</v>
      </c>
      <c r="AD153" s="20">
        <f t="shared" si="48"/>
        <v>0</v>
      </c>
      <c r="AE153" s="20">
        <f t="shared" si="48"/>
        <v>1</v>
      </c>
      <c r="AF153" s="20">
        <f t="shared" si="48"/>
        <v>0</v>
      </c>
      <c r="AG153" s="20">
        <f t="shared" si="48"/>
        <v>0</v>
      </c>
      <c r="AH153" s="20">
        <f t="shared" si="48"/>
        <v>0</v>
      </c>
      <c r="AI153" s="20">
        <f t="shared" si="48"/>
        <v>0</v>
      </c>
      <c r="AJ153" s="40" t="s">
        <v>542</v>
      </c>
      <c r="AK153" s="15">
        <v>1</v>
      </c>
      <c r="AL153" s="15">
        <v>9</v>
      </c>
      <c r="AM153" s="15">
        <v>10</v>
      </c>
      <c r="AN153" s="15">
        <v>0</v>
      </c>
      <c r="AO153" s="15"/>
      <c r="AP153" s="15"/>
      <c r="AQ153" s="15"/>
      <c r="AR153" s="29" t="s">
        <v>101</v>
      </c>
      <c r="AS153" s="39" t="s">
        <v>28</v>
      </c>
      <c r="AT153" s="28">
        <f t="shared" si="43"/>
        <v>0</v>
      </c>
      <c r="AU153" s="28" t="s">
        <v>101</v>
      </c>
      <c r="AV153" s="40" t="s">
        <v>28</v>
      </c>
      <c r="AW153" s="32">
        <f t="shared" si="44"/>
        <v>0</v>
      </c>
      <c r="AX153" s="32">
        <f t="shared" si="44"/>
        <v>1</v>
      </c>
      <c r="AY153" s="32">
        <f t="shared" si="44"/>
        <v>0</v>
      </c>
      <c r="AZ153" s="42" t="s">
        <v>101</v>
      </c>
      <c r="BA153">
        <f t="shared" si="36"/>
        <v>0</v>
      </c>
      <c r="BB153">
        <f t="shared" si="50"/>
        <v>0</v>
      </c>
      <c r="BC153">
        <f t="shared" si="50"/>
        <v>0</v>
      </c>
      <c r="BD153">
        <f t="shared" si="50"/>
        <v>1</v>
      </c>
      <c r="BE153">
        <f t="shared" si="50"/>
        <v>0</v>
      </c>
      <c r="BF153">
        <f t="shared" si="50"/>
        <v>1</v>
      </c>
      <c r="BG153" s="40" t="s">
        <v>109</v>
      </c>
      <c r="BH153" s="20">
        <f t="shared" si="45"/>
        <v>1</v>
      </c>
      <c r="BI153" s="20">
        <f t="shared" si="41"/>
        <v>0</v>
      </c>
      <c r="BJ153" s="20">
        <f t="shared" si="41"/>
        <v>0</v>
      </c>
      <c r="BK153" s="20">
        <f t="shared" si="41"/>
        <v>0</v>
      </c>
      <c r="BL153" s="15">
        <v>30.068724199999998</v>
      </c>
      <c r="BM153" s="16">
        <v>-89.931474120000004</v>
      </c>
      <c r="BO153">
        <f t="shared" si="46"/>
        <v>0</v>
      </c>
      <c r="BP153" s="28">
        <f t="shared" si="47"/>
        <v>1</v>
      </c>
      <c r="BQ153">
        <f t="shared" si="37"/>
        <v>0</v>
      </c>
      <c r="BR153">
        <f t="shared" si="51"/>
        <v>0</v>
      </c>
      <c r="BS153">
        <f t="shared" si="51"/>
        <v>0</v>
      </c>
      <c r="BT153">
        <f t="shared" si="51"/>
        <v>0</v>
      </c>
      <c r="BU153">
        <f t="shared" si="51"/>
        <v>1</v>
      </c>
    </row>
    <row r="154" spans="1:73" x14ac:dyDescent="0.45">
      <c r="A154" s="18">
        <v>153</v>
      </c>
      <c r="B154" s="15" t="s">
        <v>543</v>
      </c>
      <c r="C154" s="15" t="s">
        <v>1170</v>
      </c>
      <c r="D154" s="15" t="s">
        <v>1169</v>
      </c>
      <c r="E154" s="17">
        <v>41798</v>
      </c>
      <c r="F154" s="15" t="s">
        <v>545</v>
      </c>
      <c r="G154" s="40" t="s">
        <v>24</v>
      </c>
      <c r="H154">
        <f t="shared" si="42"/>
        <v>0</v>
      </c>
      <c r="I154" s="15" t="s">
        <v>241</v>
      </c>
      <c r="J154" s="40" t="s">
        <v>241</v>
      </c>
      <c r="K154" s="20">
        <f t="shared" si="35"/>
        <v>0</v>
      </c>
      <c r="L154" s="20">
        <f t="shared" si="49"/>
        <v>0</v>
      </c>
      <c r="M154" s="20">
        <f t="shared" si="49"/>
        <v>0</v>
      </c>
      <c r="N154" s="20">
        <f t="shared" si="49"/>
        <v>0</v>
      </c>
      <c r="O154" s="20">
        <f t="shared" si="49"/>
        <v>0</v>
      </c>
      <c r="P154" s="20">
        <f t="shared" si="49"/>
        <v>0</v>
      </c>
      <c r="Q154" s="20">
        <f t="shared" si="49"/>
        <v>0</v>
      </c>
      <c r="R154" s="20">
        <f t="shared" si="49"/>
        <v>0</v>
      </c>
      <c r="S154" s="20">
        <f t="shared" si="49"/>
        <v>0</v>
      </c>
      <c r="T154" s="20">
        <f t="shared" si="49"/>
        <v>0</v>
      </c>
      <c r="U154" s="20">
        <f t="shared" si="49"/>
        <v>1</v>
      </c>
      <c r="V154" s="20">
        <f t="shared" si="49"/>
        <v>0</v>
      </c>
      <c r="W154" s="20">
        <f t="shared" si="49"/>
        <v>0</v>
      </c>
      <c r="X154" s="40" t="s">
        <v>223</v>
      </c>
      <c r="Y154" s="20">
        <f t="shared" si="38"/>
        <v>0</v>
      </c>
      <c r="Z154" s="20">
        <f t="shared" si="48"/>
        <v>0</v>
      </c>
      <c r="AA154" s="20">
        <f t="shared" si="48"/>
        <v>0</v>
      </c>
      <c r="AB154" s="20">
        <f t="shared" si="48"/>
        <v>0</v>
      </c>
      <c r="AC154" s="20">
        <f t="shared" si="48"/>
        <v>1</v>
      </c>
      <c r="AD154" s="20">
        <f t="shared" si="48"/>
        <v>0</v>
      </c>
      <c r="AE154" s="20">
        <f t="shared" si="48"/>
        <v>0</v>
      </c>
      <c r="AF154" s="20">
        <f t="shared" si="48"/>
        <v>0</v>
      </c>
      <c r="AG154" s="20">
        <f t="shared" si="48"/>
        <v>0</v>
      </c>
      <c r="AH154" s="20">
        <f t="shared" si="48"/>
        <v>0</v>
      </c>
      <c r="AI154" s="20">
        <f t="shared" si="48"/>
        <v>0</v>
      </c>
      <c r="AJ154" s="40" t="s">
        <v>546</v>
      </c>
      <c r="AK154" s="15">
        <v>5</v>
      </c>
      <c r="AL154" s="15">
        <v>0</v>
      </c>
      <c r="AM154" s="15">
        <v>3</v>
      </c>
      <c r="AN154" s="15">
        <v>2</v>
      </c>
      <c r="AO154" s="15"/>
      <c r="AP154" s="15"/>
      <c r="AQ154" s="15"/>
      <c r="AR154" s="29" t="s">
        <v>101</v>
      </c>
      <c r="AS154" s="39" t="s">
        <v>28</v>
      </c>
      <c r="AT154" s="28">
        <f t="shared" si="43"/>
        <v>0</v>
      </c>
      <c r="AU154" s="28" t="s">
        <v>101</v>
      </c>
      <c r="AV154" s="40" t="s">
        <v>28</v>
      </c>
      <c r="AW154" s="32">
        <f t="shared" si="44"/>
        <v>0</v>
      </c>
      <c r="AX154" s="32">
        <f t="shared" si="44"/>
        <v>1</v>
      </c>
      <c r="AY154" s="32">
        <f t="shared" si="44"/>
        <v>0</v>
      </c>
      <c r="AZ154" s="42" t="s">
        <v>29</v>
      </c>
      <c r="BA154">
        <f t="shared" si="36"/>
        <v>1</v>
      </c>
      <c r="BB154">
        <f t="shared" si="50"/>
        <v>0</v>
      </c>
      <c r="BC154">
        <f t="shared" si="50"/>
        <v>0</v>
      </c>
      <c r="BD154">
        <f t="shared" si="50"/>
        <v>0</v>
      </c>
      <c r="BE154">
        <f t="shared" si="50"/>
        <v>0</v>
      </c>
      <c r="BF154">
        <f t="shared" si="50"/>
        <v>0</v>
      </c>
      <c r="BG154" s="40" t="s">
        <v>300</v>
      </c>
      <c r="BH154" s="20">
        <f t="shared" si="45"/>
        <v>0</v>
      </c>
      <c r="BI154" s="20">
        <f t="shared" si="41"/>
        <v>1</v>
      </c>
      <c r="BJ154" s="20">
        <f t="shared" si="41"/>
        <v>0</v>
      </c>
      <c r="BK154" s="20">
        <f t="shared" si="41"/>
        <v>0</v>
      </c>
      <c r="BL154" s="15">
        <v>36.189319230000002</v>
      </c>
      <c r="BM154" s="16">
        <v>-115.3264875</v>
      </c>
      <c r="BO154">
        <f t="shared" si="46"/>
        <v>0</v>
      </c>
      <c r="BP154" s="28">
        <f t="shared" si="47"/>
        <v>1</v>
      </c>
      <c r="BQ154">
        <f t="shared" si="37"/>
        <v>1</v>
      </c>
      <c r="BR154">
        <f t="shared" si="51"/>
        <v>0</v>
      </c>
      <c r="BS154">
        <f t="shared" si="51"/>
        <v>0</v>
      </c>
      <c r="BT154">
        <f t="shared" si="51"/>
        <v>0</v>
      </c>
      <c r="BU154">
        <f t="shared" si="51"/>
        <v>0</v>
      </c>
    </row>
    <row r="155" spans="1:73" x14ac:dyDescent="0.45">
      <c r="A155" s="18">
        <v>154</v>
      </c>
      <c r="B155" s="15" t="s">
        <v>547</v>
      </c>
      <c r="C155" s="15" t="s">
        <v>1173</v>
      </c>
      <c r="D155" s="15" t="s">
        <v>1155</v>
      </c>
      <c r="E155" s="17">
        <v>41795</v>
      </c>
      <c r="F155" s="15" t="s">
        <v>547</v>
      </c>
      <c r="G155" s="40" t="s">
        <v>24</v>
      </c>
      <c r="H155">
        <f t="shared" si="42"/>
        <v>0</v>
      </c>
      <c r="I155" s="15" t="s">
        <v>331</v>
      </c>
      <c r="J155" s="40" t="s">
        <v>331</v>
      </c>
      <c r="K155" s="20">
        <f t="shared" si="35"/>
        <v>0</v>
      </c>
      <c r="L155" s="20">
        <f t="shared" si="49"/>
        <v>0</v>
      </c>
      <c r="M155" s="20">
        <f t="shared" si="49"/>
        <v>0</v>
      </c>
      <c r="N155" s="20">
        <f t="shared" si="49"/>
        <v>0</v>
      </c>
      <c r="O155" s="20">
        <f t="shared" si="49"/>
        <v>0</v>
      </c>
      <c r="P155" s="20">
        <f t="shared" si="49"/>
        <v>0</v>
      </c>
      <c r="Q155" s="20">
        <f t="shared" si="49"/>
        <v>0</v>
      </c>
      <c r="R155" s="20">
        <f t="shared" si="49"/>
        <v>1</v>
      </c>
      <c r="S155" s="20">
        <f t="shared" si="49"/>
        <v>0</v>
      </c>
      <c r="T155" s="20">
        <f t="shared" si="49"/>
        <v>0</v>
      </c>
      <c r="U155" s="20">
        <f t="shared" si="49"/>
        <v>0</v>
      </c>
      <c r="V155" s="20">
        <f t="shared" si="49"/>
        <v>0</v>
      </c>
      <c r="W155" s="20">
        <f t="shared" si="49"/>
        <v>0</v>
      </c>
      <c r="X155" s="40" t="s">
        <v>57</v>
      </c>
      <c r="Y155" s="20">
        <f t="shared" si="38"/>
        <v>0</v>
      </c>
      <c r="Z155" s="20">
        <f t="shared" si="48"/>
        <v>0</v>
      </c>
      <c r="AA155" s="20">
        <f t="shared" si="48"/>
        <v>0</v>
      </c>
      <c r="AB155" s="20">
        <f t="shared" si="48"/>
        <v>1</v>
      </c>
      <c r="AC155" s="20">
        <f t="shared" si="48"/>
        <v>0</v>
      </c>
      <c r="AD155" s="20">
        <f t="shared" si="48"/>
        <v>0</v>
      </c>
      <c r="AE155" s="20">
        <f t="shared" si="48"/>
        <v>0</v>
      </c>
      <c r="AF155" s="20">
        <f t="shared" si="48"/>
        <v>0</v>
      </c>
      <c r="AG155" s="20">
        <f t="shared" si="48"/>
        <v>0</v>
      </c>
      <c r="AH155" s="20">
        <f t="shared" si="48"/>
        <v>0</v>
      </c>
      <c r="AI155" s="20">
        <f t="shared" si="48"/>
        <v>0</v>
      </c>
      <c r="AJ155" s="40" t="s">
        <v>549</v>
      </c>
      <c r="AK155" s="15">
        <v>1</v>
      </c>
      <c r="AL155" s="15">
        <v>2</v>
      </c>
      <c r="AM155" s="15">
        <v>3</v>
      </c>
      <c r="AN155" s="15">
        <v>0</v>
      </c>
      <c r="AO155" s="15"/>
      <c r="AP155" s="15"/>
      <c r="AQ155" s="15"/>
      <c r="AR155" s="29" t="s">
        <v>101</v>
      </c>
      <c r="AS155" s="39" t="s">
        <v>28</v>
      </c>
      <c r="AT155" s="28">
        <f t="shared" si="43"/>
        <v>0</v>
      </c>
      <c r="AU155" s="28" t="s">
        <v>101</v>
      </c>
      <c r="AV155" s="40" t="s">
        <v>52</v>
      </c>
      <c r="AW155" s="32">
        <f t="shared" si="44"/>
        <v>1</v>
      </c>
      <c r="AX155" s="32">
        <f t="shared" si="44"/>
        <v>0</v>
      </c>
      <c r="AY155" s="32">
        <f t="shared" si="44"/>
        <v>0</v>
      </c>
      <c r="AZ155" s="42" t="s">
        <v>101</v>
      </c>
      <c r="BA155">
        <f t="shared" si="36"/>
        <v>0</v>
      </c>
      <c r="BB155">
        <f t="shared" si="50"/>
        <v>0</v>
      </c>
      <c r="BC155">
        <f t="shared" si="50"/>
        <v>0</v>
      </c>
      <c r="BD155">
        <f t="shared" si="50"/>
        <v>1</v>
      </c>
      <c r="BE155">
        <f t="shared" si="50"/>
        <v>0</v>
      </c>
      <c r="BF155">
        <f t="shared" si="50"/>
        <v>1</v>
      </c>
      <c r="BG155" s="40" t="s">
        <v>109</v>
      </c>
      <c r="BH155" s="20">
        <f t="shared" si="45"/>
        <v>1</v>
      </c>
      <c r="BI155" s="20">
        <f t="shared" si="41"/>
        <v>0</v>
      </c>
      <c r="BJ155" s="20">
        <f t="shared" si="41"/>
        <v>0</v>
      </c>
      <c r="BK155" s="20">
        <f t="shared" si="41"/>
        <v>0</v>
      </c>
      <c r="BL155" s="15">
        <v>47.621995750000004</v>
      </c>
      <c r="BM155" s="16">
        <v>-122.323646</v>
      </c>
      <c r="BO155">
        <f t="shared" si="46"/>
        <v>0</v>
      </c>
      <c r="BP155" s="28">
        <f t="shared" si="47"/>
        <v>1</v>
      </c>
      <c r="BQ155">
        <f t="shared" si="37"/>
        <v>0</v>
      </c>
      <c r="BR155">
        <f t="shared" si="51"/>
        <v>0</v>
      </c>
      <c r="BS155">
        <f t="shared" si="51"/>
        <v>0</v>
      </c>
      <c r="BT155">
        <f t="shared" si="51"/>
        <v>0</v>
      </c>
      <c r="BU155">
        <f t="shared" si="51"/>
        <v>1</v>
      </c>
    </row>
    <row r="156" spans="1:73" x14ac:dyDescent="0.45">
      <c r="A156" s="18">
        <v>155</v>
      </c>
      <c r="B156" s="15" t="s">
        <v>550</v>
      </c>
      <c r="C156" s="15" t="s">
        <v>1325</v>
      </c>
      <c r="D156" s="15" t="s">
        <v>1163</v>
      </c>
      <c r="E156" s="17">
        <v>41782</v>
      </c>
      <c r="F156" s="15" t="s">
        <v>1443</v>
      </c>
      <c r="G156" s="40" t="s">
        <v>464</v>
      </c>
      <c r="H156">
        <f t="shared" si="42"/>
        <v>0</v>
      </c>
      <c r="I156" s="15" t="s">
        <v>25</v>
      </c>
      <c r="J156" s="40" t="s">
        <v>25</v>
      </c>
      <c r="K156" s="20">
        <f t="shared" si="35"/>
        <v>1</v>
      </c>
      <c r="L156" s="20">
        <f t="shared" si="49"/>
        <v>0</v>
      </c>
      <c r="M156" s="20">
        <f t="shared" si="49"/>
        <v>0</v>
      </c>
      <c r="N156" s="20">
        <f t="shared" si="49"/>
        <v>0</v>
      </c>
      <c r="O156" s="20">
        <f t="shared" si="49"/>
        <v>0</v>
      </c>
      <c r="P156" s="20">
        <f t="shared" si="49"/>
        <v>0</v>
      </c>
      <c r="Q156" s="20">
        <f t="shared" si="49"/>
        <v>0</v>
      </c>
      <c r="R156" s="20">
        <f t="shared" si="49"/>
        <v>0</v>
      </c>
      <c r="S156" s="20">
        <f t="shared" si="49"/>
        <v>0</v>
      </c>
      <c r="T156" s="20">
        <f t="shared" si="49"/>
        <v>0</v>
      </c>
      <c r="U156" s="20">
        <f t="shared" si="49"/>
        <v>0</v>
      </c>
      <c r="V156" s="20">
        <f t="shared" si="49"/>
        <v>0</v>
      </c>
      <c r="W156" s="20">
        <f t="shared" si="49"/>
        <v>0</v>
      </c>
      <c r="X156" s="40" t="s">
        <v>223</v>
      </c>
      <c r="Y156" s="20">
        <f t="shared" si="38"/>
        <v>0</v>
      </c>
      <c r="Z156" s="20">
        <f t="shared" si="48"/>
        <v>0</v>
      </c>
      <c r="AA156" s="20">
        <f t="shared" si="48"/>
        <v>0</v>
      </c>
      <c r="AB156" s="20">
        <f t="shared" si="48"/>
        <v>0</v>
      </c>
      <c r="AC156" s="20">
        <f t="shared" si="48"/>
        <v>1</v>
      </c>
      <c r="AD156" s="20">
        <f t="shared" si="48"/>
        <v>0</v>
      </c>
      <c r="AE156" s="20">
        <f t="shared" si="48"/>
        <v>0</v>
      </c>
      <c r="AF156" s="20">
        <f t="shared" si="48"/>
        <v>0</v>
      </c>
      <c r="AG156" s="20">
        <f t="shared" si="48"/>
        <v>0</v>
      </c>
      <c r="AH156" s="20">
        <f t="shared" si="48"/>
        <v>0</v>
      </c>
      <c r="AI156" s="20">
        <f t="shared" si="48"/>
        <v>0</v>
      </c>
      <c r="AJ156" s="40" t="s">
        <v>552</v>
      </c>
      <c r="AK156" s="15">
        <v>6</v>
      </c>
      <c r="AL156" s="15">
        <v>13</v>
      </c>
      <c r="AM156" s="15">
        <v>19</v>
      </c>
      <c r="AN156" s="15">
        <v>0</v>
      </c>
      <c r="AO156" s="15">
        <v>22</v>
      </c>
      <c r="AP156" s="15"/>
      <c r="AQ156" s="15"/>
      <c r="AR156" s="29">
        <v>22</v>
      </c>
      <c r="AS156" s="39" t="s">
        <v>28</v>
      </c>
      <c r="AT156" s="28">
        <f t="shared" si="43"/>
        <v>0</v>
      </c>
      <c r="AU156" s="28" t="s">
        <v>101</v>
      </c>
      <c r="AV156" s="40" t="s">
        <v>52</v>
      </c>
      <c r="AW156" s="32">
        <f t="shared" si="44"/>
        <v>1</v>
      </c>
      <c r="AX156" s="32">
        <f t="shared" si="44"/>
        <v>0</v>
      </c>
      <c r="AY156" s="32">
        <f t="shared" si="44"/>
        <v>0</v>
      </c>
      <c r="AZ156" s="42" t="s">
        <v>29</v>
      </c>
      <c r="BA156">
        <f t="shared" si="36"/>
        <v>1</v>
      </c>
      <c r="BB156">
        <f t="shared" si="50"/>
        <v>0</v>
      </c>
      <c r="BC156">
        <f t="shared" si="50"/>
        <v>0</v>
      </c>
      <c r="BD156">
        <f t="shared" si="50"/>
        <v>0</v>
      </c>
      <c r="BE156">
        <f t="shared" si="50"/>
        <v>0</v>
      </c>
      <c r="BF156">
        <f t="shared" si="50"/>
        <v>0</v>
      </c>
      <c r="BG156" s="40" t="s">
        <v>109</v>
      </c>
      <c r="BH156" s="20">
        <f t="shared" si="45"/>
        <v>1</v>
      </c>
      <c r="BI156" s="20">
        <f t="shared" si="41"/>
        <v>0</v>
      </c>
      <c r="BJ156" s="20">
        <f t="shared" si="41"/>
        <v>0</v>
      </c>
      <c r="BK156" s="20">
        <f t="shared" si="41"/>
        <v>0</v>
      </c>
      <c r="BL156" s="15"/>
      <c r="BM156" s="16"/>
      <c r="BO156">
        <f t="shared" si="46"/>
        <v>0</v>
      </c>
      <c r="BP156" s="28">
        <f t="shared" si="47"/>
        <v>1</v>
      </c>
      <c r="BQ156">
        <f t="shared" si="37"/>
        <v>1</v>
      </c>
      <c r="BR156">
        <f t="shared" si="51"/>
        <v>0</v>
      </c>
      <c r="BS156">
        <f t="shared" si="51"/>
        <v>0</v>
      </c>
      <c r="BT156">
        <f t="shared" si="51"/>
        <v>0</v>
      </c>
      <c r="BU156">
        <f t="shared" si="51"/>
        <v>0</v>
      </c>
    </row>
    <row r="157" spans="1:73" x14ac:dyDescent="0.45">
      <c r="A157" s="18">
        <v>156</v>
      </c>
      <c r="B157" s="15" t="s">
        <v>553</v>
      </c>
      <c r="C157" s="15" t="s">
        <v>1324</v>
      </c>
      <c r="D157" s="15" t="s">
        <v>1179</v>
      </c>
      <c r="E157" s="17">
        <v>41758</v>
      </c>
      <c r="F157" s="15" t="s">
        <v>555</v>
      </c>
      <c r="G157" s="40" t="s">
        <v>24</v>
      </c>
      <c r="H157">
        <f t="shared" si="42"/>
        <v>0</v>
      </c>
      <c r="I157" s="15" t="s">
        <v>354</v>
      </c>
      <c r="J157" s="40" t="s">
        <v>354</v>
      </c>
      <c r="K157" s="20">
        <f t="shared" si="35"/>
        <v>0</v>
      </c>
      <c r="L157" s="20">
        <f t="shared" si="49"/>
        <v>1</v>
      </c>
      <c r="M157" s="20">
        <f t="shared" si="49"/>
        <v>0</v>
      </c>
      <c r="N157" s="20">
        <f t="shared" si="49"/>
        <v>0</v>
      </c>
      <c r="O157" s="20">
        <f t="shared" si="49"/>
        <v>0</v>
      </c>
      <c r="P157" s="20">
        <f t="shared" si="49"/>
        <v>0</v>
      </c>
      <c r="Q157" s="20">
        <f t="shared" si="49"/>
        <v>0</v>
      </c>
      <c r="R157" s="20">
        <f t="shared" si="49"/>
        <v>0</v>
      </c>
      <c r="S157" s="20">
        <f t="shared" si="49"/>
        <v>0</v>
      </c>
      <c r="T157" s="20">
        <f t="shared" si="49"/>
        <v>0</v>
      </c>
      <c r="U157" s="20">
        <f t="shared" si="49"/>
        <v>0</v>
      </c>
      <c r="V157" s="20">
        <f t="shared" si="49"/>
        <v>0</v>
      </c>
      <c r="W157" s="20">
        <f t="shared" si="49"/>
        <v>0</v>
      </c>
      <c r="X157" s="40" t="s">
        <v>57</v>
      </c>
      <c r="Y157" s="20">
        <f t="shared" si="38"/>
        <v>0</v>
      </c>
      <c r="Z157" s="20">
        <f t="shared" si="48"/>
        <v>0</v>
      </c>
      <c r="AA157" s="20">
        <f t="shared" si="48"/>
        <v>0</v>
      </c>
      <c r="AB157" s="20">
        <f t="shared" si="48"/>
        <v>1</v>
      </c>
      <c r="AC157" s="20">
        <f t="shared" si="48"/>
        <v>0</v>
      </c>
      <c r="AD157" s="20">
        <f t="shared" si="48"/>
        <v>0</v>
      </c>
      <c r="AE157" s="20">
        <f t="shared" si="48"/>
        <v>0</v>
      </c>
      <c r="AF157" s="20">
        <f t="shared" si="48"/>
        <v>0</v>
      </c>
      <c r="AG157" s="20">
        <f t="shared" si="48"/>
        <v>0</v>
      </c>
      <c r="AH157" s="20">
        <f t="shared" si="48"/>
        <v>0</v>
      </c>
      <c r="AI157" s="20">
        <f t="shared" si="48"/>
        <v>0</v>
      </c>
      <c r="AJ157" s="40" t="s">
        <v>556</v>
      </c>
      <c r="AK157" s="15">
        <v>1</v>
      </c>
      <c r="AL157" s="15">
        <v>6</v>
      </c>
      <c r="AM157" s="15">
        <v>6</v>
      </c>
      <c r="AN157" s="15">
        <v>0</v>
      </c>
      <c r="AO157" s="15">
        <v>19</v>
      </c>
      <c r="AP157" s="15">
        <v>1</v>
      </c>
      <c r="AQ157" s="15" t="s">
        <v>557</v>
      </c>
      <c r="AR157" s="29">
        <v>19</v>
      </c>
      <c r="AS157" s="40" t="s">
        <v>52</v>
      </c>
      <c r="AT157" s="28">
        <f t="shared" si="43"/>
        <v>1</v>
      </c>
      <c r="AU157" s="29" t="s">
        <v>557</v>
      </c>
      <c r="AV157" s="40" t="s">
        <v>28</v>
      </c>
      <c r="AW157" s="32">
        <f t="shared" si="44"/>
        <v>0</v>
      </c>
      <c r="AX157" s="32">
        <f t="shared" si="44"/>
        <v>1</v>
      </c>
      <c r="AY157" s="32">
        <f t="shared" si="44"/>
        <v>0</v>
      </c>
      <c r="AZ157" s="42" t="s">
        <v>29</v>
      </c>
      <c r="BA157">
        <f t="shared" si="36"/>
        <v>1</v>
      </c>
      <c r="BB157">
        <f t="shared" si="50"/>
        <v>0</v>
      </c>
      <c r="BC157">
        <f t="shared" si="50"/>
        <v>0</v>
      </c>
      <c r="BD157">
        <f t="shared" si="50"/>
        <v>0</v>
      </c>
      <c r="BE157">
        <f t="shared" si="50"/>
        <v>0</v>
      </c>
      <c r="BF157">
        <f t="shared" si="50"/>
        <v>0</v>
      </c>
      <c r="BG157" s="40" t="s">
        <v>109</v>
      </c>
      <c r="BH157" s="20">
        <f t="shared" si="45"/>
        <v>1</v>
      </c>
      <c r="BI157" s="20">
        <f t="shared" si="41"/>
        <v>0</v>
      </c>
      <c r="BJ157" s="20">
        <f t="shared" si="41"/>
        <v>0</v>
      </c>
      <c r="BK157" s="20">
        <f t="shared" si="41"/>
        <v>0</v>
      </c>
      <c r="BL157" s="15">
        <v>34.025296740000002</v>
      </c>
      <c r="BM157" s="16">
        <v>-84.617668309999999</v>
      </c>
      <c r="BO157">
        <f t="shared" si="46"/>
        <v>0</v>
      </c>
      <c r="BP157" s="28">
        <f t="shared" si="47"/>
        <v>1</v>
      </c>
      <c r="BQ157">
        <f t="shared" si="37"/>
        <v>1</v>
      </c>
      <c r="BR157">
        <f t="shared" si="51"/>
        <v>0</v>
      </c>
      <c r="BS157">
        <f t="shared" si="51"/>
        <v>0</v>
      </c>
      <c r="BT157">
        <f t="shared" si="51"/>
        <v>0</v>
      </c>
      <c r="BU157">
        <f t="shared" si="51"/>
        <v>0</v>
      </c>
    </row>
    <row r="158" spans="1:73" x14ac:dyDescent="0.45">
      <c r="A158" s="18">
        <v>157</v>
      </c>
      <c r="B158" s="15" t="s">
        <v>558</v>
      </c>
      <c r="C158" s="15" t="s">
        <v>481</v>
      </c>
      <c r="D158" s="15" t="s">
        <v>1152</v>
      </c>
      <c r="E158" s="17">
        <v>41732</v>
      </c>
      <c r="F158" s="15" t="s">
        <v>560</v>
      </c>
      <c r="G158" s="40" t="s">
        <v>34</v>
      </c>
      <c r="H158">
        <f t="shared" si="42"/>
        <v>1</v>
      </c>
      <c r="I158" s="15" t="s">
        <v>241</v>
      </c>
      <c r="J158" s="40" t="s">
        <v>241</v>
      </c>
      <c r="K158" s="20">
        <f t="shared" si="35"/>
        <v>0</v>
      </c>
      <c r="L158" s="20">
        <f t="shared" si="49"/>
        <v>0</v>
      </c>
      <c r="M158" s="20">
        <f t="shared" si="49"/>
        <v>0</v>
      </c>
      <c r="N158" s="20">
        <f t="shared" si="49"/>
        <v>0</v>
      </c>
      <c r="O158" s="20">
        <f t="shared" si="49"/>
        <v>0</v>
      </c>
      <c r="P158" s="20">
        <f t="shared" si="49"/>
        <v>0</v>
      </c>
      <c r="Q158" s="20">
        <f t="shared" si="49"/>
        <v>0</v>
      </c>
      <c r="R158" s="20">
        <f t="shared" si="49"/>
        <v>0</v>
      </c>
      <c r="S158" s="20">
        <f t="shared" si="49"/>
        <v>0</v>
      </c>
      <c r="T158" s="20">
        <f t="shared" si="49"/>
        <v>0</v>
      </c>
      <c r="U158" s="20">
        <f t="shared" si="49"/>
        <v>1</v>
      </c>
      <c r="V158" s="20">
        <f t="shared" si="49"/>
        <v>0</v>
      </c>
      <c r="W158" s="20">
        <f t="shared" si="49"/>
        <v>0</v>
      </c>
      <c r="X158" s="40" t="s">
        <v>223</v>
      </c>
      <c r="Y158" s="20">
        <f t="shared" si="38"/>
        <v>0</v>
      </c>
      <c r="Z158" s="20">
        <f t="shared" si="48"/>
        <v>0</v>
      </c>
      <c r="AA158" s="20">
        <f t="shared" si="48"/>
        <v>0</v>
      </c>
      <c r="AB158" s="20">
        <f t="shared" si="48"/>
        <v>0</v>
      </c>
      <c r="AC158" s="20">
        <f t="shared" si="48"/>
        <v>1</v>
      </c>
      <c r="AD158" s="20">
        <f t="shared" si="48"/>
        <v>0</v>
      </c>
      <c r="AE158" s="20">
        <f t="shared" si="48"/>
        <v>0</v>
      </c>
      <c r="AF158" s="20">
        <f t="shared" si="48"/>
        <v>0</v>
      </c>
      <c r="AG158" s="20">
        <f t="shared" si="48"/>
        <v>0</v>
      </c>
      <c r="AH158" s="20">
        <f t="shared" si="48"/>
        <v>0</v>
      </c>
      <c r="AI158" s="20">
        <f t="shared" si="48"/>
        <v>0</v>
      </c>
      <c r="AJ158" s="40" t="s">
        <v>561</v>
      </c>
      <c r="AK158" s="15">
        <v>3</v>
      </c>
      <c r="AL158" s="15">
        <v>12</v>
      </c>
      <c r="AM158" s="15">
        <v>15</v>
      </c>
      <c r="AN158" s="15">
        <v>3</v>
      </c>
      <c r="AO158" s="15">
        <v>34</v>
      </c>
      <c r="AP158" s="15">
        <v>1</v>
      </c>
      <c r="AQ158" s="15" t="s">
        <v>481</v>
      </c>
      <c r="AR158" s="29">
        <v>34</v>
      </c>
      <c r="AS158" s="40" t="s">
        <v>52</v>
      </c>
      <c r="AT158" s="28">
        <f t="shared" si="43"/>
        <v>1</v>
      </c>
      <c r="AU158" s="29" t="s">
        <v>481</v>
      </c>
      <c r="AV158" s="40" t="s">
        <v>101</v>
      </c>
      <c r="AW158" s="32">
        <f t="shared" si="44"/>
        <v>0</v>
      </c>
      <c r="AX158" s="32">
        <f t="shared" si="44"/>
        <v>0</v>
      </c>
      <c r="AY158" s="32">
        <f t="shared" si="44"/>
        <v>1</v>
      </c>
      <c r="AZ158" s="42" t="s">
        <v>78</v>
      </c>
      <c r="BA158">
        <f t="shared" si="36"/>
        <v>0</v>
      </c>
      <c r="BB158">
        <f t="shared" si="50"/>
        <v>0</v>
      </c>
      <c r="BC158">
        <f t="shared" si="50"/>
        <v>0</v>
      </c>
      <c r="BD158">
        <f t="shared" si="50"/>
        <v>0</v>
      </c>
      <c r="BE158">
        <f t="shared" si="50"/>
        <v>0</v>
      </c>
      <c r="BF158">
        <f t="shared" si="50"/>
        <v>0</v>
      </c>
      <c r="BG158" s="40" t="s">
        <v>109</v>
      </c>
      <c r="BH158" s="20">
        <f t="shared" si="45"/>
        <v>1</v>
      </c>
      <c r="BI158" s="20">
        <f t="shared" si="41"/>
        <v>0</v>
      </c>
      <c r="BJ158" s="20">
        <f t="shared" si="41"/>
        <v>0</v>
      </c>
      <c r="BK158" s="20">
        <f t="shared" si="41"/>
        <v>0</v>
      </c>
      <c r="BL158" s="15"/>
      <c r="BM158" s="16"/>
      <c r="BO158">
        <f t="shared" si="46"/>
        <v>0</v>
      </c>
      <c r="BP158" s="28">
        <f t="shared" si="47"/>
        <v>1</v>
      </c>
      <c r="BQ158">
        <f t="shared" si="37"/>
        <v>0</v>
      </c>
      <c r="BR158">
        <f t="shared" si="51"/>
        <v>0</v>
      </c>
      <c r="BS158">
        <f t="shared" si="51"/>
        <v>0</v>
      </c>
      <c r="BT158">
        <f t="shared" si="51"/>
        <v>0</v>
      </c>
      <c r="BU158">
        <f t="shared" si="51"/>
        <v>0</v>
      </c>
    </row>
    <row r="159" spans="1:73" x14ac:dyDescent="0.45">
      <c r="A159" s="18">
        <v>158</v>
      </c>
      <c r="B159" s="15" t="s">
        <v>481</v>
      </c>
      <c r="C159" s="15" t="s">
        <v>426</v>
      </c>
      <c r="D159" s="15" t="s">
        <v>1152</v>
      </c>
      <c r="E159" s="17">
        <v>41731</v>
      </c>
      <c r="F159" s="15" t="s">
        <v>560</v>
      </c>
      <c r="G159" s="40" t="s">
        <v>34</v>
      </c>
      <c r="H159">
        <f t="shared" si="42"/>
        <v>1</v>
      </c>
      <c r="I159" s="15" t="s">
        <v>241</v>
      </c>
      <c r="J159" s="40" t="s">
        <v>241</v>
      </c>
      <c r="K159" s="20">
        <f t="shared" si="35"/>
        <v>0</v>
      </c>
      <c r="L159" s="20">
        <f t="shared" si="49"/>
        <v>0</v>
      </c>
      <c r="M159" s="20">
        <f t="shared" si="49"/>
        <v>0</v>
      </c>
      <c r="N159" s="20">
        <f t="shared" si="49"/>
        <v>0</v>
      </c>
      <c r="O159" s="20">
        <f t="shared" si="49"/>
        <v>0</v>
      </c>
      <c r="P159" s="20">
        <f t="shared" si="49"/>
        <v>0</v>
      </c>
      <c r="Q159" s="20">
        <f t="shared" si="49"/>
        <v>0</v>
      </c>
      <c r="R159" s="20">
        <f t="shared" si="49"/>
        <v>0</v>
      </c>
      <c r="S159" s="20">
        <f t="shared" si="49"/>
        <v>0</v>
      </c>
      <c r="T159" s="20">
        <f t="shared" si="49"/>
        <v>0</v>
      </c>
      <c r="U159" s="20">
        <f t="shared" si="49"/>
        <v>1</v>
      </c>
      <c r="V159" s="20">
        <f t="shared" si="49"/>
        <v>0</v>
      </c>
      <c r="W159" s="20">
        <f t="shared" si="49"/>
        <v>0</v>
      </c>
      <c r="X159" s="40" t="s">
        <v>223</v>
      </c>
      <c r="Y159" s="20">
        <f t="shared" si="38"/>
        <v>0</v>
      </c>
      <c r="Z159" s="20">
        <f t="shared" si="48"/>
        <v>0</v>
      </c>
      <c r="AA159" s="20">
        <f t="shared" si="48"/>
        <v>0</v>
      </c>
      <c r="AB159" s="20">
        <f t="shared" si="48"/>
        <v>0</v>
      </c>
      <c r="AC159" s="20">
        <f t="shared" si="48"/>
        <v>1</v>
      </c>
      <c r="AD159" s="20">
        <f t="shared" si="48"/>
        <v>0</v>
      </c>
      <c r="AE159" s="20">
        <f t="shared" si="48"/>
        <v>0</v>
      </c>
      <c r="AF159" s="20">
        <f t="shared" si="48"/>
        <v>0</v>
      </c>
      <c r="AG159" s="20">
        <f t="shared" si="48"/>
        <v>0</v>
      </c>
      <c r="AH159" s="20">
        <f t="shared" si="48"/>
        <v>0</v>
      </c>
      <c r="AI159" s="20">
        <f t="shared" si="48"/>
        <v>0</v>
      </c>
      <c r="AJ159" s="40" t="s">
        <v>562</v>
      </c>
      <c r="AK159" s="15">
        <v>4</v>
      </c>
      <c r="AL159" s="15">
        <v>16</v>
      </c>
      <c r="AM159" s="15">
        <v>19</v>
      </c>
      <c r="AN159" s="15">
        <v>3</v>
      </c>
      <c r="AO159" s="15">
        <v>34</v>
      </c>
      <c r="AP159" s="15">
        <v>1</v>
      </c>
      <c r="AQ159" s="15" t="s">
        <v>481</v>
      </c>
      <c r="AR159" s="29">
        <v>34</v>
      </c>
      <c r="AS159" s="40" t="s">
        <v>52</v>
      </c>
      <c r="AT159" s="28">
        <f t="shared" si="43"/>
        <v>1</v>
      </c>
      <c r="AU159" s="29" t="s">
        <v>481</v>
      </c>
      <c r="AV159" s="40" t="s">
        <v>52</v>
      </c>
      <c r="AW159" s="32">
        <f t="shared" si="44"/>
        <v>1</v>
      </c>
      <c r="AX159" s="32">
        <f t="shared" si="44"/>
        <v>0</v>
      </c>
      <c r="AY159" s="32">
        <f t="shared" si="44"/>
        <v>0</v>
      </c>
      <c r="AZ159" s="42" t="s">
        <v>101</v>
      </c>
      <c r="BA159">
        <f t="shared" si="36"/>
        <v>0</v>
      </c>
      <c r="BB159">
        <f t="shared" si="50"/>
        <v>0</v>
      </c>
      <c r="BC159">
        <f t="shared" si="50"/>
        <v>0</v>
      </c>
      <c r="BD159">
        <f t="shared" si="50"/>
        <v>1</v>
      </c>
      <c r="BE159">
        <f t="shared" si="50"/>
        <v>0</v>
      </c>
      <c r="BF159">
        <f t="shared" si="50"/>
        <v>1</v>
      </c>
      <c r="BG159" s="40" t="s">
        <v>109</v>
      </c>
      <c r="BH159" s="20">
        <f t="shared" si="45"/>
        <v>1</v>
      </c>
      <c r="BI159" s="20">
        <f t="shared" si="41"/>
        <v>0</v>
      </c>
      <c r="BJ159" s="20">
        <f t="shared" si="41"/>
        <v>0</v>
      </c>
      <c r="BK159" s="20">
        <f t="shared" si="41"/>
        <v>0</v>
      </c>
      <c r="BL159" s="15">
        <v>31.079255060000001</v>
      </c>
      <c r="BM159" s="16">
        <v>-97.733923169999997</v>
      </c>
      <c r="BO159">
        <f t="shared" si="46"/>
        <v>0</v>
      </c>
      <c r="BP159" s="28">
        <f t="shared" si="47"/>
        <v>1</v>
      </c>
      <c r="BQ159">
        <f t="shared" si="37"/>
        <v>0</v>
      </c>
      <c r="BR159">
        <f t="shared" si="51"/>
        <v>0</v>
      </c>
      <c r="BS159">
        <f t="shared" si="51"/>
        <v>0</v>
      </c>
      <c r="BT159">
        <f t="shared" si="51"/>
        <v>0</v>
      </c>
      <c r="BU159">
        <f t="shared" si="51"/>
        <v>1</v>
      </c>
    </row>
    <row r="160" spans="1:73" x14ac:dyDescent="0.45">
      <c r="A160" s="18">
        <v>159</v>
      </c>
      <c r="B160" s="15" t="s">
        <v>563</v>
      </c>
      <c r="C160" s="15" t="s">
        <v>1210</v>
      </c>
      <c r="D160" s="15" t="s">
        <v>1323</v>
      </c>
      <c r="E160" s="17">
        <v>41721</v>
      </c>
      <c r="F160" s="15" t="s">
        <v>564</v>
      </c>
      <c r="G160" s="40" t="s">
        <v>34</v>
      </c>
      <c r="H160">
        <f t="shared" si="42"/>
        <v>1</v>
      </c>
      <c r="I160" s="15" t="s">
        <v>25</v>
      </c>
      <c r="J160" s="40" t="s">
        <v>25</v>
      </c>
      <c r="K160" s="20">
        <f t="shared" si="35"/>
        <v>1</v>
      </c>
      <c r="L160" s="20">
        <f t="shared" si="49"/>
        <v>0</v>
      </c>
      <c r="M160" s="20">
        <f t="shared" si="49"/>
        <v>0</v>
      </c>
      <c r="N160" s="20">
        <f t="shared" si="49"/>
        <v>0</v>
      </c>
      <c r="O160" s="20">
        <f t="shared" si="49"/>
        <v>0</v>
      </c>
      <c r="P160" s="20">
        <f t="shared" si="49"/>
        <v>0</v>
      </c>
      <c r="Q160" s="20">
        <f t="shared" si="49"/>
        <v>0</v>
      </c>
      <c r="R160" s="20">
        <f t="shared" si="49"/>
        <v>0</v>
      </c>
      <c r="S160" s="20">
        <f t="shared" si="49"/>
        <v>0</v>
      </c>
      <c r="T160" s="20">
        <f t="shared" si="49"/>
        <v>0</v>
      </c>
      <c r="U160" s="20">
        <f t="shared" si="49"/>
        <v>0</v>
      </c>
      <c r="V160" s="20">
        <f t="shared" si="49"/>
        <v>0</v>
      </c>
      <c r="W160" s="20">
        <f t="shared" si="49"/>
        <v>0</v>
      </c>
      <c r="X160" s="40" t="s">
        <v>132</v>
      </c>
      <c r="Y160" s="20">
        <f t="shared" si="38"/>
        <v>0</v>
      </c>
      <c r="Z160" s="20">
        <f t="shared" si="48"/>
        <v>0</v>
      </c>
      <c r="AA160" s="20">
        <f t="shared" si="48"/>
        <v>0</v>
      </c>
      <c r="AB160" s="20">
        <f t="shared" si="48"/>
        <v>0</v>
      </c>
      <c r="AC160" s="20">
        <f t="shared" si="48"/>
        <v>0</v>
      </c>
      <c r="AD160" s="20">
        <f t="shared" si="48"/>
        <v>0</v>
      </c>
      <c r="AE160" s="20">
        <f t="shared" si="48"/>
        <v>1</v>
      </c>
      <c r="AF160" s="20">
        <f t="shared" si="48"/>
        <v>0</v>
      </c>
      <c r="AG160" s="20">
        <f t="shared" si="48"/>
        <v>0</v>
      </c>
      <c r="AH160" s="20">
        <f t="shared" si="48"/>
        <v>0</v>
      </c>
      <c r="AI160" s="20">
        <f t="shared" si="48"/>
        <v>0</v>
      </c>
      <c r="AJ160" s="40" t="s">
        <v>565</v>
      </c>
      <c r="AK160" s="15">
        <v>0</v>
      </c>
      <c r="AL160" s="15">
        <v>8</v>
      </c>
      <c r="AM160" s="15">
        <v>8</v>
      </c>
      <c r="AN160" s="15">
        <v>0</v>
      </c>
      <c r="AO160" s="15"/>
      <c r="AP160" s="15"/>
      <c r="AQ160" s="15"/>
      <c r="AR160" s="29" t="s">
        <v>101</v>
      </c>
      <c r="AS160" s="39" t="s">
        <v>28</v>
      </c>
      <c r="AT160" s="28">
        <f t="shared" si="43"/>
        <v>0</v>
      </c>
      <c r="AU160" s="28" t="s">
        <v>101</v>
      </c>
      <c r="AV160" s="40" t="s">
        <v>28</v>
      </c>
      <c r="AW160" s="32">
        <f t="shared" si="44"/>
        <v>0</v>
      </c>
      <c r="AX160" s="32">
        <f t="shared" si="44"/>
        <v>1</v>
      </c>
      <c r="AY160" s="32">
        <f t="shared" si="44"/>
        <v>0</v>
      </c>
      <c r="AZ160" s="42" t="s">
        <v>1469</v>
      </c>
      <c r="BA160">
        <f t="shared" si="36"/>
        <v>0</v>
      </c>
      <c r="BB160">
        <f t="shared" si="50"/>
        <v>0</v>
      </c>
      <c r="BC160">
        <f t="shared" si="50"/>
        <v>1</v>
      </c>
      <c r="BD160">
        <f t="shared" si="50"/>
        <v>0</v>
      </c>
      <c r="BE160">
        <f t="shared" si="50"/>
        <v>0</v>
      </c>
      <c r="BF160">
        <f t="shared" si="50"/>
        <v>0</v>
      </c>
      <c r="BG160" s="40" t="s">
        <v>109</v>
      </c>
      <c r="BH160" s="20">
        <f t="shared" si="45"/>
        <v>1</v>
      </c>
      <c r="BI160" s="20">
        <f t="shared" si="41"/>
        <v>0</v>
      </c>
      <c r="BJ160" s="20">
        <f t="shared" si="41"/>
        <v>0</v>
      </c>
      <c r="BK160" s="20">
        <f t="shared" si="41"/>
        <v>0</v>
      </c>
      <c r="BL160" s="15">
        <v>37.754578389999999</v>
      </c>
      <c r="BM160" s="16">
        <v>-122.4424343</v>
      </c>
      <c r="BO160">
        <f t="shared" si="46"/>
        <v>0</v>
      </c>
      <c r="BP160" s="28">
        <f t="shared" si="47"/>
        <v>1</v>
      </c>
      <c r="BQ160">
        <f t="shared" si="37"/>
        <v>0</v>
      </c>
      <c r="BR160">
        <f t="shared" si="51"/>
        <v>0</v>
      </c>
      <c r="BS160">
        <f t="shared" si="51"/>
        <v>1</v>
      </c>
      <c r="BT160">
        <f t="shared" si="51"/>
        <v>0</v>
      </c>
      <c r="BU160">
        <f t="shared" si="51"/>
        <v>0</v>
      </c>
    </row>
    <row r="161" spans="1:73" x14ac:dyDescent="0.45">
      <c r="A161" s="18">
        <v>160</v>
      </c>
      <c r="B161" s="15" t="s">
        <v>566</v>
      </c>
      <c r="C161" s="15" t="s">
        <v>1322</v>
      </c>
      <c r="D161" s="15" t="s">
        <v>1163</v>
      </c>
      <c r="E161" s="17">
        <v>41690</v>
      </c>
      <c r="F161" s="15" t="s">
        <v>1444</v>
      </c>
      <c r="G161" s="40" t="s">
        <v>1432</v>
      </c>
      <c r="H161">
        <f t="shared" si="42"/>
        <v>0</v>
      </c>
      <c r="I161" s="15" t="s">
        <v>568</v>
      </c>
      <c r="J161" s="40" t="s">
        <v>119</v>
      </c>
      <c r="K161" s="20">
        <f t="shared" si="35"/>
        <v>0</v>
      </c>
      <c r="L161" s="20">
        <f t="shared" si="49"/>
        <v>0</v>
      </c>
      <c r="M161" s="20">
        <f t="shared" si="49"/>
        <v>0</v>
      </c>
      <c r="N161" s="20">
        <f t="shared" si="49"/>
        <v>1</v>
      </c>
      <c r="O161" s="20">
        <f t="shared" si="49"/>
        <v>0</v>
      </c>
      <c r="P161" s="20">
        <f t="shared" si="49"/>
        <v>0</v>
      </c>
      <c r="Q161" s="20">
        <f t="shared" si="49"/>
        <v>0</v>
      </c>
      <c r="R161" s="20">
        <f t="shared" si="49"/>
        <v>0</v>
      </c>
      <c r="S161" s="20">
        <f t="shared" si="49"/>
        <v>0</v>
      </c>
      <c r="T161" s="20">
        <f t="shared" si="49"/>
        <v>0</v>
      </c>
      <c r="U161" s="20">
        <f t="shared" si="49"/>
        <v>0</v>
      </c>
      <c r="V161" s="20">
        <f t="shared" si="49"/>
        <v>0</v>
      </c>
      <c r="W161" s="20">
        <f t="shared" si="49"/>
        <v>0</v>
      </c>
      <c r="X161" s="40" t="s">
        <v>223</v>
      </c>
      <c r="Y161" s="20">
        <f t="shared" si="38"/>
        <v>0</v>
      </c>
      <c r="Z161" s="20">
        <f t="shared" si="48"/>
        <v>0</v>
      </c>
      <c r="AA161" s="20">
        <f t="shared" si="48"/>
        <v>0</v>
      </c>
      <c r="AB161" s="20">
        <f t="shared" si="48"/>
        <v>0</v>
      </c>
      <c r="AC161" s="20">
        <f t="shared" si="48"/>
        <v>1</v>
      </c>
      <c r="AD161" s="20">
        <f t="shared" si="48"/>
        <v>0</v>
      </c>
      <c r="AE161" s="20">
        <f t="shared" si="48"/>
        <v>0</v>
      </c>
      <c r="AF161" s="20">
        <f t="shared" si="48"/>
        <v>0</v>
      </c>
      <c r="AG161" s="20">
        <f t="shared" si="48"/>
        <v>0</v>
      </c>
      <c r="AH161" s="20">
        <f t="shared" si="48"/>
        <v>0</v>
      </c>
      <c r="AI161" s="20">
        <f t="shared" si="48"/>
        <v>0</v>
      </c>
      <c r="AJ161" s="40" t="s">
        <v>569</v>
      </c>
      <c r="AK161" s="15">
        <v>4</v>
      </c>
      <c r="AL161" s="15">
        <v>2</v>
      </c>
      <c r="AM161" s="15">
        <v>6</v>
      </c>
      <c r="AN161" s="15">
        <v>0</v>
      </c>
      <c r="AO161" s="15">
        <v>44</v>
      </c>
      <c r="AP161" s="15"/>
      <c r="AQ161" s="15"/>
      <c r="AR161" s="29">
        <v>44</v>
      </c>
      <c r="AS161" s="39" t="s">
        <v>28</v>
      </c>
      <c r="AT161" s="28">
        <f t="shared" si="43"/>
        <v>0</v>
      </c>
      <c r="AU161" s="28" t="s">
        <v>101</v>
      </c>
      <c r="AV161" s="40" t="s">
        <v>28</v>
      </c>
      <c r="AW161" s="32">
        <f t="shared" si="44"/>
        <v>0</v>
      </c>
      <c r="AX161" s="32">
        <f t="shared" si="44"/>
        <v>1</v>
      </c>
      <c r="AY161" s="32">
        <f t="shared" si="44"/>
        <v>0</v>
      </c>
      <c r="AZ161" s="42" t="s">
        <v>535</v>
      </c>
      <c r="BA161">
        <f t="shared" si="36"/>
        <v>0</v>
      </c>
      <c r="BB161">
        <f t="shared" si="50"/>
        <v>0</v>
      </c>
      <c r="BC161">
        <f t="shared" si="50"/>
        <v>0</v>
      </c>
      <c r="BD161">
        <f t="shared" si="50"/>
        <v>0</v>
      </c>
      <c r="BE161">
        <f t="shared" si="50"/>
        <v>0</v>
      </c>
      <c r="BF161">
        <f t="shared" si="50"/>
        <v>0</v>
      </c>
      <c r="BG161" s="40" t="s">
        <v>570</v>
      </c>
      <c r="BH161" s="20">
        <f t="shared" si="45"/>
        <v>0</v>
      </c>
      <c r="BI161" s="20">
        <f t="shared" si="41"/>
        <v>0</v>
      </c>
      <c r="BJ161" s="20">
        <f t="shared" si="41"/>
        <v>1</v>
      </c>
      <c r="BK161" s="20">
        <f t="shared" si="41"/>
        <v>0</v>
      </c>
      <c r="BL161" s="15">
        <v>41.491112299999998</v>
      </c>
      <c r="BM161" s="16">
        <v>-120.549091</v>
      </c>
      <c r="BO161">
        <f t="shared" si="46"/>
        <v>0</v>
      </c>
      <c r="BP161" s="28">
        <f t="shared" si="47"/>
        <v>1</v>
      </c>
      <c r="BQ161">
        <f t="shared" si="37"/>
        <v>0</v>
      </c>
      <c r="BR161">
        <f t="shared" si="51"/>
        <v>0</v>
      </c>
      <c r="BS161">
        <f t="shared" si="51"/>
        <v>0</v>
      </c>
      <c r="BT161">
        <f t="shared" si="51"/>
        <v>0</v>
      </c>
      <c r="BU161">
        <f t="shared" si="51"/>
        <v>0</v>
      </c>
    </row>
    <row r="162" spans="1:73" x14ac:dyDescent="0.45">
      <c r="A162" s="18">
        <v>161</v>
      </c>
      <c r="B162" s="15" t="s">
        <v>571</v>
      </c>
      <c r="C162" s="15" t="s">
        <v>1321</v>
      </c>
      <c r="D162" s="15" t="s">
        <v>1287</v>
      </c>
      <c r="E162" s="17">
        <v>41636</v>
      </c>
      <c r="F162" s="15" t="s">
        <v>1445</v>
      </c>
      <c r="G162" s="40" t="s">
        <v>24</v>
      </c>
      <c r="H162">
        <f t="shared" si="42"/>
        <v>0</v>
      </c>
      <c r="I162" s="15" t="s">
        <v>573</v>
      </c>
      <c r="J162" s="40" t="s">
        <v>573</v>
      </c>
      <c r="K162" s="20">
        <f t="shared" si="35"/>
        <v>0</v>
      </c>
      <c r="L162" s="20">
        <f t="shared" si="49"/>
        <v>0</v>
      </c>
      <c r="M162" s="20">
        <f t="shared" si="49"/>
        <v>0</v>
      </c>
      <c r="N162" s="20">
        <f t="shared" si="49"/>
        <v>0</v>
      </c>
      <c r="O162" s="20">
        <f t="shared" si="49"/>
        <v>0</v>
      </c>
      <c r="P162" s="20">
        <f t="shared" si="49"/>
        <v>0</v>
      </c>
      <c r="Q162" s="20">
        <f t="shared" si="49"/>
        <v>0</v>
      </c>
      <c r="R162" s="20">
        <f t="shared" si="49"/>
        <v>0</v>
      </c>
      <c r="S162" s="20">
        <f t="shared" si="49"/>
        <v>0</v>
      </c>
      <c r="T162" s="20">
        <f t="shared" si="49"/>
        <v>0</v>
      </c>
      <c r="U162" s="20">
        <f t="shared" si="49"/>
        <v>0</v>
      </c>
      <c r="V162" s="20">
        <f t="shared" si="49"/>
        <v>0</v>
      </c>
      <c r="W162" s="20">
        <f t="shared" si="49"/>
        <v>0</v>
      </c>
      <c r="X162" s="40" t="s">
        <v>132</v>
      </c>
      <c r="Y162" s="20">
        <f t="shared" si="38"/>
        <v>0</v>
      </c>
      <c r="Z162" s="20">
        <f t="shared" si="48"/>
        <v>0</v>
      </c>
      <c r="AA162" s="20">
        <f t="shared" si="48"/>
        <v>0</v>
      </c>
      <c r="AB162" s="20">
        <f t="shared" si="48"/>
        <v>0</v>
      </c>
      <c r="AC162" s="20">
        <f t="shared" si="48"/>
        <v>0</v>
      </c>
      <c r="AD162" s="20">
        <f t="shared" si="48"/>
        <v>0</v>
      </c>
      <c r="AE162" s="20">
        <f t="shared" si="48"/>
        <v>1</v>
      </c>
      <c r="AF162" s="20">
        <f t="shared" si="48"/>
        <v>0</v>
      </c>
      <c r="AG162" s="20">
        <f t="shared" si="48"/>
        <v>0</v>
      </c>
      <c r="AH162" s="20">
        <f t="shared" si="48"/>
        <v>0</v>
      </c>
      <c r="AI162" s="20">
        <f t="shared" si="48"/>
        <v>0</v>
      </c>
      <c r="AJ162" s="40" t="s">
        <v>574</v>
      </c>
      <c r="AK162" s="15">
        <v>3</v>
      </c>
      <c r="AL162" s="15">
        <v>5</v>
      </c>
      <c r="AM162" s="15">
        <v>8</v>
      </c>
      <c r="AN162" s="15">
        <v>0</v>
      </c>
      <c r="AO162" s="15"/>
      <c r="AP162" s="15"/>
      <c r="AQ162" s="15"/>
      <c r="AR162" s="29" t="s">
        <v>101</v>
      </c>
      <c r="AS162" s="39" t="s">
        <v>28</v>
      </c>
      <c r="AT162" s="28">
        <f t="shared" si="43"/>
        <v>0</v>
      </c>
      <c r="AU162" s="28" t="s">
        <v>101</v>
      </c>
      <c r="AV162" s="40" t="s">
        <v>28</v>
      </c>
      <c r="AW162" s="32">
        <f t="shared" si="44"/>
        <v>0</v>
      </c>
      <c r="AX162" s="32">
        <f t="shared" si="44"/>
        <v>1</v>
      </c>
      <c r="AY162" s="32">
        <f t="shared" si="44"/>
        <v>0</v>
      </c>
      <c r="AZ162" s="42" t="s">
        <v>1469</v>
      </c>
      <c r="BA162">
        <f t="shared" si="36"/>
        <v>0</v>
      </c>
      <c r="BB162">
        <f t="shared" si="50"/>
        <v>0</v>
      </c>
      <c r="BC162">
        <f t="shared" si="50"/>
        <v>1</v>
      </c>
      <c r="BD162">
        <f t="shared" si="50"/>
        <v>0</v>
      </c>
      <c r="BE162">
        <f t="shared" si="50"/>
        <v>0</v>
      </c>
      <c r="BF162">
        <f t="shared" si="50"/>
        <v>0</v>
      </c>
      <c r="BG162" s="40" t="s">
        <v>109</v>
      </c>
      <c r="BH162" s="20">
        <f t="shared" si="45"/>
        <v>1</v>
      </c>
      <c r="BI162" s="20">
        <f t="shared" si="41"/>
        <v>0</v>
      </c>
      <c r="BJ162" s="20">
        <f t="shared" si="41"/>
        <v>0</v>
      </c>
      <c r="BK162" s="20">
        <f t="shared" si="41"/>
        <v>0</v>
      </c>
      <c r="BL162" s="15">
        <v>32.347295709999997</v>
      </c>
      <c r="BM162" s="16">
        <v>-86.267302419999993</v>
      </c>
      <c r="BO162">
        <f t="shared" si="46"/>
        <v>0</v>
      </c>
      <c r="BP162" s="28">
        <f t="shared" si="47"/>
        <v>1</v>
      </c>
      <c r="BQ162">
        <f t="shared" si="37"/>
        <v>0</v>
      </c>
      <c r="BR162">
        <f t="shared" si="51"/>
        <v>0</v>
      </c>
      <c r="BS162">
        <f t="shared" si="51"/>
        <v>1</v>
      </c>
      <c r="BT162">
        <f t="shared" si="51"/>
        <v>0</v>
      </c>
      <c r="BU162">
        <f t="shared" si="51"/>
        <v>0</v>
      </c>
    </row>
    <row r="163" spans="1:73" x14ac:dyDescent="0.45">
      <c r="A163" s="18">
        <v>162</v>
      </c>
      <c r="B163" s="15" t="s">
        <v>575</v>
      </c>
      <c r="C163" s="15" t="s">
        <v>1164</v>
      </c>
      <c r="D163" s="15" t="s">
        <v>1163</v>
      </c>
      <c r="E163" s="17">
        <v>41579</v>
      </c>
      <c r="F163" s="15" t="s">
        <v>577</v>
      </c>
      <c r="G163" s="40" t="s">
        <v>34</v>
      </c>
      <c r="H163">
        <f t="shared" si="42"/>
        <v>1</v>
      </c>
      <c r="I163" s="15" t="s">
        <v>578</v>
      </c>
      <c r="J163" s="40" t="s">
        <v>578</v>
      </c>
      <c r="K163" s="20">
        <f t="shared" si="35"/>
        <v>0</v>
      </c>
      <c r="L163" s="20">
        <f t="shared" si="49"/>
        <v>0</v>
      </c>
      <c r="M163" s="20">
        <f t="shared" si="49"/>
        <v>0</v>
      </c>
      <c r="N163" s="20">
        <f t="shared" si="49"/>
        <v>0</v>
      </c>
      <c r="O163" s="20">
        <f t="shared" si="49"/>
        <v>0</v>
      </c>
      <c r="P163" s="20">
        <f t="shared" si="49"/>
        <v>0</v>
      </c>
      <c r="Q163" s="20">
        <f t="shared" si="49"/>
        <v>0</v>
      </c>
      <c r="R163" s="20">
        <f t="shared" si="49"/>
        <v>0</v>
      </c>
      <c r="S163" s="20">
        <f t="shared" si="49"/>
        <v>0</v>
      </c>
      <c r="T163" s="20">
        <f t="shared" si="49"/>
        <v>0</v>
      </c>
      <c r="U163" s="20">
        <f t="shared" si="49"/>
        <v>0</v>
      </c>
      <c r="V163" s="20">
        <f t="shared" si="49"/>
        <v>0</v>
      </c>
      <c r="W163" s="20">
        <f t="shared" ref="L163:W185" si="52">IF($J163=W$1,1,0)</f>
        <v>0</v>
      </c>
      <c r="X163" s="40" t="s">
        <v>132</v>
      </c>
      <c r="Y163" s="20">
        <f t="shared" si="38"/>
        <v>0</v>
      </c>
      <c r="Z163" s="20">
        <f t="shared" si="48"/>
        <v>0</v>
      </c>
      <c r="AA163" s="20">
        <f t="shared" si="48"/>
        <v>0</v>
      </c>
      <c r="AB163" s="20">
        <f t="shared" si="48"/>
        <v>0</v>
      </c>
      <c r="AC163" s="20">
        <f t="shared" si="48"/>
        <v>0</v>
      </c>
      <c r="AD163" s="20">
        <f t="shared" si="48"/>
        <v>0</v>
      </c>
      <c r="AE163" s="20">
        <f t="shared" si="48"/>
        <v>1</v>
      </c>
      <c r="AF163" s="20">
        <f t="shared" si="48"/>
        <v>0</v>
      </c>
      <c r="AG163" s="20">
        <f t="shared" si="48"/>
        <v>0</v>
      </c>
      <c r="AH163" s="20">
        <f t="shared" si="48"/>
        <v>0</v>
      </c>
      <c r="AI163" s="20">
        <f t="shared" si="48"/>
        <v>0</v>
      </c>
      <c r="AJ163" s="40" t="s">
        <v>579</v>
      </c>
      <c r="AK163" s="15">
        <v>1</v>
      </c>
      <c r="AL163" s="15">
        <v>3</v>
      </c>
      <c r="AM163" s="15">
        <v>4</v>
      </c>
      <c r="AN163" s="15">
        <v>1</v>
      </c>
      <c r="AO163" s="15">
        <v>23</v>
      </c>
      <c r="AP163" s="15">
        <v>0</v>
      </c>
      <c r="AQ163" s="15"/>
      <c r="AR163" s="29">
        <v>23</v>
      </c>
      <c r="AS163" s="39" t="s">
        <v>28</v>
      </c>
      <c r="AT163" s="28">
        <f t="shared" si="43"/>
        <v>0</v>
      </c>
      <c r="AU163" s="28" t="s">
        <v>101</v>
      </c>
      <c r="AV163" s="40" t="s">
        <v>28</v>
      </c>
      <c r="AW163" s="32">
        <f t="shared" ref="AW163:AY194" si="53">IF($AV163=AW$1,1,0)</f>
        <v>0</v>
      </c>
      <c r="AX163" s="32">
        <f t="shared" si="53"/>
        <v>1</v>
      </c>
      <c r="AY163" s="32">
        <f t="shared" si="53"/>
        <v>0</v>
      </c>
      <c r="AZ163" s="42" t="s">
        <v>29</v>
      </c>
      <c r="BA163">
        <f t="shared" si="36"/>
        <v>1</v>
      </c>
      <c r="BB163">
        <f t="shared" si="50"/>
        <v>0</v>
      </c>
      <c r="BC163">
        <f t="shared" si="50"/>
        <v>0</v>
      </c>
      <c r="BD163">
        <f t="shared" si="50"/>
        <v>0</v>
      </c>
      <c r="BE163">
        <f t="shared" si="50"/>
        <v>0</v>
      </c>
      <c r="BF163">
        <f t="shared" si="50"/>
        <v>0</v>
      </c>
      <c r="BG163" s="40" t="s">
        <v>109</v>
      </c>
      <c r="BH163" s="20">
        <f t="shared" si="45"/>
        <v>1</v>
      </c>
      <c r="BI163" s="20">
        <f t="shared" si="41"/>
        <v>0</v>
      </c>
      <c r="BJ163" s="20">
        <f t="shared" si="41"/>
        <v>0</v>
      </c>
      <c r="BK163" s="20">
        <f t="shared" si="41"/>
        <v>0</v>
      </c>
      <c r="BL163" s="15">
        <v>34.176220919999999</v>
      </c>
      <c r="BM163" s="16">
        <v>-118.5399542</v>
      </c>
      <c r="BO163">
        <f t="shared" si="46"/>
        <v>0</v>
      </c>
      <c r="BP163" s="28">
        <f t="shared" si="47"/>
        <v>1</v>
      </c>
      <c r="BQ163">
        <f t="shared" si="37"/>
        <v>1</v>
      </c>
      <c r="BR163">
        <f t="shared" si="51"/>
        <v>0</v>
      </c>
      <c r="BS163">
        <f t="shared" si="51"/>
        <v>0</v>
      </c>
      <c r="BT163">
        <f t="shared" si="51"/>
        <v>0</v>
      </c>
      <c r="BU163">
        <f t="shared" si="51"/>
        <v>0</v>
      </c>
    </row>
    <row r="164" spans="1:73" x14ac:dyDescent="0.45">
      <c r="A164" s="18">
        <v>163</v>
      </c>
      <c r="B164" s="15" t="s">
        <v>580</v>
      </c>
      <c r="C164" s="15" t="s">
        <v>1320</v>
      </c>
      <c r="D164" s="15" t="s">
        <v>1169</v>
      </c>
      <c r="E164" s="17">
        <v>41568</v>
      </c>
      <c r="F164" s="15" t="s">
        <v>582</v>
      </c>
      <c r="G164" s="40" t="s">
        <v>24</v>
      </c>
      <c r="H164">
        <f t="shared" si="42"/>
        <v>0</v>
      </c>
      <c r="I164" s="15" t="s">
        <v>25</v>
      </c>
      <c r="J164" s="40" t="s">
        <v>25</v>
      </c>
      <c r="K164" s="20">
        <f t="shared" si="35"/>
        <v>1</v>
      </c>
      <c r="L164" s="20">
        <f t="shared" si="52"/>
        <v>0</v>
      </c>
      <c r="M164" s="20">
        <f t="shared" si="52"/>
        <v>0</v>
      </c>
      <c r="N164" s="20">
        <f t="shared" si="52"/>
        <v>0</v>
      </c>
      <c r="O164" s="20">
        <f t="shared" si="52"/>
        <v>0</v>
      </c>
      <c r="P164" s="20">
        <f t="shared" si="52"/>
        <v>0</v>
      </c>
      <c r="Q164" s="20">
        <f t="shared" si="52"/>
        <v>0</v>
      </c>
      <c r="R164" s="20">
        <f t="shared" si="52"/>
        <v>0</v>
      </c>
      <c r="S164" s="20">
        <f t="shared" si="52"/>
        <v>0</v>
      </c>
      <c r="T164" s="20">
        <f t="shared" si="52"/>
        <v>0</v>
      </c>
      <c r="U164" s="20">
        <f t="shared" si="52"/>
        <v>0</v>
      </c>
      <c r="V164" s="20">
        <f t="shared" si="52"/>
        <v>0</v>
      </c>
      <c r="W164" s="20">
        <f t="shared" si="52"/>
        <v>0</v>
      </c>
      <c r="X164" s="40" t="s">
        <v>223</v>
      </c>
      <c r="Y164" s="20">
        <f t="shared" si="38"/>
        <v>0</v>
      </c>
      <c r="Z164" s="20">
        <f t="shared" si="48"/>
        <v>0</v>
      </c>
      <c r="AA164" s="20">
        <f t="shared" si="48"/>
        <v>0</v>
      </c>
      <c r="AB164" s="20">
        <f t="shared" si="48"/>
        <v>0</v>
      </c>
      <c r="AC164" s="20">
        <f t="shared" si="48"/>
        <v>1</v>
      </c>
      <c r="AD164" s="20">
        <f t="shared" si="48"/>
        <v>0</v>
      </c>
      <c r="AE164" s="20">
        <f t="shared" si="48"/>
        <v>0</v>
      </c>
      <c r="AF164" s="20">
        <f t="shared" si="48"/>
        <v>0</v>
      </c>
      <c r="AG164" s="20">
        <f t="shared" si="48"/>
        <v>0</v>
      </c>
      <c r="AH164" s="20">
        <f t="shared" si="48"/>
        <v>0</v>
      </c>
      <c r="AI164" s="20">
        <f t="shared" si="48"/>
        <v>0</v>
      </c>
      <c r="AJ164" s="40" t="s">
        <v>583</v>
      </c>
      <c r="AK164" s="15">
        <v>2</v>
      </c>
      <c r="AL164" s="15">
        <v>2</v>
      </c>
      <c r="AM164" s="15">
        <v>3</v>
      </c>
      <c r="AN164" s="15">
        <v>0</v>
      </c>
      <c r="AO164" s="15">
        <v>12</v>
      </c>
      <c r="AP164" s="15"/>
      <c r="AQ164" s="15"/>
      <c r="AR164" s="29">
        <v>12</v>
      </c>
      <c r="AS164" s="39" t="s">
        <v>28</v>
      </c>
      <c r="AT164" s="28">
        <f t="shared" si="43"/>
        <v>0</v>
      </c>
      <c r="AU164" s="28" t="s">
        <v>101</v>
      </c>
      <c r="AV164" s="40" t="s">
        <v>101</v>
      </c>
      <c r="AW164" s="32">
        <f t="shared" si="53"/>
        <v>0</v>
      </c>
      <c r="AX164" s="32">
        <f t="shared" si="53"/>
        <v>0</v>
      </c>
      <c r="AY164" s="32">
        <f t="shared" si="53"/>
        <v>1</v>
      </c>
      <c r="AZ164" s="42" t="s">
        <v>101</v>
      </c>
      <c r="BA164">
        <f t="shared" si="36"/>
        <v>0</v>
      </c>
      <c r="BB164">
        <f t="shared" si="50"/>
        <v>0</v>
      </c>
      <c r="BC164">
        <f t="shared" si="50"/>
        <v>0</v>
      </c>
      <c r="BD164">
        <f t="shared" si="50"/>
        <v>1</v>
      </c>
      <c r="BE164">
        <f t="shared" si="50"/>
        <v>0</v>
      </c>
      <c r="BF164">
        <f t="shared" si="50"/>
        <v>1</v>
      </c>
      <c r="BG164" s="40" t="s">
        <v>109</v>
      </c>
      <c r="BH164" s="20">
        <f t="shared" si="45"/>
        <v>1</v>
      </c>
      <c r="BI164" s="20">
        <f t="shared" si="41"/>
        <v>0</v>
      </c>
      <c r="BJ164" s="20">
        <f t="shared" si="41"/>
        <v>0</v>
      </c>
      <c r="BK164" s="20">
        <f t="shared" si="41"/>
        <v>0</v>
      </c>
      <c r="BL164" s="15">
        <v>39.54058388</v>
      </c>
      <c r="BM164" s="16">
        <v>-119.74829099999999</v>
      </c>
      <c r="BO164">
        <f t="shared" si="46"/>
        <v>0</v>
      </c>
      <c r="BP164" s="28">
        <f t="shared" si="47"/>
        <v>1</v>
      </c>
      <c r="BQ164">
        <f t="shared" si="37"/>
        <v>0</v>
      </c>
      <c r="BR164">
        <f t="shared" si="51"/>
        <v>0</v>
      </c>
      <c r="BS164">
        <f t="shared" si="51"/>
        <v>0</v>
      </c>
      <c r="BT164">
        <f t="shared" si="51"/>
        <v>0</v>
      </c>
      <c r="BU164">
        <f t="shared" si="51"/>
        <v>1</v>
      </c>
    </row>
    <row r="165" spans="1:73" x14ac:dyDescent="0.45">
      <c r="A165" s="18">
        <v>164</v>
      </c>
      <c r="B165" s="15" t="s">
        <v>584</v>
      </c>
      <c r="C165" s="15" t="s">
        <v>585</v>
      </c>
      <c r="D165" s="15" t="s">
        <v>585</v>
      </c>
      <c r="E165" s="17">
        <v>41533</v>
      </c>
      <c r="F165" s="15" t="s">
        <v>1446</v>
      </c>
      <c r="G165" s="40" t="s">
        <v>24</v>
      </c>
      <c r="H165">
        <f t="shared" si="42"/>
        <v>0</v>
      </c>
      <c r="I165" s="15" t="s">
        <v>25</v>
      </c>
      <c r="J165" s="40" t="s">
        <v>25</v>
      </c>
      <c r="K165" s="20">
        <f t="shared" ref="K165:K228" si="54">IF($J165=K$1,1,0)</f>
        <v>1</v>
      </c>
      <c r="L165" s="20">
        <f t="shared" si="52"/>
        <v>0</v>
      </c>
      <c r="M165" s="20">
        <f t="shared" si="52"/>
        <v>0</v>
      </c>
      <c r="N165" s="20">
        <f t="shared" si="52"/>
        <v>0</v>
      </c>
      <c r="O165" s="20">
        <f t="shared" si="52"/>
        <v>0</v>
      </c>
      <c r="P165" s="20">
        <f t="shared" si="52"/>
        <v>0</v>
      </c>
      <c r="Q165" s="20">
        <f t="shared" si="52"/>
        <v>0</v>
      </c>
      <c r="R165" s="20">
        <f t="shared" si="52"/>
        <v>0</v>
      </c>
      <c r="S165" s="20">
        <f t="shared" si="52"/>
        <v>0</v>
      </c>
      <c r="T165" s="20">
        <f t="shared" si="52"/>
        <v>0</v>
      </c>
      <c r="U165" s="20">
        <f t="shared" si="52"/>
        <v>0</v>
      </c>
      <c r="V165" s="20">
        <f t="shared" si="52"/>
        <v>0</v>
      </c>
      <c r="W165" s="20">
        <f t="shared" si="52"/>
        <v>0</v>
      </c>
      <c r="X165" s="40" t="s">
        <v>57</v>
      </c>
      <c r="Y165" s="20">
        <f t="shared" si="38"/>
        <v>0</v>
      </c>
      <c r="Z165" s="20">
        <f t="shared" si="48"/>
        <v>0</v>
      </c>
      <c r="AA165" s="20">
        <f t="shared" si="48"/>
        <v>0</v>
      </c>
      <c r="AB165" s="20">
        <f t="shared" si="48"/>
        <v>1</v>
      </c>
      <c r="AC165" s="20">
        <f t="shared" si="48"/>
        <v>0</v>
      </c>
      <c r="AD165" s="20">
        <f t="shared" si="48"/>
        <v>0</v>
      </c>
      <c r="AE165" s="20">
        <f t="shared" si="48"/>
        <v>0</v>
      </c>
      <c r="AF165" s="20">
        <f t="shared" si="48"/>
        <v>0</v>
      </c>
      <c r="AG165" s="20">
        <f t="shared" si="48"/>
        <v>0</v>
      </c>
      <c r="AH165" s="20">
        <f t="shared" si="48"/>
        <v>0</v>
      </c>
      <c r="AI165" s="20">
        <f t="shared" si="48"/>
        <v>0</v>
      </c>
      <c r="AJ165" s="40" t="s">
        <v>586</v>
      </c>
      <c r="AK165" s="15">
        <v>13</v>
      </c>
      <c r="AL165" s="15">
        <v>3</v>
      </c>
      <c r="AM165" s="15">
        <v>15</v>
      </c>
      <c r="AN165" s="15">
        <v>0</v>
      </c>
      <c r="AO165" s="15">
        <v>34</v>
      </c>
      <c r="AP165" s="15">
        <v>1</v>
      </c>
      <c r="AQ165" s="15" t="s">
        <v>587</v>
      </c>
      <c r="AR165" s="29">
        <v>34</v>
      </c>
      <c r="AS165" s="40" t="s">
        <v>52</v>
      </c>
      <c r="AT165" s="28">
        <f t="shared" si="43"/>
        <v>1</v>
      </c>
      <c r="AU165" s="29" t="s">
        <v>587</v>
      </c>
      <c r="AV165" s="40" t="s">
        <v>52</v>
      </c>
      <c r="AW165" s="32">
        <f t="shared" si="53"/>
        <v>1</v>
      </c>
      <c r="AX165" s="32">
        <f t="shared" si="53"/>
        <v>0</v>
      </c>
      <c r="AY165" s="32">
        <f t="shared" si="53"/>
        <v>0</v>
      </c>
      <c r="AZ165" s="42" t="s">
        <v>1469</v>
      </c>
      <c r="BA165">
        <f t="shared" ref="BA165:BA228" si="55">IF($AZ165=BA$1,1,0)</f>
        <v>0</v>
      </c>
      <c r="BB165">
        <f t="shared" si="50"/>
        <v>0</v>
      </c>
      <c r="BC165">
        <f t="shared" si="50"/>
        <v>1</v>
      </c>
      <c r="BD165">
        <f t="shared" si="50"/>
        <v>0</v>
      </c>
      <c r="BE165">
        <f t="shared" si="50"/>
        <v>0</v>
      </c>
      <c r="BF165">
        <f t="shared" si="50"/>
        <v>0</v>
      </c>
      <c r="BG165" s="40" t="s">
        <v>109</v>
      </c>
      <c r="BH165" s="20">
        <f t="shared" si="45"/>
        <v>1</v>
      </c>
      <c r="BI165" s="20">
        <f t="shared" si="41"/>
        <v>0</v>
      </c>
      <c r="BJ165" s="20">
        <f t="shared" si="41"/>
        <v>0</v>
      </c>
      <c r="BK165" s="20">
        <f t="shared" si="41"/>
        <v>0</v>
      </c>
      <c r="BL165" s="15">
        <v>38.904808940000002</v>
      </c>
      <c r="BM165" s="16">
        <v>-77.016297170000001</v>
      </c>
      <c r="BO165">
        <f t="shared" si="46"/>
        <v>0</v>
      </c>
      <c r="BP165" s="28">
        <f t="shared" si="47"/>
        <v>1</v>
      </c>
      <c r="BQ165">
        <f t="shared" ref="BQ165:BQ228" si="56">IF($AZ165=BQ$1,1,0)</f>
        <v>0</v>
      </c>
      <c r="BR165">
        <f t="shared" si="51"/>
        <v>0</v>
      </c>
      <c r="BS165">
        <f t="shared" si="51"/>
        <v>1</v>
      </c>
      <c r="BT165">
        <f t="shared" si="51"/>
        <v>0</v>
      </c>
      <c r="BU165">
        <f t="shared" si="51"/>
        <v>0</v>
      </c>
    </row>
    <row r="166" spans="1:73" x14ac:dyDescent="0.45">
      <c r="A166" s="18">
        <v>165</v>
      </c>
      <c r="B166" s="15" t="s">
        <v>588</v>
      </c>
      <c r="C166" s="15" t="s">
        <v>1319</v>
      </c>
      <c r="D166" s="15" t="s">
        <v>1182</v>
      </c>
      <c r="E166" s="17">
        <v>41500</v>
      </c>
      <c r="F166" s="15" t="s">
        <v>1433</v>
      </c>
      <c r="G166" s="40" t="s">
        <v>1432</v>
      </c>
      <c r="H166">
        <f t="shared" si="42"/>
        <v>0</v>
      </c>
      <c r="I166" s="15" t="s">
        <v>119</v>
      </c>
      <c r="J166" s="40" t="s">
        <v>119</v>
      </c>
      <c r="K166" s="20">
        <f t="shared" si="54"/>
        <v>0</v>
      </c>
      <c r="L166" s="20">
        <f t="shared" si="52"/>
        <v>0</v>
      </c>
      <c r="M166" s="20">
        <f t="shared" si="52"/>
        <v>0</v>
      </c>
      <c r="N166" s="20">
        <f t="shared" si="52"/>
        <v>1</v>
      </c>
      <c r="O166" s="20">
        <f t="shared" si="52"/>
        <v>0</v>
      </c>
      <c r="P166" s="20">
        <f t="shared" si="52"/>
        <v>0</v>
      </c>
      <c r="Q166" s="20">
        <f t="shared" si="52"/>
        <v>0</v>
      </c>
      <c r="R166" s="20">
        <f t="shared" si="52"/>
        <v>0</v>
      </c>
      <c r="S166" s="20">
        <f t="shared" si="52"/>
        <v>0</v>
      </c>
      <c r="T166" s="20">
        <f t="shared" si="52"/>
        <v>0</v>
      </c>
      <c r="U166" s="20">
        <f t="shared" si="52"/>
        <v>0</v>
      </c>
      <c r="V166" s="20">
        <f t="shared" si="52"/>
        <v>0</v>
      </c>
      <c r="W166" s="20">
        <f t="shared" si="52"/>
        <v>0</v>
      </c>
      <c r="X166" s="40" t="s">
        <v>223</v>
      </c>
      <c r="Y166" s="20">
        <f t="shared" si="38"/>
        <v>0</v>
      </c>
      <c r="Z166" s="20">
        <f t="shared" si="48"/>
        <v>0</v>
      </c>
      <c r="AA166" s="20">
        <f t="shared" si="48"/>
        <v>0</v>
      </c>
      <c r="AB166" s="20">
        <f t="shared" si="48"/>
        <v>0</v>
      </c>
      <c r="AC166" s="20">
        <f t="shared" si="48"/>
        <v>1</v>
      </c>
      <c r="AD166" s="20">
        <f t="shared" si="48"/>
        <v>0</v>
      </c>
      <c r="AE166" s="20">
        <f t="shared" si="48"/>
        <v>0</v>
      </c>
      <c r="AF166" s="20">
        <f t="shared" si="48"/>
        <v>0</v>
      </c>
      <c r="AG166" s="20">
        <f t="shared" si="48"/>
        <v>0</v>
      </c>
      <c r="AH166" s="20">
        <f t="shared" si="48"/>
        <v>0</v>
      </c>
      <c r="AI166" s="20">
        <f t="shared" si="48"/>
        <v>0</v>
      </c>
      <c r="AJ166" s="40" t="s">
        <v>590</v>
      </c>
      <c r="AK166" s="15">
        <v>4</v>
      </c>
      <c r="AL166" s="15">
        <v>0</v>
      </c>
      <c r="AM166" s="15">
        <v>4</v>
      </c>
      <c r="AN166" s="15">
        <v>0</v>
      </c>
      <c r="AO166" s="15">
        <v>40</v>
      </c>
      <c r="AP166" s="15"/>
      <c r="AQ166" s="15"/>
      <c r="AR166" s="29">
        <v>40</v>
      </c>
      <c r="AS166" s="39" t="s">
        <v>28</v>
      </c>
      <c r="AT166" s="28">
        <f t="shared" si="43"/>
        <v>0</v>
      </c>
      <c r="AU166" s="28" t="s">
        <v>101</v>
      </c>
      <c r="AV166" s="40" t="s">
        <v>52</v>
      </c>
      <c r="AW166" s="32">
        <f t="shared" si="53"/>
        <v>1</v>
      </c>
      <c r="AX166" s="32">
        <f t="shared" si="53"/>
        <v>0</v>
      </c>
      <c r="AY166" s="32">
        <f t="shared" si="53"/>
        <v>0</v>
      </c>
      <c r="AZ166" s="42" t="s">
        <v>29</v>
      </c>
      <c r="BA166">
        <f t="shared" si="55"/>
        <v>1</v>
      </c>
      <c r="BB166">
        <f t="shared" si="50"/>
        <v>0</v>
      </c>
      <c r="BC166">
        <f t="shared" si="50"/>
        <v>0</v>
      </c>
      <c r="BD166">
        <f t="shared" si="50"/>
        <v>0</v>
      </c>
      <c r="BE166">
        <f t="shared" si="50"/>
        <v>0</v>
      </c>
      <c r="BF166">
        <f t="shared" si="50"/>
        <v>0</v>
      </c>
      <c r="BG166" s="40" t="s">
        <v>109</v>
      </c>
      <c r="BH166" s="20">
        <f t="shared" si="45"/>
        <v>1</v>
      </c>
      <c r="BI166" s="20">
        <f t="shared" si="41"/>
        <v>0</v>
      </c>
      <c r="BJ166" s="20">
        <f t="shared" si="41"/>
        <v>0</v>
      </c>
      <c r="BK166" s="20">
        <f t="shared" si="41"/>
        <v>0</v>
      </c>
      <c r="BL166" s="15">
        <v>35.467791890000001</v>
      </c>
      <c r="BM166" s="16">
        <v>-97.5191631</v>
      </c>
      <c r="BO166">
        <f t="shared" si="46"/>
        <v>0</v>
      </c>
      <c r="BP166" s="28">
        <f t="shared" si="47"/>
        <v>1</v>
      </c>
      <c r="BQ166">
        <f t="shared" si="56"/>
        <v>1</v>
      </c>
      <c r="BR166">
        <f t="shared" si="51"/>
        <v>0</v>
      </c>
      <c r="BS166">
        <f t="shared" si="51"/>
        <v>0</v>
      </c>
      <c r="BT166">
        <f t="shared" si="51"/>
        <v>0</v>
      </c>
      <c r="BU166">
        <f t="shared" si="51"/>
        <v>0</v>
      </c>
    </row>
    <row r="167" spans="1:73" x14ac:dyDescent="0.45">
      <c r="A167" s="18">
        <v>166</v>
      </c>
      <c r="B167" s="15" t="s">
        <v>591</v>
      </c>
      <c r="C167" s="15" t="s">
        <v>1175</v>
      </c>
      <c r="D167" s="15" t="s">
        <v>1152</v>
      </c>
      <c r="E167" s="17">
        <v>41493</v>
      </c>
      <c r="F167" s="15" t="s">
        <v>118</v>
      </c>
      <c r="G167" s="40" t="s">
        <v>24</v>
      </c>
      <c r="H167">
        <f t="shared" si="42"/>
        <v>0</v>
      </c>
      <c r="I167" s="15" t="s">
        <v>25</v>
      </c>
      <c r="J167" s="40" t="s">
        <v>25</v>
      </c>
      <c r="K167" s="20">
        <f t="shared" si="54"/>
        <v>1</v>
      </c>
      <c r="L167" s="20">
        <f t="shared" si="52"/>
        <v>0</v>
      </c>
      <c r="M167" s="20">
        <f t="shared" si="52"/>
        <v>0</v>
      </c>
      <c r="N167" s="20">
        <f t="shared" si="52"/>
        <v>0</v>
      </c>
      <c r="O167" s="20">
        <f t="shared" si="52"/>
        <v>0</v>
      </c>
      <c r="P167" s="20">
        <f t="shared" si="52"/>
        <v>0</v>
      </c>
      <c r="Q167" s="20">
        <f t="shared" si="52"/>
        <v>0</v>
      </c>
      <c r="R167" s="20">
        <f t="shared" si="52"/>
        <v>0</v>
      </c>
      <c r="S167" s="20">
        <f t="shared" si="52"/>
        <v>0</v>
      </c>
      <c r="T167" s="20">
        <f t="shared" si="52"/>
        <v>0</v>
      </c>
      <c r="U167" s="20">
        <f t="shared" si="52"/>
        <v>0</v>
      </c>
      <c r="V167" s="20">
        <f t="shared" si="52"/>
        <v>0</v>
      </c>
      <c r="W167" s="20">
        <f t="shared" si="52"/>
        <v>0</v>
      </c>
      <c r="X167" s="40" t="s">
        <v>223</v>
      </c>
      <c r="Y167" s="20">
        <f t="shared" si="38"/>
        <v>0</v>
      </c>
      <c r="Z167" s="20">
        <f t="shared" si="48"/>
        <v>0</v>
      </c>
      <c r="AA167" s="20">
        <f t="shared" si="48"/>
        <v>0</v>
      </c>
      <c r="AB167" s="20">
        <f t="shared" si="48"/>
        <v>0</v>
      </c>
      <c r="AC167" s="20">
        <f t="shared" ref="Z167:AI192" si="57">IF($X167=AC$1,1,0)</f>
        <v>1</v>
      </c>
      <c r="AD167" s="20">
        <f t="shared" si="57"/>
        <v>0</v>
      </c>
      <c r="AE167" s="20">
        <f t="shared" si="57"/>
        <v>0</v>
      </c>
      <c r="AF167" s="20">
        <f t="shared" si="57"/>
        <v>0</v>
      </c>
      <c r="AG167" s="20">
        <f t="shared" si="57"/>
        <v>0</v>
      </c>
      <c r="AH167" s="20">
        <f t="shared" si="57"/>
        <v>0</v>
      </c>
      <c r="AI167" s="20">
        <f t="shared" si="57"/>
        <v>0</v>
      </c>
      <c r="AJ167" s="40" t="s">
        <v>592</v>
      </c>
      <c r="AK167" s="15">
        <v>4</v>
      </c>
      <c r="AL167" s="15">
        <v>4</v>
      </c>
      <c r="AM167" s="15">
        <v>8</v>
      </c>
      <c r="AN167" s="15">
        <v>0</v>
      </c>
      <c r="AO167" s="15">
        <v>44</v>
      </c>
      <c r="AP167" s="15">
        <v>0</v>
      </c>
      <c r="AQ167" s="15"/>
      <c r="AR167" s="29">
        <v>44</v>
      </c>
      <c r="AS167" s="39" t="s">
        <v>28</v>
      </c>
      <c r="AT167" s="28">
        <f t="shared" si="43"/>
        <v>0</v>
      </c>
      <c r="AU167" s="28" t="s">
        <v>101</v>
      </c>
      <c r="AV167" s="40" t="s">
        <v>101</v>
      </c>
      <c r="AW167" s="32">
        <f t="shared" si="53"/>
        <v>0</v>
      </c>
      <c r="AX167" s="32">
        <f t="shared" si="53"/>
        <v>0</v>
      </c>
      <c r="AY167" s="32">
        <f t="shared" si="53"/>
        <v>1</v>
      </c>
      <c r="AZ167" s="42" t="s">
        <v>1469</v>
      </c>
      <c r="BA167">
        <f t="shared" si="55"/>
        <v>0</v>
      </c>
      <c r="BB167">
        <f t="shared" si="50"/>
        <v>0</v>
      </c>
      <c r="BC167">
        <f t="shared" si="50"/>
        <v>1</v>
      </c>
      <c r="BD167">
        <f t="shared" si="50"/>
        <v>0</v>
      </c>
      <c r="BE167">
        <f t="shared" si="50"/>
        <v>0</v>
      </c>
      <c r="BF167">
        <f t="shared" si="50"/>
        <v>0</v>
      </c>
      <c r="BG167" s="40" t="s">
        <v>109</v>
      </c>
      <c r="BH167" s="20">
        <f t="shared" si="45"/>
        <v>1</v>
      </c>
      <c r="BI167" s="20">
        <f t="shared" si="41"/>
        <v>0</v>
      </c>
      <c r="BJ167" s="20">
        <f t="shared" si="41"/>
        <v>0</v>
      </c>
      <c r="BK167" s="20">
        <f t="shared" si="41"/>
        <v>0</v>
      </c>
      <c r="BL167" s="15">
        <v>32.794805959999998</v>
      </c>
      <c r="BM167" s="16">
        <v>-96.766310939999997</v>
      </c>
      <c r="BO167">
        <f t="shared" si="46"/>
        <v>0</v>
      </c>
      <c r="BP167" s="28">
        <f t="shared" si="47"/>
        <v>1</v>
      </c>
      <c r="BQ167">
        <f t="shared" si="56"/>
        <v>0</v>
      </c>
      <c r="BR167">
        <f t="shared" si="51"/>
        <v>0</v>
      </c>
      <c r="BS167">
        <f t="shared" si="51"/>
        <v>1</v>
      </c>
      <c r="BT167">
        <f t="shared" si="51"/>
        <v>0</v>
      </c>
      <c r="BU167">
        <f t="shared" si="51"/>
        <v>0</v>
      </c>
    </row>
    <row r="168" spans="1:73" x14ac:dyDescent="0.45">
      <c r="A168" s="18">
        <v>167</v>
      </c>
      <c r="B168" s="15" t="s">
        <v>593</v>
      </c>
      <c r="C168" s="15" t="s">
        <v>1318</v>
      </c>
      <c r="D168" s="15" t="s">
        <v>1244</v>
      </c>
      <c r="E168" s="17">
        <v>41491</v>
      </c>
      <c r="F168" s="15" t="s">
        <v>595</v>
      </c>
      <c r="G168" s="40" t="s">
        <v>24</v>
      </c>
      <c r="H168">
        <f t="shared" si="42"/>
        <v>0</v>
      </c>
      <c r="I168" s="15" t="s">
        <v>25</v>
      </c>
      <c r="J168" s="40" t="s">
        <v>25</v>
      </c>
      <c r="K168" s="20">
        <f t="shared" si="54"/>
        <v>1</v>
      </c>
      <c r="L168" s="20">
        <f t="shared" si="52"/>
        <v>0</v>
      </c>
      <c r="M168" s="20">
        <f t="shared" si="52"/>
        <v>0</v>
      </c>
      <c r="N168" s="20">
        <f t="shared" si="52"/>
        <v>0</v>
      </c>
      <c r="O168" s="20">
        <f t="shared" si="52"/>
        <v>0</v>
      </c>
      <c r="P168" s="20">
        <f t="shared" si="52"/>
        <v>0</v>
      </c>
      <c r="Q168" s="20">
        <f t="shared" si="52"/>
        <v>0</v>
      </c>
      <c r="R168" s="20">
        <f t="shared" si="52"/>
        <v>0</v>
      </c>
      <c r="S168" s="20">
        <f t="shared" si="52"/>
        <v>0</v>
      </c>
      <c r="T168" s="20">
        <f t="shared" si="52"/>
        <v>0</v>
      </c>
      <c r="U168" s="20">
        <f t="shared" si="52"/>
        <v>0</v>
      </c>
      <c r="V168" s="20">
        <f t="shared" si="52"/>
        <v>0</v>
      </c>
      <c r="W168" s="20">
        <f t="shared" si="52"/>
        <v>0</v>
      </c>
      <c r="X168" s="40" t="s">
        <v>223</v>
      </c>
      <c r="Y168" s="20">
        <f t="shared" ref="Y168:Y231" si="58">IF($X168=Y$1,1,0)</f>
        <v>0</v>
      </c>
      <c r="Z168" s="20">
        <f t="shared" si="57"/>
        <v>0</v>
      </c>
      <c r="AA168" s="20">
        <f t="shared" si="57"/>
        <v>0</v>
      </c>
      <c r="AB168" s="20">
        <f t="shared" si="57"/>
        <v>0</v>
      </c>
      <c r="AC168" s="20">
        <f t="shared" si="57"/>
        <v>1</v>
      </c>
      <c r="AD168" s="20">
        <f t="shared" si="57"/>
        <v>0</v>
      </c>
      <c r="AE168" s="20">
        <f t="shared" si="57"/>
        <v>0</v>
      </c>
      <c r="AF168" s="20">
        <f t="shared" si="57"/>
        <v>0</v>
      </c>
      <c r="AG168" s="20">
        <f t="shared" si="57"/>
        <v>0</v>
      </c>
      <c r="AH168" s="20">
        <f t="shared" si="57"/>
        <v>0</v>
      </c>
      <c r="AI168" s="20">
        <f t="shared" si="57"/>
        <v>0</v>
      </c>
      <c r="AJ168" s="40" t="s">
        <v>596</v>
      </c>
      <c r="AK168" s="15">
        <v>3</v>
      </c>
      <c r="AL168" s="15">
        <v>3</v>
      </c>
      <c r="AM168" s="15">
        <v>6</v>
      </c>
      <c r="AN168" s="15">
        <v>0</v>
      </c>
      <c r="AO168" s="15">
        <v>59</v>
      </c>
      <c r="AP168" s="15">
        <v>0</v>
      </c>
      <c r="AQ168" s="15"/>
      <c r="AR168" s="29">
        <v>59</v>
      </c>
      <c r="AS168" s="39" t="s">
        <v>28</v>
      </c>
      <c r="AT168" s="28">
        <f t="shared" si="43"/>
        <v>0</v>
      </c>
      <c r="AU168" s="28" t="s">
        <v>101</v>
      </c>
      <c r="AV168" s="40" t="s">
        <v>28</v>
      </c>
      <c r="AW168" s="32">
        <f t="shared" si="53"/>
        <v>0</v>
      </c>
      <c r="AX168" s="32">
        <f t="shared" si="53"/>
        <v>1</v>
      </c>
      <c r="AY168" s="32">
        <f t="shared" si="53"/>
        <v>0</v>
      </c>
      <c r="AZ168" s="42" t="s">
        <v>29</v>
      </c>
      <c r="BA168">
        <f t="shared" si="55"/>
        <v>1</v>
      </c>
      <c r="BB168">
        <f t="shared" si="50"/>
        <v>0</v>
      </c>
      <c r="BC168">
        <f t="shared" si="50"/>
        <v>0</v>
      </c>
      <c r="BD168">
        <f t="shared" si="50"/>
        <v>0</v>
      </c>
      <c r="BE168">
        <f t="shared" si="50"/>
        <v>0</v>
      </c>
      <c r="BF168">
        <f t="shared" si="50"/>
        <v>0</v>
      </c>
      <c r="BG168" s="40" t="s">
        <v>109</v>
      </c>
      <c r="BH168" s="20">
        <f t="shared" si="45"/>
        <v>1</v>
      </c>
      <c r="BI168" s="20">
        <f t="shared" si="41"/>
        <v>0</v>
      </c>
      <c r="BJ168" s="20">
        <f t="shared" si="41"/>
        <v>0</v>
      </c>
      <c r="BK168" s="20">
        <f t="shared" si="41"/>
        <v>0</v>
      </c>
      <c r="BL168" s="15">
        <v>39.753442790000001</v>
      </c>
      <c r="BM168" s="16">
        <v>-79.084359559999996</v>
      </c>
      <c r="BO168">
        <f t="shared" si="46"/>
        <v>0</v>
      </c>
      <c r="BP168" s="28">
        <f t="shared" si="47"/>
        <v>1</v>
      </c>
      <c r="BQ168">
        <f t="shared" si="56"/>
        <v>1</v>
      </c>
      <c r="BR168">
        <f t="shared" si="51"/>
        <v>0</v>
      </c>
      <c r="BS168">
        <f t="shared" si="51"/>
        <v>0</v>
      </c>
      <c r="BT168">
        <f t="shared" si="51"/>
        <v>0</v>
      </c>
      <c r="BU168">
        <f t="shared" si="51"/>
        <v>0</v>
      </c>
    </row>
    <row r="169" spans="1:73" x14ac:dyDescent="0.45">
      <c r="A169" s="18">
        <v>168</v>
      </c>
      <c r="B169" s="15" t="s">
        <v>597</v>
      </c>
      <c r="C169" s="15" t="s">
        <v>1317</v>
      </c>
      <c r="D169" s="15" t="s">
        <v>1171</v>
      </c>
      <c r="E169" s="17">
        <v>41481</v>
      </c>
      <c r="F169" s="15" t="s">
        <v>599</v>
      </c>
      <c r="G169" s="40" t="s">
        <v>24</v>
      </c>
      <c r="H169">
        <f t="shared" si="42"/>
        <v>0</v>
      </c>
      <c r="I169" s="15" t="s">
        <v>25</v>
      </c>
      <c r="J169" s="40" t="s">
        <v>25</v>
      </c>
      <c r="K169" s="20">
        <f t="shared" si="54"/>
        <v>1</v>
      </c>
      <c r="L169" s="20">
        <f t="shared" si="52"/>
        <v>0</v>
      </c>
      <c r="M169" s="20">
        <f t="shared" si="52"/>
        <v>0</v>
      </c>
      <c r="N169" s="20">
        <f t="shared" si="52"/>
        <v>0</v>
      </c>
      <c r="O169" s="20">
        <f t="shared" si="52"/>
        <v>0</v>
      </c>
      <c r="P169" s="20">
        <f t="shared" si="52"/>
        <v>0</v>
      </c>
      <c r="Q169" s="20">
        <f t="shared" si="52"/>
        <v>0</v>
      </c>
      <c r="R169" s="20">
        <f t="shared" si="52"/>
        <v>0</v>
      </c>
      <c r="S169" s="20">
        <f t="shared" si="52"/>
        <v>0</v>
      </c>
      <c r="T169" s="20">
        <f t="shared" si="52"/>
        <v>0</v>
      </c>
      <c r="U169" s="20">
        <f t="shared" si="52"/>
        <v>0</v>
      </c>
      <c r="V169" s="20">
        <f t="shared" si="52"/>
        <v>0</v>
      </c>
      <c r="W169" s="20">
        <f t="shared" si="52"/>
        <v>0</v>
      </c>
      <c r="X169" s="40" t="s">
        <v>57</v>
      </c>
      <c r="Y169" s="20">
        <f t="shared" si="58"/>
        <v>0</v>
      </c>
      <c r="Z169" s="20">
        <f t="shared" si="57"/>
        <v>0</v>
      </c>
      <c r="AA169" s="20">
        <f t="shared" si="57"/>
        <v>0</v>
      </c>
      <c r="AB169" s="20">
        <f t="shared" si="57"/>
        <v>1</v>
      </c>
      <c r="AC169" s="20">
        <f t="shared" si="57"/>
        <v>0</v>
      </c>
      <c r="AD169" s="20">
        <f t="shared" si="57"/>
        <v>0</v>
      </c>
      <c r="AE169" s="20">
        <f t="shared" si="57"/>
        <v>0</v>
      </c>
      <c r="AF169" s="20">
        <f t="shared" si="57"/>
        <v>0</v>
      </c>
      <c r="AG169" s="20">
        <f t="shared" si="57"/>
        <v>0</v>
      </c>
      <c r="AH169" s="20">
        <f t="shared" si="57"/>
        <v>0</v>
      </c>
      <c r="AI169" s="20">
        <f t="shared" si="57"/>
        <v>0</v>
      </c>
      <c r="AJ169" s="40" t="s">
        <v>600</v>
      </c>
      <c r="AK169" s="15">
        <v>7</v>
      </c>
      <c r="AL169" s="15">
        <v>0</v>
      </c>
      <c r="AM169" s="15">
        <v>7</v>
      </c>
      <c r="AN169" s="15">
        <v>0</v>
      </c>
      <c r="AO169" s="15">
        <v>42</v>
      </c>
      <c r="AP169" s="15"/>
      <c r="AQ169" s="15"/>
      <c r="AR169" s="29">
        <v>42</v>
      </c>
      <c r="AS169" s="39" t="s">
        <v>28</v>
      </c>
      <c r="AT169" s="28">
        <f t="shared" si="43"/>
        <v>0</v>
      </c>
      <c r="AU169" s="28" t="s">
        <v>101</v>
      </c>
      <c r="AV169" s="40" t="s">
        <v>101</v>
      </c>
      <c r="AW169" s="32">
        <f t="shared" si="53"/>
        <v>0</v>
      </c>
      <c r="AX169" s="32">
        <f t="shared" si="53"/>
        <v>0</v>
      </c>
      <c r="AY169" s="32">
        <f t="shared" si="53"/>
        <v>1</v>
      </c>
      <c r="AZ169" s="42" t="s">
        <v>78</v>
      </c>
      <c r="BA169">
        <f t="shared" si="55"/>
        <v>0</v>
      </c>
      <c r="BB169">
        <f t="shared" si="50"/>
        <v>0</v>
      </c>
      <c r="BC169">
        <f t="shared" si="50"/>
        <v>0</v>
      </c>
      <c r="BD169">
        <f t="shared" si="50"/>
        <v>0</v>
      </c>
      <c r="BE169">
        <f t="shared" si="50"/>
        <v>0</v>
      </c>
      <c r="BF169">
        <f t="shared" si="50"/>
        <v>0</v>
      </c>
      <c r="BG169" s="40" t="s">
        <v>109</v>
      </c>
      <c r="BH169" s="20">
        <f t="shared" si="45"/>
        <v>1</v>
      </c>
      <c r="BI169" s="20">
        <f t="shared" si="41"/>
        <v>0</v>
      </c>
      <c r="BJ169" s="20">
        <f t="shared" si="41"/>
        <v>0</v>
      </c>
      <c r="BK169" s="20">
        <f t="shared" si="41"/>
        <v>0</v>
      </c>
      <c r="BL169" s="15">
        <v>25.867010499999999</v>
      </c>
      <c r="BM169" s="16">
        <v>-80.291462679999995</v>
      </c>
      <c r="BO169">
        <f t="shared" si="46"/>
        <v>0</v>
      </c>
      <c r="BP169" s="28">
        <f t="shared" si="47"/>
        <v>1</v>
      </c>
      <c r="BQ169">
        <f t="shared" si="56"/>
        <v>0</v>
      </c>
      <c r="BR169">
        <f t="shared" si="51"/>
        <v>0</v>
      </c>
      <c r="BS169">
        <f t="shared" si="51"/>
        <v>0</v>
      </c>
      <c r="BT169">
        <f t="shared" si="51"/>
        <v>0</v>
      </c>
      <c r="BU169">
        <f t="shared" si="51"/>
        <v>0</v>
      </c>
    </row>
    <row r="170" spans="1:73" x14ac:dyDescent="0.45">
      <c r="A170" s="18">
        <v>169</v>
      </c>
      <c r="B170" s="15" t="s">
        <v>601</v>
      </c>
      <c r="C170" s="15" t="s">
        <v>1316</v>
      </c>
      <c r="D170" s="15" t="s">
        <v>1163</v>
      </c>
      <c r="E170" s="17">
        <v>41432</v>
      </c>
      <c r="F170" s="15" t="s">
        <v>1447</v>
      </c>
      <c r="G170" s="40" t="s">
        <v>464</v>
      </c>
      <c r="H170">
        <f t="shared" si="42"/>
        <v>0</v>
      </c>
      <c r="I170" s="15" t="s">
        <v>25</v>
      </c>
      <c r="J170" s="40" t="s">
        <v>25</v>
      </c>
      <c r="K170" s="20">
        <f t="shared" si="54"/>
        <v>1</v>
      </c>
      <c r="L170" s="20">
        <f t="shared" si="52"/>
        <v>0</v>
      </c>
      <c r="M170" s="20">
        <f t="shared" si="52"/>
        <v>0</v>
      </c>
      <c r="N170" s="20">
        <f t="shared" si="52"/>
        <v>0</v>
      </c>
      <c r="O170" s="20">
        <f t="shared" si="52"/>
        <v>0</v>
      </c>
      <c r="P170" s="20">
        <f t="shared" si="52"/>
        <v>0</v>
      </c>
      <c r="Q170" s="20">
        <f t="shared" si="52"/>
        <v>0</v>
      </c>
      <c r="R170" s="20">
        <f t="shared" si="52"/>
        <v>0</v>
      </c>
      <c r="S170" s="20">
        <f t="shared" si="52"/>
        <v>0</v>
      </c>
      <c r="T170" s="20">
        <f t="shared" si="52"/>
        <v>0</v>
      </c>
      <c r="U170" s="20">
        <f t="shared" si="52"/>
        <v>0</v>
      </c>
      <c r="V170" s="20">
        <f t="shared" si="52"/>
        <v>0</v>
      </c>
      <c r="W170" s="20">
        <f t="shared" si="52"/>
        <v>0</v>
      </c>
      <c r="X170" s="40" t="s">
        <v>223</v>
      </c>
      <c r="Y170" s="20">
        <f t="shared" si="58"/>
        <v>0</v>
      </c>
      <c r="Z170" s="20">
        <f t="shared" si="57"/>
        <v>0</v>
      </c>
      <c r="AA170" s="20">
        <f t="shared" si="57"/>
        <v>0</v>
      </c>
      <c r="AB170" s="20">
        <f t="shared" si="57"/>
        <v>0</v>
      </c>
      <c r="AC170" s="20">
        <f t="shared" si="57"/>
        <v>1</v>
      </c>
      <c r="AD170" s="20">
        <f t="shared" si="57"/>
        <v>0</v>
      </c>
      <c r="AE170" s="20">
        <f t="shared" si="57"/>
        <v>0</v>
      </c>
      <c r="AF170" s="20">
        <f t="shared" si="57"/>
        <v>0</v>
      </c>
      <c r="AG170" s="20">
        <f t="shared" si="57"/>
        <v>0</v>
      </c>
      <c r="AH170" s="20">
        <f t="shared" si="57"/>
        <v>0</v>
      </c>
      <c r="AI170" s="20">
        <f t="shared" si="57"/>
        <v>0</v>
      </c>
      <c r="AJ170" s="40" t="s">
        <v>603</v>
      </c>
      <c r="AK170" s="15">
        <v>6</v>
      </c>
      <c r="AL170" s="15">
        <v>3</v>
      </c>
      <c r="AM170" s="15">
        <v>8</v>
      </c>
      <c r="AN170" s="15">
        <v>0</v>
      </c>
      <c r="AO170" s="15">
        <v>23</v>
      </c>
      <c r="AP170" s="15"/>
      <c r="AQ170" s="15"/>
      <c r="AR170" s="29">
        <v>23</v>
      </c>
      <c r="AS170" s="39" t="s">
        <v>28</v>
      </c>
      <c r="AT170" s="28">
        <f t="shared" si="43"/>
        <v>0</v>
      </c>
      <c r="AU170" s="28" t="s">
        <v>101</v>
      </c>
      <c r="AV170" s="40" t="s">
        <v>52</v>
      </c>
      <c r="AW170" s="32">
        <f t="shared" si="53"/>
        <v>1</v>
      </c>
      <c r="AX170" s="32">
        <f t="shared" si="53"/>
        <v>0</v>
      </c>
      <c r="AY170" s="32">
        <f t="shared" si="53"/>
        <v>0</v>
      </c>
      <c r="AZ170" s="42" t="s">
        <v>29</v>
      </c>
      <c r="BA170">
        <f t="shared" si="55"/>
        <v>1</v>
      </c>
      <c r="BB170">
        <f t="shared" si="50"/>
        <v>0</v>
      </c>
      <c r="BC170">
        <f t="shared" si="50"/>
        <v>0</v>
      </c>
      <c r="BD170">
        <f t="shared" si="50"/>
        <v>0</v>
      </c>
      <c r="BE170">
        <f t="shared" si="50"/>
        <v>0</v>
      </c>
      <c r="BF170">
        <f t="shared" si="50"/>
        <v>0</v>
      </c>
      <c r="BG170" s="40" t="s">
        <v>109</v>
      </c>
      <c r="BH170" s="20">
        <f t="shared" si="45"/>
        <v>1</v>
      </c>
      <c r="BI170" s="20">
        <f t="shared" si="41"/>
        <v>0</v>
      </c>
      <c r="BJ170" s="20">
        <f t="shared" si="41"/>
        <v>0</v>
      </c>
      <c r="BK170" s="20">
        <f t="shared" si="41"/>
        <v>0</v>
      </c>
      <c r="BL170" s="15">
        <v>34.023191490000002</v>
      </c>
      <c r="BM170" s="16">
        <v>-118.4815644</v>
      </c>
      <c r="BO170">
        <f t="shared" si="46"/>
        <v>0</v>
      </c>
      <c r="BP170" s="28">
        <f t="shared" si="47"/>
        <v>1</v>
      </c>
      <c r="BQ170">
        <f t="shared" si="56"/>
        <v>1</v>
      </c>
      <c r="BR170">
        <f t="shared" si="51"/>
        <v>0</v>
      </c>
      <c r="BS170">
        <f t="shared" si="51"/>
        <v>0</v>
      </c>
      <c r="BT170">
        <f t="shared" si="51"/>
        <v>0</v>
      </c>
      <c r="BU170">
        <f t="shared" si="51"/>
        <v>0</v>
      </c>
    </row>
    <row r="171" spans="1:73" x14ac:dyDescent="0.45">
      <c r="A171" s="18">
        <v>170</v>
      </c>
      <c r="B171" s="15" t="s">
        <v>604</v>
      </c>
      <c r="C171" s="15" t="s">
        <v>1295</v>
      </c>
      <c r="D171" s="15" t="s">
        <v>1159</v>
      </c>
      <c r="E171" s="17">
        <v>41388</v>
      </c>
      <c r="F171" s="15" t="s">
        <v>118</v>
      </c>
      <c r="G171" s="40" t="s">
        <v>24</v>
      </c>
      <c r="H171">
        <f t="shared" si="42"/>
        <v>0</v>
      </c>
      <c r="I171" s="15" t="s">
        <v>606</v>
      </c>
      <c r="J171" s="40" t="s">
        <v>606</v>
      </c>
      <c r="K171" s="20">
        <f t="shared" si="54"/>
        <v>0</v>
      </c>
      <c r="L171" s="20">
        <f t="shared" si="52"/>
        <v>0</v>
      </c>
      <c r="M171" s="20">
        <f t="shared" si="52"/>
        <v>0</v>
      </c>
      <c r="N171" s="20">
        <f t="shared" si="52"/>
        <v>0</v>
      </c>
      <c r="O171" s="20">
        <f t="shared" si="52"/>
        <v>0</v>
      </c>
      <c r="P171" s="20">
        <f t="shared" si="52"/>
        <v>0</v>
      </c>
      <c r="Q171" s="20">
        <f t="shared" si="52"/>
        <v>0</v>
      </c>
      <c r="R171" s="20">
        <f t="shared" si="52"/>
        <v>0</v>
      </c>
      <c r="S171" s="20">
        <f t="shared" si="52"/>
        <v>0</v>
      </c>
      <c r="T171" s="20">
        <f t="shared" si="52"/>
        <v>0</v>
      </c>
      <c r="U171" s="20">
        <f t="shared" si="52"/>
        <v>0</v>
      </c>
      <c r="V171" s="20">
        <f t="shared" si="52"/>
        <v>0</v>
      </c>
      <c r="W171" s="20">
        <f t="shared" si="52"/>
        <v>0</v>
      </c>
      <c r="X171" s="40" t="s">
        <v>132</v>
      </c>
      <c r="Y171" s="20">
        <f t="shared" si="58"/>
        <v>0</v>
      </c>
      <c r="Z171" s="20">
        <f t="shared" si="57"/>
        <v>0</v>
      </c>
      <c r="AA171" s="20">
        <f t="shared" si="57"/>
        <v>0</v>
      </c>
      <c r="AB171" s="20">
        <f t="shared" si="57"/>
        <v>0</v>
      </c>
      <c r="AC171" s="20">
        <f t="shared" si="57"/>
        <v>0</v>
      </c>
      <c r="AD171" s="20">
        <f t="shared" si="57"/>
        <v>0</v>
      </c>
      <c r="AE171" s="20">
        <f t="shared" si="57"/>
        <v>1</v>
      </c>
      <c r="AF171" s="20">
        <f t="shared" si="57"/>
        <v>0</v>
      </c>
      <c r="AG171" s="20">
        <f t="shared" si="57"/>
        <v>0</v>
      </c>
      <c r="AH171" s="20">
        <f t="shared" si="57"/>
        <v>0</v>
      </c>
      <c r="AI171" s="20">
        <f t="shared" si="57"/>
        <v>0</v>
      </c>
      <c r="AJ171" s="40" t="s">
        <v>607</v>
      </c>
      <c r="AK171" s="15">
        <v>7</v>
      </c>
      <c r="AL171" s="15">
        <v>1</v>
      </c>
      <c r="AM171" s="15">
        <v>7</v>
      </c>
      <c r="AN171" s="15">
        <v>0</v>
      </c>
      <c r="AO171" s="15">
        <v>43</v>
      </c>
      <c r="AP171" s="15"/>
      <c r="AQ171" s="15"/>
      <c r="AR171" s="29">
        <v>43</v>
      </c>
      <c r="AS171" s="39" t="s">
        <v>28</v>
      </c>
      <c r="AT171" s="28">
        <f t="shared" si="43"/>
        <v>0</v>
      </c>
      <c r="AU171" s="28" t="s">
        <v>101</v>
      </c>
      <c r="AV171" s="40" t="s">
        <v>101</v>
      </c>
      <c r="AW171" s="32">
        <f t="shared" si="53"/>
        <v>0</v>
      </c>
      <c r="AX171" s="32">
        <f t="shared" si="53"/>
        <v>0</v>
      </c>
      <c r="AY171" s="32">
        <f t="shared" si="53"/>
        <v>1</v>
      </c>
      <c r="AZ171" s="42" t="s">
        <v>29</v>
      </c>
      <c r="BA171">
        <f t="shared" si="55"/>
        <v>1</v>
      </c>
      <c r="BB171">
        <f t="shared" si="50"/>
        <v>0</v>
      </c>
      <c r="BC171">
        <f t="shared" si="50"/>
        <v>0</v>
      </c>
      <c r="BD171">
        <f t="shared" si="50"/>
        <v>0</v>
      </c>
      <c r="BE171">
        <f t="shared" si="50"/>
        <v>0</v>
      </c>
      <c r="BF171">
        <f t="shared" si="50"/>
        <v>0</v>
      </c>
      <c r="BG171" s="40" t="s">
        <v>109</v>
      </c>
      <c r="BH171" s="20">
        <f t="shared" si="45"/>
        <v>1</v>
      </c>
      <c r="BI171" s="20">
        <f t="shared" si="41"/>
        <v>0</v>
      </c>
      <c r="BJ171" s="20">
        <f t="shared" si="41"/>
        <v>0</v>
      </c>
      <c r="BK171" s="20">
        <f t="shared" si="41"/>
        <v>0</v>
      </c>
      <c r="BL171" s="15">
        <v>39.542313350000001</v>
      </c>
      <c r="BM171" s="16">
        <v>-90.330298519999999</v>
      </c>
      <c r="BO171">
        <f t="shared" si="46"/>
        <v>0</v>
      </c>
      <c r="BP171" s="28">
        <f t="shared" si="47"/>
        <v>1</v>
      </c>
      <c r="BQ171">
        <f t="shared" si="56"/>
        <v>1</v>
      </c>
      <c r="BR171">
        <f t="shared" si="51"/>
        <v>0</v>
      </c>
      <c r="BS171">
        <f t="shared" si="51"/>
        <v>0</v>
      </c>
      <c r="BT171">
        <f t="shared" si="51"/>
        <v>0</v>
      </c>
      <c r="BU171">
        <f t="shared" si="51"/>
        <v>0</v>
      </c>
    </row>
    <row r="172" spans="1:73" x14ac:dyDescent="0.45">
      <c r="A172" s="18">
        <v>171</v>
      </c>
      <c r="B172" s="15" t="s">
        <v>608</v>
      </c>
      <c r="C172" s="15" t="s">
        <v>1315</v>
      </c>
      <c r="D172" s="15" t="s">
        <v>1155</v>
      </c>
      <c r="E172" s="17">
        <v>41385</v>
      </c>
      <c r="F172" s="15" t="s">
        <v>610</v>
      </c>
      <c r="G172" s="40" t="s">
        <v>24</v>
      </c>
      <c r="H172">
        <f t="shared" si="42"/>
        <v>0</v>
      </c>
      <c r="I172" s="15" t="s">
        <v>611</v>
      </c>
      <c r="J172" s="40" t="s">
        <v>611</v>
      </c>
      <c r="K172" s="20">
        <f t="shared" si="54"/>
        <v>0</v>
      </c>
      <c r="L172" s="20">
        <f t="shared" si="52"/>
        <v>0</v>
      </c>
      <c r="M172" s="20">
        <f t="shared" si="52"/>
        <v>0</v>
      </c>
      <c r="N172" s="20">
        <f t="shared" si="52"/>
        <v>0</v>
      </c>
      <c r="O172" s="20">
        <f t="shared" si="52"/>
        <v>0</v>
      </c>
      <c r="P172" s="20">
        <f t="shared" si="52"/>
        <v>0</v>
      </c>
      <c r="Q172" s="20">
        <f t="shared" si="52"/>
        <v>0</v>
      </c>
      <c r="R172" s="20">
        <f t="shared" si="52"/>
        <v>0</v>
      </c>
      <c r="S172" s="20">
        <f t="shared" si="52"/>
        <v>0</v>
      </c>
      <c r="T172" s="20">
        <f t="shared" si="52"/>
        <v>0</v>
      </c>
      <c r="U172" s="20">
        <f t="shared" si="52"/>
        <v>0</v>
      </c>
      <c r="V172" s="20">
        <f t="shared" si="52"/>
        <v>0</v>
      </c>
      <c r="W172" s="20">
        <f t="shared" si="52"/>
        <v>0</v>
      </c>
      <c r="X172" s="40" t="s">
        <v>132</v>
      </c>
      <c r="Y172" s="20">
        <f t="shared" si="58"/>
        <v>0</v>
      </c>
      <c r="Z172" s="20">
        <f t="shared" si="57"/>
        <v>0</v>
      </c>
      <c r="AA172" s="20">
        <f t="shared" si="57"/>
        <v>0</v>
      </c>
      <c r="AB172" s="20">
        <f t="shared" si="57"/>
        <v>0</v>
      </c>
      <c r="AC172" s="20">
        <f t="shared" si="57"/>
        <v>0</v>
      </c>
      <c r="AD172" s="20">
        <f t="shared" si="57"/>
        <v>0</v>
      </c>
      <c r="AE172" s="20">
        <f t="shared" si="57"/>
        <v>1</v>
      </c>
      <c r="AF172" s="20">
        <f t="shared" si="57"/>
        <v>0</v>
      </c>
      <c r="AG172" s="20">
        <f t="shared" si="57"/>
        <v>0</v>
      </c>
      <c r="AH172" s="20">
        <f t="shared" si="57"/>
        <v>0</v>
      </c>
      <c r="AI172" s="20">
        <f t="shared" si="57"/>
        <v>0</v>
      </c>
      <c r="AJ172" s="40" t="s">
        <v>612</v>
      </c>
      <c r="AK172" s="15">
        <v>5</v>
      </c>
      <c r="AL172" s="15">
        <v>0</v>
      </c>
      <c r="AM172" s="15">
        <v>4</v>
      </c>
      <c r="AN172" s="15">
        <v>0</v>
      </c>
      <c r="AO172" s="15">
        <v>27</v>
      </c>
      <c r="AP172" s="15"/>
      <c r="AQ172" s="15"/>
      <c r="AR172" s="29">
        <v>27</v>
      </c>
      <c r="AS172" s="39" t="s">
        <v>28</v>
      </c>
      <c r="AT172" s="28">
        <f t="shared" si="43"/>
        <v>0</v>
      </c>
      <c r="AU172" s="28" t="s">
        <v>101</v>
      </c>
      <c r="AV172" s="40" t="s">
        <v>101</v>
      </c>
      <c r="AW172" s="32">
        <f t="shared" si="53"/>
        <v>0</v>
      </c>
      <c r="AX172" s="32">
        <f t="shared" si="53"/>
        <v>0</v>
      </c>
      <c r="AY172" s="32">
        <f t="shared" si="53"/>
        <v>1</v>
      </c>
      <c r="AZ172" s="42" t="s">
        <v>1469</v>
      </c>
      <c r="BA172">
        <f t="shared" si="55"/>
        <v>0</v>
      </c>
      <c r="BB172">
        <f t="shared" si="50"/>
        <v>0</v>
      </c>
      <c r="BC172">
        <f t="shared" si="50"/>
        <v>1</v>
      </c>
      <c r="BD172">
        <f t="shared" si="50"/>
        <v>0</v>
      </c>
      <c r="BE172">
        <f t="shared" si="50"/>
        <v>0</v>
      </c>
      <c r="BF172">
        <f t="shared" si="50"/>
        <v>0</v>
      </c>
      <c r="BG172" s="40" t="s">
        <v>109</v>
      </c>
      <c r="BH172" s="20">
        <f t="shared" si="45"/>
        <v>1</v>
      </c>
      <c r="BI172" s="20">
        <f t="shared" si="41"/>
        <v>0</v>
      </c>
      <c r="BJ172" s="20">
        <f t="shared" si="41"/>
        <v>0</v>
      </c>
      <c r="BK172" s="20">
        <f t="shared" si="41"/>
        <v>0</v>
      </c>
      <c r="BL172" s="15">
        <v>47.309097209999997</v>
      </c>
      <c r="BM172" s="16">
        <v>-122.3357553</v>
      </c>
      <c r="BO172">
        <f t="shared" si="46"/>
        <v>0</v>
      </c>
      <c r="BP172" s="28">
        <f t="shared" si="47"/>
        <v>1</v>
      </c>
      <c r="BQ172">
        <f t="shared" si="56"/>
        <v>0</v>
      </c>
      <c r="BR172">
        <f t="shared" si="51"/>
        <v>0</v>
      </c>
      <c r="BS172">
        <f t="shared" si="51"/>
        <v>1</v>
      </c>
      <c r="BT172">
        <f t="shared" si="51"/>
        <v>0</v>
      </c>
      <c r="BU172">
        <f t="shared" si="51"/>
        <v>0</v>
      </c>
    </row>
    <row r="173" spans="1:73" x14ac:dyDescent="0.45">
      <c r="A173" s="18">
        <v>172</v>
      </c>
      <c r="B173" s="15" t="s">
        <v>613</v>
      </c>
      <c r="C173" s="15" t="s">
        <v>1314</v>
      </c>
      <c r="D173" s="15" t="s">
        <v>1161</v>
      </c>
      <c r="E173" s="17">
        <v>41346</v>
      </c>
      <c r="F173" s="15" t="s">
        <v>1448</v>
      </c>
      <c r="G173" s="40" t="s">
        <v>464</v>
      </c>
      <c r="H173">
        <f t="shared" si="42"/>
        <v>0</v>
      </c>
      <c r="I173" s="15" t="s">
        <v>25</v>
      </c>
      <c r="J173" s="40" t="s">
        <v>25</v>
      </c>
      <c r="K173" s="20">
        <f t="shared" si="54"/>
        <v>1</v>
      </c>
      <c r="L173" s="20">
        <f t="shared" si="52"/>
        <v>0</v>
      </c>
      <c r="M173" s="20">
        <f t="shared" si="52"/>
        <v>0</v>
      </c>
      <c r="N173" s="20">
        <f t="shared" si="52"/>
        <v>0</v>
      </c>
      <c r="O173" s="20">
        <f t="shared" si="52"/>
        <v>0</v>
      </c>
      <c r="P173" s="20">
        <f t="shared" si="52"/>
        <v>0</v>
      </c>
      <c r="Q173" s="20">
        <f t="shared" si="52"/>
        <v>0</v>
      </c>
      <c r="R173" s="20">
        <f t="shared" si="52"/>
        <v>0</v>
      </c>
      <c r="S173" s="20">
        <f t="shared" si="52"/>
        <v>0</v>
      </c>
      <c r="T173" s="20">
        <f t="shared" si="52"/>
        <v>0</v>
      </c>
      <c r="U173" s="20">
        <f t="shared" si="52"/>
        <v>0</v>
      </c>
      <c r="V173" s="20">
        <f t="shared" si="52"/>
        <v>0</v>
      </c>
      <c r="W173" s="20">
        <f t="shared" si="52"/>
        <v>0</v>
      </c>
      <c r="X173" s="40" t="s">
        <v>223</v>
      </c>
      <c r="Y173" s="20">
        <f t="shared" si="58"/>
        <v>0</v>
      </c>
      <c r="Z173" s="20">
        <f t="shared" si="57"/>
        <v>0</v>
      </c>
      <c r="AA173" s="20">
        <f t="shared" si="57"/>
        <v>0</v>
      </c>
      <c r="AB173" s="20">
        <f t="shared" si="57"/>
        <v>0</v>
      </c>
      <c r="AC173" s="20">
        <f t="shared" si="57"/>
        <v>1</v>
      </c>
      <c r="AD173" s="20">
        <f t="shared" si="57"/>
        <v>0</v>
      </c>
      <c r="AE173" s="20">
        <f t="shared" si="57"/>
        <v>0</v>
      </c>
      <c r="AF173" s="20">
        <f t="shared" si="57"/>
        <v>0</v>
      </c>
      <c r="AG173" s="20">
        <f t="shared" si="57"/>
        <v>0</v>
      </c>
      <c r="AH173" s="20">
        <f t="shared" si="57"/>
        <v>0</v>
      </c>
      <c r="AI173" s="20">
        <f t="shared" si="57"/>
        <v>0</v>
      </c>
      <c r="AJ173" s="40" t="s">
        <v>615</v>
      </c>
      <c r="AK173" s="15">
        <v>5</v>
      </c>
      <c r="AL173" s="15">
        <v>2</v>
      </c>
      <c r="AM173" s="15">
        <v>6</v>
      </c>
      <c r="AN173" s="15">
        <v>0</v>
      </c>
      <c r="AO173" s="15">
        <v>64</v>
      </c>
      <c r="AP173" s="15">
        <v>0</v>
      </c>
      <c r="AQ173" s="15"/>
      <c r="AR173" s="29">
        <v>64</v>
      </c>
      <c r="AS173" s="39" t="s">
        <v>28</v>
      </c>
      <c r="AT173" s="28">
        <f t="shared" si="43"/>
        <v>0</v>
      </c>
      <c r="AU173" s="28" t="s">
        <v>101</v>
      </c>
      <c r="AV173" s="40" t="s">
        <v>28</v>
      </c>
      <c r="AW173" s="32">
        <f t="shared" si="53"/>
        <v>0</v>
      </c>
      <c r="AX173" s="32">
        <f t="shared" si="53"/>
        <v>1</v>
      </c>
      <c r="AY173" s="32">
        <f t="shared" si="53"/>
        <v>0</v>
      </c>
      <c r="AZ173" s="42" t="s">
        <v>29</v>
      </c>
      <c r="BA173">
        <f t="shared" si="55"/>
        <v>1</v>
      </c>
      <c r="BB173">
        <f t="shared" si="50"/>
        <v>0</v>
      </c>
      <c r="BC173">
        <f t="shared" si="50"/>
        <v>0</v>
      </c>
      <c r="BD173">
        <f t="shared" si="50"/>
        <v>0</v>
      </c>
      <c r="BE173">
        <f t="shared" si="50"/>
        <v>0</v>
      </c>
      <c r="BF173">
        <f t="shared" si="50"/>
        <v>0</v>
      </c>
      <c r="BG173" s="40" t="s">
        <v>109</v>
      </c>
      <c r="BH173" s="20">
        <f t="shared" si="45"/>
        <v>1</v>
      </c>
      <c r="BI173" s="20">
        <f t="shared" si="41"/>
        <v>0</v>
      </c>
      <c r="BJ173" s="20">
        <f t="shared" si="41"/>
        <v>0</v>
      </c>
      <c r="BK173" s="20">
        <f t="shared" si="41"/>
        <v>0</v>
      </c>
      <c r="BL173" s="15">
        <v>43.010401100000003</v>
      </c>
      <c r="BM173" s="16">
        <v>-75.007511899999997</v>
      </c>
      <c r="BO173">
        <f t="shared" si="46"/>
        <v>0</v>
      </c>
      <c r="BP173" s="28">
        <f t="shared" si="47"/>
        <v>1</v>
      </c>
      <c r="BQ173">
        <f t="shared" si="56"/>
        <v>1</v>
      </c>
      <c r="BR173">
        <f t="shared" si="51"/>
        <v>0</v>
      </c>
      <c r="BS173">
        <f t="shared" si="51"/>
        <v>0</v>
      </c>
      <c r="BT173">
        <f t="shared" si="51"/>
        <v>0</v>
      </c>
      <c r="BU173">
        <f t="shared" si="51"/>
        <v>0</v>
      </c>
    </row>
    <row r="174" spans="1:73" x14ac:dyDescent="0.45">
      <c r="A174" s="18">
        <v>173</v>
      </c>
      <c r="B174" s="15" t="s">
        <v>616</v>
      </c>
      <c r="C174" s="15" t="s">
        <v>1313</v>
      </c>
      <c r="D174" s="15" t="s">
        <v>1163</v>
      </c>
      <c r="E174" s="17">
        <v>41324</v>
      </c>
      <c r="F174" s="15" t="s">
        <v>1448</v>
      </c>
      <c r="G174" s="40" t="s">
        <v>464</v>
      </c>
      <c r="H174">
        <f t="shared" si="42"/>
        <v>0</v>
      </c>
      <c r="I174" s="15" t="s">
        <v>25</v>
      </c>
      <c r="J174" s="40" t="s">
        <v>25</v>
      </c>
      <c r="K174" s="20">
        <f t="shared" si="54"/>
        <v>1</v>
      </c>
      <c r="L174" s="20">
        <f t="shared" si="52"/>
        <v>0</v>
      </c>
      <c r="M174" s="20">
        <f t="shared" si="52"/>
        <v>0</v>
      </c>
      <c r="N174" s="20">
        <f t="shared" si="52"/>
        <v>0</v>
      </c>
      <c r="O174" s="20">
        <f t="shared" si="52"/>
        <v>0</v>
      </c>
      <c r="P174" s="20">
        <f t="shared" si="52"/>
        <v>0</v>
      </c>
      <c r="Q174" s="20">
        <f t="shared" si="52"/>
        <v>0</v>
      </c>
      <c r="R174" s="20">
        <f t="shared" si="52"/>
        <v>0</v>
      </c>
      <c r="S174" s="20">
        <f t="shared" si="52"/>
        <v>0</v>
      </c>
      <c r="T174" s="20">
        <f t="shared" si="52"/>
        <v>0</v>
      </c>
      <c r="U174" s="20">
        <f t="shared" si="52"/>
        <v>0</v>
      </c>
      <c r="V174" s="20">
        <f t="shared" si="52"/>
        <v>0</v>
      </c>
      <c r="W174" s="20">
        <f t="shared" si="52"/>
        <v>0</v>
      </c>
      <c r="X174" s="40" t="s">
        <v>223</v>
      </c>
      <c r="Y174" s="20">
        <f t="shared" si="58"/>
        <v>0</v>
      </c>
      <c r="Z174" s="20">
        <f t="shared" si="57"/>
        <v>0</v>
      </c>
      <c r="AA174" s="20">
        <f t="shared" si="57"/>
        <v>0</v>
      </c>
      <c r="AB174" s="20">
        <f t="shared" si="57"/>
        <v>0</v>
      </c>
      <c r="AC174" s="20">
        <f t="shared" si="57"/>
        <v>1</v>
      </c>
      <c r="AD174" s="20">
        <f t="shared" si="57"/>
        <v>0</v>
      </c>
      <c r="AE174" s="20">
        <f t="shared" si="57"/>
        <v>0</v>
      </c>
      <c r="AF174" s="20">
        <f t="shared" si="57"/>
        <v>0</v>
      </c>
      <c r="AG174" s="20">
        <f t="shared" si="57"/>
        <v>0</v>
      </c>
      <c r="AH174" s="20">
        <f t="shared" si="57"/>
        <v>0</v>
      </c>
      <c r="AI174" s="20">
        <f t="shared" si="57"/>
        <v>0</v>
      </c>
      <c r="AJ174" s="40" t="s">
        <v>618</v>
      </c>
      <c r="AK174" s="15">
        <v>4</v>
      </c>
      <c r="AL174" s="15">
        <v>3</v>
      </c>
      <c r="AM174" s="15">
        <v>6</v>
      </c>
      <c r="AN174" s="15">
        <v>0</v>
      </c>
      <c r="AO174" s="15">
        <v>20</v>
      </c>
      <c r="AP174" s="15">
        <v>0</v>
      </c>
      <c r="AQ174" s="15"/>
      <c r="AR174" s="29">
        <v>20</v>
      </c>
      <c r="AS174" s="39" t="s">
        <v>28</v>
      </c>
      <c r="AT174" s="28">
        <f t="shared" si="43"/>
        <v>0</v>
      </c>
      <c r="AU174" s="28" t="s">
        <v>101</v>
      </c>
      <c r="AV174" s="40" t="s">
        <v>52</v>
      </c>
      <c r="AW174" s="32">
        <f t="shared" si="53"/>
        <v>1</v>
      </c>
      <c r="AX174" s="32">
        <f t="shared" si="53"/>
        <v>0</v>
      </c>
      <c r="AY174" s="32">
        <f t="shared" si="53"/>
        <v>0</v>
      </c>
      <c r="AZ174" s="42" t="s">
        <v>29</v>
      </c>
      <c r="BA174">
        <f t="shared" si="55"/>
        <v>1</v>
      </c>
      <c r="BB174">
        <f t="shared" si="50"/>
        <v>0</v>
      </c>
      <c r="BC174">
        <f t="shared" si="50"/>
        <v>0</v>
      </c>
      <c r="BD174">
        <f t="shared" si="50"/>
        <v>0</v>
      </c>
      <c r="BE174">
        <f t="shared" si="50"/>
        <v>0</v>
      </c>
      <c r="BF174">
        <f t="shared" si="50"/>
        <v>0</v>
      </c>
      <c r="BG174" s="40" t="s">
        <v>109</v>
      </c>
      <c r="BH174" s="20">
        <f t="shared" si="45"/>
        <v>1</v>
      </c>
      <c r="BI174" s="20">
        <f t="shared" si="41"/>
        <v>0</v>
      </c>
      <c r="BJ174" s="20">
        <f t="shared" si="41"/>
        <v>0</v>
      </c>
      <c r="BK174" s="20">
        <f t="shared" si="41"/>
        <v>0</v>
      </c>
      <c r="BL174" s="15">
        <v>33.54961059</v>
      </c>
      <c r="BM174" s="16">
        <v>-117.6415707</v>
      </c>
      <c r="BO174">
        <f t="shared" si="46"/>
        <v>0</v>
      </c>
      <c r="BP174" s="28">
        <f t="shared" si="47"/>
        <v>1</v>
      </c>
      <c r="BQ174">
        <f t="shared" si="56"/>
        <v>1</v>
      </c>
      <c r="BR174">
        <f t="shared" si="51"/>
        <v>0</v>
      </c>
      <c r="BS174">
        <f t="shared" si="51"/>
        <v>0</v>
      </c>
      <c r="BT174">
        <f t="shared" si="51"/>
        <v>0</v>
      </c>
      <c r="BU174">
        <f t="shared" si="51"/>
        <v>0</v>
      </c>
    </row>
    <row r="175" spans="1:73" x14ac:dyDescent="0.45">
      <c r="A175" s="18">
        <v>174</v>
      </c>
      <c r="B175" s="15" t="s">
        <v>619</v>
      </c>
      <c r="C175" s="15" t="s">
        <v>1312</v>
      </c>
      <c r="D175" s="15" t="s">
        <v>1163</v>
      </c>
      <c r="E175" s="17">
        <v>41308</v>
      </c>
      <c r="F175" s="15" t="s">
        <v>1449</v>
      </c>
      <c r="G175" s="40" t="s">
        <v>464</v>
      </c>
      <c r="H175">
        <f t="shared" si="42"/>
        <v>0</v>
      </c>
      <c r="I175" s="15" t="s">
        <v>621</v>
      </c>
      <c r="J175" s="40" t="s">
        <v>354</v>
      </c>
      <c r="K175" s="20">
        <f t="shared" si="54"/>
        <v>0</v>
      </c>
      <c r="L175" s="20">
        <f t="shared" si="52"/>
        <v>1</v>
      </c>
      <c r="M175" s="20">
        <f t="shared" si="52"/>
        <v>0</v>
      </c>
      <c r="N175" s="20">
        <f t="shared" si="52"/>
        <v>0</v>
      </c>
      <c r="O175" s="20">
        <f t="shared" si="52"/>
        <v>0</v>
      </c>
      <c r="P175" s="20">
        <f t="shared" si="52"/>
        <v>0</v>
      </c>
      <c r="Q175" s="20">
        <f t="shared" si="52"/>
        <v>0</v>
      </c>
      <c r="R175" s="20">
        <f t="shared" si="52"/>
        <v>0</v>
      </c>
      <c r="S175" s="20">
        <f t="shared" si="52"/>
        <v>0</v>
      </c>
      <c r="T175" s="20">
        <f t="shared" si="52"/>
        <v>0</v>
      </c>
      <c r="U175" s="20">
        <f t="shared" si="52"/>
        <v>0</v>
      </c>
      <c r="V175" s="20">
        <f t="shared" si="52"/>
        <v>0</v>
      </c>
      <c r="W175" s="20">
        <f t="shared" si="52"/>
        <v>0</v>
      </c>
      <c r="X175" s="40" t="s">
        <v>132</v>
      </c>
      <c r="Y175" s="20">
        <f t="shared" si="58"/>
        <v>0</v>
      </c>
      <c r="Z175" s="20">
        <f t="shared" si="57"/>
        <v>0</v>
      </c>
      <c r="AA175" s="20">
        <f t="shared" si="57"/>
        <v>0</v>
      </c>
      <c r="AB175" s="20">
        <f t="shared" si="57"/>
        <v>0</v>
      </c>
      <c r="AC175" s="20">
        <f t="shared" si="57"/>
        <v>0</v>
      </c>
      <c r="AD175" s="20">
        <f t="shared" si="57"/>
        <v>0</v>
      </c>
      <c r="AE175" s="20">
        <f t="shared" si="57"/>
        <v>1</v>
      </c>
      <c r="AF175" s="20">
        <f t="shared" si="57"/>
        <v>0</v>
      </c>
      <c r="AG175" s="20">
        <f t="shared" si="57"/>
        <v>0</v>
      </c>
      <c r="AH175" s="20">
        <f t="shared" si="57"/>
        <v>0</v>
      </c>
      <c r="AI175" s="20">
        <f t="shared" si="57"/>
        <v>0</v>
      </c>
      <c r="AJ175" s="40" t="s">
        <v>622</v>
      </c>
      <c r="AK175" s="15">
        <v>4</v>
      </c>
      <c r="AL175" s="15">
        <v>2</v>
      </c>
      <c r="AM175" s="15">
        <v>7</v>
      </c>
      <c r="AN175" s="15">
        <v>1</v>
      </c>
      <c r="AO175" s="15">
        <v>33</v>
      </c>
      <c r="AP175" s="15"/>
      <c r="AQ175" s="15"/>
      <c r="AR175" s="29">
        <v>33</v>
      </c>
      <c r="AS175" s="39" t="s">
        <v>28</v>
      </c>
      <c r="AT175" s="28">
        <f t="shared" si="43"/>
        <v>0</v>
      </c>
      <c r="AU175" s="28" t="s">
        <v>101</v>
      </c>
      <c r="AV175" s="40" t="s">
        <v>52</v>
      </c>
      <c r="AW175" s="32">
        <f t="shared" si="53"/>
        <v>1</v>
      </c>
      <c r="AX175" s="32">
        <f t="shared" si="53"/>
        <v>0</v>
      </c>
      <c r="AY175" s="32">
        <f t="shared" si="53"/>
        <v>0</v>
      </c>
      <c r="AZ175" s="42" t="s">
        <v>1469</v>
      </c>
      <c r="BA175">
        <f t="shared" si="55"/>
        <v>0</v>
      </c>
      <c r="BB175">
        <f t="shared" si="50"/>
        <v>0</v>
      </c>
      <c r="BC175">
        <f t="shared" si="50"/>
        <v>1</v>
      </c>
      <c r="BD175">
        <f t="shared" si="50"/>
        <v>0</v>
      </c>
      <c r="BE175">
        <f t="shared" si="50"/>
        <v>0</v>
      </c>
      <c r="BF175">
        <f t="shared" si="50"/>
        <v>0</v>
      </c>
      <c r="BG175" s="40" t="s">
        <v>109</v>
      </c>
      <c r="BH175" s="20">
        <f t="shared" si="45"/>
        <v>1</v>
      </c>
      <c r="BI175" s="20">
        <f t="shared" si="41"/>
        <v>0</v>
      </c>
      <c r="BJ175" s="20">
        <f t="shared" si="41"/>
        <v>0</v>
      </c>
      <c r="BK175" s="20">
        <f t="shared" si="41"/>
        <v>0</v>
      </c>
      <c r="BL175" s="15">
        <v>33.67803464</v>
      </c>
      <c r="BM175" s="16">
        <v>-117.773628</v>
      </c>
      <c r="BO175">
        <f t="shared" si="46"/>
        <v>0</v>
      </c>
      <c r="BP175" s="28">
        <f t="shared" si="47"/>
        <v>1</v>
      </c>
      <c r="BQ175">
        <f t="shared" si="56"/>
        <v>0</v>
      </c>
      <c r="BR175">
        <f t="shared" si="51"/>
        <v>0</v>
      </c>
      <c r="BS175">
        <f t="shared" si="51"/>
        <v>1</v>
      </c>
      <c r="BT175">
        <f t="shared" si="51"/>
        <v>0</v>
      </c>
      <c r="BU175">
        <f t="shared" si="51"/>
        <v>0</v>
      </c>
    </row>
    <row r="176" spans="1:73" x14ac:dyDescent="0.45">
      <c r="A176" s="18">
        <v>175</v>
      </c>
      <c r="B176" s="15" t="s">
        <v>623</v>
      </c>
      <c r="C176" s="15" t="s">
        <v>430</v>
      </c>
      <c r="D176" s="15" t="s">
        <v>1154</v>
      </c>
      <c r="E176" s="17">
        <v>41304</v>
      </c>
      <c r="F176" s="15" t="s">
        <v>624</v>
      </c>
      <c r="G176" s="40" t="s">
        <v>34</v>
      </c>
      <c r="H176">
        <f t="shared" si="42"/>
        <v>1</v>
      </c>
      <c r="I176" s="15" t="s">
        <v>25</v>
      </c>
      <c r="J176" s="40" t="s">
        <v>25</v>
      </c>
      <c r="K176" s="20">
        <f t="shared" si="54"/>
        <v>1</v>
      </c>
      <c r="L176" s="20">
        <f t="shared" si="52"/>
        <v>0</v>
      </c>
      <c r="M176" s="20">
        <f t="shared" si="52"/>
        <v>0</v>
      </c>
      <c r="N176" s="20">
        <f t="shared" si="52"/>
        <v>0</v>
      </c>
      <c r="O176" s="20">
        <f t="shared" si="52"/>
        <v>0</v>
      </c>
      <c r="P176" s="20">
        <f t="shared" si="52"/>
        <v>0</v>
      </c>
      <c r="Q176" s="20">
        <f t="shared" si="52"/>
        <v>0</v>
      </c>
      <c r="R176" s="20">
        <f t="shared" si="52"/>
        <v>0</v>
      </c>
      <c r="S176" s="20">
        <f t="shared" si="52"/>
        <v>0</v>
      </c>
      <c r="T176" s="20">
        <f t="shared" si="52"/>
        <v>0</v>
      </c>
      <c r="U176" s="20">
        <f t="shared" si="52"/>
        <v>0</v>
      </c>
      <c r="V176" s="20">
        <f t="shared" si="52"/>
        <v>0</v>
      </c>
      <c r="W176" s="20">
        <f t="shared" si="52"/>
        <v>0</v>
      </c>
      <c r="X176" s="40" t="s">
        <v>223</v>
      </c>
      <c r="Y176" s="20">
        <f t="shared" si="58"/>
        <v>0</v>
      </c>
      <c r="Z176" s="20">
        <f t="shared" si="57"/>
        <v>0</v>
      </c>
      <c r="AA176" s="20">
        <f t="shared" si="57"/>
        <v>0</v>
      </c>
      <c r="AB176" s="20">
        <f t="shared" si="57"/>
        <v>0</v>
      </c>
      <c r="AC176" s="20">
        <f t="shared" si="57"/>
        <v>1</v>
      </c>
      <c r="AD176" s="20">
        <f t="shared" si="57"/>
        <v>0</v>
      </c>
      <c r="AE176" s="20">
        <f t="shared" si="57"/>
        <v>0</v>
      </c>
      <c r="AF176" s="20">
        <f t="shared" si="57"/>
        <v>0</v>
      </c>
      <c r="AG176" s="20">
        <f t="shared" si="57"/>
        <v>0</v>
      </c>
      <c r="AH176" s="20">
        <f t="shared" si="57"/>
        <v>0</v>
      </c>
      <c r="AI176" s="20">
        <f t="shared" si="57"/>
        <v>0</v>
      </c>
      <c r="AJ176" s="40" t="s">
        <v>625</v>
      </c>
      <c r="AK176" s="15">
        <v>3</v>
      </c>
      <c r="AL176" s="15">
        <v>1</v>
      </c>
      <c r="AM176" s="15">
        <v>3</v>
      </c>
      <c r="AN176" s="15">
        <v>0</v>
      </c>
      <c r="AO176" s="15">
        <v>70</v>
      </c>
      <c r="AP176" s="15"/>
      <c r="AQ176" s="15"/>
      <c r="AR176" s="29">
        <v>70</v>
      </c>
      <c r="AS176" s="39" t="s">
        <v>28</v>
      </c>
      <c r="AT176" s="28">
        <f t="shared" si="43"/>
        <v>0</v>
      </c>
      <c r="AU176" s="28" t="s">
        <v>101</v>
      </c>
      <c r="AV176" s="40" t="s">
        <v>101</v>
      </c>
      <c r="AW176" s="32">
        <f t="shared" si="53"/>
        <v>0</v>
      </c>
      <c r="AX176" s="32">
        <f t="shared" si="53"/>
        <v>0</v>
      </c>
      <c r="AY176" s="32">
        <f t="shared" si="53"/>
        <v>1</v>
      </c>
      <c r="AZ176" s="42" t="s">
        <v>29</v>
      </c>
      <c r="BA176">
        <f t="shared" si="55"/>
        <v>1</v>
      </c>
      <c r="BB176">
        <f t="shared" si="50"/>
        <v>0</v>
      </c>
      <c r="BC176">
        <f t="shared" si="50"/>
        <v>0</v>
      </c>
      <c r="BD176">
        <f t="shared" si="50"/>
        <v>0</v>
      </c>
      <c r="BE176">
        <f t="shared" si="50"/>
        <v>0</v>
      </c>
      <c r="BF176">
        <f t="shared" si="50"/>
        <v>0</v>
      </c>
      <c r="BG176" s="40" t="s">
        <v>109</v>
      </c>
      <c r="BH176" s="20">
        <f t="shared" si="45"/>
        <v>1</v>
      </c>
      <c r="BI176" s="20">
        <f t="shared" si="41"/>
        <v>0</v>
      </c>
      <c r="BJ176" s="20">
        <f t="shared" si="41"/>
        <v>0</v>
      </c>
      <c r="BK176" s="20">
        <f t="shared" si="41"/>
        <v>0</v>
      </c>
      <c r="BL176" s="15">
        <v>33.571458749999998</v>
      </c>
      <c r="BM176" s="16">
        <v>-112.09048540000001</v>
      </c>
      <c r="BO176">
        <f t="shared" si="46"/>
        <v>0</v>
      </c>
      <c r="BP176" s="28">
        <f t="shared" si="47"/>
        <v>1</v>
      </c>
      <c r="BQ176">
        <f t="shared" si="56"/>
        <v>1</v>
      </c>
      <c r="BR176">
        <f t="shared" si="51"/>
        <v>0</v>
      </c>
      <c r="BS176">
        <f t="shared" si="51"/>
        <v>0</v>
      </c>
      <c r="BT176">
        <f t="shared" si="51"/>
        <v>0</v>
      </c>
      <c r="BU176">
        <f t="shared" si="51"/>
        <v>0</v>
      </c>
    </row>
    <row r="177" spans="1:73" x14ac:dyDescent="0.45">
      <c r="A177" s="18">
        <v>176</v>
      </c>
      <c r="B177" s="15" t="s">
        <v>626</v>
      </c>
      <c r="C177" s="15" t="s">
        <v>1311</v>
      </c>
      <c r="D177" s="15" t="s">
        <v>1310</v>
      </c>
      <c r="E177" s="17">
        <v>41293</v>
      </c>
      <c r="F177" s="15" t="s">
        <v>118</v>
      </c>
      <c r="G177" s="40" t="s">
        <v>24</v>
      </c>
      <c r="H177">
        <f t="shared" si="42"/>
        <v>0</v>
      </c>
      <c r="I177" s="15" t="s">
        <v>119</v>
      </c>
      <c r="J177" s="40" t="s">
        <v>119</v>
      </c>
      <c r="K177" s="20">
        <f t="shared" si="54"/>
        <v>0</v>
      </c>
      <c r="L177" s="20">
        <f t="shared" si="52"/>
        <v>0</v>
      </c>
      <c r="M177" s="20">
        <f t="shared" si="52"/>
        <v>0</v>
      </c>
      <c r="N177" s="20">
        <f t="shared" si="52"/>
        <v>1</v>
      </c>
      <c r="O177" s="20">
        <f t="shared" si="52"/>
        <v>0</v>
      </c>
      <c r="P177" s="20">
        <f t="shared" si="52"/>
        <v>0</v>
      </c>
      <c r="Q177" s="20">
        <f t="shared" si="52"/>
        <v>0</v>
      </c>
      <c r="R177" s="20">
        <f t="shared" si="52"/>
        <v>0</v>
      </c>
      <c r="S177" s="20">
        <f t="shared" si="52"/>
        <v>0</v>
      </c>
      <c r="T177" s="20">
        <f t="shared" si="52"/>
        <v>0</v>
      </c>
      <c r="U177" s="20">
        <f t="shared" si="52"/>
        <v>0</v>
      </c>
      <c r="V177" s="20">
        <f t="shared" si="52"/>
        <v>0</v>
      </c>
      <c r="W177" s="20">
        <f t="shared" si="52"/>
        <v>0</v>
      </c>
      <c r="X177" s="40" t="s">
        <v>223</v>
      </c>
      <c r="Y177" s="20">
        <f t="shared" si="58"/>
        <v>0</v>
      </c>
      <c r="Z177" s="20">
        <f t="shared" si="57"/>
        <v>0</v>
      </c>
      <c r="AA177" s="20">
        <f t="shared" si="57"/>
        <v>0</v>
      </c>
      <c r="AB177" s="20">
        <f t="shared" si="57"/>
        <v>0</v>
      </c>
      <c r="AC177" s="20">
        <f t="shared" si="57"/>
        <v>1</v>
      </c>
      <c r="AD177" s="20">
        <f t="shared" si="57"/>
        <v>0</v>
      </c>
      <c r="AE177" s="20">
        <f t="shared" si="57"/>
        <v>0</v>
      </c>
      <c r="AF177" s="20">
        <f t="shared" si="57"/>
        <v>0</v>
      </c>
      <c r="AG177" s="20">
        <f t="shared" si="57"/>
        <v>0</v>
      </c>
      <c r="AH177" s="20">
        <f t="shared" si="57"/>
        <v>0</v>
      </c>
      <c r="AI177" s="20">
        <f t="shared" si="57"/>
        <v>0</v>
      </c>
      <c r="AJ177" s="40" t="s">
        <v>628</v>
      </c>
      <c r="AK177" s="15">
        <v>5</v>
      </c>
      <c r="AL177" s="15">
        <v>0</v>
      </c>
      <c r="AM177" s="15">
        <v>5</v>
      </c>
      <c r="AN177" s="15">
        <v>0</v>
      </c>
      <c r="AO177" s="15">
        <v>15</v>
      </c>
      <c r="AP177" s="15"/>
      <c r="AQ177" s="15"/>
      <c r="AR177" s="29">
        <v>15</v>
      </c>
      <c r="AS177" s="39" t="s">
        <v>28</v>
      </c>
      <c r="AT177" s="28">
        <f t="shared" si="43"/>
        <v>0</v>
      </c>
      <c r="AU177" s="28" t="s">
        <v>101</v>
      </c>
      <c r="AV177" s="40" t="s">
        <v>52</v>
      </c>
      <c r="AW177" s="32">
        <f t="shared" si="53"/>
        <v>1</v>
      </c>
      <c r="AX177" s="32">
        <f t="shared" si="53"/>
        <v>0</v>
      </c>
      <c r="AY177" s="32">
        <f t="shared" si="53"/>
        <v>0</v>
      </c>
      <c r="AZ177" s="42" t="s">
        <v>101</v>
      </c>
      <c r="BA177">
        <f t="shared" si="55"/>
        <v>0</v>
      </c>
      <c r="BB177">
        <f t="shared" si="50"/>
        <v>0</v>
      </c>
      <c r="BC177">
        <f t="shared" si="50"/>
        <v>0</v>
      </c>
      <c r="BD177">
        <f t="shared" si="50"/>
        <v>1</v>
      </c>
      <c r="BE177">
        <f t="shared" si="50"/>
        <v>0</v>
      </c>
      <c r="BF177">
        <f t="shared" si="50"/>
        <v>1</v>
      </c>
      <c r="BG177" s="40" t="s">
        <v>109</v>
      </c>
      <c r="BH177" s="20">
        <f t="shared" si="45"/>
        <v>1</v>
      </c>
      <c r="BI177" s="20">
        <f t="shared" si="41"/>
        <v>0</v>
      </c>
      <c r="BJ177" s="20">
        <f t="shared" si="41"/>
        <v>0</v>
      </c>
      <c r="BK177" s="20">
        <f t="shared" si="41"/>
        <v>0</v>
      </c>
      <c r="BL177" s="15">
        <v>35.152905220000001</v>
      </c>
      <c r="BM177" s="16">
        <v>-106.7791378</v>
      </c>
      <c r="BO177">
        <f t="shared" si="46"/>
        <v>0</v>
      </c>
      <c r="BP177" s="28">
        <f t="shared" si="47"/>
        <v>1</v>
      </c>
      <c r="BQ177">
        <f t="shared" si="56"/>
        <v>0</v>
      </c>
      <c r="BR177">
        <f t="shared" si="51"/>
        <v>0</v>
      </c>
      <c r="BS177">
        <f t="shared" si="51"/>
        <v>0</v>
      </c>
      <c r="BT177">
        <f t="shared" si="51"/>
        <v>0</v>
      </c>
      <c r="BU177">
        <f t="shared" si="51"/>
        <v>1</v>
      </c>
    </row>
    <row r="178" spans="1:73" x14ac:dyDescent="0.45">
      <c r="A178" s="18">
        <v>177</v>
      </c>
      <c r="B178" s="15" t="s">
        <v>629</v>
      </c>
      <c r="C178" s="15" t="s">
        <v>1309</v>
      </c>
      <c r="D178" s="15" t="s">
        <v>1240</v>
      </c>
      <c r="E178" s="17">
        <v>41257</v>
      </c>
      <c r="F178" s="15" t="s">
        <v>1450</v>
      </c>
      <c r="G178" s="40" t="s">
        <v>464</v>
      </c>
      <c r="H178">
        <f t="shared" si="42"/>
        <v>0</v>
      </c>
      <c r="I178" s="15" t="s">
        <v>631</v>
      </c>
      <c r="J178" s="40" t="s">
        <v>119</v>
      </c>
      <c r="K178" s="20">
        <f t="shared" si="54"/>
        <v>0</v>
      </c>
      <c r="L178" s="20">
        <f t="shared" si="52"/>
        <v>0</v>
      </c>
      <c r="M178" s="20">
        <f t="shared" si="52"/>
        <v>0</v>
      </c>
      <c r="N178" s="20">
        <f t="shared" si="52"/>
        <v>1</v>
      </c>
      <c r="O178" s="20">
        <f t="shared" si="52"/>
        <v>0</v>
      </c>
      <c r="P178" s="20">
        <f t="shared" si="52"/>
        <v>0</v>
      </c>
      <c r="Q178" s="20">
        <f t="shared" si="52"/>
        <v>0</v>
      </c>
      <c r="R178" s="20">
        <f t="shared" si="52"/>
        <v>0</v>
      </c>
      <c r="S178" s="20">
        <f t="shared" si="52"/>
        <v>0</v>
      </c>
      <c r="T178" s="20">
        <f t="shared" si="52"/>
        <v>0</v>
      </c>
      <c r="U178" s="20">
        <f t="shared" si="52"/>
        <v>0</v>
      </c>
      <c r="V178" s="20">
        <f t="shared" si="52"/>
        <v>0</v>
      </c>
      <c r="W178" s="20">
        <f t="shared" si="52"/>
        <v>0</v>
      </c>
      <c r="X178" s="40" t="s">
        <v>57</v>
      </c>
      <c r="Y178" s="20">
        <f t="shared" si="58"/>
        <v>0</v>
      </c>
      <c r="Z178" s="20">
        <f t="shared" si="57"/>
        <v>0</v>
      </c>
      <c r="AA178" s="20">
        <f t="shared" si="57"/>
        <v>0</v>
      </c>
      <c r="AB178" s="20">
        <f t="shared" si="57"/>
        <v>1</v>
      </c>
      <c r="AC178" s="20">
        <f t="shared" si="57"/>
        <v>0</v>
      </c>
      <c r="AD178" s="20">
        <f t="shared" si="57"/>
        <v>0</v>
      </c>
      <c r="AE178" s="20">
        <f t="shared" si="57"/>
        <v>0</v>
      </c>
      <c r="AF178" s="20">
        <f t="shared" si="57"/>
        <v>0</v>
      </c>
      <c r="AG178" s="20">
        <f t="shared" si="57"/>
        <v>0</v>
      </c>
      <c r="AH178" s="20">
        <f t="shared" si="57"/>
        <v>0</v>
      </c>
      <c r="AI178" s="20">
        <f t="shared" si="57"/>
        <v>0</v>
      </c>
      <c r="AJ178" s="40" t="s">
        <v>632</v>
      </c>
      <c r="AK178" s="15">
        <v>28</v>
      </c>
      <c r="AL178" s="15">
        <v>2</v>
      </c>
      <c r="AM178" s="15">
        <v>29</v>
      </c>
      <c r="AN178" s="15">
        <v>0</v>
      </c>
      <c r="AO178" s="15">
        <v>20</v>
      </c>
      <c r="AP178" s="15"/>
      <c r="AQ178" s="15"/>
      <c r="AR178" s="29">
        <v>20</v>
      </c>
      <c r="AS178" s="39" t="s">
        <v>28</v>
      </c>
      <c r="AT178" s="28">
        <f t="shared" si="43"/>
        <v>0</v>
      </c>
      <c r="AU178" s="28" t="s">
        <v>101</v>
      </c>
      <c r="AV178" s="40" t="s">
        <v>52</v>
      </c>
      <c r="AW178" s="32">
        <f t="shared" si="53"/>
        <v>1</v>
      </c>
      <c r="AX178" s="32">
        <f t="shared" si="53"/>
        <v>0</v>
      </c>
      <c r="AY178" s="32">
        <f t="shared" si="53"/>
        <v>0</v>
      </c>
      <c r="AZ178" s="42" t="s">
        <v>29</v>
      </c>
      <c r="BA178">
        <f t="shared" si="55"/>
        <v>1</v>
      </c>
      <c r="BB178">
        <f t="shared" si="50"/>
        <v>0</v>
      </c>
      <c r="BC178">
        <f t="shared" si="50"/>
        <v>0</v>
      </c>
      <c r="BD178">
        <f t="shared" si="50"/>
        <v>0</v>
      </c>
      <c r="BE178">
        <f t="shared" si="50"/>
        <v>0</v>
      </c>
      <c r="BF178">
        <f t="shared" si="50"/>
        <v>0</v>
      </c>
      <c r="BG178" s="40" t="s">
        <v>109</v>
      </c>
      <c r="BH178" s="20">
        <f t="shared" si="45"/>
        <v>1</v>
      </c>
      <c r="BI178" s="20">
        <f t="shared" si="41"/>
        <v>0</v>
      </c>
      <c r="BJ178" s="20">
        <f t="shared" si="41"/>
        <v>0</v>
      </c>
      <c r="BK178" s="20">
        <f t="shared" si="41"/>
        <v>0</v>
      </c>
      <c r="BL178" s="15">
        <v>41.411908459999999</v>
      </c>
      <c r="BM178" s="16">
        <v>-73.31196267</v>
      </c>
      <c r="BO178">
        <f t="shared" si="46"/>
        <v>0</v>
      </c>
      <c r="BP178" s="28">
        <f t="shared" si="47"/>
        <v>1</v>
      </c>
      <c r="BQ178">
        <f t="shared" si="56"/>
        <v>1</v>
      </c>
      <c r="BR178">
        <f t="shared" si="51"/>
        <v>0</v>
      </c>
      <c r="BS178">
        <f t="shared" si="51"/>
        <v>0</v>
      </c>
      <c r="BT178">
        <f t="shared" si="51"/>
        <v>0</v>
      </c>
      <c r="BU178">
        <f t="shared" si="51"/>
        <v>0</v>
      </c>
    </row>
    <row r="179" spans="1:73" x14ac:dyDescent="0.45">
      <c r="A179" s="18">
        <v>178</v>
      </c>
      <c r="B179" s="15" t="s">
        <v>633</v>
      </c>
      <c r="C179" s="15" t="s">
        <v>1308</v>
      </c>
      <c r="D179" s="15" t="s">
        <v>1246</v>
      </c>
      <c r="E179" s="17">
        <v>41254</v>
      </c>
      <c r="F179" s="15" t="s">
        <v>491</v>
      </c>
      <c r="G179" s="40" t="s">
        <v>24</v>
      </c>
      <c r="H179">
        <f t="shared" si="42"/>
        <v>0</v>
      </c>
      <c r="I179" s="15" t="s">
        <v>25</v>
      </c>
      <c r="J179" s="40" t="s">
        <v>25</v>
      </c>
      <c r="K179" s="20">
        <f t="shared" si="54"/>
        <v>1</v>
      </c>
      <c r="L179" s="20">
        <f t="shared" si="52"/>
        <v>0</v>
      </c>
      <c r="M179" s="20">
        <f t="shared" si="52"/>
        <v>0</v>
      </c>
      <c r="N179" s="20">
        <f t="shared" si="52"/>
        <v>0</v>
      </c>
      <c r="O179" s="20">
        <f t="shared" si="52"/>
        <v>0</v>
      </c>
      <c r="P179" s="20">
        <f t="shared" si="52"/>
        <v>0</v>
      </c>
      <c r="Q179" s="20">
        <f t="shared" si="52"/>
        <v>0</v>
      </c>
      <c r="R179" s="20">
        <f t="shared" si="52"/>
        <v>0</v>
      </c>
      <c r="S179" s="20">
        <f t="shared" si="52"/>
        <v>0</v>
      </c>
      <c r="T179" s="20">
        <f t="shared" si="52"/>
        <v>0</v>
      </c>
      <c r="U179" s="20">
        <f t="shared" si="52"/>
        <v>0</v>
      </c>
      <c r="V179" s="20">
        <f t="shared" si="52"/>
        <v>0</v>
      </c>
      <c r="W179" s="20">
        <f t="shared" si="52"/>
        <v>0</v>
      </c>
      <c r="X179" s="40" t="s">
        <v>57</v>
      </c>
      <c r="Y179" s="20">
        <f t="shared" si="58"/>
        <v>0</v>
      </c>
      <c r="Z179" s="20">
        <f t="shared" si="57"/>
        <v>0</v>
      </c>
      <c r="AA179" s="20">
        <f t="shared" si="57"/>
        <v>0</v>
      </c>
      <c r="AB179" s="20">
        <f t="shared" si="57"/>
        <v>1</v>
      </c>
      <c r="AC179" s="20">
        <f t="shared" si="57"/>
        <v>0</v>
      </c>
      <c r="AD179" s="20">
        <f t="shared" si="57"/>
        <v>0</v>
      </c>
      <c r="AE179" s="20">
        <f t="shared" si="57"/>
        <v>0</v>
      </c>
      <c r="AF179" s="20">
        <f t="shared" si="57"/>
        <v>0</v>
      </c>
      <c r="AG179" s="20">
        <f t="shared" si="57"/>
        <v>0</v>
      </c>
      <c r="AH179" s="20">
        <f t="shared" si="57"/>
        <v>0</v>
      </c>
      <c r="AI179" s="20">
        <f t="shared" si="57"/>
        <v>0</v>
      </c>
      <c r="AJ179" s="40" t="s">
        <v>635</v>
      </c>
      <c r="AK179" s="15">
        <v>3</v>
      </c>
      <c r="AL179" s="15">
        <v>1</v>
      </c>
      <c r="AM179" s="15">
        <v>3</v>
      </c>
      <c r="AN179" s="15">
        <v>0</v>
      </c>
      <c r="AO179" s="15">
        <v>22</v>
      </c>
      <c r="AP179" s="15">
        <v>0</v>
      </c>
      <c r="AQ179" s="15"/>
      <c r="AR179" s="29">
        <v>22</v>
      </c>
      <c r="AS179" s="39" t="s">
        <v>28</v>
      </c>
      <c r="AT179" s="28">
        <f t="shared" si="43"/>
        <v>0</v>
      </c>
      <c r="AU179" s="28" t="s">
        <v>101</v>
      </c>
      <c r="AV179" s="40" t="s">
        <v>28</v>
      </c>
      <c r="AW179" s="32">
        <f t="shared" si="53"/>
        <v>0</v>
      </c>
      <c r="AX179" s="32">
        <f t="shared" si="53"/>
        <v>1</v>
      </c>
      <c r="AY179" s="32">
        <f t="shared" si="53"/>
        <v>0</v>
      </c>
      <c r="AZ179" s="42" t="s">
        <v>101</v>
      </c>
      <c r="BA179">
        <f t="shared" si="55"/>
        <v>0</v>
      </c>
      <c r="BB179">
        <f t="shared" si="50"/>
        <v>0</v>
      </c>
      <c r="BC179">
        <f t="shared" si="50"/>
        <v>0</v>
      </c>
      <c r="BD179">
        <f t="shared" si="50"/>
        <v>1</v>
      </c>
      <c r="BE179">
        <f t="shared" si="50"/>
        <v>0</v>
      </c>
      <c r="BF179">
        <f t="shared" si="50"/>
        <v>1</v>
      </c>
      <c r="BG179" s="40" t="s">
        <v>109</v>
      </c>
      <c r="BH179" s="20">
        <f t="shared" si="45"/>
        <v>1</v>
      </c>
      <c r="BI179" s="20">
        <f t="shared" si="41"/>
        <v>0</v>
      </c>
      <c r="BJ179" s="20">
        <f t="shared" si="41"/>
        <v>0</v>
      </c>
      <c r="BK179" s="20">
        <f t="shared" si="41"/>
        <v>0</v>
      </c>
      <c r="BL179" s="15">
        <v>45.448531070000001</v>
      </c>
      <c r="BM179" s="16">
        <v>-122.5440133</v>
      </c>
      <c r="BO179">
        <f t="shared" si="46"/>
        <v>0</v>
      </c>
      <c r="BP179" s="28">
        <f t="shared" si="47"/>
        <v>1</v>
      </c>
      <c r="BQ179">
        <f t="shared" si="56"/>
        <v>0</v>
      </c>
      <c r="BR179">
        <f t="shared" si="51"/>
        <v>0</v>
      </c>
      <c r="BS179">
        <f t="shared" si="51"/>
        <v>0</v>
      </c>
      <c r="BT179">
        <f t="shared" si="51"/>
        <v>0</v>
      </c>
      <c r="BU179">
        <f t="shared" si="51"/>
        <v>1</v>
      </c>
    </row>
    <row r="180" spans="1:73" x14ac:dyDescent="0.45">
      <c r="A180" s="18">
        <v>179</v>
      </c>
      <c r="B180" s="15" t="s">
        <v>636</v>
      </c>
      <c r="C180" s="15" t="s">
        <v>1263</v>
      </c>
      <c r="D180" s="15" t="s">
        <v>1239</v>
      </c>
      <c r="E180" s="17">
        <v>41203</v>
      </c>
      <c r="F180" s="15" t="s">
        <v>636</v>
      </c>
      <c r="G180" s="40" t="s">
        <v>24</v>
      </c>
      <c r="H180">
        <f t="shared" si="42"/>
        <v>0</v>
      </c>
      <c r="I180" s="15" t="s">
        <v>339</v>
      </c>
      <c r="J180" s="40" t="s">
        <v>1467</v>
      </c>
      <c r="K180" s="20">
        <f t="shared" si="54"/>
        <v>0</v>
      </c>
      <c r="L180" s="20">
        <f t="shared" si="52"/>
        <v>0</v>
      </c>
      <c r="M180" s="20">
        <f t="shared" si="52"/>
        <v>0</v>
      </c>
      <c r="N180" s="20">
        <f t="shared" si="52"/>
        <v>0</v>
      </c>
      <c r="O180" s="20">
        <f t="shared" si="52"/>
        <v>0</v>
      </c>
      <c r="P180" s="20">
        <f t="shared" si="52"/>
        <v>0</v>
      </c>
      <c r="Q180" s="20">
        <f t="shared" si="52"/>
        <v>0</v>
      </c>
      <c r="R180" s="20">
        <f t="shared" si="52"/>
        <v>0</v>
      </c>
      <c r="S180" s="20">
        <f t="shared" si="52"/>
        <v>0</v>
      </c>
      <c r="T180" s="20">
        <f t="shared" si="52"/>
        <v>0</v>
      </c>
      <c r="U180" s="20">
        <f t="shared" si="52"/>
        <v>0</v>
      </c>
      <c r="V180" s="20">
        <f t="shared" si="52"/>
        <v>0</v>
      </c>
      <c r="W180" s="20">
        <f t="shared" si="52"/>
        <v>1</v>
      </c>
      <c r="X180" s="40" t="s">
        <v>223</v>
      </c>
      <c r="Y180" s="20">
        <f t="shared" si="58"/>
        <v>0</v>
      </c>
      <c r="Z180" s="20">
        <f t="shared" si="57"/>
        <v>0</v>
      </c>
      <c r="AA180" s="20">
        <f t="shared" si="57"/>
        <v>0</v>
      </c>
      <c r="AB180" s="20">
        <f t="shared" si="57"/>
        <v>0</v>
      </c>
      <c r="AC180" s="20">
        <f t="shared" si="57"/>
        <v>1</v>
      </c>
      <c r="AD180" s="20">
        <f t="shared" si="57"/>
        <v>0</v>
      </c>
      <c r="AE180" s="20">
        <f t="shared" si="57"/>
        <v>0</v>
      </c>
      <c r="AF180" s="20">
        <f t="shared" si="57"/>
        <v>0</v>
      </c>
      <c r="AG180" s="20">
        <f t="shared" si="57"/>
        <v>0</v>
      </c>
      <c r="AH180" s="20">
        <f t="shared" si="57"/>
        <v>0</v>
      </c>
      <c r="AI180" s="20">
        <f t="shared" si="57"/>
        <v>0</v>
      </c>
      <c r="AJ180" s="40" t="s">
        <v>638</v>
      </c>
      <c r="AK180" s="15">
        <v>4</v>
      </c>
      <c r="AL180" s="15">
        <v>4</v>
      </c>
      <c r="AM180" s="15">
        <v>7</v>
      </c>
      <c r="AN180" s="15">
        <v>0</v>
      </c>
      <c r="AO180" s="15">
        <v>45</v>
      </c>
      <c r="AP180" s="15"/>
      <c r="AQ180" s="15"/>
      <c r="AR180" s="29">
        <v>45</v>
      </c>
      <c r="AS180" s="39" t="s">
        <v>28</v>
      </c>
      <c r="AT180" s="28">
        <f t="shared" si="43"/>
        <v>0</v>
      </c>
      <c r="AU180" s="28" t="s">
        <v>101</v>
      </c>
      <c r="AV180" s="40" t="s">
        <v>28</v>
      </c>
      <c r="AW180" s="32">
        <f t="shared" si="53"/>
        <v>0</v>
      </c>
      <c r="AX180" s="32">
        <f t="shared" si="53"/>
        <v>1</v>
      </c>
      <c r="AY180" s="32">
        <f t="shared" si="53"/>
        <v>0</v>
      </c>
      <c r="AZ180" s="42" t="s">
        <v>1469</v>
      </c>
      <c r="BA180">
        <f t="shared" si="55"/>
        <v>0</v>
      </c>
      <c r="BB180">
        <f t="shared" si="50"/>
        <v>0</v>
      </c>
      <c r="BC180">
        <f t="shared" si="50"/>
        <v>1</v>
      </c>
      <c r="BD180">
        <f t="shared" si="50"/>
        <v>0</v>
      </c>
      <c r="BE180">
        <f t="shared" si="50"/>
        <v>0</v>
      </c>
      <c r="BF180">
        <f t="shared" si="50"/>
        <v>0</v>
      </c>
      <c r="BG180" s="40" t="s">
        <v>109</v>
      </c>
      <c r="BH180" s="20">
        <f t="shared" si="45"/>
        <v>1</v>
      </c>
      <c r="BI180" s="20">
        <f t="shared" si="41"/>
        <v>0</v>
      </c>
      <c r="BJ180" s="20">
        <f t="shared" si="41"/>
        <v>0</v>
      </c>
      <c r="BK180" s="20">
        <f t="shared" si="41"/>
        <v>0</v>
      </c>
      <c r="BL180" s="15">
        <v>43.063966909999998</v>
      </c>
      <c r="BM180" s="16">
        <v>-88.122997580000003</v>
      </c>
      <c r="BO180">
        <f t="shared" si="46"/>
        <v>0</v>
      </c>
      <c r="BP180" s="28">
        <f t="shared" si="47"/>
        <v>1</v>
      </c>
      <c r="BQ180">
        <f t="shared" si="56"/>
        <v>0</v>
      </c>
      <c r="BR180">
        <f t="shared" si="51"/>
        <v>0</v>
      </c>
      <c r="BS180">
        <f t="shared" si="51"/>
        <v>1</v>
      </c>
      <c r="BT180">
        <f t="shared" si="51"/>
        <v>0</v>
      </c>
      <c r="BU180">
        <f t="shared" si="51"/>
        <v>0</v>
      </c>
    </row>
    <row r="181" spans="1:73" x14ac:dyDescent="0.45">
      <c r="A181" s="18">
        <v>180</v>
      </c>
      <c r="B181" s="15" t="s">
        <v>639</v>
      </c>
      <c r="C181" s="15" t="s">
        <v>1172</v>
      </c>
      <c r="D181" s="15" t="s">
        <v>1171</v>
      </c>
      <c r="E181" s="17">
        <v>41180</v>
      </c>
      <c r="F181" s="15" t="s">
        <v>343</v>
      </c>
      <c r="G181" s="40" t="s">
        <v>24</v>
      </c>
      <c r="H181">
        <f t="shared" si="42"/>
        <v>0</v>
      </c>
      <c r="I181" s="15" t="s">
        <v>25</v>
      </c>
      <c r="J181" s="40" t="s">
        <v>25</v>
      </c>
      <c r="K181" s="20">
        <f t="shared" si="54"/>
        <v>1</v>
      </c>
      <c r="L181" s="20">
        <f t="shared" si="52"/>
        <v>0</v>
      </c>
      <c r="M181" s="20">
        <f t="shared" si="52"/>
        <v>0</v>
      </c>
      <c r="N181" s="20">
        <f t="shared" si="52"/>
        <v>0</v>
      </c>
      <c r="O181" s="20">
        <f t="shared" si="52"/>
        <v>0</v>
      </c>
      <c r="P181" s="20">
        <f t="shared" si="52"/>
        <v>0</v>
      </c>
      <c r="Q181" s="20">
        <f t="shared" si="52"/>
        <v>0</v>
      </c>
      <c r="R181" s="20">
        <f t="shared" si="52"/>
        <v>0</v>
      </c>
      <c r="S181" s="20">
        <f t="shared" si="52"/>
        <v>0</v>
      </c>
      <c r="T181" s="20">
        <f t="shared" si="52"/>
        <v>0</v>
      </c>
      <c r="U181" s="20">
        <f t="shared" si="52"/>
        <v>0</v>
      </c>
      <c r="V181" s="20">
        <f t="shared" si="52"/>
        <v>0</v>
      </c>
      <c r="W181" s="20">
        <f t="shared" si="52"/>
        <v>0</v>
      </c>
      <c r="X181" s="40" t="s">
        <v>57</v>
      </c>
      <c r="Y181" s="20">
        <f t="shared" si="58"/>
        <v>0</v>
      </c>
      <c r="Z181" s="20">
        <f t="shared" si="57"/>
        <v>0</v>
      </c>
      <c r="AA181" s="20">
        <f t="shared" si="57"/>
        <v>0</v>
      </c>
      <c r="AB181" s="20">
        <f t="shared" si="57"/>
        <v>1</v>
      </c>
      <c r="AC181" s="20">
        <f t="shared" si="57"/>
        <v>0</v>
      </c>
      <c r="AD181" s="20">
        <f t="shared" si="57"/>
        <v>0</v>
      </c>
      <c r="AE181" s="20">
        <f t="shared" si="57"/>
        <v>0</v>
      </c>
      <c r="AF181" s="20">
        <f t="shared" si="57"/>
        <v>0</v>
      </c>
      <c r="AG181" s="20">
        <f t="shared" si="57"/>
        <v>0</v>
      </c>
      <c r="AH181" s="20">
        <f t="shared" si="57"/>
        <v>0</v>
      </c>
      <c r="AI181" s="20">
        <f t="shared" si="57"/>
        <v>0</v>
      </c>
      <c r="AJ181" s="40" t="s">
        <v>641</v>
      </c>
      <c r="AK181" s="15">
        <v>0</v>
      </c>
      <c r="AL181" s="15">
        <v>15</v>
      </c>
      <c r="AM181" s="15">
        <v>15</v>
      </c>
      <c r="AN181" s="15">
        <v>0</v>
      </c>
      <c r="AO181" s="15"/>
      <c r="AP181" s="15"/>
      <c r="AQ181" s="15"/>
      <c r="AR181" s="29" t="s">
        <v>101</v>
      </c>
      <c r="AS181" s="39" t="s">
        <v>28</v>
      </c>
      <c r="AT181" s="28">
        <f t="shared" si="43"/>
        <v>0</v>
      </c>
      <c r="AU181" s="28" t="s">
        <v>101</v>
      </c>
      <c r="AV181" s="40" t="s">
        <v>101</v>
      </c>
      <c r="AW181" s="32">
        <f t="shared" si="53"/>
        <v>0</v>
      </c>
      <c r="AX181" s="32">
        <f t="shared" si="53"/>
        <v>0</v>
      </c>
      <c r="AY181" s="32">
        <f t="shared" si="53"/>
        <v>1</v>
      </c>
      <c r="AZ181" s="42" t="s">
        <v>1469</v>
      </c>
      <c r="BA181">
        <f t="shared" si="55"/>
        <v>0</v>
      </c>
      <c r="BB181">
        <f t="shared" si="50"/>
        <v>0</v>
      </c>
      <c r="BC181">
        <f t="shared" si="50"/>
        <v>1</v>
      </c>
      <c r="BD181">
        <f t="shared" si="50"/>
        <v>0</v>
      </c>
      <c r="BE181">
        <f t="shared" si="50"/>
        <v>0</v>
      </c>
      <c r="BF181">
        <f t="shared" si="50"/>
        <v>0</v>
      </c>
      <c r="BG181" s="40" t="s">
        <v>109</v>
      </c>
      <c r="BH181" s="20">
        <f t="shared" si="45"/>
        <v>1</v>
      </c>
      <c r="BI181" s="20">
        <f t="shared" si="41"/>
        <v>0</v>
      </c>
      <c r="BJ181" s="20">
        <f t="shared" si="41"/>
        <v>0</v>
      </c>
      <c r="BK181" s="20">
        <f t="shared" si="41"/>
        <v>0</v>
      </c>
      <c r="BL181" s="15">
        <v>25.796539429999999</v>
      </c>
      <c r="BM181" s="16">
        <v>-80.208403970000006</v>
      </c>
      <c r="BO181">
        <f t="shared" si="46"/>
        <v>0</v>
      </c>
      <c r="BP181" s="28">
        <f t="shared" si="47"/>
        <v>1</v>
      </c>
      <c r="BQ181">
        <f t="shared" si="56"/>
        <v>0</v>
      </c>
      <c r="BR181">
        <f t="shared" si="51"/>
        <v>0</v>
      </c>
      <c r="BS181">
        <f t="shared" si="51"/>
        <v>1</v>
      </c>
      <c r="BT181">
        <f t="shared" si="51"/>
        <v>0</v>
      </c>
      <c r="BU181">
        <f t="shared" si="51"/>
        <v>0</v>
      </c>
    </row>
    <row r="182" spans="1:73" x14ac:dyDescent="0.45">
      <c r="A182" s="18">
        <v>181</v>
      </c>
      <c r="B182" s="15" t="s">
        <v>642</v>
      </c>
      <c r="C182" s="15" t="s">
        <v>1307</v>
      </c>
      <c r="D182" s="15" t="s">
        <v>1264</v>
      </c>
      <c r="E182" s="17">
        <v>41179</v>
      </c>
      <c r="F182" s="15" t="s">
        <v>643</v>
      </c>
      <c r="G182" s="40" t="s">
        <v>24</v>
      </c>
      <c r="H182">
        <f t="shared" si="42"/>
        <v>0</v>
      </c>
      <c r="I182" s="15" t="s">
        <v>644</v>
      </c>
      <c r="J182" s="40" t="s">
        <v>644</v>
      </c>
      <c r="K182" s="20">
        <f t="shared" si="54"/>
        <v>0</v>
      </c>
      <c r="L182" s="20">
        <f t="shared" si="52"/>
        <v>0</v>
      </c>
      <c r="M182" s="20">
        <f t="shared" si="52"/>
        <v>1</v>
      </c>
      <c r="N182" s="20">
        <f t="shared" si="52"/>
        <v>0</v>
      </c>
      <c r="O182" s="20">
        <f t="shared" si="52"/>
        <v>0</v>
      </c>
      <c r="P182" s="20">
        <f t="shared" si="52"/>
        <v>0</v>
      </c>
      <c r="Q182" s="20">
        <f t="shared" si="52"/>
        <v>0</v>
      </c>
      <c r="R182" s="20">
        <f t="shared" si="52"/>
        <v>0</v>
      </c>
      <c r="S182" s="20">
        <f t="shared" si="52"/>
        <v>0</v>
      </c>
      <c r="T182" s="20">
        <f t="shared" si="52"/>
        <v>0</v>
      </c>
      <c r="U182" s="20">
        <f t="shared" si="52"/>
        <v>0</v>
      </c>
      <c r="V182" s="20">
        <f t="shared" si="52"/>
        <v>0</v>
      </c>
      <c r="W182" s="20">
        <f t="shared" si="52"/>
        <v>0</v>
      </c>
      <c r="X182" s="40" t="s">
        <v>62</v>
      </c>
      <c r="Y182" s="20">
        <f t="shared" si="58"/>
        <v>0</v>
      </c>
      <c r="Z182" s="20">
        <f t="shared" si="57"/>
        <v>1</v>
      </c>
      <c r="AA182" s="20">
        <f t="shared" si="57"/>
        <v>0</v>
      </c>
      <c r="AB182" s="20">
        <f t="shared" si="57"/>
        <v>0</v>
      </c>
      <c r="AC182" s="20">
        <f t="shared" si="57"/>
        <v>0</v>
      </c>
      <c r="AD182" s="20">
        <f t="shared" si="57"/>
        <v>0</v>
      </c>
      <c r="AE182" s="20">
        <f t="shared" si="57"/>
        <v>0</v>
      </c>
      <c r="AF182" s="20">
        <f t="shared" si="57"/>
        <v>0</v>
      </c>
      <c r="AG182" s="20">
        <f t="shared" si="57"/>
        <v>0</v>
      </c>
      <c r="AH182" s="20">
        <f t="shared" si="57"/>
        <v>0</v>
      </c>
      <c r="AI182" s="20">
        <f t="shared" si="57"/>
        <v>0</v>
      </c>
      <c r="AJ182" s="40" t="s">
        <v>645</v>
      </c>
      <c r="AK182" s="15">
        <v>7</v>
      </c>
      <c r="AL182" s="15">
        <v>2</v>
      </c>
      <c r="AM182" s="15">
        <v>8</v>
      </c>
      <c r="AN182" s="15">
        <v>0</v>
      </c>
      <c r="AO182" s="15">
        <v>36</v>
      </c>
      <c r="AP182" s="15">
        <v>0</v>
      </c>
      <c r="AQ182" s="15"/>
      <c r="AR182" s="29">
        <v>36</v>
      </c>
      <c r="AS182" s="39" t="s">
        <v>28</v>
      </c>
      <c r="AT182" s="28">
        <f t="shared" si="43"/>
        <v>0</v>
      </c>
      <c r="AU182" s="28" t="s">
        <v>101</v>
      </c>
      <c r="AV182" s="40" t="s">
        <v>52</v>
      </c>
      <c r="AW182" s="32">
        <f t="shared" si="53"/>
        <v>1</v>
      </c>
      <c r="AX182" s="32">
        <f t="shared" si="53"/>
        <v>0</v>
      </c>
      <c r="AY182" s="32">
        <f t="shared" si="53"/>
        <v>0</v>
      </c>
      <c r="AZ182" s="42" t="s">
        <v>29</v>
      </c>
      <c r="BA182">
        <f t="shared" si="55"/>
        <v>1</v>
      </c>
      <c r="BB182">
        <f t="shared" si="50"/>
        <v>0</v>
      </c>
      <c r="BC182">
        <f t="shared" si="50"/>
        <v>0</v>
      </c>
      <c r="BD182">
        <f t="shared" si="50"/>
        <v>0</v>
      </c>
      <c r="BE182">
        <f t="shared" si="50"/>
        <v>0</v>
      </c>
      <c r="BF182">
        <f t="shared" si="50"/>
        <v>0</v>
      </c>
      <c r="BG182" s="40" t="s">
        <v>109</v>
      </c>
      <c r="BH182" s="20">
        <f t="shared" si="45"/>
        <v>1</v>
      </c>
      <c r="BI182" s="20">
        <f t="shared" si="41"/>
        <v>0</v>
      </c>
      <c r="BJ182" s="20">
        <f t="shared" si="41"/>
        <v>0</v>
      </c>
      <c r="BK182" s="20">
        <f t="shared" si="41"/>
        <v>0</v>
      </c>
      <c r="BL182" s="15">
        <v>44.963587220000001</v>
      </c>
      <c r="BM182" s="16">
        <v>-93.267836869999996</v>
      </c>
      <c r="BO182">
        <f t="shared" si="46"/>
        <v>0</v>
      </c>
      <c r="BP182" s="28">
        <f t="shared" si="47"/>
        <v>1</v>
      </c>
      <c r="BQ182">
        <f t="shared" si="56"/>
        <v>1</v>
      </c>
      <c r="BR182">
        <f t="shared" si="51"/>
        <v>0</v>
      </c>
      <c r="BS182">
        <f t="shared" si="51"/>
        <v>0</v>
      </c>
      <c r="BT182">
        <f t="shared" si="51"/>
        <v>0</v>
      </c>
      <c r="BU182">
        <f t="shared" si="51"/>
        <v>0</v>
      </c>
    </row>
    <row r="183" spans="1:73" x14ac:dyDescent="0.45">
      <c r="A183" s="18">
        <v>182</v>
      </c>
      <c r="B183" s="15" t="s">
        <v>646</v>
      </c>
      <c r="C183" s="15" t="s">
        <v>1306</v>
      </c>
      <c r="D183" s="15" t="s">
        <v>1239</v>
      </c>
      <c r="E183" s="17">
        <v>41126</v>
      </c>
      <c r="F183" s="15" t="s">
        <v>648</v>
      </c>
      <c r="G183" s="40" t="s">
        <v>24</v>
      </c>
      <c r="H183">
        <f t="shared" si="42"/>
        <v>0</v>
      </c>
      <c r="I183" s="15" t="s">
        <v>649</v>
      </c>
      <c r="J183" s="40" t="s">
        <v>1468</v>
      </c>
      <c r="K183" s="20">
        <f t="shared" si="54"/>
        <v>0</v>
      </c>
      <c r="L183" s="20">
        <f t="shared" si="52"/>
        <v>0</v>
      </c>
      <c r="M183" s="20">
        <f t="shared" si="52"/>
        <v>0</v>
      </c>
      <c r="N183" s="20">
        <f t="shared" si="52"/>
        <v>0</v>
      </c>
      <c r="O183" s="20">
        <f t="shared" si="52"/>
        <v>0</v>
      </c>
      <c r="P183" s="20">
        <f t="shared" si="52"/>
        <v>0</v>
      </c>
      <c r="Q183" s="20">
        <f t="shared" si="52"/>
        <v>0</v>
      </c>
      <c r="R183" s="20">
        <f t="shared" si="52"/>
        <v>0</v>
      </c>
      <c r="S183" s="20">
        <f t="shared" si="52"/>
        <v>0</v>
      </c>
      <c r="T183" s="20">
        <f t="shared" si="52"/>
        <v>0</v>
      </c>
      <c r="U183" s="20">
        <f t="shared" si="52"/>
        <v>0</v>
      </c>
      <c r="V183" s="20">
        <f t="shared" si="52"/>
        <v>1</v>
      </c>
      <c r="W183" s="20">
        <f t="shared" si="52"/>
        <v>0</v>
      </c>
      <c r="X183" s="40" t="s">
        <v>72</v>
      </c>
      <c r="Y183" s="20">
        <f t="shared" si="58"/>
        <v>0</v>
      </c>
      <c r="Z183" s="20">
        <f t="shared" si="57"/>
        <v>0</v>
      </c>
      <c r="AA183" s="20">
        <f t="shared" si="57"/>
        <v>1</v>
      </c>
      <c r="AB183" s="20">
        <f t="shared" si="57"/>
        <v>0</v>
      </c>
      <c r="AC183" s="20">
        <f t="shared" si="57"/>
        <v>0</v>
      </c>
      <c r="AD183" s="20">
        <f t="shared" si="57"/>
        <v>0</v>
      </c>
      <c r="AE183" s="20">
        <f t="shared" si="57"/>
        <v>0</v>
      </c>
      <c r="AF183" s="20">
        <f t="shared" si="57"/>
        <v>0</v>
      </c>
      <c r="AG183" s="20">
        <f t="shared" si="57"/>
        <v>0</v>
      </c>
      <c r="AH183" s="20">
        <f t="shared" si="57"/>
        <v>0</v>
      </c>
      <c r="AI183" s="20">
        <f t="shared" si="57"/>
        <v>0</v>
      </c>
      <c r="AJ183" s="40" t="s">
        <v>650</v>
      </c>
      <c r="AK183" s="15">
        <v>7</v>
      </c>
      <c r="AL183" s="15">
        <v>4</v>
      </c>
      <c r="AM183" s="15">
        <v>10</v>
      </c>
      <c r="AN183" s="15">
        <v>0</v>
      </c>
      <c r="AO183" s="15">
        <v>40</v>
      </c>
      <c r="AP183" s="15">
        <v>1</v>
      </c>
      <c r="AQ183" s="15" t="s">
        <v>93</v>
      </c>
      <c r="AR183" s="29">
        <v>40</v>
      </c>
      <c r="AS183" s="40" t="s">
        <v>52</v>
      </c>
      <c r="AT183" s="28">
        <f t="shared" si="43"/>
        <v>1</v>
      </c>
      <c r="AU183" s="29" t="s">
        <v>93</v>
      </c>
      <c r="AV183" s="40" t="s">
        <v>28</v>
      </c>
      <c r="AW183" s="32">
        <f t="shared" si="53"/>
        <v>0</v>
      </c>
      <c r="AX183" s="32">
        <f t="shared" si="53"/>
        <v>1</v>
      </c>
      <c r="AY183" s="32">
        <f t="shared" si="53"/>
        <v>0</v>
      </c>
      <c r="AZ183" s="42" t="s">
        <v>29</v>
      </c>
      <c r="BA183">
        <f t="shared" si="55"/>
        <v>1</v>
      </c>
      <c r="BB183">
        <f t="shared" si="50"/>
        <v>0</v>
      </c>
      <c r="BC183">
        <f t="shared" si="50"/>
        <v>0</v>
      </c>
      <c r="BD183">
        <f t="shared" si="50"/>
        <v>0</v>
      </c>
      <c r="BE183">
        <f t="shared" si="50"/>
        <v>0</v>
      </c>
      <c r="BF183">
        <f t="shared" si="50"/>
        <v>0</v>
      </c>
      <c r="BG183" s="40" t="s">
        <v>109</v>
      </c>
      <c r="BH183" s="20">
        <f t="shared" si="45"/>
        <v>1</v>
      </c>
      <c r="BI183" s="20">
        <f t="shared" si="41"/>
        <v>0</v>
      </c>
      <c r="BJ183" s="20">
        <f t="shared" si="41"/>
        <v>0</v>
      </c>
      <c r="BK183" s="20">
        <f t="shared" si="41"/>
        <v>0</v>
      </c>
      <c r="BL183" s="15">
        <v>42.880274419999999</v>
      </c>
      <c r="BM183" s="16">
        <v>-87.900870789999999</v>
      </c>
      <c r="BO183">
        <f t="shared" si="46"/>
        <v>0</v>
      </c>
      <c r="BP183" s="28">
        <f t="shared" si="47"/>
        <v>1</v>
      </c>
      <c r="BQ183">
        <f t="shared" si="56"/>
        <v>1</v>
      </c>
      <c r="BR183">
        <f t="shared" si="51"/>
        <v>0</v>
      </c>
      <c r="BS183">
        <f t="shared" si="51"/>
        <v>0</v>
      </c>
      <c r="BT183">
        <f t="shared" si="51"/>
        <v>0</v>
      </c>
      <c r="BU183">
        <f t="shared" si="51"/>
        <v>0</v>
      </c>
    </row>
    <row r="184" spans="1:73" x14ac:dyDescent="0.45">
      <c r="A184" s="18">
        <v>183</v>
      </c>
      <c r="B184" s="15" t="s">
        <v>651</v>
      </c>
      <c r="C184" s="15" t="s">
        <v>1219</v>
      </c>
      <c r="D184" s="15" t="s">
        <v>1218</v>
      </c>
      <c r="E184" s="17">
        <v>41110</v>
      </c>
      <c r="F184" s="15" t="s">
        <v>367</v>
      </c>
      <c r="G184" s="40" t="s">
        <v>24</v>
      </c>
      <c r="H184">
        <f t="shared" si="42"/>
        <v>0</v>
      </c>
      <c r="I184" s="15" t="s">
        <v>25</v>
      </c>
      <c r="J184" s="40" t="s">
        <v>25</v>
      </c>
      <c r="K184" s="20">
        <f t="shared" si="54"/>
        <v>1</v>
      </c>
      <c r="L184" s="20">
        <f t="shared" si="52"/>
        <v>0</v>
      </c>
      <c r="M184" s="20">
        <f t="shared" si="52"/>
        <v>0</v>
      </c>
      <c r="N184" s="20">
        <f t="shared" si="52"/>
        <v>0</v>
      </c>
      <c r="O184" s="20">
        <f t="shared" si="52"/>
        <v>0</v>
      </c>
      <c r="P184" s="20">
        <f t="shared" si="52"/>
        <v>0</v>
      </c>
      <c r="Q184" s="20">
        <f t="shared" si="52"/>
        <v>0</v>
      </c>
      <c r="R184" s="20">
        <f t="shared" si="52"/>
        <v>0</v>
      </c>
      <c r="S184" s="20">
        <f t="shared" si="52"/>
        <v>0</v>
      </c>
      <c r="T184" s="20">
        <f t="shared" si="52"/>
        <v>0</v>
      </c>
      <c r="U184" s="20">
        <f t="shared" si="52"/>
        <v>0</v>
      </c>
      <c r="V184" s="20">
        <f t="shared" si="52"/>
        <v>0</v>
      </c>
      <c r="W184" s="20">
        <f t="shared" si="52"/>
        <v>0</v>
      </c>
      <c r="X184" s="40" t="s">
        <v>57</v>
      </c>
      <c r="Y184" s="20">
        <f t="shared" si="58"/>
        <v>0</v>
      </c>
      <c r="Z184" s="20">
        <f t="shared" si="57"/>
        <v>0</v>
      </c>
      <c r="AA184" s="20">
        <f t="shared" si="57"/>
        <v>0</v>
      </c>
      <c r="AB184" s="20">
        <f t="shared" si="57"/>
        <v>1</v>
      </c>
      <c r="AC184" s="20">
        <f t="shared" si="57"/>
        <v>0</v>
      </c>
      <c r="AD184" s="20">
        <f t="shared" si="57"/>
        <v>0</v>
      </c>
      <c r="AE184" s="20">
        <f t="shared" si="57"/>
        <v>0</v>
      </c>
      <c r="AF184" s="20">
        <f t="shared" si="57"/>
        <v>0</v>
      </c>
      <c r="AG184" s="20">
        <f t="shared" si="57"/>
        <v>0</v>
      </c>
      <c r="AH184" s="20">
        <f t="shared" si="57"/>
        <v>0</v>
      </c>
      <c r="AI184" s="20">
        <f t="shared" si="57"/>
        <v>0</v>
      </c>
      <c r="AJ184" s="40" t="s">
        <v>653</v>
      </c>
      <c r="AK184" s="15">
        <v>12</v>
      </c>
      <c r="AL184" s="15">
        <v>70</v>
      </c>
      <c r="AM184" s="15">
        <v>82</v>
      </c>
      <c r="AN184" s="15">
        <v>0</v>
      </c>
      <c r="AO184" s="15">
        <v>24</v>
      </c>
      <c r="AP184" s="15"/>
      <c r="AQ184" s="15"/>
      <c r="AR184" s="29">
        <v>24</v>
      </c>
      <c r="AS184" s="39" t="s">
        <v>28</v>
      </c>
      <c r="AT184" s="28">
        <f t="shared" si="43"/>
        <v>0</v>
      </c>
      <c r="AU184" s="28" t="s">
        <v>101</v>
      </c>
      <c r="AV184" s="40" t="s">
        <v>52</v>
      </c>
      <c r="AW184" s="32">
        <f t="shared" si="53"/>
        <v>1</v>
      </c>
      <c r="AX184" s="32">
        <f t="shared" si="53"/>
        <v>0</v>
      </c>
      <c r="AY184" s="32">
        <f t="shared" si="53"/>
        <v>0</v>
      </c>
      <c r="AZ184" s="42" t="s">
        <v>29</v>
      </c>
      <c r="BA184">
        <f t="shared" si="55"/>
        <v>1</v>
      </c>
      <c r="BB184">
        <f t="shared" si="50"/>
        <v>0</v>
      </c>
      <c r="BC184">
        <f t="shared" si="50"/>
        <v>0</v>
      </c>
      <c r="BD184">
        <f t="shared" si="50"/>
        <v>0</v>
      </c>
      <c r="BE184">
        <f t="shared" si="50"/>
        <v>0</v>
      </c>
      <c r="BF184">
        <f t="shared" si="50"/>
        <v>0</v>
      </c>
      <c r="BG184" s="40" t="s">
        <v>109</v>
      </c>
      <c r="BH184" s="20">
        <f t="shared" si="45"/>
        <v>1</v>
      </c>
      <c r="BI184" s="20">
        <f t="shared" si="41"/>
        <v>0</v>
      </c>
      <c r="BJ184" s="20">
        <f t="shared" si="41"/>
        <v>0</v>
      </c>
      <c r="BK184" s="20">
        <f t="shared" si="41"/>
        <v>0</v>
      </c>
      <c r="BL184" s="15">
        <v>39.709282999999999</v>
      </c>
      <c r="BM184" s="16">
        <v>-104.823488</v>
      </c>
      <c r="BO184">
        <f t="shared" si="46"/>
        <v>0</v>
      </c>
      <c r="BP184" s="28">
        <f t="shared" si="47"/>
        <v>1</v>
      </c>
      <c r="BQ184">
        <f t="shared" si="56"/>
        <v>1</v>
      </c>
      <c r="BR184">
        <f t="shared" si="51"/>
        <v>0</v>
      </c>
      <c r="BS184">
        <f t="shared" si="51"/>
        <v>0</v>
      </c>
      <c r="BT184">
        <f t="shared" si="51"/>
        <v>0</v>
      </c>
      <c r="BU184">
        <f t="shared" si="51"/>
        <v>0</v>
      </c>
    </row>
    <row r="185" spans="1:73" x14ac:dyDescent="0.45">
      <c r="A185" s="18">
        <v>184</v>
      </c>
      <c r="B185" s="15" t="s">
        <v>655</v>
      </c>
      <c r="C185" s="15" t="s">
        <v>1305</v>
      </c>
      <c r="D185" s="15" t="s">
        <v>1287</v>
      </c>
      <c r="E185" s="17">
        <v>41069</v>
      </c>
      <c r="F185" s="15" t="s">
        <v>599</v>
      </c>
      <c r="G185" s="40" t="s">
        <v>24</v>
      </c>
      <c r="H185">
        <f t="shared" si="42"/>
        <v>0</v>
      </c>
      <c r="I185" s="15" t="s">
        <v>331</v>
      </c>
      <c r="J185" s="40" t="s">
        <v>331</v>
      </c>
      <c r="K185" s="20">
        <f t="shared" si="54"/>
        <v>0</v>
      </c>
      <c r="L185" s="20">
        <f t="shared" si="52"/>
        <v>0</v>
      </c>
      <c r="M185" s="20">
        <f t="shared" si="52"/>
        <v>0</v>
      </c>
      <c r="N185" s="20">
        <f t="shared" ref="L185:W206" si="59">IF($J185=N$1,1,0)</f>
        <v>0</v>
      </c>
      <c r="O185" s="20">
        <f t="shared" si="59"/>
        <v>0</v>
      </c>
      <c r="P185" s="20">
        <f t="shared" si="59"/>
        <v>0</v>
      </c>
      <c r="Q185" s="20">
        <f t="shared" si="59"/>
        <v>0</v>
      </c>
      <c r="R185" s="20">
        <f t="shared" si="59"/>
        <v>1</v>
      </c>
      <c r="S185" s="20">
        <f t="shared" si="59"/>
        <v>0</v>
      </c>
      <c r="T185" s="20">
        <f t="shared" si="59"/>
        <v>0</v>
      </c>
      <c r="U185" s="20">
        <f t="shared" si="59"/>
        <v>0</v>
      </c>
      <c r="V185" s="20">
        <f t="shared" si="59"/>
        <v>0</v>
      </c>
      <c r="W185" s="20">
        <f t="shared" si="59"/>
        <v>0</v>
      </c>
      <c r="X185" s="40" t="s">
        <v>57</v>
      </c>
      <c r="Y185" s="20">
        <f t="shared" si="58"/>
        <v>0</v>
      </c>
      <c r="Z185" s="20">
        <f t="shared" si="57"/>
        <v>0</v>
      </c>
      <c r="AA185" s="20">
        <f t="shared" si="57"/>
        <v>0</v>
      </c>
      <c r="AB185" s="20">
        <f t="shared" si="57"/>
        <v>1</v>
      </c>
      <c r="AC185" s="20">
        <f t="shared" si="57"/>
        <v>0</v>
      </c>
      <c r="AD185" s="20">
        <f t="shared" si="57"/>
        <v>0</v>
      </c>
      <c r="AE185" s="20">
        <f t="shared" si="57"/>
        <v>0</v>
      </c>
      <c r="AF185" s="20">
        <f t="shared" si="57"/>
        <v>0</v>
      </c>
      <c r="AG185" s="20">
        <f t="shared" si="57"/>
        <v>0</v>
      </c>
      <c r="AH185" s="20">
        <f t="shared" si="57"/>
        <v>0</v>
      </c>
      <c r="AI185" s="20">
        <f t="shared" si="57"/>
        <v>0</v>
      </c>
      <c r="AJ185" s="40" t="s">
        <v>657</v>
      </c>
      <c r="AK185" s="15">
        <v>3</v>
      </c>
      <c r="AL185" s="15">
        <v>3</v>
      </c>
      <c r="AM185" s="15">
        <v>6</v>
      </c>
      <c r="AN185" s="15">
        <v>0</v>
      </c>
      <c r="AO185" s="15">
        <v>22</v>
      </c>
      <c r="AP185" s="15"/>
      <c r="AQ185" s="15"/>
      <c r="AR185" s="29">
        <v>22</v>
      </c>
      <c r="AS185" s="39" t="s">
        <v>28</v>
      </c>
      <c r="AT185" s="28">
        <f t="shared" si="43"/>
        <v>0</v>
      </c>
      <c r="AU185" s="28" t="s">
        <v>101</v>
      </c>
      <c r="AV185" s="40" t="s">
        <v>101</v>
      </c>
      <c r="AW185" s="32">
        <f t="shared" si="53"/>
        <v>0</v>
      </c>
      <c r="AX185" s="32">
        <f t="shared" si="53"/>
        <v>0</v>
      </c>
      <c r="AY185" s="32">
        <f t="shared" si="53"/>
        <v>1</v>
      </c>
      <c r="AZ185" s="42" t="s">
        <v>1469</v>
      </c>
      <c r="BA185">
        <f t="shared" si="55"/>
        <v>0</v>
      </c>
      <c r="BB185">
        <f t="shared" si="50"/>
        <v>0</v>
      </c>
      <c r="BC185">
        <f t="shared" si="50"/>
        <v>1</v>
      </c>
      <c r="BD185">
        <f t="shared" si="50"/>
        <v>0</v>
      </c>
      <c r="BE185">
        <f t="shared" si="50"/>
        <v>0</v>
      </c>
      <c r="BF185">
        <f t="shared" si="50"/>
        <v>0</v>
      </c>
      <c r="BG185" s="40" t="s">
        <v>109</v>
      </c>
      <c r="BH185" s="20">
        <f t="shared" si="45"/>
        <v>1</v>
      </c>
      <c r="BI185" s="20">
        <f t="shared" si="41"/>
        <v>0</v>
      </c>
      <c r="BJ185" s="20">
        <f t="shared" si="41"/>
        <v>0</v>
      </c>
      <c r="BK185" s="20">
        <f t="shared" si="41"/>
        <v>0</v>
      </c>
      <c r="BL185" s="15">
        <v>32.60598014</v>
      </c>
      <c r="BM185" s="16">
        <v>-85.489892530000006</v>
      </c>
      <c r="BO185">
        <f t="shared" si="46"/>
        <v>0</v>
      </c>
      <c r="BP185" s="28">
        <f t="shared" si="47"/>
        <v>1</v>
      </c>
      <c r="BQ185">
        <f t="shared" si="56"/>
        <v>0</v>
      </c>
      <c r="BR185">
        <f t="shared" si="51"/>
        <v>0</v>
      </c>
      <c r="BS185">
        <f t="shared" si="51"/>
        <v>1</v>
      </c>
      <c r="BT185">
        <f t="shared" si="51"/>
        <v>0</v>
      </c>
      <c r="BU185">
        <f t="shared" si="51"/>
        <v>0</v>
      </c>
    </row>
    <row r="186" spans="1:73" x14ac:dyDescent="0.45">
      <c r="A186" s="18">
        <v>185</v>
      </c>
      <c r="B186" s="15" t="s">
        <v>658</v>
      </c>
      <c r="C186" s="15" t="s">
        <v>1173</v>
      </c>
      <c r="D186" s="15" t="s">
        <v>1155</v>
      </c>
      <c r="E186" s="17">
        <v>41059</v>
      </c>
      <c r="F186" s="15" t="s">
        <v>1451</v>
      </c>
      <c r="G186" s="40" t="s">
        <v>464</v>
      </c>
      <c r="H186">
        <f t="shared" si="42"/>
        <v>0</v>
      </c>
      <c r="I186" s="15" t="s">
        <v>25</v>
      </c>
      <c r="J186" s="40" t="s">
        <v>25</v>
      </c>
      <c r="K186" s="20">
        <f t="shared" si="54"/>
        <v>1</v>
      </c>
      <c r="L186" s="20">
        <f t="shared" si="59"/>
        <v>0</v>
      </c>
      <c r="M186" s="20">
        <f t="shared" si="59"/>
        <v>0</v>
      </c>
      <c r="N186" s="20">
        <f t="shared" si="59"/>
        <v>0</v>
      </c>
      <c r="O186" s="20">
        <f t="shared" si="59"/>
        <v>0</v>
      </c>
      <c r="P186" s="20">
        <f t="shared" si="59"/>
        <v>0</v>
      </c>
      <c r="Q186" s="20">
        <f t="shared" si="59"/>
        <v>0</v>
      </c>
      <c r="R186" s="20">
        <f t="shared" si="59"/>
        <v>0</v>
      </c>
      <c r="S186" s="20">
        <f t="shared" si="59"/>
        <v>0</v>
      </c>
      <c r="T186" s="20">
        <f t="shared" si="59"/>
        <v>0</v>
      </c>
      <c r="U186" s="20">
        <f t="shared" si="59"/>
        <v>0</v>
      </c>
      <c r="V186" s="20">
        <f t="shared" si="59"/>
        <v>0</v>
      </c>
      <c r="W186" s="20">
        <f t="shared" si="59"/>
        <v>0</v>
      </c>
      <c r="X186" s="40" t="s">
        <v>223</v>
      </c>
      <c r="Y186" s="20">
        <f t="shared" si="58"/>
        <v>0</v>
      </c>
      <c r="Z186" s="20">
        <f t="shared" si="57"/>
        <v>0</v>
      </c>
      <c r="AA186" s="20">
        <f t="shared" si="57"/>
        <v>0</v>
      </c>
      <c r="AB186" s="20">
        <f t="shared" si="57"/>
        <v>0</v>
      </c>
      <c r="AC186" s="20">
        <f t="shared" si="57"/>
        <v>1</v>
      </c>
      <c r="AD186" s="20">
        <f t="shared" si="57"/>
        <v>0</v>
      </c>
      <c r="AE186" s="20">
        <f t="shared" si="57"/>
        <v>0</v>
      </c>
      <c r="AF186" s="20">
        <f t="shared" si="57"/>
        <v>0</v>
      </c>
      <c r="AG186" s="20">
        <f t="shared" si="57"/>
        <v>0</v>
      </c>
      <c r="AH186" s="20">
        <f t="shared" si="57"/>
        <v>0</v>
      </c>
      <c r="AI186" s="20">
        <f t="shared" si="57"/>
        <v>0</v>
      </c>
      <c r="AJ186" s="40" t="s">
        <v>659</v>
      </c>
      <c r="AK186" s="15">
        <v>6</v>
      </c>
      <c r="AL186" s="15">
        <v>1</v>
      </c>
      <c r="AM186" s="15">
        <v>6</v>
      </c>
      <c r="AN186" s="15">
        <v>0</v>
      </c>
      <c r="AO186" s="15">
        <v>40</v>
      </c>
      <c r="AP186" s="15"/>
      <c r="AQ186" s="15"/>
      <c r="AR186" s="29">
        <v>40</v>
      </c>
      <c r="AS186" s="39" t="s">
        <v>28</v>
      </c>
      <c r="AT186" s="28">
        <f t="shared" si="43"/>
        <v>0</v>
      </c>
      <c r="AU186" s="28" t="s">
        <v>101</v>
      </c>
      <c r="AV186" s="40" t="s">
        <v>52</v>
      </c>
      <c r="AW186" s="32">
        <f t="shared" si="53"/>
        <v>1</v>
      </c>
      <c r="AX186" s="32">
        <f t="shared" si="53"/>
        <v>0</v>
      </c>
      <c r="AY186" s="32">
        <f t="shared" si="53"/>
        <v>0</v>
      </c>
      <c r="AZ186" s="42" t="s">
        <v>29</v>
      </c>
      <c r="BA186">
        <f t="shared" si="55"/>
        <v>1</v>
      </c>
      <c r="BB186">
        <f t="shared" si="50"/>
        <v>0</v>
      </c>
      <c r="BC186">
        <f t="shared" si="50"/>
        <v>0</v>
      </c>
      <c r="BD186">
        <f t="shared" si="50"/>
        <v>0</v>
      </c>
      <c r="BE186">
        <f t="shared" si="50"/>
        <v>0</v>
      </c>
      <c r="BF186">
        <f t="shared" si="50"/>
        <v>0</v>
      </c>
      <c r="BG186" s="40" t="s">
        <v>109</v>
      </c>
      <c r="BH186" s="20">
        <f t="shared" si="45"/>
        <v>1</v>
      </c>
      <c r="BI186" s="20">
        <f t="shared" si="41"/>
        <v>0</v>
      </c>
      <c r="BJ186" s="20">
        <f t="shared" si="41"/>
        <v>0</v>
      </c>
      <c r="BK186" s="20">
        <f t="shared" si="41"/>
        <v>0</v>
      </c>
      <c r="BL186" s="15">
        <v>47.621995750000004</v>
      </c>
      <c r="BM186" s="16">
        <v>-122.323646</v>
      </c>
      <c r="BO186">
        <f t="shared" si="46"/>
        <v>0</v>
      </c>
      <c r="BP186" s="28">
        <f t="shared" si="47"/>
        <v>1</v>
      </c>
      <c r="BQ186">
        <f t="shared" si="56"/>
        <v>1</v>
      </c>
      <c r="BR186">
        <f t="shared" si="51"/>
        <v>0</v>
      </c>
      <c r="BS186">
        <f t="shared" si="51"/>
        <v>0</v>
      </c>
      <c r="BT186">
        <f t="shared" si="51"/>
        <v>0</v>
      </c>
      <c r="BU186">
        <f t="shared" si="51"/>
        <v>0</v>
      </c>
    </row>
    <row r="187" spans="1:73" x14ac:dyDescent="0.45">
      <c r="A187" s="18">
        <v>186</v>
      </c>
      <c r="B187" s="15" t="s">
        <v>660</v>
      </c>
      <c r="C187" s="15" t="s">
        <v>1173</v>
      </c>
      <c r="D187" s="15" t="s">
        <v>1155</v>
      </c>
      <c r="E187" s="17">
        <v>41049</v>
      </c>
      <c r="F187" s="15" t="s">
        <v>1451</v>
      </c>
      <c r="G187" s="40" t="s">
        <v>464</v>
      </c>
      <c r="H187">
        <f t="shared" si="42"/>
        <v>0</v>
      </c>
      <c r="I187" s="15" t="s">
        <v>25</v>
      </c>
      <c r="J187" s="40" t="s">
        <v>25</v>
      </c>
      <c r="K187" s="20">
        <f t="shared" si="54"/>
        <v>1</v>
      </c>
      <c r="L187" s="20">
        <f t="shared" si="59"/>
        <v>0</v>
      </c>
      <c r="M187" s="20">
        <f t="shared" si="59"/>
        <v>0</v>
      </c>
      <c r="N187" s="20">
        <f t="shared" si="59"/>
        <v>0</v>
      </c>
      <c r="O187" s="20">
        <f t="shared" si="59"/>
        <v>0</v>
      </c>
      <c r="P187" s="20">
        <f t="shared" si="59"/>
        <v>0</v>
      </c>
      <c r="Q187" s="20">
        <f t="shared" si="59"/>
        <v>0</v>
      </c>
      <c r="R187" s="20">
        <f t="shared" si="59"/>
        <v>0</v>
      </c>
      <c r="S187" s="20">
        <f t="shared" si="59"/>
        <v>0</v>
      </c>
      <c r="T187" s="20">
        <f t="shared" si="59"/>
        <v>0</v>
      </c>
      <c r="U187" s="20">
        <f t="shared" si="59"/>
        <v>0</v>
      </c>
      <c r="V187" s="20">
        <f t="shared" si="59"/>
        <v>0</v>
      </c>
      <c r="W187" s="20">
        <f t="shared" si="59"/>
        <v>0</v>
      </c>
      <c r="X187" s="40" t="s">
        <v>223</v>
      </c>
      <c r="Y187" s="20">
        <f t="shared" si="58"/>
        <v>0</v>
      </c>
      <c r="Z187" s="20">
        <f t="shared" si="57"/>
        <v>0</v>
      </c>
      <c r="AA187" s="20">
        <f t="shared" si="57"/>
        <v>0</v>
      </c>
      <c r="AB187" s="20">
        <f t="shared" si="57"/>
        <v>0</v>
      </c>
      <c r="AC187" s="20">
        <f t="shared" si="57"/>
        <v>1</v>
      </c>
      <c r="AD187" s="20">
        <f t="shared" si="57"/>
        <v>0</v>
      </c>
      <c r="AE187" s="20">
        <f t="shared" si="57"/>
        <v>0</v>
      </c>
      <c r="AF187" s="20">
        <f t="shared" si="57"/>
        <v>0</v>
      </c>
      <c r="AG187" s="20">
        <f t="shared" si="57"/>
        <v>0</v>
      </c>
      <c r="AH187" s="20">
        <f t="shared" si="57"/>
        <v>0</v>
      </c>
      <c r="AI187" s="20">
        <f t="shared" si="57"/>
        <v>0</v>
      </c>
      <c r="AJ187" s="40" t="s">
        <v>661</v>
      </c>
      <c r="AK187" s="15">
        <v>6</v>
      </c>
      <c r="AL187" s="15">
        <v>1</v>
      </c>
      <c r="AM187" s="15">
        <v>7</v>
      </c>
      <c r="AN187" s="15">
        <v>0</v>
      </c>
      <c r="AO187" s="15">
        <v>40</v>
      </c>
      <c r="AP187" s="15"/>
      <c r="AQ187" s="15"/>
      <c r="AR187" s="29">
        <v>40</v>
      </c>
      <c r="AS187" s="39" t="s">
        <v>28</v>
      </c>
      <c r="AT187" s="28">
        <f t="shared" si="43"/>
        <v>0</v>
      </c>
      <c r="AU187" s="28" t="s">
        <v>101</v>
      </c>
      <c r="AV187" s="40" t="s">
        <v>52</v>
      </c>
      <c r="AW187" s="32">
        <f t="shared" si="53"/>
        <v>1</v>
      </c>
      <c r="AX187" s="32">
        <f t="shared" si="53"/>
        <v>0</v>
      </c>
      <c r="AY187" s="32">
        <f t="shared" si="53"/>
        <v>0</v>
      </c>
      <c r="AZ187" s="42" t="s">
        <v>29</v>
      </c>
      <c r="BA187">
        <f t="shared" si="55"/>
        <v>1</v>
      </c>
      <c r="BB187">
        <f t="shared" si="50"/>
        <v>0</v>
      </c>
      <c r="BC187">
        <f t="shared" si="50"/>
        <v>0</v>
      </c>
      <c r="BD187">
        <f t="shared" si="50"/>
        <v>0</v>
      </c>
      <c r="BE187">
        <f t="shared" si="50"/>
        <v>0</v>
      </c>
      <c r="BF187">
        <f t="shared" si="50"/>
        <v>0</v>
      </c>
      <c r="BG187" s="40" t="s">
        <v>109</v>
      </c>
      <c r="BH187" s="20">
        <f t="shared" si="45"/>
        <v>1</v>
      </c>
      <c r="BI187" s="20">
        <f t="shared" si="41"/>
        <v>0</v>
      </c>
      <c r="BJ187" s="20">
        <f t="shared" si="41"/>
        <v>0</v>
      </c>
      <c r="BK187" s="20">
        <f t="shared" si="41"/>
        <v>0</v>
      </c>
      <c r="BL187" s="15">
        <v>47.603832099999998</v>
      </c>
      <c r="BM187" s="16">
        <v>-122.3300624</v>
      </c>
      <c r="BO187">
        <f t="shared" si="46"/>
        <v>0</v>
      </c>
      <c r="BP187" s="28">
        <f t="shared" si="47"/>
        <v>1</v>
      </c>
      <c r="BQ187">
        <f t="shared" si="56"/>
        <v>1</v>
      </c>
      <c r="BR187">
        <f t="shared" si="51"/>
        <v>0</v>
      </c>
      <c r="BS187">
        <f t="shared" si="51"/>
        <v>0</v>
      </c>
      <c r="BT187">
        <f t="shared" si="51"/>
        <v>0</v>
      </c>
      <c r="BU187">
        <f t="shared" si="51"/>
        <v>0</v>
      </c>
    </row>
    <row r="188" spans="1:73" x14ac:dyDescent="0.45">
      <c r="A188" s="18">
        <v>187</v>
      </c>
      <c r="B188" s="15" t="s">
        <v>662</v>
      </c>
      <c r="C188" s="15" t="s">
        <v>442</v>
      </c>
      <c r="D188" s="15" t="s">
        <v>1182</v>
      </c>
      <c r="E188" s="17">
        <v>41005</v>
      </c>
      <c r="F188" s="15" t="s">
        <v>443</v>
      </c>
      <c r="G188" s="40" t="s">
        <v>1441</v>
      </c>
      <c r="H188">
        <f t="shared" si="42"/>
        <v>1</v>
      </c>
      <c r="I188" s="15" t="s">
        <v>663</v>
      </c>
      <c r="J188" s="40" t="s">
        <v>1468</v>
      </c>
      <c r="K188" s="20">
        <f t="shared" si="54"/>
        <v>0</v>
      </c>
      <c r="L188" s="20">
        <f t="shared" si="59"/>
        <v>0</v>
      </c>
      <c r="M188" s="20">
        <f t="shared" si="59"/>
        <v>0</v>
      </c>
      <c r="N188" s="20">
        <f t="shared" si="59"/>
        <v>0</v>
      </c>
      <c r="O188" s="20">
        <f t="shared" si="59"/>
        <v>0</v>
      </c>
      <c r="P188" s="20">
        <f t="shared" si="59"/>
        <v>0</v>
      </c>
      <c r="Q188" s="20">
        <f t="shared" si="59"/>
        <v>0</v>
      </c>
      <c r="R188" s="20">
        <f t="shared" si="59"/>
        <v>0</v>
      </c>
      <c r="S188" s="20">
        <f t="shared" si="59"/>
        <v>0</v>
      </c>
      <c r="T188" s="20">
        <f t="shared" si="59"/>
        <v>0</v>
      </c>
      <c r="U188" s="20">
        <f t="shared" si="59"/>
        <v>0</v>
      </c>
      <c r="V188" s="20">
        <f t="shared" si="59"/>
        <v>1</v>
      </c>
      <c r="W188" s="20">
        <f t="shared" si="59"/>
        <v>0</v>
      </c>
      <c r="X188" s="40" t="s">
        <v>72</v>
      </c>
      <c r="Y188" s="20">
        <f t="shared" si="58"/>
        <v>0</v>
      </c>
      <c r="Z188" s="20">
        <f t="shared" si="57"/>
        <v>0</v>
      </c>
      <c r="AA188" s="20">
        <f t="shared" si="57"/>
        <v>1</v>
      </c>
      <c r="AB188" s="20">
        <f t="shared" si="57"/>
        <v>0</v>
      </c>
      <c r="AC188" s="20">
        <f t="shared" si="57"/>
        <v>0</v>
      </c>
      <c r="AD188" s="20">
        <f t="shared" si="57"/>
        <v>0</v>
      </c>
      <c r="AE188" s="20">
        <f t="shared" si="57"/>
        <v>0</v>
      </c>
      <c r="AF188" s="20">
        <f t="shared" si="57"/>
        <v>0</v>
      </c>
      <c r="AG188" s="20">
        <f t="shared" si="57"/>
        <v>0</v>
      </c>
      <c r="AH188" s="20">
        <f t="shared" si="57"/>
        <v>0</v>
      </c>
      <c r="AI188" s="20">
        <f t="shared" si="57"/>
        <v>0</v>
      </c>
      <c r="AJ188" s="40" t="s">
        <v>664</v>
      </c>
      <c r="AK188" s="15">
        <v>3</v>
      </c>
      <c r="AL188" s="15">
        <v>2</v>
      </c>
      <c r="AM188" s="15">
        <v>5</v>
      </c>
      <c r="AN188" s="15">
        <v>0</v>
      </c>
      <c r="AO188" s="15" t="s">
        <v>665</v>
      </c>
      <c r="AP188" s="15"/>
      <c r="AQ188" s="15"/>
      <c r="AR188" s="29">
        <v>25</v>
      </c>
      <c r="AS188" s="39" t="s">
        <v>28</v>
      </c>
      <c r="AT188" s="28">
        <f t="shared" si="43"/>
        <v>0</v>
      </c>
      <c r="AU188" s="28" t="s">
        <v>101</v>
      </c>
      <c r="AV188" s="40" t="s">
        <v>28</v>
      </c>
      <c r="AW188" s="32">
        <f t="shared" si="53"/>
        <v>0</v>
      </c>
      <c r="AX188" s="32">
        <f t="shared" si="53"/>
        <v>1</v>
      </c>
      <c r="AY188" s="32">
        <f t="shared" si="53"/>
        <v>0</v>
      </c>
      <c r="AZ188" s="42" t="s">
        <v>29</v>
      </c>
      <c r="BA188">
        <f t="shared" si="55"/>
        <v>1</v>
      </c>
      <c r="BB188">
        <f t="shared" si="50"/>
        <v>0</v>
      </c>
      <c r="BC188">
        <f t="shared" si="50"/>
        <v>0</v>
      </c>
      <c r="BD188">
        <f t="shared" si="50"/>
        <v>0</v>
      </c>
      <c r="BE188">
        <f t="shared" si="50"/>
        <v>0</v>
      </c>
      <c r="BF188">
        <f t="shared" si="50"/>
        <v>0</v>
      </c>
      <c r="BG188" s="40" t="s">
        <v>109</v>
      </c>
      <c r="BH188" s="20">
        <f t="shared" si="45"/>
        <v>1</v>
      </c>
      <c r="BI188" s="20">
        <f t="shared" si="41"/>
        <v>0</v>
      </c>
      <c r="BJ188" s="20">
        <f t="shared" si="41"/>
        <v>0</v>
      </c>
      <c r="BK188" s="20">
        <f t="shared" si="41"/>
        <v>0</v>
      </c>
      <c r="BL188" s="15">
        <v>36.135432379999997</v>
      </c>
      <c r="BM188" s="16">
        <v>-95.913161169999995</v>
      </c>
      <c r="BO188">
        <f t="shared" si="46"/>
        <v>0</v>
      </c>
      <c r="BP188" s="28">
        <f t="shared" si="47"/>
        <v>1</v>
      </c>
      <c r="BQ188">
        <f t="shared" si="56"/>
        <v>1</v>
      </c>
      <c r="BR188">
        <f t="shared" si="51"/>
        <v>0</v>
      </c>
      <c r="BS188">
        <f t="shared" si="51"/>
        <v>0</v>
      </c>
      <c r="BT188">
        <f t="shared" si="51"/>
        <v>0</v>
      </c>
      <c r="BU188">
        <f t="shared" si="51"/>
        <v>0</v>
      </c>
    </row>
    <row r="189" spans="1:73" x14ac:dyDescent="0.45">
      <c r="A189" s="18">
        <v>188</v>
      </c>
      <c r="B189" s="15" t="s">
        <v>666</v>
      </c>
      <c r="C189" s="15" t="s">
        <v>1304</v>
      </c>
      <c r="D189" s="15" t="s">
        <v>1163</v>
      </c>
      <c r="E189" s="17">
        <v>41001</v>
      </c>
      <c r="F189" s="15" t="s">
        <v>668</v>
      </c>
      <c r="G189" s="40" t="s">
        <v>24</v>
      </c>
      <c r="H189">
        <f t="shared" si="42"/>
        <v>0</v>
      </c>
      <c r="I189" s="15" t="s">
        <v>25</v>
      </c>
      <c r="J189" s="40" t="s">
        <v>25</v>
      </c>
      <c r="K189" s="20">
        <f t="shared" si="54"/>
        <v>1</v>
      </c>
      <c r="L189" s="20">
        <f t="shared" si="59"/>
        <v>0</v>
      </c>
      <c r="M189" s="20">
        <f t="shared" si="59"/>
        <v>0</v>
      </c>
      <c r="N189" s="20">
        <f t="shared" si="59"/>
        <v>0</v>
      </c>
      <c r="O189" s="20">
        <f t="shared" si="59"/>
        <v>0</v>
      </c>
      <c r="P189" s="20">
        <f t="shared" si="59"/>
        <v>0</v>
      </c>
      <c r="Q189" s="20">
        <f t="shared" si="59"/>
        <v>0</v>
      </c>
      <c r="R189" s="20">
        <f t="shared" si="59"/>
        <v>0</v>
      </c>
      <c r="S189" s="20">
        <f t="shared" si="59"/>
        <v>0</v>
      </c>
      <c r="T189" s="20">
        <f t="shared" si="59"/>
        <v>0</v>
      </c>
      <c r="U189" s="20">
        <f t="shared" si="59"/>
        <v>0</v>
      </c>
      <c r="V189" s="20">
        <f t="shared" si="59"/>
        <v>0</v>
      </c>
      <c r="W189" s="20">
        <f t="shared" si="59"/>
        <v>0</v>
      </c>
      <c r="X189" s="40" t="s">
        <v>57</v>
      </c>
      <c r="Y189" s="20">
        <f t="shared" si="58"/>
        <v>0</v>
      </c>
      <c r="Z189" s="20">
        <f t="shared" si="57"/>
        <v>0</v>
      </c>
      <c r="AA189" s="20">
        <f t="shared" si="57"/>
        <v>0</v>
      </c>
      <c r="AB189" s="20">
        <f t="shared" si="57"/>
        <v>1</v>
      </c>
      <c r="AC189" s="20">
        <f t="shared" si="57"/>
        <v>0</v>
      </c>
      <c r="AD189" s="20">
        <f t="shared" si="57"/>
        <v>0</v>
      </c>
      <c r="AE189" s="20">
        <f t="shared" si="57"/>
        <v>0</v>
      </c>
      <c r="AF189" s="20">
        <f t="shared" si="57"/>
        <v>0</v>
      </c>
      <c r="AG189" s="20">
        <f t="shared" si="57"/>
        <v>0</v>
      </c>
      <c r="AH189" s="20">
        <f t="shared" si="57"/>
        <v>0</v>
      </c>
      <c r="AI189" s="20">
        <f t="shared" si="57"/>
        <v>0</v>
      </c>
      <c r="AJ189" s="40" t="s">
        <v>669</v>
      </c>
      <c r="AK189" s="15">
        <v>7</v>
      </c>
      <c r="AL189" s="15">
        <v>3</v>
      </c>
      <c r="AM189" s="15">
        <v>10</v>
      </c>
      <c r="AN189" s="15">
        <v>0</v>
      </c>
      <c r="AO189" s="15">
        <v>43</v>
      </c>
      <c r="AP189" s="15"/>
      <c r="AQ189" s="15"/>
      <c r="AR189" s="29">
        <v>43</v>
      </c>
      <c r="AS189" s="39" t="s">
        <v>28</v>
      </c>
      <c r="AT189" s="28">
        <f t="shared" si="43"/>
        <v>0</v>
      </c>
      <c r="AU189" s="28" t="s">
        <v>101</v>
      </c>
      <c r="AV189" s="40" t="s">
        <v>52</v>
      </c>
      <c r="AW189" s="32">
        <f t="shared" si="53"/>
        <v>1</v>
      </c>
      <c r="AX189" s="32">
        <f t="shared" si="53"/>
        <v>0</v>
      </c>
      <c r="AY189" s="32">
        <f t="shared" si="53"/>
        <v>0</v>
      </c>
      <c r="AZ189" s="42" t="s">
        <v>53</v>
      </c>
      <c r="BA189">
        <f t="shared" si="55"/>
        <v>0</v>
      </c>
      <c r="BB189">
        <f t="shared" si="50"/>
        <v>0</v>
      </c>
      <c r="BC189">
        <f t="shared" si="50"/>
        <v>0</v>
      </c>
      <c r="BD189">
        <f t="shared" si="50"/>
        <v>0</v>
      </c>
      <c r="BE189">
        <f t="shared" si="50"/>
        <v>0</v>
      </c>
      <c r="BF189">
        <f t="shared" si="50"/>
        <v>0</v>
      </c>
      <c r="BG189" s="40" t="s">
        <v>109</v>
      </c>
      <c r="BH189" s="20">
        <f t="shared" si="45"/>
        <v>1</v>
      </c>
      <c r="BI189" s="20">
        <f t="shared" si="41"/>
        <v>0</v>
      </c>
      <c r="BJ189" s="20">
        <f t="shared" si="41"/>
        <v>0</v>
      </c>
      <c r="BK189" s="20">
        <f t="shared" si="41"/>
        <v>0</v>
      </c>
      <c r="BL189" s="15">
        <v>37.804380799999997</v>
      </c>
      <c r="BM189" s="16">
        <v>-122.2708166</v>
      </c>
      <c r="BO189">
        <f t="shared" si="46"/>
        <v>0</v>
      </c>
      <c r="BP189" s="28">
        <f t="shared" si="47"/>
        <v>1</v>
      </c>
      <c r="BQ189">
        <f t="shared" si="56"/>
        <v>0</v>
      </c>
      <c r="BR189">
        <f t="shared" si="51"/>
        <v>0</v>
      </c>
      <c r="BS189">
        <f t="shared" si="51"/>
        <v>0</v>
      </c>
      <c r="BT189">
        <f t="shared" si="51"/>
        <v>0</v>
      </c>
      <c r="BU189">
        <f t="shared" si="51"/>
        <v>0</v>
      </c>
    </row>
    <row r="190" spans="1:73" x14ac:dyDescent="0.45">
      <c r="A190" s="18">
        <v>189</v>
      </c>
      <c r="B190" s="15" t="s">
        <v>670</v>
      </c>
      <c r="C190" s="15" t="s">
        <v>1303</v>
      </c>
      <c r="D190" s="15" t="s">
        <v>1223</v>
      </c>
      <c r="E190" s="17">
        <v>40966</v>
      </c>
      <c r="F190" s="15" t="s">
        <v>672</v>
      </c>
      <c r="G190" s="40" t="s">
        <v>24</v>
      </c>
      <c r="H190">
        <f t="shared" si="42"/>
        <v>0</v>
      </c>
      <c r="I190" s="15" t="s">
        <v>331</v>
      </c>
      <c r="J190" s="40" t="s">
        <v>331</v>
      </c>
      <c r="K190" s="20">
        <f t="shared" si="54"/>
        <v>0</v>
      </c>
      <c r="L190" s="20">
        <f t="shared" si="59"/>
        <v>0</v>
      </c>
      <c r="M190" s="20">
        <f t="shared" si="59"/>
        <v>0</v>
      </c>
      <c r="N190" s="20">
        <f t="shared" si="59"/>
        <v>0</v>
      </c>
      <c r="O190" s="20">
        <f t="shared" si="59"/>
        <v>0</v>
      </c>
      <c r="P190" s="20">
        <f t="shared" si="59"/>
        <v>0</v>
      </c>
      <c r="Q190" s="20">
        <f t="shared" si="59"/>
        <v>0</v>
      </c>
      <c r="R190" s="20">
        <f t="shared" si="59"/>
        <v>1</v>
      </c>
      <c r="S190" s="20">
        <f t="shared" si="59"/>
        <v>0</v>
      </c>
      <c r="T190" s="20">
        <f t="shared" si="59"/>
        <v>0</v>
      </c>
      <c r="U190" s="20">
        <f t="shared" si="59"/>
        <v>0</v>
      </c>
      <c r="V190" s="20">
        <f t="shared" si="59"/>
        <v>0</v>
      </c>
      <c r="W190" s="20">
        <f t="shared" si="59"/>
        <v>0</v>
      </c>
      <c r="X190" s="40" t="s">
        <v>57</v>
      </c>
      <c r="Y190" s="20">
        <f t="shared" si="58"/>
        <v>0</v>
      </c>
      <c r="Z190" s="20">
        <f t="shared" si="57"/>
        <v>0</v>
      </c>
      <c r="AA190" s="20">
        <f t="shared" si="57"/>
        <v>0</v>
      </c>
      <c r="AB190" s="20">
        <f t="shared" si="57"/>
        <v>1</v>
      </c>
      <c r="AC190" s="20">
        <f t="shared" si="57"/>
        <v>0</v>
      </c>
      <c r="AD190" s="20">
        <f t="shared" si="57"/>
        <v>0</v>
      </c>
      <c r="AE190" s="20">
        <f t="shared" si="57"/>
        <v>0</v>
      </c>
      <c r="AF190" s="20">
        <f t="shared" si="57"/>
        <v>0</v>
      </c>
      <c r="AG190" s="20">
        <f t="shared" si="57"/>
        <v>0</v>
      </c>
      <c r="AH190" s="20">
        <f t="shared" si="57"/>
        <v>0</v>
      </c>
      <c r="AI190" s="20">
        <f t="shared" si="57"/>
        <v>0</v>
      </c>
      <c r="AJ190" s="40" t="s">
        <v>673</v>
      </c>
      <c r="AK190" s="15">
        <v>3</v>
      </c>
      <c r="AL190" s="15">
        <v>3</v>
      </c>
      <c r="AM190" s="15">
        <v>6</v>
      </c>
      <c r="AN190" s="15">
        <v>0</v>
      </c>
      <c r="AO190" s="15">
        <v>17</v>
      </c>
      <c r="AP190" s="15"/>
      <c r="AQ190" s="15"/>
      <c r="AR190" s="29">
        <v>17</v>
      </c>
      <c r="AS190" s="39" t="s">
        <v>28</v>
      </c>
      <c r="AT190" s="28">
        <f t="shared" si="43"/>
        <v>0</v>
      </c>
      <c r="AU190" s="28" t="s">
        <v>101</v>
      </c>
      <c r="AV190" s="40" t="s">
        <v>52</v>
      </c>
      <c r="AW190" s="32">
        <f t="shared" si="53"/>
        <v>1</v>
      </c>
      <c r="AX190" s="32">
        <f t="shared" si="53"/>
        <v>0</v>
      </c>
      <c r="AY190" s="32">
        <f t="shared" si="53"/>
        <v>0</v>
      </c>
      <c r="AZ190" s="42" t="s">
        <v>29</v>
      </c>
      <c r="BA190">
        <f t="shared" si="55"/>
        <v>1</v>
      </c>
      <c r="BB190">
        <f t="shared" si="50"/>
        <v>0</v>
      </c>
      <c r="BC190">
        <f t="shared" si="50"/>
        <v>0</v>
      </c>
      <c r="BD190">
        <f t="shared" si="50"/>
        <v>0</v>
      </c>
      <c r="BE190">
        <f t="shared" si="50"/>
        <v>0</v>
      </c>
      <c r="BF190">
        <f t="shared" si="50"/>
        <v>0</v>
      </c>
      <c r="BG190" s="40" t="s">
        <v>109</v>
      </c>
      <c r="BH190" s="20">
        <f t="shared" si="45"/>
        <v>1</v>
      </c>
      <c r="BI190" s="20">
        <f t="shared" si="41"/>
        <v>0</v>
      </c>
      <c r="BJ190" s="20">
        <f t="shared" si="41"/>
        <v>0</v>
      </c>
      <c r="BK190" s="20">
        <f t="shared" si="41"/>
        <v>0</v>
      </c>
      <c r="BL190" s="15">
        <v>41.580255409999999</v>
      </c>
      <c r="BM190" s="16">
        <v>-81.208126250000007</v>
      </c>
      <c r="BO190">
        <f t="shared" si="46"/>
        <v>0</v>
      </c>
      <c r="BP190" s="28">
        <f t="shared" si="47"/>
        <v>1</v>
      </c>
      <c r="BQ190">
        <f t="shared" si="56"/>
        <v>1</v>
      </c>
      <c r="BR190">
        <f t="shared" si="51"/>
        <v>0</v>
      </c>
      <c r="BS190">
        <f t="shared" si="51"/>
        <v>0</v>
      </c>
      <c r="BT190">
        <f t="shared" si="51"/>
        <v>0</v>
      </c>
      <c r="BU190">
        <f t="shared" si="51"/>
        <v>0</v>
      </c>
    </row>
    <row r="191" spans="1:73" x14ac:dyDescent="0.45">
      <c r="A191" s="18">
        <v>190</v>
      </c>
      <c r="B191" s="15" t="s">
        <v>674</v>
      </c>
      <c r="C191" s="15" t="s">
        <v>1302</v>
      </c>
      <c r="D191" s="15" t="s">
        <v>1179</v>
      </c>
      <c r="E191" s="17">
        <v>40961</v>
      </c>
      <c r="F191" s="15" t="s">
        <v>676</v>
      </c>
      <c r="G191" s="40" t="s">
        <v>24</v>
      </c>
      <c r="H191">
        <f t="shared" si="42"/>
        <v>0</v>
      </c>
      <c r="I191" s="15" t="s">
        <v>119</v>
      </c>
      <c r="J191" s="40" t="s">
        <v>119</v>
      </c>
      <c r="K191" s="20">
        <f t="shared" si="54"/>
        <v>0</v>
      </c>
      <c r="L191" s="20">
        <f t="shared" si="59"/>
        <v>0</v>
      </c>
      <c r="M191" s="20">
        <f t="shared" si="59"/>
        <v>0</v>
      </c>
      <c r="N191" s="20">
        <f t="shared" si="59"/>
        <v>1</v>
      </c>
      <c r="O191" s="20">
        <f t="shared" si="59"/>
        <v>0</v>
      </c>
      <c r="P191" s="20">
        <f t="shared" si="59"/>
        <v>0</v>
      </c>
      <c r="Q191" s="20">
        <f t="shared" si="59"/>
        <v>0</v>
      </c>
      <c r="R191" s="20">
        <f t="shared" si="59"/>
        <v>0</v>
      </c>
      <c r="S191" s="20">
        <f t="shared" si="59"/>
        <v>0</v>
      </c>
      <c r="T191" s="20">
        <f t="shared" si="59"/>
        <v>0</v>
      </c>
      <c r="U191" s="20">
        <f t="shared" si="59"/>
        <v>0</v>
      </c>
      <c r="V191" s="20">
        <f t="shared" si="59"/>
        <v>0</v>
      </c>
      <c r="W191" s="20">
        <f t="shared" si="59"/>
        <v>0</v>
      </c>
      <c r="X191" s="40" t="s">
        <v>132</v>
      </c>
      <c r="Y191" s="20">
        <f t="shared" si="58"/>
        <v>0</v>
      </c>
      <c r="Z191" s="20">
        <f t="shared" si="57"/>
        <v>0</v>
      </c>
      <c r="AA191" s="20">
        <f t="shared" si="57"/>
        <v>0</v>
      </c>
      <c r="AB191" s="20">
        <f t="shared" si="57"/>
        <v>0</v>
      </c>
      <c r="AC191" s="20">
        <f t="shared" si="57"/>
        <v>0</v>
      </c>
      <c r="AD191" s="20">
        <f t="shared" si="57"/>
        <v>0</v>
      </c>
      <c r="AE191" s="20">
        <f t="shared" si="57"/>
        <v>1</v>
      </c>
      <c r="AF191" s="20">
        <f t="shared" si="57"/>
        <v>0</v>
      </c>
      <c r="AG191" s="20">
        <f t="shared" si="57"/>
        <v>0</v>
      </c>
      <c r="AH191" s="20">
        <f t="shared" si="57"/>
        <v>0</v>
      </c>
      <c r="AI191" s="20">
        <f t="shared" si="57"/>
        <v>0</v>
      </c>
      <c r="AJ191" s="40" t="s">
        <v>677</v>
      </c>
      <c r="AK191" s="15">
        <v>5</v>
      </c>
      <c r="AL191" s="15">
        <v>0</v>
      </c>
      <c r="AM191" s="15">
        <v>5</v>
      </c>
      <c r="AN191" s="15">
        <v>0</v>
      </c>
      <c r="AO191" s="15">
        <v>59</v>
      </c>
      <c r="AP191" s="15"/>
      <c r="AQ191" s="15"/>
      <c r="AR191" s="29">
        <v>59</v>
      </c>
      <c r="AS191" s="39" t="s">
        <v>28</v>
      </c>
      <c r="AT191" s="28">
        <f t="shared" si="43"/>
        <v>0</v>
      </c>
      <c r="AU191" s="28" t="s">
        <v>101</v>
      </c>
      <c r="AV191" s="40" t="s">
        <v>52</v>
      </c>
      <c r="AW191" s="32">
        <f t="shared" si="53"/>
        <v>1</v>
      </c>
      <c r="AX191" s="32">
        <f t="shared" si="53"/>
        <v>0</v>
      </c>
      <c r="AY191" s="32">
        <f t="shared" si="53"/>
        <v>0</v>
      </c>
      <c r="AZ191" s="42" t="s">
        <v>53</v>
      </c>
      <c r="BA191">
        <f t="shared" si="55"/>
        <v>0</v>
      </c>
      <c r="BB191">
        <f t="shared" si="50"/>
        <v>0</v>
      </c>
      <c r="BC191">
        <f t="shared" si="50"/>
        <v>0</v>
      </c>
      <c r="BD191">
        <f t="shared" si="50"/>
        <v>0</v>
      </c>
      <c r="BE191">
        <f t="shared" si="50"/>
        <v>0</v>
      </c>
      <c r="BF191">
        <f t="shared" si="50"/>
        <v>0</v>
      </c>
      <c r="BG191" s="40" t="s">
        <v>109</v>
      </c>
      <c r="BH191" s="20">
        <f t="shared" si="45"/>
        <v>1</v>
      </c>
      <c r="BI191" s="20">
        <f t="shared" si="41"/>
        <v>0</v>
      </c>
      <c r="BJ191" s="20">
        <f t="shared" si="41"/>
        <v>0</v>
      </c>
      <c r="BK191" s="20">
        <f t="shared" si="41"/>
        <v>0</v>
      </c>
      <c r="BL191" s="15">
        <v>33.941212700000001</v>
      </c>
      <c r="BM191" s="16">
        <v>-84.213530899999995</v>
      </c>
      <c r="BO191">
        <f t="shared" si="46"/>
        <v>0</v>
      </c>
      <c r="BP191" s="28">
        <f t="shared" si="47"/>
        <v>1</v>
      </c>
      <c r="BQ191">
        <f t="shared" si="56"/>
        <v>0</v>
      </c>
      <c r="BR191">
        <f t="shared" si="51"/>
        <v>0</v>
      </c>
      <c r="BS191">
        <f t="shared" si="51"/>
        <v>0</v>
      </c>
      <c r="BT191">
        <f t="shared" si="51"/>
        <v>0</v>
      </c>
      <c r="BU191">
        <f t="shared" si="51"/>
        <v>0</v>
      </c>
    </row>
    <row r="192" spans="1:73" x14ac:dyDescent="0.45">
      <c r="A192" s="18">
        <v>191</v>
      </c>
      <c r="B192" s="15" t="s">
        <v>678</v>
      </c>
      <c r="C192" s="15" t="s">
        <v>1301</v>
      </c>
      <c r="D192" s="15" t="s">
        <v>1287</v>
      </c>
      <c r="E192" s="17">
        <v>40937</v>
      </c>
      <c r="F192" s="15" t="s">
        <v>118</v>
      </c>
      <c r="G192" s="40" t="s">
        <v>24</v>
      </c>
      <c r="H192">
        <f t="shared" si="42"/>
        <v>0</v>
      </c>
      <c r="I192" s="15" t="s">
        <v>25</v>
      </c>
      <c r="J192" s="40" t="s">
        <v>25</v>
      </c>
      <c r="K192" s="20">
        <f t="shared" si="54"/>
        <v>1</v>
      </c>
      <c r="L192" s="20">
        <f t="shared" si="59"/>
        <v>0</v>
      </c>
      <c r="M192" s="20">
        <f t="shared" si="59"/>
        <v>0</v>
      </c>
      <c r="N192" s="20">
        <f t="shared" si="59"/>
        <v>0</v>
      </c>
      <c r="O192" s="20">
        <f t="shared" si="59"/>
        <v>0</v>
      </c>
      <c r="P192" s="20">
        <f t="shared" si="59"/>
        <v>0</v>
      </c>
      <c r="Q192" s="20">
        <f t="shared" si="59"/>
        <v>0</v>
      </c>
      <c r="R192" s="20">
        <f t="shared" si="59"/>
        <v>0</v>
      </c>
      <c r="S192" s="20">
        <f t="shared" si="59"/>
        <v>0</v>
      </c>
      <c r="T192" s="20">
        <f t="shared" si="59"/>
        <v>0</v>
      </c>
      <c r="U192" s="20">
        <f t="shared" si="59"/>
        <v>0</v>
      </c>
      <c r="V192" s="20">
        <f t="shared" si="59"/>
        <v>0</v>
      </c>
      <c r="W192" s="20">
        <f t="shared" si="59"/>
        <v>0</v>
      </c>
      <c r="X192" s="40" t="s">
        <v>57</v>
      </c>
      <c r="Y192" s="20">
        <f t="shared" si="58"/>
        <v>0</v>
      </c>
      <c r="Z192" s="20">
        <f t="shared" si="57"/>
        <v>0</v>
      </c>
      <c r="AA192" s="20">
        <f t="shared" si="57"/>
        <v>0</v>
      </c>
      <c r="AB192" s="20">
        <f t="shared" si="57"/>
        <v>1</v>
      </c>
      <c r="AC192" s="20">
        <f t="shared" si="57"/>
        <v>0</v>
      </c>
      <c r="AD192" s="20">
        <f t="shared" si="57"/>
        <v>0</v>
      </c>
      <c r="AE192" s="20">
        <f t="shared" si="57"/>
        <v>0</v>
      </c>
      <c r="AF192" s="20">
        <f t="shared" si="57"/>
        <v>0</v>
      </c>
      <c r="AG192" s="20">
        <f t="shared" si="57"/>
        <v>0</v>
      </c>
      <c r="AH192" s="20">
        <f t="shared" ref="Z192:AI218" si="60">IF($X192=AH$1,1,0)</f>
        <v>0</v>
      </c>
      <c r="AI192" s="20">
        <f t="shared" si="60"/>
        <v>0</v>
      </c>
      <c r="AJ192" s="40" t="s">
        <v>679</v>
      </c>
      <c r="AK192" s="15">
        <v>5</v>
      </c>
      <c r="AL192" s="15">
        <v>0</v>
      </c>
      <c r="AM192" s="15">
        <v>5</v>
      </c>
      <c r="AN192" s="15">
        <v>0</v>
      </c>
      <c r="AO192" s="15"/>
      <c r="AP192" s="15"/>
      <c r="AQ192" s="15"/>
      <c r="AR192" s="29" t="s">
        <v>101</v>
      </c>
      <c r="AS192" s="39" t="s">
        <v>28</v>
      </c>
      <c r="AT192" s="28">
        <f t="shared" si="43"/>
        <v>0</v>
      </c>
      <c r="AU192" s="28" t="s">
        <v>101</v>
      </c>
      <c r="AV192" s="40" t="s">
        <v>28</v>
      </c>
      <c r="AW192" s="32">
        <f t="shared" si="53"/>
        <v>0</v>
      </c>
      <c r="AX192" s="32">
        <f t="shared" si="53"/>
        <v>1</v>
      </c>
      <c r="AY192" s="32">
        <f t="shared" si="53"/>
        <v>0</v>
      </c>
      <c r="AZ192" s="42" t="s">
        <v>1469</v>
      </c>
      <c r="BA192">
        <f t="shared" si="55"/>
        <v>0</v>
      </c>
      <c r="BB192">
        <f t="shared" si="50"/>
        <v>0</v>
      </c>
      <c r="BC192">
        <f t="shared" si="50"/>
        <v>1</v>
      </c>
      <c r="BD192">
        <f t="shared" si="50"/>
        <v>0</v>
      </c>
      <c r="BE192">
        <f t="shared" si="50"/>
        <v>0</v>
      </c>
      <c r="BF192">
        <f t="shared" si="50"/>
        <v>0</v>
      </c>
      <c r="BG192" s="40" t="s">
        <v>109</v>
      </c>
      <c r="BH192" s="20">
        <f t="shared" si="45"/>
        <v>1</v>
      </c>
      <c r="BI192" s="20">
        <f t="shared" si="41"/>
        <v>0</v>
      </c>
      <c r="BJ192" s="20">
        <f t="shared" si="41"/>
        <v>0</v>
      </c>
      <c r="BK192" s="20">
        <f t="shared" si="41"/>
        <v>0</v>
      </c>
      <c r="BL192" s="15">
        <v>33.5282865</v>
      </c>
      <c r="BM192" s="16">
        <v>-86.795504480000005</v>
      </c>
      <c r="BO192">
        <f t="shared" si="46"/>
        <v>0</v>
      </c>
      <c r="BP192" s="28">
        <f t="shared" si="47"/>
        <v>1</v>
      </c>
      <c r="BQ192">
        <f t="shared" si="56"/>
        <v>0</v>
      </c>
      <c r="BR192">
        <f t="shared" si="51"/>
        <v>0</v>
      </c>
      <c r="BS192">
        <f t="shared" si="51"/>
        <v>1</v>
      </c>
      <c r="BT192">
        <f t="shared" si="51"/>
        <v>0</v>
      </c>
      <c r="BU192">
        <f t="shared" si="51"/>
        <v>0</v>
      </c>
    </row>
    <row r="193" spans="1:73" x14ac:dyDescent="0.45">
      <c r="A193" s="18">
        <v>192</v>
      </c>
      <c r="B193" s="15" t="s">
        <v>680</v>
      </c>
      <c r="C193" s="15" t="s">
        <v>1300</v>
      </c>
      <c r="D193" s="15" t="s">
        <v>1163</v>
      </c>
      <c r="E193" s="17">
        <v>40828</v>
      </c>
      <c r="F193" s="15" t="s">
        <v>682</v>
      </c>
      <c r="G193" s="40" t="s">
        <v>464</v>
      </c>
      <c r="H193">
        <f t="shared" si="42"/>
        <v>0</v>
      </c>
      <c r="I193" s="15" t="s">
        <v>339</v>
      </c>
      <c r="J193" s="40" t="s">
        <v>1467</v>
      </c>
      <c r="K193" s="20">
        <f t="shared" si="54"/>
        <v>0</v>
      </c>
      <c r="L193" s="20">
        <f t="shared" si="59"/>
        <v>0</v>
      </c>
      <c r="M193" s="20">
        <f t="shared" si="59"/>
        <v>0</v>
      </c>
      <c r="N193" s="20">
        <f t="shared" si="59"/>
        <v>0</v>
      </c>
      <c r="O193" s="20">
        <f t="shared" si="59"/>
        <v>0</v>
      </c>
      <c r="P193" s="20">
        <f t="shared" si="59"/>
        <v>0</v>
      </c>
      <c r="Q193" s="20">
        <f t="shared" si="59"/>
        <v>0</v>
      </c>
      <c r="R193" s="20">
        <f t="shared" si="59"/>
        <v>0</v>
      </c>
      <c r="S193" s="20">
        <f t="shared" si="59"/>
        <v>0</v>
      </c>
      <c r="T193" s="20">
        <f t="shared" si="59"/>
        <v>0</v>
      </c>
      <c r="U193" s="20">
        <f t="shared" si="59"/>
        <v>0</v>
      </c>
      <c r="V193" s="20">
        <f t="shared" si="59"/>
        <v>0</v>
      </c>
      <c r="W193" s="20">
        <f t="shared" si="59"/>
        <v>1</v>
      </c>
      <c r="X193" s="40" t="s">
        <v>132</v>
      </c>
      <c r="Y193" s="20">
        <f t="shared" si="58"/>
        <v>0</v>
      </c>
      <c r="Z193" s="20">
        <f t="shared" si="60"/>
        <v>0</v>
      </c>
      <c r="AA193" s="20">
        <f t="shared" si="60"/>
        <v>0</v>
      </c>
      <c r="AB193" s="20">
        <f t="shared" si="60"/>
        <v>0</v>
      </c>
      <c r="AC193" s="20">
        <f t="shared" si="60"/>
        <v>0</v>
      </c>
      <c r="AD193" s="20">
        <f t="shared" si="60"/>
        <v>0</v>
      </c>
      <c r="AE193" s="20">
        <f t="shared" si="60"/>
        <v>1</v>
      </c>
      <c r="AF193" s="20">
        <f t="shared" si="60"/>
        <v>0</v>
      </c>
      <c r="AG193" s="20">
        <f t="shared" si="60"/>
        <v>0</v>
      </c>
      <c r="AH193" s="20">
        <f t="shared" si="60"/>
        <v>0</v>
      </c>
      <c r="AI193" s="20">
        <f t="shared" si="60"/>
        <v>0</v>
      </c>
      <c r="AJ193" s="40" t="s">
        <v>683</v>
      </c>
      <c r="AK193" s="15">
        <v>8</v>
      </c>
      <c r="AL193" s="15">
        <v>1</v>
      </c>
      <c r="AM193" s="15">
        <v>9</v>
      </c>
      <c r="AN193" s="15">
        <v>0</v>
      </c>
      <c r="AO193" s="15">
        <v>41</v>
      </c>
      <c r="AP193" s="15"/>
      <c r="AQ193" s="15"/>
      <c r="AR193" s="29">
        <v>41</v>
      </c>
      <c r="AS193" s="39" t="s">
        <v>28</v>
      </c>
      <c r="AT193" s="28">
        <f t="shared" si="43"/>
        <v>0</v>
      </c>
      <c r="AU193" s="28" t="s">
        <v>101</v>
      </c>
      <c r="AV193" s="40" t="s">
        <v>52</v>
      </c>
      <c r="AW193" s="32">
        <f t="shared" si="53"/>
        <v>1</v>
      </c>
      <c r="AX193" s="32">
        <f t="shared" si="53"/>
        <v>0</v>
      </c>
      <c r="AY193" s="32">
        <f t="shared" si="53"/>
        <v>0</v>
      </c>
      <c r="AZ193" s="42" t="s">
        <v>29</v>
      </c>
      <c r="BA193">
        <f t="shared" si="55"/>
        <v>1</v>
      </c>
      <c r="BB193">
        <f t="shared" si="50"/>
        <v>0</v>
      </c>
      <c r="BC193">
        <f t="shared" si="50"/>
        <v>0</v>
      </c>
      <c r="BD193">
        <f t="shared" si="50"/>
        <v>0</v>
      </c>
      <c r="BE193">
        <f t="shared" si="50"/>
        <v>0</v>
      </c>
      <c r="BF193">
        <f t="shared" si="50"/>
        <v>0</v>
      </c>
      <c r="BG193" s="40" t="s">
        <v>109</v>
      </c>
      <c r="BH193" s="20">
        <f t="shared" si="45"/>
        <v>1</v>
      </c>
      <c r="BI193" s="20">
        <f t="shared" si="41"/>
        <v>0</v>
      </c>
      <c r="BJ193" s="20">
        <f t="shared" si="41"/>
        <v>0</v>
      </c>
      <c r="BK193" s="20">
        <f t="shared" si="41"/>
        <v>0</v>
      </c>
      <c r="BL193" s="15">
        <v>33.754326319999997</v>
      </c>
      <c r="BM193" s="16">
        <v>-118.0715378</v>
      </c>
      <c r="BO193">
        <f t="shared" si="46"/>
        <v>0</v>
      </c>
      <c r="BP193" s="28">
        <f t="shared" si="47"/>
        <v>1</v>
      </c>
      <c r="BQ193">
        <f t="shared" si="56"/>
        <v>1</v>
      </c>
      <c r="BR193">
        <f t="shared" si="51"/>
        <v>0</v>
      </c>
      <c r="BS193">
        <f t="shared" si="51"/>
        <v>0</v>
      </c>
      <c r="BT193">
        <f t="shared" si="51"/>
        <v>0</v>
      </c>
      <c r="BU193">
        <f t="shared" si="51"/>
        <v>0</v>
      </c>
    </row>
    <row r="194" spans="1:73" x14ac:dyDescent="0.45">
      <c r="A194" s="18">
        <v>193</v>
      </c>
      <c r="B194" s="15" t="s">
        <v>684</v>
      </c>
      <c r="C194" s="15" t="s">
        <v>1299</v>
      </c>
      <c r="D194" s="15" t="s">
        <v>1169</v>
      </c>
      <c r="E194" s="17">
        <v>40792</v>
      </c>
      <c r="F194" s="15" t="s">
        <v>686</v>
      </c>
      <c r="G194" s="40" t="s">
        <v>24</v>
      </c>
      <c r="H194">
        <f t="shared" si="42"/>
        <v>0</v>
      </c>
      <c r="I194" s="15" t="s">
        <v>25</v>
      </c>
      <c r="J194" s="40" t="s">
        <v>25</v>
      </c>
      <c r="K194" s="20">
        <f t="shared" si="54"/>
        <v>1</v>
      </c>
      <c r="L194" s="20">
        <f t="shared" si="59"/>
        <v>0</v>
      </c>
      <c r="M194" s="20">
        <f t="shared" si="59"/>
        <v>0</v>
      </c>
      <c r="N194" s="20">
        <f t="shared" si="59"/>
        <v>0</v>
      </c>
      <c r="O194" s="20">
        <f t="shared" si="59"/>
        <v>0</v>
      </c>
      <c r="P194" s="20">
        <f t="shared" si="59"/>
        <v>0</v>
      </c>
      <c r="Q194" s="20">
        <f t="shared" si="59"/>
        <v>0</v>
      </c>
      <c r="R194" s="20">
        <f t="shared" si="59"/>
        <v>0</v>
      </c>
      <c r="S194" s="20">
        <f t="shared" si="59"/>
        <v>0</v>
      </c>
      <c r="T194" s="20">
        <f t="shared" si="59"/>
        <v>0</v>
      </c>
      <c r="U194" s="20">
        <f t="shared" si="59"/>
        <v>0</v>
      </c>
      <c r="V194" s="20">
        <f t="shared" si="59"/>
        <v>0</v>
      </c>
      <c r="W194" s="20">
        <f t="shared" si="59"/>
        <v>0</v>
      </c>
      <c r="X194" s="40" t="s">
        <v>57</v>
      </c>
      <c r="Y194" s="20">
        <f t="shared" si="58"/>
        <v>0</v>
      </c>
      <c r="Z194" s="20">
        <f t="shared" si="60"/>
        <v>0</v>
      </c>
      <c r="AA194" s="20">
        <f t="shared" si="60"/>
        <v>0</v>
      </c>
      <c r="AB194" s="20">
        <f t="shared" si="60"/>
        <v>1</v>
      </c>
      <c r="AC194" s="20">
        <f t="shared" si="60"/>
        <v>0</v>
      </c>
      <c r="AD194" s="20">
        <f t="shared" si="60"/>
        <v>0</v>
      </c>
      <c r="AE194" s="20">
        <f t="shared" si="60"/>
        <v>0</v>
      </c>
      <c r="AF194" s="20">
        <f t="shared" si="60"/>
        <v>0</v>
      </c>
      <c r="AG194" s="20">
        <f t="shared" si="60"/>
        <v>0</v>
      </c>
      <c r="AH194" s="20">
        <f t="shared" si="60"/>
        <v>0</v>
      </c>
      <c r="AI194" s="20">
        <f t="shared" si="60"/>
        <v>0</v>
      </c>
      <c r="AJ194" s="40" t="s">
        <v>687</v>
      </c>
      <c r="AK194" s="15">
        <v>5</v>
      </c>
      <c r="AL194" s="15">
        <v>7</v>
      </c>
      <c r="AM194" s="15">
        <v>12</v>
      </c>
      <c r="AN194" s="15">
        <v>0</v>
      </c>
      <c r="AO194" s="15">
        <v>32</v>
      </c>
      <c r="AP194" s="15"/>
      <c r="AQ194" s="15"/>
      <c r="AR194" s="29">
        <v>32</v>
      </c>
      <c r="AS194" s="39" t="s">
        <v>28</v>
      </c>
      <c r="AT194" s="28">
        <f t="shared" si="43"/>
        <v>0</v>
      </c>
      <c r="AU194" s="28" t="s">
        <v>101</v>
      </c>
      <c r="AV194" s="40" t="s">
        <v>52</v>
      </c>
      <c r="AW194" s="32">
        <f t="shared" si="53"/>
        <v>1</v>
      </c>
      <c r="AX194" s="32">
        <f t="shared" si="53"/>
        <v>0</v>
      </c>
      <c r="AY194" s="32">
        <f t="shared" si="53"/>
        <v>0</v>
      </c>
      <c r="AZ194" s="42" t="s">
        <v>78</v>
      </c>
      <c r="BA194">
        <f t="shared" si="55"/>
        <v>0</v>
      </c>
      <c r="BB194">
        <f t="shared" si="50"/>
        <v>0</v>
      </c>
      <c r="BC194">
        <f t="shared" si="50"/>
        <v>0</v>
      </c>
      <c r="BD194">
        <f t="shared" si="50"/>
        <v>0</v>
      </c>
      <c r="BE194">
        <f t="shared" si="50"/>
        <v>0</v>
      </c>
      <c r="BF194">
        <f t="shared" si="50"/>
        <v>0</v>
      </c>
      <c r="BG194" s="40" t="s">
        <v>109</v>
      </c>
      <c r="BH194" s="20">
        <f t="shared" si="45"/>
        <v>1</v>
      </c>
      <c r="BI194" s="20">
        <f t="shared" si="45"/>
        <v>0</v>
      </c>
      <c r="BJ194" s="20">
        <f t="shared" si="45"/>
        <v>0</v>
      </c>
      <c r="BK194" s="20">
        <f t="shared" si="45"/>
        <v>0</v>
      </c>
      <c r="BL194" s="15">
        <v>39.163798399999997</v>
      </c>
      <c r="BM194" s="16">
        <v>-119.76740340000001</v>
      </c>
      <c r="BO194">
        <f t="shared" si="46"/>
        <v>0</v>
      </c>
      <c r="BP194" s="28">
        <f t="shared" si="47"/>
        <v>1</v>
      </c>
      <c r="BQ194">
        <f t="shared" si="56"/>
        <v>0</v>
      </c>
      <c r="BR194">
        <f t="shared" si="51"/>
        <v>0</v>
      </c>
      <c r="BS194">
        <f t="shared" si="51"/>
        <v>0</v>
      </c>
      <c r="BT194">
        <f t="shared" si="51"/>
        <v>0</v>
      </c>
      <c r="BU194">
        <f t="shared" si="51"/>
        <v>0</v>
      </c>
    </row>
    <row r="195" spans="1:73" x14ac:dyDescent="0.45">
      <c r="A195" s="18">
        <v>194</v>
      </c>
      <c r="B195" s="15" t="s">
        <v>688</v>
      </c>
      <c r="C195" s="15" t="s">
        <v>1298</v>
      </c>
      <c r="D195" s="15" t="s">
        <v>1201</v>
      </c>
      <c r="E195" s="17">
        <v>40731</v>
      </c>
      <c r="F195" s="15" t="s">
        <v>1448</v>
      </c>
      <c r="G195" s="40" t="s">
        <v>464</v>
      </c>
      <c r="H195">
        <f t="shared" ref="H195:H258" si="61">IF(G195="open",1,0)</f>
        <v>0</v>
      </c>
      <c r="I195" s="15" t="s">
        <v>522</v>
      </c>
      <c r="J195" s="40" t="s">
        <v>1467</v>
      </c>
      <c r="K195" s="20">
        <f t="shared" si="54"/>
        <v>0</v>
      </c>
      <c r="L195" s="20">
        <f t="shared" si="59"/>
        <v>0</v>
      </c>
      <c r="M195" s="20">
        <f t="shared" si="59"/>
        <v>0</v>
      </c>
      <c r="N195" s="20">
        <f t="shared" si="59"/>
        <v>0</v>
      </c>
      <c r="O195" s="20">
        <f t="shared" si="59"/>
        <v>0</v>
      </c>
      <c r="P195" s="20">
        <f t="shared" si="59"/>
        <v>0</v>
      </c>
      <c r="Q195" s="20">
        <f t="shared" si="59"/>
        <v>0</v>
      </c>
      <c r="R195" s="20">
        <f t="shared" si="59"/>
        <v>0</v>
      </c>
      <c r="S195" s="20">
        <f t="shared" si="59"/>
        <v>0</v>
      </c>
      <c r="T195" s="20">
        <f t="shared" si="59"/>
        <v>0</v>
      </c>
      <c r="U195" s="20">
        <f t="shared" si="59"/>
        <v>0</v>
      </c>
      <c r="V195" s="20">
        <f t="shared" si="59"/>
        <v>0</v>
      </c>
      <c r="W195" s="20">
        <f t="shared" si="59"/>
        <v>1</v>
      </c>
      <c r="X195" s="40" t="s">
        <v>223</v>
      </c>
      <c r="Y195" s="20">
        <f t="shared" si="58"/>
        <v>0</v>
      </c>
      <c r="Z195" s="20">
        <f t="shared" si="60"/>
        <v>0</v>
      </c>
      <c r="AA195" s="20">
        <f t="shared" si="60"/>
        <v>0</v>
      </c>
      <c r="AB195" s="20">
        <f t="shared" si="60"/>
        <v>0</v>
      </c>
      <c r="AC195" s="20">
        <f t="shared" si="60"/>
        <v>1</v>
      </c>
      <c r="AD195" s="20">
        <f t="shared" si="60"/>
        <v>0</v>
      </c>
      <c r="AE195" s="20">
        <f t="shared" si="60"/>
        <v>0</v>
      </c>
      <c r="AF195" s="20">
        <f t="shared" si="60"/>
        <v>0</v>
      </c>
      <c r="AG195" s="20">
        <f t="shared" si="60"/>
        <v>0</v>
      </c>
      <c r="AH195" s="20">
        <f t="shared" si="60"/>
        <v>0</v>
      </c>
      <c r="AI195" s="20">
        <f t="shared" si="60"/>
        <v>0</v>
      </c>
      <c r="AJ195" s="40" t="s">
        <v>690</v>
      </c>
      <c r="AK195" s="15">
        <v>8</v>
      </c>
      <c r="AL195" s="15">
        <v>2</v>
      </c>
      <c r="AM195" s="15">
        <v>9</v>
      </c>
      <c r="AN195" s="15">
        <v>0</v>
      </c>
      <c r="AO195" s="15">
        <v>34</v>
      </c>
      <c r="AP195" s="15"/>
      <c r="AQ195" s="15"/>
      <c r="AR195" s="29">
        <v>34</v>
      </c>
      <c r="AS195" s="39" t="s">
        <v>28</v>
      </c>
      <c r="AT195" s="28">
        <f t="shared" ref="AT195:AT258" si="62">IF(AS195="NO",0,1)</f>
        <v>0</v>
      </c>
      <c r="AU195" s="28" t="s">
        <v>101</v>
      </c>
      <c r="AV195" s="40" t="s">
        <v>52</v>
      </c>
      <c r="AW195" s="32">
        <f t="shared" ref="AW195:AY226" si="63">IF($AV195=AW$1,1,0)</f>
        <v>1</v>
      </c>
      <c r="AX195" s="32">
        <f t="shared" si="63"/>
        <v>0</v>
      </c>
      <c r="AY195" s="32">
        <f t="shared" si="63"/>
        <v>0</v>
      </c>
      <c r="AZ195" s="42" t="s">
        <v>1469</v>
      </c>
      <c r="BA195">
        <f t="shared" si="55"/>
        <v>0</v>
      </c>
      <c r="BB195">
        <f t="shared" si="50"/>
        <v>0</v>
      </c>
      <c r="BC195">
        <f t="shared" si="50"/>
        <v>1</v>
      </c>
      <c r="BD195">
        <f t="shared" si="50"/>
        <v>0</v>
      </c>
      <c r="BE195">
        <f t="shared" si="50"/>
        <v>0</v>
      </c>
      <c r="BF195">
        <f t="shared" si="50"/>
        <v>0</v>
      </c>
      <c r="BG195" s="40" t="s">
        <v>109</v>
      </c>
      <c r="BH195" s="20">
        <f t="shared" ref="BH195:BK226" si="64">IF($BG195=BH$1,1,0)</f>
        <v>1</v>
      </c>
      <c r="BI195" s="20">
        <f t="shared" si="64"/>
        <v>0</v>
      </c>
      <c r="BJ195" s="20">
        <f t="shared" si="64"/>
        <v>0</v>
      </c>
      <c r="BK195" s="20">
        <f t="shared" si="64"/>
        <v>0</v>
      </c>
      <c r="BL195" s="15">
        <v>42.969204339999997</v>
      </c>
      <c r="BM195" s="16">
        <v>-85.660089020000001</v>
      </c>
      <c r="BO195">
        <f t="shared" ref="BO195:BO258" si="65">IF(BN195="open",1,0)</f>
        <v>0</v>
      </c>
      <c r="BP195" s="28">
        <f t="shared" ref="BP195:BP258" si="66">IF(BO195="NO",0,1)</f>
        <v>1</v>
      </c>
      <c r="BQ195">
        <f t="shared" si="56"/>
        <v>0</v>
      </c>
      <c r="BR195">
        <f t="shared" si="51"/>
        <v>0</v>
      </c>
      <c r="BS195">
        <f t="shared" si="51"/>
        <v>1</v>
      </c>
      <c r="BT195">
        <f t="shared" si="51"/>
        <v>0</v>
      </c>
      <c r="BU195">
        <f t="shared" si="51"/>
        <v>0</v>
      </c>
    </row>
    <row r="196" spans="1:73" x14ac:dyDescent="0.45">
      <c r="A196" s="18">
        <v>195</v>
      </c>
      <c r="B196" s="15" t="s">
        <v>691</v>
      </c>
      <c r="C196" s="15" t="s">
        <v>1297</v>
      </c>
      <c r="D196" s="15" t="s">
        <v>1287</v>
      </c>
      <c r="E196" s="17">
        <v>40639</v>
      </c>
      <c r="F196" s="15" t="s">
        <v>693</v>
      </c>
      <c r="G196" s="40" t="s">
        <v>34</v>
      </c>
      <c r="H196">
        <f t="shared" si="61"/>
        <v>1</v>
      </c>
      <c r="I196" s="15" t="s">
        <v>522</v>
      </c>
      <c r="J196" s="40" t="s">
        <v>1467</v>
      </c>
      <c r="K196" s="20">
        <f t="shared" si="54"/>
        <v>0</v>
      </c>
      <c r="L196" s="20">
        <f t="shared" si="59"/>
        <v>0</v>
      </c>
      <c r="M196" s="20">
        <f t="shared" si="59"/>
        <v>0</v>
      </c>
      <c r="N196" s="20">
        <f t="shared" si="59"/>
        <v>0</v>
      </c>
      <c r="O196" s="20">
        <f t="shared" si="59"/>
        <v>0</v>
      </c>
      <c r="P196" s="20">
        <f t="shared" si="59"/>
        <v>0</v>
      </c>
      <c r="Q196" s="20">
        <f t="shared" si="59"/>
        <v>0</v>
      </c>
      <c r="R196" s="20">
        <f t="shared" si="59"/>
        <v>0</v>
      </c>
      <c r="S196" s="20">
        <f t="shared" si="59"/>
        <v>0</v>
      </c>
      <c r="T196" s="20">
        <f t="shared" si="59"/>
        <v>0</v>
      </c>
      <c r="U196" s="20">
        <f t="shared" si="59"/>
        <v>0</v>
      </c>
      <c r="V196" s="20">
        <f t="shared" si="59"/>
        <v>0</v>
      </c>
      <c r="W196" s="20">
        <f t="shared" si="59"/>
        <v>1</v>
      </c>
      <c r="X196" s="40" t="s">
        <v>132</v>
      </c>
      <c r="Y196" s="20">
        <f t="shared" si="58"/>
        <v>0</v>
      </c>
      <c r="Z196" s="20">
        <f t="shared" si="60"/>
        <v>0</v>
      </c>
      <c r="AA196" s="20">
        <f t="shared" si="60"/>
        <v>0</v>
      </c>
      <c r="AB196" s="20">
        <f t="shared" si="60"/>
        <v>0</v>
      </c>
      <c r="AC196" s="20">
        <f t="shared" si="60"/>
        <v>0</v>
      </c>
      <c r="AD196" s="20">
        <f t="shared" si="60"/>
        <v>0</v>
      </c>
      <c r="AE196" s="20">
        <f t="shared" si="60"/>
        <v>1</v>
      </c>
      <c r="AF196" s="20">
        <f t="shared" si="60"/>
        <v>0</v>
      </c>
      <c r="AG196" s="20">
        <f t="shared" si="60"/>
        <v>0</v>
      </c>
      <c r="AH196" s="20">
        <f t="shared" si="60"/>
        <v>0</v>
      </c>
      <c r="AI196" s="20">
        <f t="shared" si="60"/>
        <v>0</v>
      </c>
      <c r="AJ196" s="40" t="s">
        <v>694</v>
      </c>
      <c r="AK196" s="15">
        <v>1</v>
      </c>
      <c r="AL196" s="15">
        <v>3</v>
      </c>
      <c r="AM196" s="15">
        <v>4</v>
      </c>
      <c r="AN196" s="15">
        <v>0</v>
      </c>
      <c r="AO196" s="15">
        <v>34</v>
      </c>
      <c r="AP196" s="15"/>
      <c r="AQ196" s="15"/>
      <c r="AR196" s="29">
        <v>34</v>
      </c>
      <c r="AS196" s="39" t="s">
        <v>28</v>
      </c>
      <c r="AT196" s="28">
        <f t="shared" si="62"/>
        <v>0</v>
      </c>
      <c r="AU196" s="28" t="s">
        <v>101</v>
      </c>
      <c r="AV196" s="40" t="s">
        <v>52</v>
      </c>
      <c r="AW196" s="32">
        <f t="shared" si="63"/>
        <v>1</v>
      </c>
      <c r="AX196" s="32">
        <f t="shared" si="63"/>
        <v>0</v>
      </c>
      <c r="AY196" s="32">
        <f t="shared" si="63"/>
        <v>0</v>
      </c>
      <c r="AZ196" s="42" t="s">
        <v>29</v>
      </c>
      <c r="BA196">
        <f t="shared" si="55"/>
        <v>1</v>
      </c>
      <c r="BB196">
        <f t="shared" si="50"/>
        <v>0</v>
      </c>
      <c r="BC196">
        <f t="shared" si="50"/>
        <v>0</v>
      </c>
      <c r="BD196">
        <f t="shared" si="50"/>
        <v>0</v>
      </c>
      <c r="BE196">
        <f t="shared" si="50"/>
        <v>0</v>
      </c>
      <c r="BF196">
        <f t="shared" si="50"/>
        <v>0</v>
      </c>
      <c r="BG196" s="40" t="s">
        <v>109</v>
      </c>
      <c r="BH196" s="20">
        <f t="shared" si="64"/>
        <v>1</v>
      </c>
      <c r="BI196" s="20">
        <f t="shared" si="64"/>
        <v>0</v>
      </c>
      <c r="BJ196" s="20">
        <f t="shared" si="64"/>
        <v>0</v>
      </c>
      <c r="BK196" s="20">
        <f t="shared" si="64"/>
        <v>0</v>
      </c>
      <c r="BL196" s="15">
        <v>32.662401060000001</v>
      </c>
      <c r="BM196" s="16">
        <v>-85.377069309999996</v>
      </c>
      <c r="BO196">
        <f t="shared" si="65"/>
        <v>0</v>
      </c>
      <c r="BP196" s="28">
        <f t="shared" si="66"/>
        <v>1</v>
      </c>
      <c r="BQ196">
        <f t="shared" si="56"/>
        <v>1</v>
      </c>
      <c r="BR196">
        <f t="shared" si="51"/>
        <v>0</v>
      </c>
      <c r="BS196">
        <f t="shared" si="51"/>
        <v>0</v>
      </c>
      <c r="BT196">
        <f t="shared" si="51"/>
        <v>0</v>
      </c>
      <c r="BU196">
        <f t="shared" si="51"/>
        <v>0</v>
      </c>
    </row>
    <row r="197" spans="1:73" x14ac:dyDescent="0.45">
      <c r="A197" s="18">
        <v>196</v>
      </c>
      <c r="B197" s="15" t="s">
        <v>695</v>
      </c>
      <c r="C197" s="15" t="s">
        <v>1296</v>
      </c>
      <c r="D197" s="15" t="s">
        <v>1223</v>
      </c>
      <c r="E197" s="17">
        <v>40580</v>
      </c>
      <c r="F197" s="15" t="s">
        <v>697</v>
      </c>
      <c r="G197" s="40" t="s">
        <v>24</v>
      </c>
      <c r="H197">
        <f t="shared" si="61"/>
        <v>0</v>
      </c>
      <c r="I197" s="15" t="s">
        <v>25</v>
      </c>
      <c r="J197" s="40" t="s">
        <v>25</v>
      </c>
      <c r="K197" s="20">
        <f t="shared" si="54"/>
        <v>1</v>
      </c>
      <c r="L197" s="20">
        <f t="shared" si="59"/>
        <v>0</v>
      </c>
      <c r="M197" s="20">
        <f t="shared" si="59"/>
        <v>0</v>
      </c>
      <c r="N197" s="20">
        <f t="shared" si="59"/>
        <v>0</v>
      </c>
      <c r="O197" s="20">
        <f t="shared" si="59"/>
        <v>0</v>
      </c>
      <c r="P197" s="20">
        <f t="shared" si="59"/>
        <v>0</v>
      </c>
      <c r="Q197" s="20">
        <f t="shared" si="59"/>
        <v>0</v>
      </c>
      <c r="R197" s="20">
        <f t="shared" si="59"/>
        <v>0</v>
      </c>
      <c r="S197" s="20">
        <f t="shared" si="59"/>
        <v>0</v>
      </c>
      <c r="T197" s="20">
        <f t="shared" si="59"/>
        <v>0</v>
      </c>
      <c r="U197" s="20">
        <f t="shared" si="59"/>
        <v>0</v>
      </c>
      <c r="V197" s="20">
        <f t="shared" si="59"/>
        <v>0</v>
      </c>
      <c r="W197" s="20">
        <f t="shared" si="59"/>
        <v>0</v>
      </c>
      <c r="X197" s="40" t="s">
        <v>132</v>
      </c>
      <c r="Y197" s="20">
        <f t="shared" si="58"/>
        <v>0</v>
      </c>
      <c r="Z197" s="20">
        <f t="shared" si="60"/>
        <v>0</v>
      </c>
      <c r="AA197" s="20">
        <f t="shared" si="60"/>
        <v>0</v>
      </c>
      <c r="AB197" s="20">
        <f t="shared" si="60"/>
        <v>0</v>
      </c>
      <c r="AC197" s="20">
        <f t="shared" si="60"/>
        <v>0</v>
      </c>
      <c r="AD197" s="20">
        <f t="shared" si="60"/>
        <v>0</v>
      </c>
      <c r="AE197" s="20">
        <f t="shared" si="60"/>
        <v>1</v>
      </c>
      <c r="AF197" s="20">
        <f t="shared" si="60"/>
        <v>0</v>
      </c>
      <c r="AG197" s="20">
        <f t="shared" si="60"/>
        <v>0</v>
      </c>
      <c r="AH197" s="20">
        <f t="shared" si="60"/>
        <v>0</v>
      </c>
      <c r="AI197" s="20">
        <f t="shared" si="60"/>
        <v>0</v>
      </c>
      <c r="AJ197" s="40" t="s">
        <v>698</v>
      </c>
      <c r="AK197" s="15">
        <v>1</v>
      </c>
      <c r="AL197" s="15">
        <v>11</v>
      </c>
      <c r="AM197" s="15">
        <v>12</v>
      </c>
      <c r="AN197" s="15">
        <v>0</v>
      </c>
      <c r="AO197" s="15" t="s">
        <v>699</v>
      </c>
      <c r="AP197" s="15"/>
      <c r="AQ197" s="15"/>
      <c r="AR197" s="29">
        <v>20</v>
      </c>
      <c r="AS197" s="39" t="s">
        <v>28</v>
      </c>
      <c r="AT197" s="28">
        <f t="shared" si="62"/>
        <v>0</v>
      </c>
      <c r="AU197" s="28" t="s">
        <v>101</v>
      </c>
      <c r="AV197" s="40" t="s">
        <v>101</v>
      </c>
      <c r="AW197" s="32">
        <f t="shared" si="63"/>
        <v>0</v>
      </c>
      <c r="AX197" s="32">
        <f t="shared" si="63"/>
        <v>0</v>
      </c>
      <c r="AY197" s="32">
        <f t="shared" si="63"/>
        <v>1</v>
      </c>
      <c r="AZ197" s="42" t="s">
        <v>1469</v>
      </c>
      <c r="BA197">
        <f t="shared" si="55"/>
        <v>0</v>
      </c>
      <c r="BB197">
        <f t="shared" si="50"/>
        <v>0</v>
      </c>
      <c r="BC197">
        <f t="shared" si="50"/>
        <v>1</v>
      </c>
      <c r="BD197">
        <f t="shared" si="50"/>
        <v>0</v>
      </c>
      <c r="BE197">
        <f t="shared" si="50"/>
        <v>0</v>
      </c>
      <c r="BF197">
        <f t="shared" si="50"/>
        <v>0</v>
      </c>
      <c r="BG197" s="40" t="s">
        <v>109</v>
      </c>
      <c r="BH197" s="20">
        <f t="shared" si="64"/>
        <v>1</v>
      </c>
      <c r="BI197" s="20">
        <f t="shared" si="64"/>
        <v>0</v>
      </c>
      <c r="BJ197" s="20">
        <f t="shared" si="64"/>
        <v>0</v>
      </c>
      <c r="BK197" s="20">
        <f t="shared" si="64"/>
        <v>0</v>
      </c>
      <c r="BL197" s="15">
        <v>41.099339579999999</v>
      </c>
      <c r="BM197" s="16">
        <v>-80.646317049999993</v>
      </c>
      <c r="BO197">
        <f t="shared" si="65"/>
        <v>0</v>
      </c>
      <c r="BP197" s="28">
        <f t="shared" si="66"/>
        <v>1</v>
      </c>
      <c r="BQ197">
        <f t="shared" si="56"/>
        <v>0</v>
      </c>
      <c r="BR197">
        <f t="shared" si="51"/>
        <v>0</v>
      </c>
      <c r="BS197">
        <f t="shared" si="51"/>
        <v>1</v>
      </c>
      <c r="BT197">
        <f t="shared" si="51"/>
        <v>0</v>
      </c>
      <c r="BU197">
        <f t="shared" si="51"/>
        <v>0</v>
      </c>
    </row>
    <row r="198" spans="1:73" x14ac:dyDescent="0.45">
      <c r="A198" s="18">
        <v>197</v>
      </c>
      <c r="B198" s="15" t="s">
        <v>700</v>
      </c>
      <c r="C198" s="15" t="s">
        <v>409</v>
      </c>
      <c r="D198" s="15" t="s">
        <v>1154</v>
      </c>
      <c r="E198" s="17">
        <v>40551</v>
      </c>
      <c r="F198" s="15" t="s">
        <v>421</v>
      </c>
      <c r="G198" s="40" t="s">
        <v>34</v>
      </c>
      <c r="H198">
        <f t="shared" si="61"/>
        <v>1</v>
      </c>
      <c r="I198" s="15" t="s">
        <v>701</v>
      </c>
      <c r="J198" s="40" t="s">
        <v>701</v>
      </c>
      <c r="K198" s="20">
        <f t="shared" si="54"/>
        <v>0</v>
      </c>
      <c r="L198" s="20">
        <f t="shared" si="59"/>
        <v>0</v>
      </c>
      <c r="M198" s="20">
        <f t="shared" si="59"/>
        <v>0</v>
      </c>
      <c r="N198" s="20">
        <f t="shared" si="59"/>
        <v>0</v>
      </c>
      <c r="O198" s="20">
        <f t="shared" si="59"/>
        <v>0</v>
      </c>
      <c r="P198" s="20">
        <f t="shared" si="59"/>
        <v>0</v>
      </c>
      <c r="Q198" s="20">
        <f t="shared" si="59"/>
        <v>0</v>
      </c>
      <c r="R198" s="20">
        <f t="shared" si="59"/>
        <v>0</v>
      </c>
      <c r="S198" s="20">
        <f t="shared" si="59"/>
        <v>0</v>
      </c>
      <c r="T198" s="20">
        <f t="shared" si="59"/>
        <v>0</v>
      </c>
      <c r="U198" s="20">
        <f t="shared" si="59"/>
        <v>0</v>
      </c>
      <c r="V198" s="20">
        <f t="shared" si="59"/>
        <v>0</v>
      </c>
      <c r="W198" s="20">
        <f t="shared" si="59"/>
        <v>0</v>
      </c>
      <c r="X198" s="40" t="s">
        <v>57</v>
      </c>
      <c r="Y198" s="20">
        <f t="shared" si="58"/>
        <v>0</v>
      </c>
      <c r="Z198" s="20">
        <f t="shared" si="60"/>
        <v>0</v>
      </c>
      <c r="AA198" s="20">
        <f t="shared" si="60"/>
        <v>0</v>
      </c>
      <c r="AB198" s="20">
        <f t="shared" si="60"/>
        <v>1</v>
      </c>
      <c r="AC198" s="20">
        <f t="shared" si="60"/>
        <v>0</v>
      </c>
      <c r="AD198" s="20">
        <f t="shared" si="60"/>
        <v>0</v>
      </c>
      <c r="AE198" s="20">
        <f t="shared" si="60"/>
        <v>0</v>
      </c>
      <c r="AF198" s="20">
        <f t="shared" si="60"/>
        <v>0</v>
      </c>
      <c r="AG198" s="20">
        <f t="shared" si="60"/>
        <v>0</v>
      </c>
      <c r="AH198" s="20">
        <f t="shared" si="60"/>
        <v>0</v>
      </c>
      <c r="AI198" s="20">
        <f t="shared" si="60"/>
        <v>0</v>
      </c>
      <c r="AJ198" s="40" t="s">
        <v>702</v>
      </c>
      <c r="AK198" s="15">
        <v>6</v>
      </c>
      <c r="AL198" s="15">
        <v>13</v>
      </c>
      <c r="AM198" s="15">
        <v>19</v>
      </c>
      <c r="AN198" s="15">
        <v>0</v>
      </c>
      <c r="AO198" s="15">
        <v>22</v>
      </c>
      <c r="AP198" s="15"/>
      <c r="AQ198" s="15"/>
      <c r="AR198" s="29">
        <v>22</v>
      </c>
      <c r="AS198" s="39" t="s">
        <v>28</v>
      </c>
      <c r="AT198" s="28">
        <f t="shared" si="62"/>
        <v>0</v>
      </c>
      <c r="AU198" s="28" t="s">
        <v>101</v>
      </c>
      <c r="AV198" s="40" t="s">
        <v>52</v>
      </c>
      <c r="AW198" s="32">
        <f t="shared" si="63"/>
        <v>1</v>
      </c>
      <c r="AX198" s="32">
        <f t="shared" si="63"/>
        <v>0</v>
      </c>
      <c r="AY198" s="32">
        <f t="shared" si="63"/>
        <v>0</v>
      </c>
      <c r="AZ198" s="42" t="s">
        <v>29</v>
      </c>
      <c r="BA198">
        <f t="shared" si="55"/>
        <v>1</v>
      </c>
      <c r="BB198">
        <f t="shared" si="50"/>
        <v>0</v>
      </c>
      <c r="BC198">
        <f t="shared" si="50"/>
        <v>0</v>
      </c>
      <c r="BD198">
        <f t="shared" si="50"/>
        <v>0</v>
      </c>
      <c r="BE198">
        <f t="shared" si="50"/>
        <v>0</v>
      </c>
      <c r="BF198">
        <f t="shared" si="50"/>
        <v>0</v>
      </c>
      <c r="BG198" s="40" t="s">
        <v>109</v>
      </c>
      <c r="BH198" s="20">
        <f t="shared" si="64"/>
        <v>1</v>
      </c>
      <c r="BI198" s="20">
        <f t="shared" si="64"/>
        <v>0</v>
      </c>
      <c r="BJ198" s="20">
        <f t="shared" si="64"/>
        <v>0</v>
      </c>
      <c r="BK198" s="20">
        <f t="shared" si="64"/>
        <v>0</v>
      </c>
      <c r="BL198" s="15">
        <v>32.221742900000002</v>
      </c>
      <c r="BM198" s="16">
        <v>-110.926479</v>
      </c>
      <c r="BO198">
        <f t="shared" si="65"/>
        <v>0</v>
      </c>
      <c r="BP198" s="28">
        <f t="shared" si="66"/>
        <v>1</v>
      </c>
      <c r="BQ198">
        <f t="shared" si="56"/>
        <v>1</v>
      </c>
      <c r="BR198">
        <f t="shared" si="51"/>
        <v>0</v>
      </c>
      <c r="BS198">
        <f t="shared" si="51"/>
        <v>0</v>
      </c>
      <c r="BT198">
        <f t="shared" si="51"/>
        <v>0</v>
      </c>
      <c r="BU198">
        <f t="shared" si="51"/>
        <v>0</v>
      </c>
    </row>
    <row r="199" spans="1:73" x14ac:dyDescent="0.45">
      <c r="A199" s="18">
        <v>198</v>
      </c>
      <c r="B199" s="15" t="s">
        <v>703</v>
      </c>
      <c r="C199" s="15" t="s">
        <v>1295</v>
      </c>
      <c r="D199" s="15" t="s">
        <v>1240</v>
      </c>
      <c r="E199" s="17">
        <v>40393</v>
      </c>
      <c r="F199" s="15" t="s">
        <v>555</v>
      </c>
      <c r="G199" s="40" t="s">
        <v>24</v>
      </c>
      <c r="H199">
        <f t="shared" si="61"/>
        <v>0</v>
      </c>
      <c r="I199" s="15" t="s">
        <v>354</v>
      </c>
      <c r="J199" s="40" t="s">
        <v>354</v>
      </c>
      <c r="K199" s="20">
        <f t="shared" si="54"/>
        <v>0</v>
      </c>
      <c r="L199" s="20">
        <f t="shared" si="59"/>
        <v>1</v>
      </c>
      <c r="M199" s="20">
        <f t="shared" si="59"/>
        <v>0</v>
      </c>
      <c r="N199" s="20">
        <f t="shared" si="59"/>
        <v>0</v>
      </c>
      <c r="O199" s="20">
        <f t="shared" si="59"/>
        <v>0</v>
      </c>
      <c r="P199" s="20">
        <f t="shared" si="59"/>
        <v>0</v>
      </c>
      <c r="Q199" s="20">
        <f t="shared" si="59"/>
        <v>0</v>
      </c>
      <c r="R199" s="20">
        <f t="shared" si="59"/>
        <v>0</v>
      </c>
      <c r="S199" s="20">
        <f t="shared" si="59"/>
        <v>0</v>
      </c>
      <c r="T199" s="20">
        <f t="shared" si="59"/>
        <v>0</v>
      </c>
      <c r="U199" s="20">
        <f t="shared" si="59"/>
        <v>0</v>
      </c>
      <c r="V199" s="20">
        <f t="shared" si="59"/>
        <v>0</v>
      </c>
      <c r="W199" s="20">
        <f t="shared" si="59"/>
        <v>0</v>
      </c>
      <c r="X199" s="40" t="s">
        <v>112</v>
      </c>
      <c r="Y199" s="20">
        <f t="shared" si="58"/>
        <v>0</v>
      </c>
      <c r="Z199" s="20">
        <f t="shared" si="60"/>
        <v>0</v>
      </c>
      <c r="AA199" s="20">
        <f t="shared" si="60"/>
        <v>0</v>
      </c>
      <c r="AB199" s="20">
        <f t="shared" si="60"/>
        <v>0</v>
      </c>
      <c r="AC199" s="20">
        <f t="shared" si="60"/>
        <v>0</v>
      </c>
      <c r="AD199" s="20">
        <f t="shared" si="60"/>
        <v>0</v>
      </c>
      <c r="AE199" s="20">
        <f t="shared" si="60"/>
        <v>0</v>
      </c>
      <c r="AF199" s="20">
        <f t="shared" si="60"/>
        <v>0</v>
      </c>
      <c r="AG199" s="20">
        <f t="shared" si="60"/>
        <v>0</v>
      </c>
      <c r="AH199" s="20">
        <f t="shared" si="60"/>
        <v>0</v>
      </c>
      <c r="AI199" s="20">
        <f t="shared" si="60"/>
        <v>0</v>
      </c>
      <c r="AJ199" s="40" t="s">
        <v>705</v>
      </c>
      <c r="AK199" s="15">
        <v>9</v>
      </c>
      <c r="AL199" s="15">
        <v>2</v>
      </c>
      <c r="AM199" s="15">
        <v>11</v>
      </c>
      <c r="AN199" s="15">
        <v>0</v>
      </c>
      <c r="AO199" s="15">
        <v>34</v>
      </c>
      <c r="AP199" s="15"/>
      <c r="AQ199" s="15"/>
      <c r="AR199" s="29">
        <v>34</v>
      </c>
      <c r="AS199" s="39" t="s">
        <v>28</v>
      </c>
      <c r="AT199" s="28">
        <f t="shared" si="62"/>
        <v>0</v>
      </c>
      <c r="AU199" s="28" t="s">
        <v>101</v>
      </c>
      <c r="AV199" s="40" t="s">
        <v>28</v>
      </c>
      <c r="AW199" s="32">
        <f t="shared" si="63"/>
        <v>0</v>
      </c>
      <c r="AX199" s="32">
        <f t="shared" si="63"/>
        <v>1</v>
      </c>
      <c r="AY199" s="32">
        <f t="shared" si="63"/>
        <v>0</v>
      </c>
      <c r="AZ199" s="42" t="s">
        <v>706</v>
      </c>
      <c r="BA199">
        <f t="shared" si="55"/>
        <v>0</v>
      </c>
      <c r="BB199">
        <f t="shared" si="50"/>
        <v>1</v>
      </c>
      <c r="BC199">
        <f t="shared" si="50"/>
        <v>0</v>
      </c>
      <c r="BD199">
        <f t="shared" si="50"/>
        <v>0</v>
      </c>
      <c r="BE199">
        <f t="shared" si="50"/>
        <v>0</v>
      </c>
      <c r="BF199">
        <f t="shared" si="50"/>
        <v>0</v>
      </c>
      <c r="BG199" s="40" t="s">
        <v>109</v>
      </c>
      <c r="BH199" s="20">
        <f t="shared" si="64"/>
        <v>1</v>
      </c>
      <c r="BI199" s="20">
        <f t="shared" si="64"/>
        <v>0</v>
      </c>
      <c r="BJ199" s="20">
        <f t="shared" si="64"/>
        <v>0</v>
      </c>
      <c r="BK199" s="20">
        <f t="shared" si="64"/>
        <v>0</v>
      </c>
      <c r="BL199" s="15">
        <v>41.775932400000002</v>
      </c>
      <c r="BM199" s="16">
        <v>-72.521475499999994</v>
      </c>
      <c r="BO199">
        <f t="shared" si="65"/>
        <v>0</v>
      </c>
      <c r="BP199" s="28">
        <f t="shared" si="66"/>
        <v>1</v>
      </c>
      <c r="BQ199">
        <f t="shared" si="56"/>
        <v>0</v>
      </c>
      <c r="BR199">
        <f t="shared" si="51"/>
        <v>1</v>
      </c>
      <c r="BS199">
        <f t="shared" si="51"/>
        <v>0</v>
      </c>
      <c r="BT199">
        <f t="shared" si="51"/>
        <v>0</v>
      </c>
      <c r="BU199">
        <f t="shared" si="51"/>
        <v>0</v>
      </c>
    </row>
    <row r="200" spans="1:73" x14ac:dyDescent="0.45">
      <c r="A200" s="18">
        <v>199</v>
      </c>
      <c r="B200" s="15" t="s">
        <v>707</v>
      </c>
      <c r="C200" s="15" t="s">
        <v>1294</v>
      </c>
      <c r="D200" s="15" t="s">
        <v>1287</v>
      </c>
      <c r="E200" s="17">
        <v>40221</v>
      </c>
      <c r="F200" s="15" t="s">
        <v>709</v>
      </c>
      <c r="G200" s="40" t="s">
        <v>24</v>
      </c>
      <c r="H200">
        <f t="shared" si="61"/>
        <v>0</v>
      </c>
      <c r="I200" s="15" t="s">
        <v>354</v>
      </c>
      <c r="J200" s="40" t="s">
        <v>354</v>
      </c>
      <c r="K200" s="20">
        <f t="shared" si="54"/>
        <v>0</v>
      </c>
      <c r="L200" s="20">
        <f t="shared" si="59"/>
        <v>1</v>
      </c>
      <c r="M200" s="20">
        <f t="shared" si="59"/>
        <v>0</v>
      </c>
      <c r="N200" s="20">
        <f t="shared" si="59"/>
        <v>0</v>
      </c>
      <c r="O200" s="20">
        <f t="shared" si="59"/>
        <v>0</v>
      </c>
      <c r="P200" s="20">
        <f t="shared" si="59"/>
        <v>0</v>
      </c>
      <c r="Q200" s="20">
        <f t="shared" si="59"/>
        <v>0</v>
      </c>
      <c r="R200" s="20">
        <f t="shared" si="59"/>
        <v>0</v>
      </c>
      <c r="S200" s="20">
        <f t="shared" si="59"/>
        <v>0</v>
      </c>
      <c r="T200" s="20">
        <f t="shared" si="59"/>
        <v>0</v>
      </c>
      <c r="U200" s="20">
        <f t="shared" si="59"/>
        <v>0</v>
      </c>
      <c r="V200" s="20">
        <f t="shared" si="59"/>
        <v>0</v>
      </c>
      <c r="W200" s="20">
        <f t="shared" si="59"/>
        <v>0</v>
      </c>
      <c r="X200" s="40" t="s">
        <v>223</v>
      </c>
      <c r="Y200" s="20">
        <f t="shared" si="58"/>
        <v>0</v>
      </c>
      <c r="Z200" s="20">
        <f t="shared" si="60"/>
        <v>0</v>
      </c>
      <c r="AA200" s="20">
        <f t="shared" si="60"/>
        <v>0</v>
      </c>
      <c r="AB200" s="20">
        <f t="shared" si="60"/>
        <v>0</v>
      </c>
      <c r="AC200" s="20">
        <f t="shared" si="60"/>
        <v>1</v>
      </c>
      <c r="AD200" s="20">
        <f t="shared" si="60"/>
        <v>0</v>
      </c>
      <c r="AE200" s="20">
        <f t="shared" si="60"/>
        <v>0</v>
      </c>
      <c r="AF200" s="20">
        <f t="shared" si="60"/>
        <v>0</v>
      </c>
      <c r="AG200" s="20">
        <f t="shared" si="60"/>
        <v>0</v>
      </c>
      <c r="AH200" s="20">
        <f t="shared" si="60"/>
        <v>0</v>
      </c>
      <c r="AI200" s="20">
        <f t="shared" si="60"/>
        <v>0</v>
      </c>
      <c r="AJ200" s="40" t="s">
        <v>710</v>
      </c>
      <c r="AK200" s="15">
        <v>0</v>
      </c>
      <c r="AL200" s="15">
        <v>3</v>
      </c>
      <c r="AM200" s="15">
        <v>6</v>
      </c>
      <c r="AN200" s="15">
        <v>0</v>
      </c>
      <c r="AO200" s="15">
        <v>44</v>
      </c>
      <c r="AP200" s="15">
        <v>1</v>
      </c>
      <c r="AQ200" s="15" t="s">
        <v>709</v>
      </c>
      <c r="AR200" s="29">
        <v>44</v>
      </c>
      <c r="AS200" s="40" t="s">
        <v>52</v>
      </c>
      <c r="AT200" s="28">
        <f t="shared" si="62"/>
        <v>1</v>
      </c>
      <c r="AU200" s="29" t="s">
        <v>709</v>
      </c>
      <c r="AV200" s="40" t="s">
        <v>28</v>
      </c>
      <c r="AW200" s="32">
        <f t="shared" si="63"/>
        <v>0</v>
      </c>
      <c r="AX200" s="32">
        <f t="shared" si="63"/>
        <v>1</v>
      </c>
      <c r="AY200" s="32">
        <f t="shared" si="63"/>
        <v>0</v>
      </c>
      <c r="AZ200" s="42" t="s">
        <v>29</v>
      </c>
      <c r="BA200">
        <f t="shared" si="55"/>
        <v>1</v>
      </c>
      <c r="BB200">
        <f t="shared" si="50"/>
        <v>0</v>
      </c>
      <c r="BC200">
        <f t="shared" si="50"/>
        <v>0</v>
      </c>
      <c r="BD200">
        <f t="shared" si="50"/>
        <v>0</v>
      </c>
      <c r="BE200">
        <f t="shared" si="50"/>
        <v>0</v>
      </c>
      <c r="BF200">
        <f t="shared" si="50"/>
        <v>0</v>
      </c>
      <c r="BG200" s="40" t="s">
        <v>570</v>
      </c>
      <c r="BH200" s="20">
        <f t="shared" si="64"/>
        <v>0</v>
      </c>
      <c r="BI200" s="20">
        <f t="shared" si="64"/>
        <v>0</v>
      </c>
      <c r="BJ200" s="20">
        <f t="shared" si="64"/>
        <v>1</v>
      </c>
      <c r="BK200" s="20">
        <f t="shared" si="64"/>
        <v>0</v>
      </c>
      <c r="BL200" s="15">
        <v>34.728275379999999</v>
      </c>
      <c r="BM200" s="16">
        <v>-86.672305499999993</v>
      </c>
      <c r="BO200">
        <f t="shared" si="65"/>
        <v>0</v>
      </c>
      <c r="BP200" s="28">
        <f t="shared" si="66"/>
        <v>1</v>
      </c>
      <c r="BQ200">
        <f t="shared" si="56"/>
        <v>1</v>
      </c>
      <c r="BR200">
        <f t="shared" si="51"/>
        <v>0</v>
      </c>
      <c r="BS200">
        <f t="shared" si="51"/>
        <v>0</v>
      </c>
      <c r="BT200">
        <f t="shared" si="51"/>
        <v>0</v>
      </c>
      <c r="BU200">
        <f t="shared" si="51"/>
        <v>0</v>
      </c>
    </row>
    <row r="201" spans="1:73" x14ac:dyDescent="0.45">
      <c r="A201" s="18">
        <v>200</v>
      </c>
      <c r="B201" s="15" t="s">
        <v>711</v>
      </c>
      <c r="C201" s="15" t="s">
        <v>1293</v>
      </c>
      <c r="D201" s="15" t="s">
        <v>1155</v>
      </c>
      <c r="E201" s="17">
        <v>40146</v>
      </c>
      <c r="F201" s="15" t="s">
        <v>713</v>
      </c>
      <c r="G201" s="40" t="s">
        <v>24</v>
      </c>
      <c r="H201">
        <f t="shared" si="61"/>
        <v>0</v>
      </c>
      <c r="I201" s="15" t="s">
        <v>241</v>
      </c>
      <c r="J201" s="40" t="s">
        <v>241</v>
      </c>
      <c r="K201" s="20">
        <f t="shared" si="54"/>
        <v>0</v>
      </c>
      <c r="L201" s="20">
        <f t="shared" si="59"/>
        <v>0</v>
      </c>
      <c r="M201" s="20">
        <f t="shared" si="59"/>
        <v>0</v>
      </c>
      <c r="N201" s="20">
        <f t="shared" si="59"/>
        <v>0</v>
      </c>
      <c r="O201" s="20">
        <f t="shared" si="59"/>
        <v>0</v>
      </c>
      <c r="P201" s="20">
        <f t="shared" si="59"/>
        <v>0</v>
      </c>
      <c r="Q201" s="20">
        <f t="shared" si="59"/>
        <v>0</v>
      </c>
      <c r="R201" s="20">
        <f t="shared" si="59"/>
        <v>0</v>
      </c>
      <c r="S201" s="20">
        <f t="shared" si="59"/>
        <v>0</v>
      </c>
      <c r="T201" s="20">
        <f t="shared" si="59"/>
        <v>0</v>
      </c>
      <c r="U201" s="20">
        <f t="shared" si="59"/>
        <v>1</v>
      </c>
      <c r="V201" s="20">
        <f t="shared" si="59"/>
        <v>0</v>
      </c>
      <c r="W201" s="20">
        <f t="shared" si="59"/>
        <v>0</v>
      </c>
      <c r="X201" s="40" t="s">
        <v>363</v>
      </c>
      <c r="Y201" s="20">
        <f t="shared" si="58"/>
        <v>0</v>
      </c>
      <c r="Z201" s="20">
        <f t="shared" si="60"/>
        <v>0</v>
      </c>
      <c r="AA201" s="20">
        <f t="shared" si="60"/>
        <v>0</v>
      </c>
      <c r="AB201" s="20">
        <f t="shared" si="60"/>
        <v>0</v>
      </c>
      <c r="AC201" s="20">
        <f t="shared" si="60"/>
        <v>0</v>
      </c>
      <c r="AD201" s="20">
        <f t="shared" si="60"/>
        <v>0</v>
      </c>
      <c r="AE201" s="20">
        <f t="shared" si="60"/>
        <v>0</v>
      </c>
      <c r="AF201" s="20">
        <f t="shared" si="60"/>
        <v>0</v>
      </c>
      <c r="AG201" s="20">
        <f t="shared" si="60"/>
        <v>0</v>
      </c>
      <c r="AH201" s="20">
        <f t="shared" si="60"/>
        <v>0</v>
      </c>
      <c r="AI201" s="20">
        <f t="shared" si="60"/>
        <v>0</v>
      </c>
      <c r="AJ201" s="40" t="s">
        <v>714</v>
      </c>
      <c r="AK201" s="15">
        <v>4</v>
      </c>
      <c r="AL201" s="15">
        <v>1</v>
      </c>
      <c r="AM201" s="15">
        <v>5</v>
      </c>
      <c r="AN201" s="15">
        <v>4</v>
      </c>
      <c r="AO201" s="15">
        <v>37</v>
      </c>
      <c r="AP201" s="15"/>
      <c r="AQ201" s="15"/>
      <c r="AR201" s="29">
        <v>37</v>
      </c>
      <c r="AS201" s="39" t="s">
        <v>28</v>
      </c>
      <c r="AT201" s="28">
        <f t="shared" si="62"/>
        <v>0</v>
      </c>
      <c r="AU201" s="28" t="s">
        <v>101</v>
      </c>
      <c r="AV201" s="40" t="s">
        <v>52</v>
      </c>
      <c r="AW201" s="32">
        <f t="shared" si="63"/>
        <v>1</v>
      </c>
      <c r="AX201" s="32">
        <f t="shared" si="63"/>
        <v>0</v>
      </c>
      <c r="AY201" s="32">
        <f t="shared" si="63"/>
        <v>0</v>
      </c>
      <c r="AZ201" s="42" t="s">
        <v>706</v>
      </c>
      <c r="BA201">
        <f t="shared" si="55"/>
        <v>0</v>
      </c>
      <c r="BB201">
        <f t="shared" si="50"/>
        <v>1</v>
      </c>
      <c r="BC201">
        <f t="shared" si="50"/>
        <v>0</v>
      </c>
      <c r="BD201">
        <f t="shared" si="50"/>
        <v>0</v>
      </c>
      <c r="BE201">
        <f t="shared" si="50"/>
        <v>0</v>
      </c>
      <c r="BF201">
        <f t="shared" si="50"/>
        <v>0</v>
      </c>
      <c r="BG201" s="40" t="s">
        <v>109</v>
      </c>
      <c r="BH201" s="20">
        <f t="shared" si="64"/>
        <v>1</v>
      </c>
      <c r="BI201" s="20">
        <f t="shared" si="64"/>
        <v>0</v>
      </c>
      <c r="BJ201" s="20">
        <f t="shared" si="64"/>
        <v>0</v>
      </c>
      <c r="BK201" s="20">
        <f t="shared" si="64"/>
        <v>0</v>
      </c>
      <c r="BL201" s="15">
        <v>47.155845999999997</v>
      </c>
      <c r="BM201" s="16">
        <v>-122.437031</v>
      </c>
      <c r="BO201">
        <f t="shared" si="65"/>
        <v>0</v>
      </c>
      <c r="BP201" s="28">
        <f t="shared" si="66"/>
        <v>1</v>
      </c>
      <c r="BQ201">
        <f t="shared" si="56"/>
        <v>0</v>
      </c>
      <c r="BR201">
        <f t="shared" si="51"/>
        <v>1</v>
      </c>
      <c r="BS201">
        <f t="shared" si="51"/>
        <v>0</v>
      </c>
      <c r="BT201">
        <f t="shared" si="51"/>
        <v>0</v>
      </c>
      <c r="BU201">
        <f t="shared" si="51"/>
        <v>0</v>
      </c>
    </row>
    <row r="202" spans="1:73" x14ac:dyDescent="0.45">
      <c r="A202" s="18">
        <v>201</v>
      </c>
      <c r="B202" s="15" t="s">
        <v>715</v>
      </c>
      <c r="C202" s="15" t="s">
        <v>1292</v>
      </c>
      <c r="D202" s="15" t="s">
        <v>1155</v>
      </c>
      <c r="E202" s="17">
        <v>40146</v>
      </c>
      <c r="F202" s="15" t="s">
        <v>713</v>
      </c>
      <c r="G202" s="40" t="s">
        <v>24</v>
      </c>
      <c r="H202">
        <f t="shared" si="61"/>
        <v>0</v>
      </c>
      <c r="I202" s="15" t="s">
        <v>241</v>
      </c>
      <c r="J202" s="40" t="s">
        <v>241</v>
      </c>
      <c r="K202" s="20">
        <f t="shared" si="54"/>
        <v>0</v>
      </c>
      <c r="L202" s="20">
        <f t="shared" si="59"/>
        <v>0</v>
      </c>
      <c r="M202" s="20">
        <f t="shared" si="59"/>
        <v>0</v>
      </c>
      <c r="N202" s="20">
        <f t="shared" si="59"/>
        <v>0</v>
      </c>
      <c r="O202" s="20">
        <f t="shared" si="59"/>
        <v>0</v>
      </c>
      <c r="P202" s="20">
        <f t="shared" si="59"/>
        <v>0</v>
      </c>
      <c r="Q202" s="20">
        <f t="shared" si="59"/>
        <v>0</v>
      </c>
      <c r="R202" s="20">
        <f t="shared" si="59"/>
        <v>0</v>
      </c>
      <c r="S202" s="20">
        <f t="shared" si="59"/>
        <v>0</v>
      </c>
      <c r="T202" s="20">
        <f t="shared" si="59"/>
        <v>0</v>
      </c>
      <c r="U202" s="20">
        <f t="shared" si="59"/>
        <v>1</v>
      </c>
      <c r="V202" s="20">
        <f t="shared" si="59"/>
        <v>0</v>
      </c>
      <c r="W202" s="20">
        <f t="shared" si="59"/>
        <v>0</v>
      </c>
      <c r="X202" s="40" t="s">
        <v>363</v>
      </c>
      <c r="Y202" s="20">
        <f t="shared" si="58"/>
        <v>0</v>
      </c>
      <c r="Z202" s="20">
        <f t="shared" si="60"/>
        <v>0</v>
      </c>
      <c r="AA202" s="20">
        <f t="shared" si="60"/>
        <v>0</v>
      </c>
      <c r="AB202" s="20">
        <f t="shared" si="60"/>
        <v>0</v>
      </c>
      <c r="AC202" s="20">
        <f t="shared" si="60"/>
        <v>0</v>
      </c>
      <c r="AD202" s="20">
        <f t="shared" si="60"/>
        <v>0</v>
      </c>
      <c r="AE202" s="20">
        <f t="shared" si="60"/>
        <v>0</v>
      </c>
      <c r="AF202" s="20">
        <f t="shared" si="60"/>
        <v>0</v>
      </c>
      <c r="AG202" s="20">
        <f t="shared" si="60"/>
        <v>0</v>
      </c>
      <c r="AH202" s="20">
        <f t="shared" si="60"/>
        <v>0</v>
      </c>
      <c r="AI202" s="20">
        <f t="shared" si="60"/>
        <v>0</v>
      </c>
      <c r="AJ202" s="40" t="s">
        <v>717</v>
      </c>
      <c r="AK202" s="15">
        <v>5</v>
      </c>
      <c r="AL202" s="15">
        <v>0</v>
      </c>
      <c r="AM202" s="15">
        <v>4</v>
      </c>
      <c r="AN202" s="15">
        <v>4</v>
      </c>
      <c r="AO202" s="15">
        <v>37</v>
      </c>
      <c r="AP202" s="15"/>
      <c r="AQ202" s="15"/>
      <c r="AR202" s="29">
        <v>37</v>
      </c>
      <c r="AS202" s="39" t="s">
        <v>28</v>
      </c>
      <c r="AT202" s="28">
        <f t="shared" si="62"/>
        <v>0</v>
      </c>
      <c r="AU202" s="28" t="s">
        <v>101</v>
      </c>
      <c r="AV202" s="40" t="s">
        <v>52</v>
      </c>
      <c r="AW202" s="32">
        <f t="shared" si="63"/>
        <v>1</v>
      </c>
      <c r="AX202" s="32">
        <f t="shared" si="63"/>
        <v>0</v>
      </c>
      <c r="AY202" s="32">
        <f t="shared" si="63"/>
        <v>0</v>
      </c>
      <c r="AZ202" s="42" t="s">
        <v>1469</v>
      </c>
      <c r="BA202">
        <f t="shared" si="55"/>
        <v>0</v>
      </c>
      <c r="BB202">
        <f t="shared" si="50"/>
        <v>0</v>
      </c>
      <c r="BC202">
        <f t="shared" si="50"/>
        <v>1</v>
      </c>
      <c r="BD202">
        <f t="shared" ref="BB202:BF253" si="67">IF($AZ202=BD$1,1,0)</f>
        <v>0</v>
      </c>
      <c r="BE202">
        <f t="shared" si="67"/>
        <v>0</v>
      </c>
      <c r="BF202">
        <f t="shared" si="67"/>
        <v>0</v>
      </c>
      <c r="BG202" s="40" t="s">
        <v>109</v>
      </c>
      <c r="BH202" s="20">
        <f t="shared" si="64"/>
        <v>1</v>
      </c>
      <c r="BI202" s="20">
        <f t="shared" si="64"/>
        <v>0</v>
      </c>
      <c r="BJ202" s="20">
        <f t="shared" si="64"/>
        <v>0</v>
      </c>
      <c r="BK202" s="20">
        <f t="shared" si="64"/>
        <v>0</v>
      </c>
      <c r="BL202" s="15">
        <v>47.162675790000002</v>
      </c>
      <c r="BM202" s="16">
        <v>-122.5296574</v>
      </c>
      <c r="BO202">
        <f t="shared" si="65"/>
        <v>0</v>
      </c>
      <c r="BP202" s="28">
        <f t="shared" si="66"/>
        <v>1</v>
      </c>
      <c r="BQ202">
        <f t="shared" si="56"/>
        <v>0</v>
      </c>
      <c r="BR202">
        <f t="shared" si="51"/>
        <v>0</v>
      </c>
      <c r="BS202">
        <f t="shared" si="51"/>
        <v>1</v>
      </c>
      <c r="BT202">
        <f t="shared" ref="BR202:BU253" si="68">IF($AZ202=BT$1,1,0)</f>
        <v>0</v>
      </c>
      <c r="BU202">
        <f t="shared" si="68"/>
        <v>0</v>
      </c>
    </row>
    <row r="203" spans="1:73" x14ac:dyDescent="0.45">
      <c r="A203" s="18">
        <v>202</v>
      </c>
      <c r="B203" s="15" t="s">
        <v>718</v>
      </c>
      <c r="C203" s="15" t="s">
        <v>481</v>
      </c>
      <c r="D203" s="15" t="s">
        <v>1152</v>
      </c>
      <c r="E203" s="17">
        <v>40122</v>
      </c>
      <c r="F203" s="15" t="s">
        <v>560</v>
      </c>
      <c r="G203" s="40" t="s">
        <v>24</v>
      </c>
      <c r="H203">
        <f t="shared" si="61"/>
        <v>0</v>
      </c>
      <c r="I203" s="15" t="s">
        <v>25</v>
      </c>
      <c r="J203" s="40" t="s">
        <v>25</v>
      </c>
      <c r="K203" s="20">
        <f t="shared" si="54"/>
        <v>1</v>
      </c>
      <c r="L203" s="20">
        <f t="shared" si="59"/>
        <v>0</v>
      </c>
      <c r="M203" s="20">
        <f t="shared" si="59"/>
        <v>0</v>
      </c>
      <c r="N203" s="20">
        <f t="shared" si="59"/>
        <v>0</v>
      </c>
      <c r="O203" s="20">
        <f t="shared" si="59"/>
        <v>0</v>
      </c>
      <c r="P203" s="20">
        <f t="shared" si="59"/>
        <v>0</v>
      </c>
      <c r="Q203" s="20">
        <f t="shared" si="59"/>
        <v>0</v>
      </c>
      <c r="R203" s="20">
        <f t="shared" si="59"/>
        <v>0</v>
      </c>
      <c r="S203" s="20">
        <f t="shared" si="59"/>
        <v>0</v>
      </c>
      <c r="T203" s="20">
        <f t="shared" si="59"/>
        <v>0</v>
      </c>
      <c r="U203" s="20">
        <f t="shared" si="59"/>
        <v>0</v>
      </c>
      <c r="V203" s="20">
        <f t="shared" si="59"/>
        <v>0</v>
      </c>
      <c r="W203" s="20">
        <f t="shared" si="59"/>
        <v>0</v>
      </c>
      <c r="X203" s="40" t="s">
        <v>57</v>
      </c>
      <c r="Y203" s="20">
        <f t="shared" si="58"/>
        <v>0</v>
      </c>
      <c r="Z203" s="20">
        <f t="shared" si="60"/>
        <v>0</v>
      </c>
      <c r="AA203" s="20">
        <f t="shared" si="60"/>
        <v>0</v>
      </c>
      <c r="AB203" s="20">
        <f t="shared" si="60"/>
        <v>1</v>
      </c>
      <c r="AC203" s="20">
        <f t="shared" si="60"/>
        <v>0</v>
      </c>
      <c r="AD203" s="20">
        <f t="shared" si="60"/>
        <v>0</v>
      </c>
      <c r="AE203" s="20">
        <f t="shared" si="60"/>
        <v>0</v>
      </c>
      <c r="AF203" s="20">
        <f t="shared" si="60"/>
        <v>0</v>
      </c>
      <c r="AG203" s="20">
        <f t="shared" si="60"/>
        <v>0</v>
      </c>
      <c r="AH203" s="20">
        <f t="shared" si="60"/>
        <v>0</v>
      </c>
      <c r="AI203" s="20">
        <f t="shared" si="60"/>
        <v>0</v>
      </c>
      <c r="AJ203" s="40" t="s">
        <v>719</v>
      </c>
      <c r="AK203" s="15">
        <v>13</v>
      </c>
      <c r="AL203" s="15">
        <v>32</v>
      </c>
      <c r="AM203" s="15">
        <v>45</v>
      </c>
      <c r="AN203" s="15">
        <v>0</v>
      </c>
      <c r="AO203" s="15">
        <v>39</v>
      </c>
      <c r="AP203" s="15">
        <v>1</v>
      </c>
      <c r="AQ203" s="15" t="s">
        <v>720</v>
      </c>
      <c r="AR203" s="29">
        <v>39</v>
      </c>
      <c r="AS203" s="40" t="s">
        <v>52</v>
      </c>
      <c r="AT203" s="28">
        <f t="shared" si="62"/>
        <v>1</v>
      </c>
      <c r="AU203" s="29" t="s">
        <v>720</v>
      </c>
      <c r="AV203" s="40" t="s">
        <v>52</v>
      </c>
      <c r="AW203" s="32">
        <f t="shared" si="63"/>
        <v>1</v>
      </c>
      <c r="AX203" s="32">
        <f t="shared" si="63"/>
        <v>0</v>
      </c>
      <c r="AY203" s="32">
        <f t="shared" si="63"/>
        <v>0</v>
      </c>
      <c r="AZ203" s="42" t="s">
        <v>29</v>
      </c>
      <c r="BA203">
        <f t="shared" si="55"/>
        <v>1</v>
      </c>
      <c r="BB203">
        <f t="shared" si="67"/>
        <v>0</v>
      </c>
      <c r="BC203">
        <f t="shared" si="67"/>
        <v>0</v>
      </c>
      <c r="BD203">
        <f t="shared" si="67"/>
        <v>0</v>
      </c>
      <c r="BE203">
        <f t="shared" si="67"/>
        <v>0</v>
      </c>
      <c r="BF203">
        <f t="shared" si="67"/>
        <v>0</v>
      </c>
      <c r="BG203" s="40" t="s">
        <v>109</v>
      </c>
      <c r="BH203" s="20">
        <f t="shared" si="64"/>
        <v>1</v>
      </c>
      <c r="BI203" s="20">
        <f t="shared" si="64"/>
        <v>0</v>
      </c>
      <c r="BJ203" s="20">
        <f t="shared" si="64"/>
        <v>0</v>
      </c>
      <c r="BK203" s="20">
        <f t="shared" si="64"/>
        <v>0</v>
      </c>
      <c r="BL203" s="15">
        <v>31.138143540000002</v>
      </c>
      <c r="BM203" s="16">
        <v>-97.777978039999994</v>
      </c>
      <c r="BO203">
        <f t="shared" si="65"/>
        <v>0</v>
      </c>
      <c r="BP203" s="28">
        <f t="shared" si="66"/>
        <v>1</v>
      </c>
      <c r="BQ203">
        <f t="shared" si="56"/>
        <v>1</v>
      </c>
      <c r="BR203">
        <f t="shared" si="68"/>
        <v>0</v>
      </c>
      <c r="BS203">
        <f t="shared" si="68"/>
        <v>0</v>
      </c>
      <c r="BT203">
        <f t="shared" si="68"/>
        <v>0</v>
      </c>
      <c r="BU203">
        <f t="shared" si="68"/>
        <v>0</v>
      </c>
    </row>
    <row r="204" spans="1:73" x14ac:dyDescent="0.45">
      <c r="A204" s="18">
        <v>203</v>
      </c>
      <c r="B204" s="15" t="s">
        <v>721</v>
      </c>
      <c r="C204" s="15" t="s">
        <v>1291</v>
      </c>
      <c r="D204" s="15" t="s">
        <v>1161</v>
      </c>
      <c r="E204" s="17">
        <v>39906</v>
      </c>
      <c r="F204" s="15" t="s">
        <v>723</v>
      </c>
      <c r="G204" s="40" t="s">
        <v>24</v>
      </c>
      <c r="H204">
        <f t="shared" si="61"/>
        <v>0</v>
      </c>
      <c r="I204" s="15" t="s">
        <v>25</v>
      </c>
      <c r="J204" s="40" t="s">
        <v>25</v>
      </c>
      <c r="K204" s="20">
        <f t="shared" si="54"/>
        <v>1</v>
      </c>
      <c r="L204" s="20">
        <f t="shared" si="59"/>
        <v>0</v>
      </c>
      <c r="M204" s="20">
        <f t="shared" si="59"/>
        <v>0</v>
      </c>
      <c r="N204" s="20">
        <f t="shared" si="59"/>
        <v>0</v>
      </c>
      <c r="O204" s="20">
        <f t="shared" si="59"/>
        <v>0</v>
      </c>
      <c r="P204" s="20">
        <f t="shared" si="59"/>
        <v>0</v>
      </c>
      <c r="Q204" s="20">
        <f t="shared" si="59"/>
        <v>0</v>
      </c>
      <c r="R204" s="20">
        <f t="shared" si="59"/>
        <v>0</v>
      </c>
      <c r="S204" s="20">
        <f t="shared" si="59"/>
        <v>0</v>
      </c>
      <c r="T204" s="20">
        <f t="shared" si="59"/>
        <v>0</v>
      </c>
      <c r="U204" s="20">
        <f t="shared" si="59"/>
        <v>0</v>
      </c>
      <c r="V204" s="20">
        <f t="shared" si="59"/>
        <v>0</v>
      </c>
      <c r="W204" s="20">
        <f t="shared" si="59"/>
        <v>0</v>
      </c>
      <c r="X204" s="40" t="s">
        <v>57</v>
      </c>
      <c r="Y204" s="20">
        <f t="shared" si="58"/>
        <v>0</v>
      </c>
      <c r="Z204" s="20">
        <f t="shared" si="60"/>
        <v>0</v>
      </c>
      <c r="AA204" s="20">
        <f t="shared" si="60"/>
        <v>0</v>
      </c>
      <c r="AB204" s="20">
        <f t="shared" si="60"/>
        <v>1</v>
      </c>
      <c r="AC204" s="20">
        <f t="shared" si="60"/>
        <v>0</v>
      </c>
      <c r="AD204" s="20">
        <f t="shared" si="60"/>
        <v>0</v>
      </c>
      <c r="AE204" s="20">
        <f t="shared" si="60"/>
        <v>0</v>
      </c>
      <c r="AF204" s="20">
        <f t="shared" si="60"/>
        <v>0</v>
      </c>
      <c r="AG204" s="20">
        <f t="shared" si="60"/>
        <v>0</v>
      </c>
      <c r="AH204" s="20">
        <f t="shared" si="60"/>
        <v>0</v>
      </c>
      <c r="AI204" s="20">
        <f t="shared" si="60"/>
        <v>0</v>
      </c>
      <c r="AJ204" s="40" t="s">
        <v>724</v>
      </c>
      <c r="AK204" s="15">
        <v>14</v>
      </c>
      <c r="AL204" s="15">
        <v>4</v>
      </c>
      <c r="AM204" s="15">
        <v>18</v>
      </c>
      <c r="AN204" s="15">
        <v>0</v>
      </c>
      <c r="AO204" s="15">
        <v>41</v>
      </c>
      <c r="AP204" s="15"/>
      <c r="AQ204" s="15"/>
      <c r="AR204" s="29">
        <v>41</v>
      </c>
      <c r="AS204" s="39" t="s">
        <v>28</v>
      </c>
      <c r="AT204" s="28">
        <f t="shared" si="62"/>
        <v>0</v>
      </c>
      <c r="AU204" s="28" t="s">
        <v>101</v>
      </c>
      <c r="AV204" s="40" t="s">
        <v>52</v>
      </c>
      <c r="AW204" s="32">
        <f t="shared" si="63"/>
        <v>1</v>
      </c>
      <c r="AX204" s="32">
        <f t="shared" si="63"/>
        <v>0</v>
      </c>
      <c r="AY204" s="32">
        <f t="shared" si="63"/>
        <v>0</v>
      </c>
      <c r="AZ204" s="42" t="s">
        <v>53</v>
      </c>
      <c r="BA204">
        <f t="shared" si="55"/>
        <v>0</v>
      </c>
      <c r="BB204">
        <f t="shared" si="67"/>
        <v>0</v>
      </c>
      <c r="BC204">
        <f t="shared" si="67"/>
        <v>0</v>
      </c>
      <c r="BD204">
        <f t="shared" si="67"/>
        <v>0</v>
      </c>
      <c r="BE204">
        <f t="shared" si="67"/>
        <v>0</v>
      </c>
      <c r="BF204">
        <f t="shared" si="67"/>
        <v>0</v>
      </c>
      <c r="BG204" s="40" t="s">
        <v>109</v>
      </c>
      <c r="BH204" s="20">
        <f t="shared" si="64"/>
        <v>1</v>
      </c>
      <c r="BI204" s="20">
        <f t="shared" si="64"/>
        <v>0</v>
      </c>
      <c r="BJ204" s="20">
        <f t="shared" si="64"/>
        <v>0</v>
      </c>
      <c r="BK204" s="20">
        <f t="shared" si="64"/>
        <v>0</v>
      </c>
      <c r="BL204" s="15">
        <v>42.098686700000002</v>
      </c>
      <c r="BM204" s="16">
        <v>-75.917973799999999</v>
      </c>
      <c r="BO204">
        <f t="shared" si="65"/>
        <v>0</v>
      </c>
      <c r="BP204" s="28">
        <f t="shared" si="66"/>
        <v>1</v>
      </c>
      <c r="BQ204">
        <f t="shared" si="56"/>
        <v>0</v>
      </c>
      <c r="BR204">
        <f t="shared" si="68"/>
        <v>0</v>
      </c>
      <c r="BS204">
        <f t="shared" si="68"/>
        <v>0</v>
      </c>
      <c r="BT204">
        <f t="shared" si="68"/>
        <v>0</v>
      </c>
      <c r="BU204">
        <f t="shared" si="68"/>
        <v>0</v>
      </c>
    </row>
    <row r="205" spans="1:73" x14ac:dyDescent="0.45">
      <c r="A205" s="18">
        <v>204</v>
      </c>
      <c r="B205" s="15" t="s">
        <v>725</v>
      </c>
      <c r="C205" s="15" t="s">
        <v>1289</v>
      </c>
      <c r="D205" s="15" t="s">
        <v>1213</v>
      </c>
      <c r="E205" s="17">
        <v>39901</v>
      </c>
      <c r="F205" s="15" t="s">
        <v>727</v>
      </c>
      <c r="G205" s="40" t="s">
        <v>24</v>
      </c>
      <c r="H205">
        <f t="shared" si="61"/>
        <v>0</v>
      </c>
      <c r="I205" s="15" t="s">
        <v>339</v>
      </c>
      <c r="J205" s="40" t="s">
        <v>1467</v>
      </c>
      <c r="K205" s="20">
        <f t="shared" si="54"/>
        <v>0</v>
      </c>
      <c r="L205" s="20">
        <f t="shared" si="59"/>
        <v>0</v>
      </c>
      <c r="M205" s="20">
        <f t="shared" si="59"/>
        <v>0</v>
      </c>
      <c r="N205" s="20">
        <f t="shared" si="59"/>
        <v>0</v>
      </c>
      <c r="O205" s="20">
        <f t="shared" si="59"/>
        <v>0</v>
      </c>
      <c r="P205" s="20">
        <f t="shared" si="59"/>
        <v>0</v>
      </c>
      <c r="Q205" s="20">
        <f t="shared" si="59"/>
        <v>0</v>
      </c>
      <c r="R205" s="20">
        <f t="shared" si="59"/>
        <v>0</v>
      </c>
      <c r="S205" s="20">
        <f t="shared" si="59"/>
        <v>0</v>
      </c>
      <c r="T205" s="20">
        <f t="shared" si="59"/>
        <v>0</v>
      </c>
      <c r="U205" s="20">
        <f t="shared" si="59"/>
        <v>0</v>
      </c>
      <c r="V205" s="20">
        <f t="shared" si="59"/>
        <v>0</v>
      </c>
      <c r="W205" s="20">
        <f t="shared" si="59"/>
        <v>1</v>
      </c>
      <c r="X205" s="40" t="s">
        <v>223</v>
      </c>
      <c r="Y205" s="20">
        <f t="shared" si="58"/>
        <v>0</v>
      </c>
      <c r="Z205" s="20">
        <f t="shared" si="60"/>
        <v>0</v>
      </c>
      <c r="AA205" s="20">
        <f t="shared" si="60"/>
        <v>0</v>
      </c>
      <c r="AB205" s="20">
        <f t="shared" si="60"/>
        <v>0</v>
      </c>
      <c r="AC205" s="20">
        <f t="shared" si="60"/>
        <v>1</v>
      </c>
      <c r="AD205" s="20">
        <f t="shared" si="60"/>
        <v>0</v>
      </c>
      <c r="AE205" s="20">
        <f t="shared" si="60"/>
        <v>0</v>
      </c>
      <c r="AF205" s="20">
        <f t="shared" si="60"/>
        <v>0</v>
      </c>
      <c r="AG205" s="20">
        <f t="shared" si="60"/>
        <v>0</v>
      </c>
      <c r="AH205" s="20">
        <f t="shared" si="60"/>
        <v>0</v>
      </c>
      <c r="AI205" s="20">
        <f t="shared" si="60"/>
        <v>0</v>
      </c>
      <c r="AJ205" s="40" t="s">
        <v>728</v>
      </c>
      <c r="AK205" s="15">
        <v>8</v>
      </c>
      <c r="AL205" s="15">
        <v>3</v>
      </c>
      <c r="AM205" s="15">
        <v>11</v>
      </c>
      <c r="AN205" s="15">
        <v>0</v>
      </c>
      <c r="AO205" s="15">
        <v>45</v>
      </c>
      <c r="AP205" s="15"/>
      <c r="AQ205" s="15"/>
      <c r="AR205" s="29">
        <v>45</v>
      </c>
      <c r="AS205" s="39" t="s">
        <v>28</v>
      </c>
      <c r="AT205" s="28">
        <f t="shared" si="62"/>
        <v>0</v>
      </c>
      <c r="AU205" s="28" t="s">
        <v>101</v>
      </c>
      <c r="AV205" s="40" t="s">
        <v>52</v>
      </c>
      <c r="AW205" s="32">
        <f t="shared" si="63"/>
        <v>1</v>
      </c>
      <c r="AX205" s="32">
        <f t="shared" si="63"/>
        <v>0</v>
      </c>
      <c r="AY205" s="32">
        <f t="shared" si="63"/>
        <v>0</v>
      </c>
      <c r="AZ205" s="42" t="s">
        <v>29</v>
      </c>
      <c r="BA205">
        <f t="shared" si="55"/>
        <v>1</v>
      </c>
      <c r="BB205">
        <f t="shared" si="67"/>
        <v>0</v>
      </c>
      <c r="BC205">
        <f t="shared" si="67"/>
        <v>0</v>
      </c>
      <c r="BD205">
        <f t="shared" si="67"/>
        <v>0</v>
      </c>
      <c r="BE205">
        <f t="shared" si="67"/>
        <v>0</v>
      </c>
      <c r="BF205">
        <f t="shared" si="67"/>
        <v>0</v>
      </c>
      <c r="BG205" s="40" t="s">
        <v>109</v>
      </c>
      <c r="BH205" s="20">
        <f t="shared" si="64"/>
        <v>1</v>
      </c>
      <c r="BI205" s="20">
        <f t="shared" si="64"/>
        <v>0</v>
      </c>
      <c r="BJ205" s="20">
        <f t="shared" si="64"/>
        <v>0</v>
      </c>
      <c r="BK205" s="20">
        <f t="shared" si="64"/>
        <v>0</v>
      </c>
      <c r="BL205" s="15">
        <v>35.345801999999999</v>
      </c>
      <c r="BM205" s="16">
        <v>-79.417054300000004</v>
      </c>
      <c r="BO205">
        <f t="shared" si="65"/>
        <v>0</v>
      </c>
      <c r="BP205" s="28">
        <f t="shared" si="66"/>
        <v>1</v>
      </c>
      <c r="BQ205">
        <f t="shared" si="56"/>
        <v>1</v>
      </c>
      <c r="BR205">
        <f t="shared" si="68"/>
        <v>0</v>
      </c>
      <c r="BS205">
        <f t="shared" si="68"/>
        <v>0</v>
      </c>
      <c r="BT205">
        <f t="shared" si="68"/>
        <v>0</v>
      </c>
      <c r="BU205">
        <f t="shared" si="68"/>
        <v>0</v>
      </c>
    </row>
    <row r="206" spans="1:73" x14ac:dyDescent="0.45">
      <c r="A206" s="18">
        <v>205</v>
      </c>
      <c r="B206" s="15" t="s">
        <v>729</v>
      </c>
      <c r="C206" s="15" t="s">
        <v>1290</v>
      </c>
      <c r="D206" s="15" t="s">
        <v>1163</v>
      </c>
      <c r="E206" s="17">
        <v>39901</v>
      </c>
      <c r="F206" s="15" t="s">
        <v>118</v>
      </c>
      <c r="G206" s="40" t="s">
        <v>24</v>
      </c>
      <c r="H206">
        <f t="shared" si="61"/>
        <v>0</v>
      </c>
      <c r="I206" s="15" t="s">
        <v>119</v>
      </c>
      <c r="J206" s="40" t="s">
        <v>119</v>
      </c>
      <c r="K206" s="20">
        <f t="shared" si="54"/>
        <v>0</v>
      </c>
      <c r="L206" s="20">
        <f t="shared" si="59"/>
        <v>0</v>
      </c>
      <c r="M206" s="20">
        <f t="shared" si="59"/>
        <v>0</v>
      </c>
      <c r="N206" s="20">
        <f t="shared" si="59"/>
        <v>1</v>
      </c>
      <c r="O206" s="20">
        <f t="shared" si="59"/>
        <v>0</v>
      </c>
      <c r="P206" s="20">
        <f t="shared" si="59"/>
        <v>0</v>
      </c>
      <c r="Q206" s="20">
        <f t="shared" ref="L206:W227" si="69">IF($J206=Q$1,1,0)</f>
        <v>0</v>
      </c>
      <c r="R206" s="20">
        <f t="shared" si="69"/>
        <v>0</v>
      </c>
      <c r="S206" s="20">
        <f t="shared" si="69"/>
        <v>0</v>
      </c>
      <c r="T206" s="20">
        <f t="shared" si="69"/>
        <v>0</v>
      </c>
      <c r="U206" s="20">
        <f t="shared" si="69"/>
        <v>0</v>
      </c>
      <c r="V206" s="20">
        <f t="shared" si="69"/>
        <v>0</v>
      </c>
      <c r="W206" s="20">
        <f t="shared" si="69"/>
        <v>0</v>
      </c>
      <c r="X206" s="40" t="s">
        <v>223</v>
      </c>
      <c r="Y206" s="20">
        <f t="shared" si="58"/>
        <v>0</v>
      </c>
      <c r="Z206" s="20">
        <f t="shared" si="60"/>
        <v>0</v>
      </c>
      <c r="AA206" s="20">
        <f t="shared" si="60"/>
        <v>0</v>
      </c>
      <c r="AB206" s="20">
        <f t="shared" si="60"/>
        <v>0</v>
      </c>
      <c r="AC206" s="20">
        <f t="shared" si="60"/>
        <v>1</v>
      </c>
      <c r="AD206" s="20">
        <f t="shared" si="60"/>
        <v>0</v>
      </c>
      <c r="AE206" s="20">
        <f t="shared" si="60"/>
        <v>0</v>
      </c>
      <c r="AF206" s="20">
        <f t="shared" si="60"/>
        <v>0</v>
      </c>
      <c r="AG206" s="20">
        <f t="shared" si="60"/>
        <v>0</v>
      </c>
      <c r="AH206" s="20">
        <f t="shared" si="60"/>
        <v>0</v>
      </c>
      <c r="AI206" s="20">
        <f t="shared" si="60"/>
        <v>0</v>
      </c>
      <c r="AJ206" s="40" t="s">
        <v>731</v>
      </c>
      <c r="AK206" s="15">
        <v>6</v>
      </c>
      <c r="AL206" s="15">
        <v>1</v>
      </c>
      <c r="AM206" s="15">
        <v>6</v>
      </c>
      <c r="AN206" s="15">
        <v>0</v>
      </c>
      <c r="AO206" s="15">
        <v>42</v>
      </c>
      <c r="AP206" s="15">
        <v>1</v>
      </c>
      <c r="AQ206" s="15" t="s">
        <v>732</v>
      </c>
      <c r="AR206" s="29">
        <v>42</v>
      </c>
      <c r="AS206" s="40" t="s">
        <v>52</v>
      </c>
      <c r="AT206" s="28">
        <f t="shared" si="62"/>
        <v>1</v>
      </c>
      <c r="AU206" s="29" t="s">
        <v>732</v>
      </c>
      <c r="AV206" s="40" t="s">
        <v>28</v>
      </c>
      <c r="AW206" s="32">
        <f t="shared" si="63"/>
        <v>0</v>
      </c>
      <c r="AX206" s="32">
        <f t="shared" si="63"/>
        <v>1</v>
      </c>
      <c r="AY206" s="32">
        <f t="shared" si="63"/>
        <v>0</v>
      </c>
      <c r="AZ206" s="42" t="s">
        <v>144</v>
      </c>
      <c r="BA206">
        <f t="shared" si="55"/>
        <v>0</v>
      </c>
      <c r="BB206">
        <f t="shared" si="67"/>
        <v>0</v>
      </c>
      <c r="BC206">
        <f t="shared" si="67"/>
        <v>0</v>
      </c>
      <c r="BD206">
        <f t="shared" si="67"/>
        <v>0</v>
      </c>
      <c r="BE206">
        <f t="shared" si="67"/>
        <v>1</v>
      </c>
      <c r="BF206">
        <f t="shared" si="67"/>
        <v>0</v>
      </c>
      <c r="BG206" s="40" t="s">
        <v>109</v>
      </c>
      <c r="BH206" s="20">
        <f t="shared" si="64"/>
        <v>1</v>
      </c>
      <c r="BI206" s="20">
        <f t="shared" si="64"/>
        <v>0</v>
      </c>
      <c r="BJ206" s="20">
        <f t="shared" si="64"/>
        <v>0</v>
      </c>
      <c r="BK206" s="20">
        <f t="shared" si="64"/>
        <v>0</v>
      </c>
      <c r="BL206" s="15">
        <v>37.364631719999998</v>
      </c>
      <c r="BM206" s="16">
        <v>-121.96793150000001</v>
      </c>
      <c r="BO206">
        <f t="shared" si="65"/>
        <v>0</v>
      </c>
      <c r="BP206" s="28">
        <f t="shared" si="66"/>
        <v>1</v>
      </c>
      <c r="BQ206">
        <f t="shared" si="56"/>
        <v>0</v>
      </c>
      <c r="BR206">
        <f t="shared" si="68"/>
        <v>0</v>
      </c>
      <c r="BS206">
        <f t="shared" si="68"/>
        <v>0</v>
      </c>
      <c r="BT206">
        <f t="shared" si="68"/>
        <v>1</v>
      </c>
      <c r="BU206">
        <f t="shared" si="68"/>
        <v>0</v>
      </c>
    </row>
    <row r="207" spans="1:73" x14ac:dyDescent="0.45">
      <c r="A207" s="18">
        <v>206</v>
      </c>
      <c r="B207" s="15" t="s">
        <v>733</v>
      </c>
      <c r="C207" s="15" t="s">
        <v>1289</v>
      </c>
      <c r="D207" s="15" t="s">
        <v>1213</v>
      </c>
      <c r="E207" s="17">
        <v>39901</v>
      </c>
      <c r="F207" s="15" t="s">
        <v>727</v>
      </c>
      <c r="G207" s="40" t="s">
        <v>24</v>
      </c>
      <c r="H207">
        <f t="shared" si="61"/>
        <v>0</v>
      </c>
      <c r="I207" s="15" t="s">
        <v>339</v>
      </c>
      <c r="J207" s="40" t="s">
        <v>1467</v>
      </c>
      <c r="K207" s="20">
        <f t="shared" si="54"/>
        <v>0</v>
      </c>
      <c r="L207" s="20">
        <f t="shared" si="69"/>
        <v>0</v>
      </c>
      <c r="M207" s="20">
        <f t="shared" si="69"/>
        <v>0</v>
      </c>
      <c r="N207" s="20">
        <f t="shared" si="69"/>
        <v>0</v>
      </c>
      <c r="O207" s="20">
        <f t="shared" si="69"/>
        <v>0</v>
      </c>
      <c r="P207" s="20">
        <f t="shared" si="69"/>
        <v>0</v>
      </c>
      <c r="Q207" s="20">
        <f t="shared" si="69"/>
        <v>0</v>
      </c>
      <c r="R207" s="20">
        <f t="shared" si="69"/>
        <v>0</v>
      </c>
      <c r="S207" s="20">
        <f t="shared" si="69"/>
        <v>0</v>
      </c>
      <c r="T207" s="20">
        <f t="shared" si="69"/>
        <v>0</v>
      </c>
      <c r="U207" s="20">
        <f t="shared" si="69"/>
        <v>0</v>
      </c>
      <c r="V207" s="20">
        <f t="shared" si="69"/>
        <v>0</v>
      </c>
      <c r="W207" s="20">
        <f t="shared" si="69"/>
        <v>1</v>
      </c>
      <c r="X207" s="40" t="s">
        <v>223</v>
      </c>
      <c r="Y207" s="20">
        <f t="shared" si="58"/>
        <v>0</v>
      </c>
      <c r="Z207" s="20">
        <f t="shared" si="60"/>
        <v>0</v>
      </c>
      <c r="AA207" s="20">
        <f t="shared" si="60"/>
        <v>0</v>
      </c>
      <c r="AB207" s="20">
        <f t="shared" si="60"/>
        <v>0</v>
      </c>
      <c r="AC207" s="20">
        <f t="shared" si="60"/>
        <v>1</v>
      </c>
      <c r="AD207" s="20">
        <f t="shared" si="60"/>
        <v>0</v>
      </c>
      <c r="AE207" s="20">
        <f t="shared" si="60"/>
        <v>0</v>
      </c>
      <c r="AF207" s="20">
        <f t="shared" si="60"/>
        <v>0</v>
      </c>
      <c r="AG207" s="20">
        <f t="shared" si="60"/>
        <v>0</v>
      </c>
      <c r="AH207" s="20">
        <f t="shared" si="60"/>
        <v>0</v>
      </c>
      <c r="AI207" s="20">
        <f t="shared" si="60"/>
        <v>0</v>
      </c>
      <c r="AJ207" s="40" t="s">
        <v>734</v>
      </c>
      <c r="AK207" s="15">
        <v>8</v>
      </c>
      <c r="AL207" s="15">
        <v>2</v>
      </c>
      <c r="AM207" s="15">
        <v>10</v>
      </c>
      <c r="AN207" s="15">
        <v>0</v>
      </c>
      <c r="AO207" s="15">
        <v>45</v>
      </c>
      <c r="AP207" s="15"/>
      <c r="AQ207" s="15"/>
      <c r="AR207" s="29">
        <v>45</v>
      </c>
      <c r="AS207" s="39" t="s">
        <v>28</v>
      </c>
      <c r="AT207" s="28">
        <f t="shared" si="62"/>
        <v>0</v>
      </c>
      <c r="AU207" s="28" t="s">
        <v>101</v>
      </c>
      <c r="AV207" s="40" t="s">
        <v>52</v>
      </c>
      <c r="AW207" s="32">
        <f t="shared" si="63"/>
        <v>1</v>
      </c>
      <c r="AX207" s="32">
        <f t="shared" si="63"/>
        <v>0</v>
      </c>
      <c r="AY207" s="32">
        <f t="shared" si="63"/>
        <v>0</v>
      </c>
      <c r="AZ207" s="42" t="s">
        <v>29</v>
      </c>
      <c r="BA207">
        <f t="shared" si="55"/>
        <v>1</v>
      </c>
      <c r="BB207">
        <f t="shared" si="67"/>
        <v>0</v>
      </c>
      <c r="BC207">
        <f t="shared" si="67"/>
        <v>0</v>
      </c>
      <c r="BD207">
        <f t="shared" si="67"/>
        <v>0</v>
      </c>
      <c r="BE207">
        <f t="shared" si="67"/>
        <v>0</v>
      </c>
      <c r="BF207">
        <f t="shared" si="67"/>
        <v>0</v>
      </c>
      <c r="BG207" s="40" t="s">
        <v>109</v>
      </c>
      <c r="BH207" s="20">
        <f t="shared" si="64"/>
        <v>1</v>
      </c>
      <c r="BI207" s="20">
        <f t="shared" si="64"/>
        <v>0</v>
      </c>
      <c r="BJ207" s="20">
        <f t="shared" si="64"/>
        <v>0</v>
      </c>
      <c r="BK207" s="20">
        <f t="shared" si="64"/>
        <v>0</v>
      </c>
      <c r="BL207" s="15">
        <v>35.339856089999998</v>
      </c>
      <c r="BM207" s="16">
        <v>-79.413817249999994</v>
      </c>
      <c r="BO207">
        <f t="shared" si="65"/>
        <v>0</v>
      </c>
      <c r="BP207" s="28">
        <f t="shared" si="66"/>
        <v>1</v>
      </c>
      <c r="BQ207">
        <f t="shared" si="56"/>
        <v>1</v>
      </c>
      <c r="BR207">
        <f t="shared" si="68"/>
        <v>0</v>
      </c>
      <c r="BS207">
        <f t="shared" si="68"/>
        <v>0</v>
      </c>
      <c r="BT207">
        <f t="shared" si="68"/>
        <v>0</v>
      </c>
      <c r="BU207">
        <f t="shared" si="68"/>
        <v>0</v>
      </c>
    </row>
    <row r="208" spans="1:73" x14ac:dyDescent="0.45">
      <c r="A208" s="18">
        <v>207</v>
      </c>
      <c r="B208" s="15" t="s">
        <v>735</v>
      </c>
      <c r="C208" s="15" t="s">
        <v>1288</v>
      </c>
      <c r="D208" s="15" t="s">
        <v>1287</v>
      </c>
      <c r="E208" s="17">
        <v>39882</v>
      </c>
      <c r="F208" s="15" t="s">
        <v>1452</v>
      </c>
      <c r="G208" s="40" t="s">
        <v>464</v>
      </c>
      <c r="H208">
        <f t="shared" si="61"/>
        <v>0</v>
      </c>
      <c r="I208" s="15" t="s">
        <v>25</v>
      </c>
      <c r="J208" s="40" t="s">
        <v>25</v>
      </c>
      <c r="K208" s="20">
        <f t="shared" si="54"/>
        <v>1</v>
      </c>
      <c r="L208" s="20">
        <f t="shared" si="69"/>
        <v>0</v>
      </c>
      <c r="M208" s="20">
        <f t="shared" si="69"/>
        <v>0</v>
      </c>
      <c r="N208" s="20">
        <f t="shared" si="69"/>
        <v>0</v>
      </c>
      <c r="O208" s="20">
        <f t="shared" si="69"/>
        <v>0</v>
      </c>
      <c r="P208" s="20">
        <f t="shared" si="69"/>
        <v>0</v>
      </c>
      <c r="Q208" s="20">
        <f t="shared" si="69"/>
        <v>0</v>
      </c>
      <c r="R208" s="20">
        <f t="shared" si="69"/>
        <v>0</v>
      </c>
      <c r="S208" s="20">
        <f t="shared" si="69"/>
        <v>0</v>
      </c>
      <c r="T208" s="20">
        <f t="shared" si="69"/>
        <v>0</v>
      </c>
      <c r="U208" s="20">
        <f t="shared" si="69"/>
        <v>0</v>
      </c>
      <c r="V208" s="20">
        <f t="shared" si="69"/>
        <v>0</v>
      </c>
      <c r="W208" s="20">
        <f t="shared" si="69"/>
        <v>0</v>
      </c>
      <c r="X208" s="40" t="s">
        <v>223</v>
      </c>
      <c r="Y208" s="20">
        <f t="shared" si="58"/>
        <v>0</v>
      </c>
      <c r="Z208" s="20">
        <f t="shared" si="60"/>
        <v>0</v>
      </c>
      <c r="AA208" s="20">
        <f t="shared" si="60"/>
        <v>0</v>
      </c>
      <c r="AB208" s="20">
        <f t="shared" si="60"/>
        <v>0</v>
      </c>
      <c r="AC208" s="20">
        <f t="shared" si="60"/>
        <v>1</v>
      </c>
      <c r="AD208" s="20">
        <f t="shared" si="60"/>
        <v>0</v>
      </c>
      <c r="AE208" s="20">
        <f t="shared" si="60"/>
        <v>0</v>
      </c>
      <c r="AF208" s="20">
        <f t="shared" si="60"/>
        <v>0</v>
      </c>
      <c r="AG208" s="20">
        <f t="shared" si="60"/>
        <v>0</v>
      </c>
      <c r="AH208" s="20">
        <f t="shared" si="60"/>
        <v>0</v>
      </c>
      <c r="AI208" s="20">
        <f t="shared" si="60"/>
        <v>0</v>
      </c>
      <c r="AJ208" s="40" t="s">
        <v>737</v>
      </c>
      <c r="AK208" s="15">
        <v>11</v>
      </c>
      <c r="AL208" s="15">
        <v>6</v>
      </c>
      <c r="AM208" s="15">
        <v>16</v>
      </c>
      <c r="AN208" s="15">
        <v>0</v>
      </c>
      <c r="AO208" s="15">
        <v>28</v>
      </c>
      <c r="AP208" s="15"/>
      <c r="AQ208" s="15"/>
      <c r="AR208" s="29">
        <v>28</v>
      </c>
      <c r="AS208" s="39" t="s">
        <v>28</v>
      </c>
      <c r="AT208" s="28">
        <f t="shared" si="62"/>
        <v>0</v>
      </c>
      <c r="AU208" s="28" t="s">
        <v>101</v>
      </c>
      <c r="AV208" s="40" t="s">
        <v>28</v>
      </c>
      <c r="AW208" s="32">
        <f t="shared" si="63"/>
        <v>0</v>
      </c>
      <c r="AX208" s="32">
        <f t="shared" si="63"/>
        <v>1</v>
      </c>
      <c r="AY208" s="32">
        <f t="shared" si="63"/>
        <v>0</v>
      </c>
      <c r="AZ208" s="42" t="s">
        <v>29</v>
      </c>
      <c r="BA208">
        <f t="shared" si="55"/>
        <v>1</v>
      </c>
      <c r="BB208">
        <f t="shared" si="67"/>
        <v>0</v>
      </c>
      <c r="BC208">
        <f t="shared" si="67"/>
        <v>0</v>
      </c>
      <c r="BD208">
        <f t="shared" si="67"/>
        <v>0</v>
      </c>
      <c r="BE208">
        <f t="shared" si="67"/>
        <v>0</v>
      </c>
      <c r="BF208">
        <f t="shared" si="67"/>
        <v>0</v>
      </c>
      <c r="BG208" s="40" t="s">
        <v>109</v>
      </c>
      <c r="BH208" s="20">
        <f t="shared" si="64"/>
        <v>1</v>
      </c>
      <c r="BI208" s="20">
        <f t="shared" si="64"/>
        <v>0</v>
      </c>
      <c r="BJ208" s="20">
        <f t="shared" si="64"/>
        <v>0</v>
      </c>
      <c r="BK208" s="20">
        <f t="shared" si="64"/>
        <v>0</v>
      </c>
      <c r="BL208" s="15">
        <v>31.04367594</v>
      </c>
      <c r="BM208" s="16">
        <v>-85.876346600000005</v>
      </c>
      <c r="BO208">
        <f t="shared" si="65"/>
        <v>0</v>
      </c>
      <c r="BP208" s="28">
        <f t="shared" si="66"/>
        <v>1</v>
      </c>
      <c r="BQ208">
        <f t="shared" si="56"/>
        <v>1</v>
      </c>
      <c r="BR208">
        <f t="shared" si="68"/>
        <v>0</v>
      </c>
      <c r="BS208">
        <f t="shared" si="68"/>
        <v>0</v>
      </c>
      <c r="BT208">
        <f t="shared" si="68"/>
        <v>0</v>
      </c>
      <c r="BU208">
        <f t="shared" si="68"/>
        <v>0</v>
      </c>
    </row>
    <row r="209" spans="1:73" x14ac:dyDescent="0.45">
      <c r="A209" s="18">
        <v>208</v>
      </c>
      <c r="B209" s="15" t="s">
        <v>738</v>
      </c>
      <c r="C209" s="15" t="s">
        <v>1286</v>
      </c>
      <c r="D209" s="15" t="s">
        <v>1163</v>
      </c>
      <c r="E209" s="17">
        <v>39806</v>
      </c>
      <c r="F209" s="15" t="s">
        <v>118</v>
      </c>
      <c r="G209" s="40" t="s">
        <v>24</v>
      </c>
      <c r="H209">
        <f t="shared" si="61"/>
        <v>0</v>
      </c>
      <c r="I209" s="15" t="s">
        <v>119</v>
      </c>
      <c r="J209" s="40" t="s">
        <v>119</v>
      </c>
      <c r="K209" s="20">
        <f t="shared" si="54"/>
        <v>0</v>
      </c>
      <c r="L209" s="20">
        <f t="shared" si="69"/>
        <v>0</v>
      </c>
      <c r="M209" s="20">
        <f t="shared" si="69"/>
        <v>0</v>
      </c>
      <c r="N209" s="20">
        <f t="shared" si="69"/>
        <v>1</v>
      </c>
      <c r="O209" s="20">
        <f t="shared" si="69"/>
        <v>0</v>
      </c>
      <c r="P209" s="20">
        <f t="shared" si="69"/>
        <v>0</v>
      </c>
      <c r="Q209" s="20">
        <f t="shared" si="69"/>
        <v>0</v>
      </c>
      <c r="R209" s="20">
        <f t="shared" si="69"/>
        <v>0</v>
      </c>
      <c r="S209" s="20">
        <f t="shared" si="69"/>
        <v>0</v>
      </c>
      <c r="T209" s="20">
        <f t="shared" si="69"/>
        <v>0</v>
      </c>
      <c r="U209" s="20">
        <f t="shared" si="69"/>
        <v>0</v>
      </c>
      <c r="V209" s="20">
        <f t="shared" si="69"/>
        <v>0</v>
      </c>
      <c r="W209" s="20">
        <f t="shared" si="69"/>
        <v>0</v>
      </c>
      <c r="X209" s="40" t="s">
        <v>223</v>
      </c>
      <c r="Y209" s="20">
        <f t="shared" si="58"/>
        <v>0</v>
      </c>
      <c r="Z209" s="20">
        <f t="shared" si="60"/>
        <v>0</v>
      </c>
      <c r="AA209" s="20">
        <f t="shared" si="60"/>
        <v>0</v>
      </c>
      <c r="AB209" s="20">
        <f t="shared" si="60"/>
        <v>0</v>
      </c>
      <c r="AC209" s="20">
        <f t="shared" si="60"/>
        <v>1</v>
      </c>
      <c r="AD209" s="20">
        <f t="shared" si="60"/>
        <v>0</v>
      </c>
      <c r="AE209" s="20">
        <f t="shared" si="60"/>
        <v>0</v>
      </c>
      <c r="AF209" s="20">
        <f t="shared" si="60"/>
        <v>0</v>
      </c>
      <c r="AG209" s="20">
        <f t="shared" si="60"/>
        <v>0</v>
      </c>
      <c r="AH209" s="20">
        <f t="shared" si="60"/>
        <v>0</v>
      </c>
      <c r="AI209" s="20">
        <f t="shared" si="60"/>
        <v>0</v>
      </c>
      <c r="AJ209" s="40" t="s">
        <v>739</v>
      </c>
      <c r="AK209" s="15">
        <v>10</v>
      </c>
      <c r="AL209" s="15">
        <v>2</v>
      </c>
      <c r="AM209" s="15">
        <v>11</v>
      </c>
      <c r="AN209" s="15">
        <v>0</v>
      </c>
      <c r="AO209" s="15">
        <v>45</v>
      </c>
      <c r="AP209" s="15"/>
      <c r="AQ209" s="15"/>
      <c r="AR209" s="29">
        <v>45</v>
      </c>
      <c r="AS209" s="39" t="s">
        <v>28</v>
      </c>
      <c r="AT209" s="28">
        <f t="shared" si="62"/>
        <v>0</v>
      </c>
      <c r="AU209" s="28" t="s">
        <v>101</v>
      </c>
      <c r="AV209" s="40" t="s">
        <v>28</v>
      </c>
      <c r="AW209" s="32">
        <f t="shared" si="63"/>
        <v>0</v>
      </c>
      <c r="AX209" s="32">
        <f t="shared" si="63"/>
        <v>1</v>
      </c>
      <c r="AY209" s="32">
        <f t="shared" si="63"/>
        <v>0</v>
      </c>
      <c r="AZ209" s="42" t="s">
        <v>29</v>
      </c>
      <c r="BA209">
        <f t="shared" si="55"/>
        <v>1</v>
      </c>
      <c r="BB209">
        <f t="shared" si="67"/>
        <v>0</v>
      </c>
      <c r="BC209">
        <f t="shared" si="67"/>
        <v>0</v>
      </c>
      <c r="BD209">
        <f t="shared" si="67"/>
        <v>0</v>
      </c>
      <c r="BE209">
        <f t="shared" si="67"/>
        <v>0</v>
      </c>
      <c r="BF209">
        <f t="shared" si="67"/>
        <v>0</v>
      </c>
      <c r="BG209" s="40" t="s">
        <v>109</v>
      </c>
      <c r="BH209" s="20">
        <f t="shared" si="64"/>
        <v>1</v>
      </c>
      <c r="BI209" s="20">
        <f t="shared" si="64"/>
        <v>0</v>
      </c>
      <c r="BJ209" s="20">
        <f t="shared" si="64"/>
        <v>0</v>
      </c>
      <c r="BK209" s="20">
        <f t="shared" si="64"/>
        <v>0</v>
      </c>
      <c r="BL209" s="15">
        <v>34.09026669</v>
      </c>
      <c r="BM209" s="16">
        <v>-117.8819958</v>
      </c>
      <c r="BO209">
        <f t="shared" si="65"/>
        <v>0</v>
      </c>
      <c r="BP209" s="28">
        <f t="shared" si="66"/>
        <v>1</v>
      </c>
      <c r="BQ209">
        <f t="shared" si="56"/>
        <v>1</v>
      </c>
      <c r="BR209">
        <f t="shared" si="68"/>
        <v>0</v>
      </c>
      <c r="BS209">
        <f t="shared" si="68"/>
        <v>0</v>
      </c>
      <c r="BT209">
        <f t="shared" si="68"/>
        <v>0</v>
      </c>
      <c r="BU209">
        <f t="shared" si="68"/>
        <v>0</v>
      </c>
    </row>
    <row r="210" spans="1:73" x14ac:dyDescent="0.45">
      <c r="A210" s="18">
        <v>209</v>
      </c>
      <c r="B210" s="15" t="s">
        <v>740</v>
      </c>
      <c r="C210" s="15" t="s">
        <v>1285</v>
      </c>
      <c r="D210" s="15" t="s">
        <v>1242</v>
      </c>
      <c r="E210" s="17">
        <v>39747</v>
      </c>
      <c r="F210" s="15" t="s">
        <v>742</v>
      </c>
      <c r="G210" s="40" t="s">
        <v>24</v>
      </c>
      <c r="H210">
        <f t="shared" si="61"/>
        <v>0</v>
      </c>
      <c r="I210" s="15" t="s">
        <v>331</v>
      </c>
      <c r="J210" s="40" t="s">
        <v>331</v>
      </c>
      <c r="K210" s="20">
        <f t="shared" si="54"/>
        <v>0</v>
      </c>
      <c r="L210" s="20">
        <f t="shared" si="69"/>
        <v>0</v>
      </c>
      <c r="M210" s="20">
        <f t="shared" si="69"/>
        <v>0</v>
      </c>
      <c r="N210" s="20">
        <f t="shared" si="69"/>
        <v>0</v>
      </c>
      <c r="O210" s="20">
        <f t="shared" si="69"/>
        <v>0</v>
      </c>
      <c r="P210" s="20">
        <f t="shared" si="69"/>
        <v>0</v>
      </c>
      <c r="Q210" s="20">
        <f t="shared" si="69"/>
        <v>0</v>
      </c>
      <c r="R210" s="20">
        <f t="shared" si="69"/>
        <v>1</v>
      </c>
      <c r="S210" s="20">
        <f t="shared" si="69"/>
        <v>0</v>
      </c>
      <c r="T210" s="20">
        <f t="shared" si="69"/>
        <v>0</v>
      </c>
      <c r="U210" s="20">
        <f t="shared" si="69"/>
        <v>0</v>
      </c>
      <c r="V210" s="20">
        <f t="shared" si="69"/>
        <v>0</v>
      </c>
      <c r="W210" s="20">
        <f t="shared" si="69"/>
        <v>0</v>
      </c>
      <c r="X210" s="40" t="s">
        <v>57</v>
      </c>
      <c r="Y210" s="20">
        <f t="shared" si="58"/>
        <v>0</v>
      </c>
      <c r="Z210" s="20">
        <f t="shared" si="60"/>
        <v>0</v>
      </c>
      <c r="AA210" s="20">
        <f t="shared" si="60"/>
        <v>0</v>
      </c>
      <c r="AB210" s="20">
        <f t="shared" si="60"/>
        <v>1</v>
      </c>
      <c r="AC210" s="20">
        <f t="shared" si="60"/>
        <v>0</v>
      </c>
      <c r="AD210" s="20">
        <f t="shared" si="60"/>
        <v>0</v>
      </c>
      <c r="AE210" s="20">
        <f t="shared" si="60"/>
        <v>0</v>
      </c>
      <c r="AF210" s="20">
        <f t="shared" si="60"/>
        <v>0</v>
      </c>
      <c r="AG210" s="20">
        <f t="shared" si="60"/>
        <v>0</v>
      </c>
      <c r="AH210" s="20">
        <f t="shared" si="60"/>
        <v>0</v>
      </c>
      <c r="AI210" s="20">
        <f t="shared" si="60"/>
        <v>0</v>
      </c>
      <c r="AJ210" s="40" t="s">
        <v>743</v>
      </c>
      <c r="AK210" s="15">
        <v>0</v>
      </c>
      <c r="AL210" s="15">
        <v>1</v>
      </c>
      <c r="AM210" s="15">
        <v>3</v>
      </c>
      <c r="AN210" s="15">
        <v>0</v>
      </c>
      <c r="AO210" s="15">
        <v>19</v>
      </c>
      <c r="AP210" s="15"/>
      <c r="AQ210" s="15"/>
      <c r="AR210" s="29">
        <v>19</v>
      </c>
      <c r="AS210" s="39" t="s">
        <v>28</v>
      </c>
      <c r="AT210" s="28">
        <f t="shared" si="62"/>
        <v>0</v>
      </c>
      <c r="AU210" s="28" t="s">
        <v>101</v>
      </c>
      <c r="AV210" s="40" t="s">
        <v>28</v>
      </c>
      <c r="AW210" s="32">
        <f t="shared" si="63"/>
        <v>0</v>
      </c>
      <c r="AX210" s="32">
        <f t="shared" si="63"/>
        <v>1</v>
      </c>
      <c r="AY210" s="32">
        <f t="shared" si="63"/>
        <v>0</v>
      </c>
      <c r="AZ210" s="42" t="s">
        <v>1469</v>
      </c>
      <c r="BA210">
        <f t="shared" si="55"/>
        <v>0</v>
      </c>
      <c r="BB210">
        <f t="shared" si="67"/>
        <v>0</v>
      </c>
      <c r="BC210">
        <f t="shared" si="67"/>
        <v>1</v>
      </c>
      <c r="BD210">
        <f t="shared" si="67"/>
        <v>0</v>
      </c>
      <c r="BE210">
        <f t="shared" si="67"/>
        <v>0</v>
      </c>
      <c r="BF210">
        <f t="shared" si="67"/>
        <v>0</v>
      </c>
      <c r="BG210" s="40" t="s">
        <v>109</v>
      </c>
      <c r="BH210" s="20">
        <f t="shared" si="64"/>
        <v>1</v>
      </c>
      <c r="BI210" s="20">
        <f t="shared" si="64"/>
        <v>0</v>
      </c>
      <c r="BJ210" s="20">
        <f t="shared" si="64"/>
        <v>0</v>
      </c>
      <c r="BK210" s="20">
        <f t="shared" si="64"/>
        <v>0</v>
      </c>
      <c r="BL210" s="15">
        <v>35.081307440000003</v>
      </c>
      <c r="BM210" s="16">
        <v>-92.432782750000001</v>
      </c>
      <c r="BO210">
        <f t="shared" si="65"/>
        <v>0</v>
      </c>
      <c r="BP210" s="28">
        <f t="shared" si="66"/>
        <v>1</v>
      </c>
      <c r="BQ210">
        <f t="shared" si="56"/>
        <v>0</v>
      </c>
      <c r="BR210">
        <f t="shared" si="68"/>
        <v>0</v>
      </c>
      <c r="BS210">
        <f t="shared" si="68"/>
        <v>1</v>
      </c>
      <c r="BT210">
        <f t="shared" si="68"/>
        <v>0</v>
      </c>
      <c r="BU210">
        <f t="shared" si="68"/>
        <v>0</v>
      </c>
    </row>
    <row r="211" spans="1:73" x14ac:dyDescent="0.45">
      <c r="A211" s="18">
        <v>210</v>
      </c>
      <c r="B211" s="15" t="s">
        <v>744</v>
      </c>
      <c r="C211" s="15" t="s">
        <v>430</v>
      </c>
      <c r="D211" s="15" t="s">
        <v>1154</v>
      </c>
      <c r="E211" s="17">
        <v>39653</v>
      </c>
      <c r="F211" s="15" t="s">
        <v>744</v>
      </c>
      <c r="G211" s="40" t="s">
        <v>24</v>
      </c>
      <c r="H211">
        <f t="shared" si="61"/>
        <v>0</v>
      </c>
      <c r="I211" s="15" t="s">
        <v>25</v>
      </c>
      <c r="J211" s="40" t="s">
        <v>25</v>
      </c>
      <c r="K211" s="20">
        <f t="shared" si="54"/>
        <v>1</v>
      </c>
      <c r="L211" s="20">
        <f t="shared" si="69"/>
        <v>0</v>
      </c>
      <c r="M211" s="20">
        <f t="shared" si="69"/>
        <v>0</v>
      </c>
      <c r="N211" s="20">
        <f t="shared" si="69"/>
        <v>0</v>
      </c>
      <c r="O211" s="20">
        <f t="shared" si="69"/>
        <v>0</v>
      </c>
      <c r="P211" s="20">
        <f t="shared" si="69"/>
        <v>0</v>
      </c>
      <c r="Q211" s="20">
        <f t="shared" si="69"/>
        <v>0</v>
      </c>
      <c r="R211" s="20">
        <f t="shared" si="69"/>
        <v>0</v>
      </c>
      <c r="S211" s="20">
        <f t="shared" si="69"/>
        <v>0</v>
      </c>
      <c r="T211" s="20">
        <f t="shared" si="69"/>
        <v>0</v>
      </c>
      <c r="U211" s="20">
        <f t="shared" si="69"/>
        <v>0</v>
      </c>
      <c r="V211" s="20">
        <f t="shared" si="69"/>
        <v>0</v>
      </c>
      <c r="W211" s="20">
        <f t="shared" si="69"/>
        <v>0</v>
      </c>
      <c r="X211" s="40" t="s">
        <v>132</v>
      </c>
      <c r="Y211" s="20">
        <f t="shared" si="58"/>
        <v>0</v>
      </c>
      <c r="Z211" s="20">
        <f t="shared" si="60"/>
        <v>0</v>
      </c>
      <c r="AA211" s="20">
        <f t="shared" si="60"/>
        <v>0</v>
      </c>
      <c r="AB211" s="20">
        <f t="shared" si="60"/>
        <v>0</v>
      </c>
      <c r="AC211" s="20">
        <f t="shared" si="60"/>
        <v>0</v>
      </c>
      <c r="AD211" s="20">
        <f t="shared" si="60"/>
        <v>0</v>
      </c>
      <c r="AE211" s="20">
        <f t="shared" si="60"/>
        <v>1</v>
      </c>
      <c r="AF211" s="20">
        <f t="shared" si="60"/>
        <v>0</v>
      </c>
      <c r="AG211" s="20">
        <f t="shared" si="60"/>
        <v>0</v>
      </c>
      <c r="AH211" s="20">
        <f t="shared" si="60"/>
        <v>0</v>
      </c>
      <c r="AI211" s="20">
        <f t="shared" si="60"/>
        <v>0</v>
      </c>
      <c r="AJ211" s="40" t="s">
        <v>745</v>
      </c>
      <c r="AK211" s="15">
        <v>0</v>
      </c>
      <c r="AL211" s="15">
        <v>3</v>
      </c>
      <c r="AM211" s="15">
        <v>3</v>
      </c>
      <c r="AN211" s="15">
        <v>0</v>
      </c>
      <c r="AO211" s="15">
        <v>24</v>
      </c>
      <c r="AP211" s="15"/>
      <c r="AQ211" s="15"/>
      <c r="AR211" s="29">
        <v>24</v>
      </c>
      <c r="AS211" s="39" t="s">
        <v>28</v>
      </c>
      <c r="AT211" s="28">
        <f t="shared" si="62"/>
        <v>0</v>
      </c>
      <c r="AU211" s="28" t="s">
        <v>101</v>
      </c>
      <c r="AV211" s="40" t="s">
        <v>28</v>
      </c>
      <c r="AW211" s="32">
        <f t="shared" si="63"/>
        <v>0</v>
      </c>
      <c r="AX211" s="32">
        <f t="shared" si="63"/>
        <v>1</v>
      </c>
      <c r="AY211" s="32">
        <f t="shared" si="63"/>
        <v>0</v>
      </c>
      <c r="AZ211" s="42" t="s">
        <v>1469</v>
      </c>
      <c r="BA211">
        <f t="shared" si="55"/>
        <v>0</v>
      </c>
      <c r="BB211">
        <f t="shared" si="67"/>
        <v>0</v>
      </c>
      <c r="BC211">
        <f t="shared" si="67"/>
        <v>1</v>
      </c>
      <c r="BD211">
        <f t="shared" si="67"/>
        <v>0</v>
      </c>
      <c r="BE211">
        <f t="shared" si="67"/>
        <v>0</v>
      </c>
      <c r="BF211">
        <f t="shared" si="67"/>
        <v>0</v>
      </c>
      <c r="BG211" s="40" t="s">
        <v>109</v>
      </c>
      <c r="BH211" s="20">
        <f t="shared" si="64"/>
        <v>1</v>
      </c>
      <c r="BI211" s="20">
        <f t="shared" si="64"/>
        <v>0</v>
      </c>
      <c r="BJ211" s="20">
        <f t="shared" si="64"/>
        <v>0</v>
      </c>
      <c r="BK211" s="20">
        <f t="shared" si="64"/>
        <v>0</v>
      </c>
      <c r="BL211" s="15">
        <v>33.571458749999998</v>
      </c>
      <c r="BM211" s="16">
        <v>-112.09048540000001</v>
      </c>
      <c r="BO211">
        <f t="shared" si="65"/>
        <v>0</v>
      </c>
      <c r="BP211" s="28">
        <f t="shared" si="66"/>
        <v>1</v>
      </c>
      <c r="BQ211">
        <f t="shared" si="56"/>
        <v>0</v>
      </c>
      <c r="BR211">
        <f t="shared" si="68"/>
        <v>0</v>
      </c>
      <c r="BS211">
        <f t="shared" si="68"/>
        <v>1</v>
      </c>
      <c r="BT211">
        <f t="shared" si="68"/>
        <v>0</v>
      </c>
      <c r="BU211">
        <f t="shared" si="68"/>
        <v>0</v>
      </c>
    </row>
    <row r="212" spans="1:73" x14ac:dyDescent="0.45">
      <c r="A212" s="18">
        <v>211</v>
      </c>
      <c r="B212" s="15" t="s">
        <v>746</v>
      </c>
      <c r="C212" s="15" t="s">
        <v>1284</v>
      </c>
      <c r="D212" s="15" t="s">
        <v>1194</v>
      </c>
      <c r="E212" s="17">
        <v>39624</v>
      </c>
      <c r="F212" s="15" t="s">
        <v>748</v>
      </c>
      <c r="G212" s="40" t="s">
        <v>24</v>
      </c>
      <c r="H212">
        <f t="shared" si="61"/>
        <v>0</v>
      </c>
      <c r="I212" s="15" t="s">
        <v>354</v>
      </c>
      <c r="J212" s="40" t="s">
        <v>354</v>
      </c>
      <c r="K212" s="20">
        <f t="shared" si="54"/>
        <v>0</v>
      </c>
      <c r="L212" s="20">
        <f t="shared" si="69"/>
        <v>1</v>
      </c>
      <c r="M212" s="20">
        <f t="shared" si="69"/>
        <v>0</v>
      </c>
      <c r="N212" s="20">
        <f t="shared" si="69"/>
        <v>0</v>
      </c>
      <c r="O212" s="20">
        <f t="shared" si="69"/>
        <v>0</v>
      </c>
      <c r="P212" s="20">
        <f t="shared" si="69"/>
        <v>0</v>
      </c>
      <c r="Q212" s="20">
        <f t="shared" si="69"/>
        <v>0</v>
      </c>
      <c r="R212" s="20">
        <f t="shared" si="69"/>
        <v>0</v>
      </c>
      <c r="S212" s="20">
        <f t="shared" si="69"/>
        <v>0</v>
      </c>
      <c r="T212" s="20">
        <f t="shared" si="69"/>
        <v>0</v>
      </c>
      <c r="U212" s="20">
        <f t="shared" si="69"/>
        <v>0</v>
      </c>
      <c r="V212" s="20">
        <f t="shared" si="69"/>
        <v>0</v>
      </c>
      <c r="W212" s="20">
        <f t="shared" si="69"/>
        <v>0</v>
      </c>
      <c r="X212" s="40" t="s">
        <v>132</v>
      </c>
      <c r="Y212" s="20">
        <f t="shared" si="58"/>
        <v>0</v>
      </c>
      <c r="Z212" s="20">
        <f t="shared" si="60"/>
        <v>0</v>
      </c>
      <c r="AA212" s="20">
        <f t="shared" si="60"/>
        <v>0</v>
      </c>
      <c r="AB212" s="20">
        <f t="shared" si="60"/>
        <v>0</v>
      </c>
      <c r="AC212" s="20">
        <f t="shared" si="60"/>
        <v>0</v>
      </c>
      <c r="AD212" s="20">
        <f t="shared" si="60"/>
        <v>0</v>
      </c>
      <c r="AE212" s="20">
        <f t="shared" si="60"/>
        <v>1</v>
      </c>
      <c r="AF212" s="20">
        <f t="shared" si="60"/>
        <v>0</v>
      </c>
      <c r="AG212" s="20">
        <f t="shared" si="60"/>
        <v>0</v>
      </c>
      <c r="AH212" s="20">
        <f t="shared" si="60"/>
        <v>0</v>
      </c>
      <c r="AI212" s="20">
        <f t="shared" si="60"/>
        <v>0</v>
      </c>
      <c r="AJ212" s="40" t="s">
        <v>749</v>
      </c>
      <c r="AK212" s="15">
        <v>7</v>
      </c>
      <c r="AL212" s="15">
        <v>1</v>
      </c>
      <c r="AM212" s="15">
        <v>7</v>
      </c>
      <c r="AN212" s="15">
        <v>0</v>
      </c>
      <c r="AO212" s="15">
        <v>25</v>
      </c>
      <c r="AP212" s="15">
        <v>1</v>
      </c>
      <c r="AQ212" s="15" t="s">
        <v>746</v>
      </c>
      <c r="AR212" s="29">
        <v>25</v>
      </c>
      <c r="AS212" s="40" t="s">
        <v>52</v>
      </c>
      <c r="AT212" s="28">
        <f t="shared" si="62"/>
        <v>1</v>
      </c>
      <c r="AU212" s="29" t="s">
        <v>746</v>
      </c>
      <c r="AV212" s="40" t="s">
        <v>28</v>
      </c>
      <c r="AW212" s="32">
        <f t="shared" si="63"/>
        <v>0</v>
      </c>
      <c r="AX212" s="32">
        <f t="shared" si="63"/>
        <v>1</v>
      </c>
      <c r="AY212" s="32">
        <f t="shared" si="63"/>
        <v>0</v>
      </c>
      <c r="AZ212" s="42" t="s">
        <v>29</v>
      </c>
      <c r="BA212">
        <f t="shared" si="55"/>
        <v>1</v>
      </c>
      <c r="BB212">
        <f t="shared" si="67"/>
        <v>0</v>
      </c>
      <c r="BC212">
        <f t="shared" si="67"/>
        <v>0</v>
      </c>
      <c r="BD212">
        <f t="shared" si="67"/>
        <v>0</v>
      </c>
      <c r="BE212">
        <f t="shared" si="67"/>
        <v>0</v>
      </c>
      <c r="BF212">
        <f t="shared" si="67"/>
        <v>0</v>
      </c>
      <c r="BG212" s="40" t="s">
        <v>109</v>
      </c>
      <c r="BH212" s="20">
        <f t="shared" si="64"/>
        <v>1</v>
      </c>
      <c r="BI212" s="20">
        <f t="shared" si="64"/>
        <v>0</v>
      </c>
      <c r="BJ212" s="20">
        <f t="shared" si="64"/>
        <v>0</v>
      </c>
      <c r="BK212" s="20">
        <f t="shared" si="64"/>
        <v>0</v>
      </c>
      <c r="BL212" s="15">
        <v>37.840404110000001</v>
      </c>
      <c r="BM212" s="16">
        <v>-87.578537549999993</v>
      </c>
      <c r="BO212">
        <f t="shared" si="65"/>
        <v>0</v>
      </c>
      <c r="BP212" s="28">
        <f t="shared" si="66"/>
        <v>1</v>
      </c>
      <c r="BQ212">
        <f t="shared" si="56"/>
        <v>1</v>
      </c>
      <c r="BR212">
        <f t="shared" si="68"/>
        <v>0</v>
      </c>
      <c r="BS212">
        <f t="shared" si="68"/>
        <v>0</v>
      </c>
      <c r="BT212">
        <f t="shared" si="68"/>
        <v>0</v>
      </c>
      <c r="BU212">
        <f t="shared" si="68"/>
        <v>0</v>
      </c>
    </row>
    <row r="213" spans="1:73" x14ac:dyDescent="0.45">
      <c r="A213" s="18">
        <v>212</v>
      </c>
      <c r="B213" s="15" t="s">
        <v>750</v>
      </c>
      <c r="C213" s="15" t="s">
        <v>1283</v>
      </c>
      <c r="D213" s="15" t="s">
        <v>1159</v>
      </c>
      <c r="E213" s="17">
        <v>39492</v>
      </c>
      <c r="F213" s="15" t="s">
        <v>752</v>
      </c>
      <c r="G213" s="40" t="s">
        <v>24</v>
      </c>
      <c r="H213">
        <f t="shared" si="61"/>
        <v>0</v>
      </c>
      <c r="I213" s="15" t="s">
        <v>331</v>
      </c>
      <c r="J213" s="40" t="s">
        <v>331</v>
      </c>
      <c r="K213" s="20">
        <f t="shared" si="54"/>
        <v>0</v>
      </c>
      <c r="L213" s="20">
        <f t="shared" si="69"/>
        <v>0</v>
      </c>
      <c r="M213" s="20">
        <f t="shared" si="69"/>
        <v>0</v>
      </c>
      <c r="N213" s="20">
        <f t="shared" si="69"/>
        <v>0</v>
      </c>
      <c r="O213" s="20">
        <f t="shared" si="69"/>
        <v>0</v>
      </c>
      <c r="P213" s="20">
        <f t="shared" si="69"/>
        <v>0</v>
      </c>
      <c r="Q213" s="20">
        <f t="shared" si="69"/>
        <v>0</v>
      </c>
      <c r="R213" s="20">
        <f t="shared" si="69"/>
        <v>1</v>
      </c>
      <c r="S213" s="20">
        <f t="shared" si="69"/>
        <v>0</v>
      </c>
      <c r="T213" s="20">
        <f t="shared" si="69"/>
        <v>0</v>
      </c>
      <c r="U213" s="20">
        <f t="shared" si="69"/>
        <v>0</v>
      </c>
      <c r="V213" s="20">
        <f t="shared" si="69"/>
        <v>0</v>
      </c>
      <c r="W213" s="20">
        <f t="shared" si="69"/>
        <v>0</v>
      </c>
      <c r="X213" s="40" t="s">
        <v>57</v>
      </c>
      <c r="Y213" s="20">
        <f t="shared" si="58"/>
        <v>0</v>
      </c>
      <c r="Z213" s="20">
        <f t="shared" si="60"/>
        <v>0</v>
      </c>
      <c r="AA213" s="20">
        <f t="shared" si="60"/>
        <v>0</v>
      </c>
      <c r="AB213" s="20">
        <f t="shared" si="60"/>
        <v>1</v>
      </c>
      <c r="AC213" s="20">
        <f t="shared" si="60"/>
        <v>0</v>
      </c>
      <c r="AD213" s="20">
        <f t="shared" si="60"/>
        <v>0</v>
      </c>
      <c r="AE213" s="20">
        <f t="shared" si="60"/>
        <v>0</v>
      </c>
      <c r="AF213" s="20">
        <f t="shared" si="60"/>
        <v>0</v>
      </c>
      <c r="AG213" s="20">
        <f t="shared" si="60"/>
        <v>0</v>
      </c>
      <c r="AH213" s="20">
        <f t="shared" si="60"/>
        <v>0</v>
      </c>
      <c r="AI213" s="20">
        <f t="shared" si="60"/>
        <v>0</v>
      </c>
      <c r="AJ213" s="40" t="s">
        <v>753</v>
      </c>
      <c r="AK213" s="15">
        <v>5</v>
      </c>
      <c r="AL213" s="15">
        <v>21</v>
      </c>
      <c r="AM213" s="15">
        <v>26</v>
      </c>
      <c r="AN213" s="15">
        <v>0</v>
      </c>
      <c r="AO213" s="15">
        <v>27</v>
      </c>
      <c r="AP213" s="15"/>
      <c r="AQ213" s="15"/>
      <c r="AR213" s="29">
        <v>27</v>
      </c>
      <c r="AS213" s="39" t="s">
        <v>28</v>
      </c>
      <c r="AT213" s="28">
        <f t="shared" si="62"/>
        <v>0</v>
      </c>
      <c r="AU213" s="28" t="s">
        <v>101</v>
      </c>
      <c r="AV213" s="40" t="s">
        <v>52</v>
      </c>
      <c r="AW213" s="32">
        <f t="shared" si="63"/>
        <v>1</v>
      </c>
      <c r="AX213" s="32">
        <f t="shared" si="63"/>
        <v>0</v>
      </c>
      <c r="AY213" s="32">
        <f t="shared" si="63"/>
        <v>0</v>
      </c>
      <c r="AZ213" s="42" t="s">
        <v>29</v>
      </c>
      <c r="BA213">
        <f t="shared" si="55"/>
        <v>1</v>
      </c>
      <c r="BB213">
        <f t="shared" si="67"/>
        <v>0</v>
      </c>
      <c r="BC213">
        <f t="shared" si="67"/>
        <v>0</v>
      </c>
      <c r="BD213">
        <f t="shared" si="67"/>
        <v>0</v>
      </c>
      <c r="BE213">
        <f t="shared" si="67"/>
        <v>0</v>
      </c>
      <c r="BF213">
        <f t="shared" si="67"/>
        <v>0</v>
      </c>
      <c r="BG213" s="40" t="s">
        <v>109</v>
      </c>
      <c r="BH213" s="20">
        <f t="shared" si="64"/>
        <v>1</v>
      </c>
      <c r="BI213" s="20">
        <f t="shared" si="64"/>
        <v>0</v>
      </c>
      <c r="BJ213" s="20">
        <f t="shared" si="64"/>
        <v>0</v>
      </c>
      <c r="BK213" s="20">
        <f t="shared" si="64"/>
        <v>0</v>
      </c>
      <c r="BL213" s="15">
        <v>41.929473600000001</v>
      </c>
      <c r="BM213" s="16">
        <v>-88.750364700000006</v>
      </c>
      <c r="BO213">
        <f t="shared" si="65"/>
        <v>0</v>
      </c>
      <c r="BP213" s="28">
        <f t="shared" si="66"/>
        <v>1</v>
      </c>
      <c r="BQ213">
        <f t="shared" si="56"/>
        <v>1</v>
      </c>
      <c r="BR213">
        <f t="shared" si="68"/>
        <v>0</v>
      </c>
      <c r="BS213">
        <f t="shared" si="68"/>
        <v>0</v>
      </c>
      <c r="BT213">
        <f t="shared" si="68"/>
        <v>0</v>
      </c>
      <c r="BU213">
        <f t="shared" si="68"/>
        <v>0</v>
      </c>
    </row>
    <row r="214" spans="1:73" x14ac:dyDescent="0.45">
      <c r="A214" s="18">
        <v>213</v>
      </c>
      <c r="B214" s="15" t="s">
        <v>754</v>
      </c>
      <c r="C214" s="15" t="s">
        <v>1282</v>
      </c>
      <c r="D214" s="15" t="s">
        <v>1281</v>
      </c>
      <c r="E214" s="17">
        <v>39485</v>
      </c>
      <c r="F214" s="15" t="s">
        <v>756</v>
      </c>
      <c r="G214" s="40" t="s">
        <v>464</v>
      </c>
      <c r="H214">
        <f t="shared" si="61"/>
        <v>0</v>
      </c>
      <c r="I214" s="15" t="s">
        <v>757</v>
      </c>
      <c r="J214" s="40" t="s">
        <v>241</v>
      </c>
      <c r="K214" s="20">
        <f t="shared" si="54"/>
        <v>0</v>
      </c>
      <c r="L214" s="20">
        <f t="shared" si="69"/>
        <v>0</v>
      </c>
      <c r="M214" s="20">
        <f t="shared" si="69"/>
        <v>0</v>
      </c>
      <c r="N214" s="20">
        <f t="shared" si="69"/>
        <v>0</v>
      </c>
      <c r="O214" s="20">
        <f t="shared" si="69"/>
        <v>0</v>
      </c>
      <c r="P214" s="20">
        <f t="shared" si="69"/>
        <v>0</v>
      </c>
      <c r="Q214" s="20">
        <f t="shared" si="69"/>
        <v>0</v>
      </c>
      <c r="R214" s="20">
        <f t="shared" si="69"/>
        <v>0</v>
      </c>
      <c r="S214" s="20">
        <f t="shared" si="69"/>
        <v>0</v>
      </c>
      <c r="T214" s="20">
        <f t="shared" si="69"/>
        <v>0</v>
      </c>
      <c r="U214" s="20">
        <f t="shared" si="69"/>
        <v>1</v>
      </c>
      <c r="V214" s="20">
        <f t="shared" si="69"/>
        <v>0</v>
      </c>
      <c r="W214" s="20">
        <f t="shared" si="69"/>
        <v>0</v>
      </c>
      <c r="X214" s="40" t="s">
        <v>57</v>
      </c>
      <c r="Y214" s="20">
        <f t="shared" si="58"/>
        <v>0</v>
      </c>
      <c r="Z214" s="20">
        <f t="shared" si="60"/>
        <v>0</v>
      </c>
      <c r="AA214" s="20">
        <f t="shared" si="60"/>
        <v>0</v>
      </c>
      <c r="AB214" s="20">
        <f t="shared" si="60"/>
        <v>1</v>
      </c>
      <c r="AC214" s="20">
        <f t="shared" si="60"/>
        <v>0</v>
      </c>
      <c r="AD214" s="20">
        <f t="shared" si="60"/>
        <v>0</v>
      </c>
      <c r="AE214" s="20">
        <f t="shared" si="60"/>
        <v>0</v>
      </c>
      <c r="AF214" s="20">
        <f t="shared" si="60"/>
        <v>0</v>
      </c>
      <c r="AG214" s="20">
        <f t="shared" si="60"/>
        <v>0</v>
      </c>
      <c r="AH214" s="20">
        <f t="shared" si="60"/>
        <v>0</v>
      </c>
      <c r="AI214" s="20">
        <f t="shared" si="60"/>
        <v>0</v>
      </c>
      <c r="AJ214" s="40" t="s">
        <v>758</v>
      </c>
      <c r="AK214" s="15">
        <v>6</v>
      </c>
      <c r="AL214" s="15">
        <v>2</v>
      </c>
      <c r="AM214" s="15">
        <v>7</v>
      </c>
      <c r="AN214" s="15">
        <v>0</v>
      </c>
      <c r="AO214" s="15">
        <v>52</v>
      </c>
      <c r="AP214" s="15">
        <v>1</v>
      </c>
      <c r="AQ214" s="15"/>
      <c r="AR214" s="29">
        <v>52</v>
      </c>
      <c r="AS214" s="40" t="s">
        <v>28</v>
      </c>
      <c r="AT214" s="28">
        <f t="shared" si="62"/>
        <v>0</v>
      </c>
      <c r="AU214" s="28" t="s">
        <v>101</v>
      </c>
      <c r="AV214" s="40" t="s">
        <v>28</v>
      </c>
      <c r="AW214" s="32">
        <f t="shared" si="63"/>
        <v>0</v>
      </c>
      <c r="AX214" s="32">
        <f t="shared" si="63"/>
        <v>1</v>
      </c>
      <c r="AY214" s="32">
        <f t="shared" si="63"/>
        <v>0</v>
      </c>
      <c r="AZ214" s="42" t="s">
        <v>1469</v>
      </c>
      <c r="BA214">
        <f t="shared" si="55"/>
        <v>0</v>
      </c>
      <c r="BB214">
        <f t="shared" si="67"/>
        <v>0</v>
      </c>
      <c r="BC214">
        <f t="shared" si="67"/>
        <v>1</v>
      </c>
      <c r="BD214">
        <f t="shared" si="67"/>
        <v>0</v>
      </c>
      <c r="BE214">
        <f t="shared" si="67"/>
        <v>0</v>
      </c>
      <c r="BF214">
        <f t="shared" si="67"/>
        <v>0</v>
      </c>
      <c r="BG214" s="40" t="s">
        <v>109</v>
      </c>
      <c r="BH214" s="20">
        <f t="shared" si="64"/>
        <v>1</v>
      </c>
      <c r="BI214" s="20">
        <f t="shared" si="64"/>
        <v>0</v>
      </c>
      <c r="BJ214" s="20">
        <f t="shared" si="64"/>
        <v>0</v>
      </c>
      <c r="BK214" s="20">
        <f t="shared" si="64"/>
        <v>0</v>
      </c>
      <c r="BL214" s="15">
        <v>38.578891689999999</v>
      </c>
      <c r="BM214" s="16">
        <v>-90.420237540000002</v>
      </c>
      <c r="BO214">
        <f t="shared" si="65"/>
        <v>0</v>
      </c>
      <c r="BP214" s="28">
        <f t="shared" si="66"/>
        <v>1</v>
      </c>
      <c r="BQ214">
        <f t="shared" si="56"/>
        <v>0</v>
      </c>
      <c r="BR214">
        <f t="shared" si="68"/>
        <v>0</v>
      </c>
      <c r="BS214">
        <f t="shared" si="68"/>
        <v>1</v>
      </c>
      <c r="BT214">
        <f t="shared" si="68"/>
        <v>0</v>
      </c>
      <c r="BU214">
        <f t="shared" si="68"/>
        <v>0</v>
      </c>
    </row>
    <row r="215" spans="1:73" x14ac:dyDescent="0.45">
      <c r="A215" s="18">
        <v>214</v>
      </c>
      <c r="B215" s="15" t="s">
        <v>759</v>
      </c>
      <c r="C215" s="15" t="s">
        <v>1280</v>
      </c>
      <c r="D215" s="15" t="s">
        <v>1155</v>
      </c>
      <c r="E215" s="17">
        <v>39440</v>
      </c>
      <c r="F215" s="15" t="s">
        <v>118</v>
      </c>
      <c r="G215" s="40" t="s">
        <v>24</v>
      </c>
      <c r="H215">
        <f t="shared" si="61"/>
        <v>0</v>
      </c>
      <c r="I215" s="15" t="s">
        <v>119</v>
      </c>
      <c r="J215" s="40" t="s">
        <v>119</v>
      </c>
      <c r="K215" s="20">
        <f t="shared" si="54"/>
        <v>0</v>
      </c>
      <c r="L215" s="20">
        <f t="shared" si="69"/>
        <v>0</v>
      </c>
      <c r="M215" s="20">
        <f t="shared" si="69"/>
        <v>0</v>
      </c>
      <c r="N215" s="20">
        <f t="shared" si="69"/>
        <v>1</v>
      </c>
      <c r="O215" s="20">
        <f t="shared" si="69"/>
        <v>0</v>
      </c>
      <c r="P215" s="20">
        <f t="shared" si="69"/>
        <v>0</v>
      </c>
      <c r="Q215" s="20">
        <f t="shared" si="69"/>
        <v>0</v>
      </c>
      <c r="R215" s="20">
        <f t="shared" si="69"/>
        <v>0</v>
      </c>
      <c r="S215" s="20">
        <f t="shared" si="69"/>
        <v>0</v>
      </c>
      <c r="T215" s="20">
        <f t="shared" si="69"/>
        <v>0</v>
      </c>
      <c r="U215" s="20">
        <f t="shared" si="69"/>
        <v>0</v>
      </c>
      <c r="V215" s="20">
        <f t="shared" si="69"/>
        <v>0</v>
      </c>
      <c r="W215" s="20">
        <f t="shared" si="69"/>
        <v>0</v>
      </c>
      <c r="X215" s="40" t="s">
        <v>120</v>
      </c>
      <c r="Y215" s="20">
        <f t="shared" si="58"/>
        <v>0</v>
      </c>
      <c r="Z215" s="20">
        <f t="shared" si="60"/>
        <v>0</v>
      </c>
      <c r="AA215" s="20">
        <f t="shared" si="60"/>
        <v>0</v>
      </c>
      <c r="AB215" s="20">
        <f t="shared" si="60"/>
        <v>0</v>
      </c>
      <c r="AC215" s="20">
        <f t="shared" si="60"/>
        <v>0</v>
      </c>
      <c r="AD215" s="20">
        <f t="shared" si="60"/>
        <v>1</v>
      </c>
      <c r="AE215" s="20">
        <f t="shared" si="60"/>
        <v>0</v>
      </c>
      <c r="AF215" s="20">
        <f t="shared" si="60"/>
        <v>0</v>
      </c>
      <c r="AG215" s="20">
        <f t="shared" si="60"/>
        <v>0</v>
      </c>
      <c r="AH215" s="20">
        <f t="shared" si="60"/>
        <v>0</v>
      </c>
      <c r="AI215" s="20">
        <f t="shared" si="60"/>
        <v>0</v>
      </c>
      <c r="AJ215" s="40" t="s">
        <v>761</v>
      </c>
      <c r="AK215" s="15">
        <v>6</v>
      </c>
      <c r="AL215" s="15">
        <v>0</v>
      </c>
      <c r="AM215" s="15">
        <v>6</v>
      </c>
      <c r="AN215" s="15">
        <v>0</v>
      </c>
      <c r="AO215" s="15">
        <v>29</v>
      </c>
      <c r="AP215" s="15">
        <v>0</v>
      </c>
      <c r="AQ215" s="15"/>
      <c r="AR215" s="29">
        <v>29</v>
      </c>
      <c r="AS215" s="39" t="s">
        <v>28</v>
      </c>
      <c r="AT215" s="28">
        <f t="shared" si="62"/>
        <v>0</v>
      </c>
      <c r="AU215" s="28" t="s">
        <v>101</v>
      </c>
      <c r="AV215" s="40" t="s">
        <v>28</v>
      </c>
      <c r="AW215" s="32">
        <f t="shared" si="63"/>
        <v>0</v>
      </c>
      <c r="AX215" s="32">
        <f t="shared" si="63"/>
        <v>1</v>
      </c>
      <c r="AY215" s="32">
        <f t="shared" si="63"/>
        <v>0</v>
      </c>
      <c r="AZ215" s="42" t="s">
        <v>29</v>
      </c>
      <c r="BA215">
        <f t="shared" si="55"/>
        <v>1</v>
      </c>
      <c r="BB215">
        <f t="shared" si="67"/>
        <v>0</v>
      </c>
      <c r="BC215">
        <f t="shared" si="67"/>
        <v>0</v>
      </c>
      <c r="BD215">
        <f t="shared" si="67"/>
        <v>0</v>
      </c>
      <c r="BE215">
        <f t="shared" si="67"/>
        <v>0</v>
      </c>
      <c r="BF215">
        <f t="shared" si="67"/>
        <v>0</v>
      </c>
      <c r="BG215" s="40" t="s">
        <v>300</v>
      </c>
      <c r="BH215" s="20">
        <f t="shared" si="64"/>
        <v>0</v>
      </c>
      <c r="BI215" s="20">
        <f t="shared" si="64"/>
        <v>1</v>
      </c>
      <c r="BJ215" s="20">
        <f t="shared" si="64"/>
        <v>0</v>
      </c>
      <c r="BK215" s="20">
        <f t="shared" si="64"/>
        <v>0</v>
      </c>
      <c r="BL215" s="15">
        <v>47.64628742</v>
      </c>
      <c r="BM215" s="16">
        <v>-121.9088524</v>
      </c>
      <c r="BO215">
        <f t="shared" si="65"/>
        <v>0</v>
      </c>
      <c r="BP215" s="28">
        <f t="shared" si="66"/>
        <v>1</v>
      </c>
      <c r="BQ215">
        <f t="shared" si="56"/>
        <v>1</v>
      </c>
      <c r="BR215">
        <f t="shared" si="68"/>
        <v>0</v>
      </c>
      <c r="BS215">
        <f t="shared" si="68"/>
        <v>0</v>
      </c>
      <c r="BT215">
        <f t="shared" si="68"/>
        <v>0</v>
      </c>
      <c r="BU215">
        <f t="shared" si="68"/>
        <v>0</v>
      </c>
    </row>
    <row r="216" spans="1:73" x14ac:dyDescent="0.45">
      <c r="A216" s="18">
        <v>215</v>
      </c>
      <c r="B216" s="15" t="s">
        <v>762</v>
      </c>
      <c r="C216" s="15" t="s">
        <v>1170</v>
      </c>
      <c r="D216" s="15" t="s">
        <v>1169</v>
      </c>
      <c r="E216" s="17">
        <v>39427</v>
      </c>
      <c r="F216" s="15" t="s">
        <v>763</v>
      </c>
      <c r="G216" s="40" t="s">
        <v>34</v>
      </c>
      <c r="H216">
        <f t="shared" si="61"/>
        <v>1</v>
      </c>
      <c r="I216" s="15" t="s">
        <v>25</v>
      </c>
      <c r="J216" s="40" t="s">
        <v>25</v>
      </c>
      <c r="K216" s="20">
        <f t="shared" si="54"/>
        <v>1</v>
      </c>
      <c r="L216" s="20">
        <f t="shared" si="69"/>
        <v>0</v>
      </c>
      <c r="M216" s="20">
        <f t="shared" si="69"/>
        <v>0</v>
      </c>
      <c r="N216" s="20">
        <f t="shared" si="69"/>
        <v>0</v>
      </c>
      <c r="O216" s="20">
        <f t="shared" si="69"/>
        <v>0</v>
      </c>
      <c r="P216" s="20">
        <f t="shared" si="69"/>
        <v>0</v>
      </c>
      <c r="Q216" s="20">
        <f t="shared" si="69"/>
        <v>0</v>
      </c>
      <c r="R216" s="20">
        <f t="shared" si="69"/>
        <v>0</v>
      </c>
      <c r="S216" s="20">
        <f t="shared" si="69"/>
        <v>0</v>
      </c>
      <c r="T216" s="20">
        <f t="shared" si="69"/>
        <v>0</v>
      </c>
      <c r="U216" s="20">
        <f t="shared" si="69"/>
        <v>0</v>
      </c>
      <c r="V216" s="20">
        <f t="shared" si="69"/>
        <v>0</v>
      </c>
      <c r="W216" s="20">
        <f t="shared" si="69"/>
        <v>0</v>
      </c>
      <c r="X216" s="40" t="s">
        <v>57</v>
      </c>
      <c r="Y216" s="20">
        <f t="shared" si="58"/>
        <v>0</v>
      </c>
      <c r="Z216" s="20">
        <f t="shared" si="60"/>
        <v>0</v>
      </c>
      <c r="AA216" s="20">
        <f t="shared" si="60"/>
        <v>0</v>
      </c>
      <c r="AB216" s="20">
        <f t="shared" si="60"/>
        <v>1</v>
      </c>
      <c r="AC216" s="20">
        <f t="shared" si="60"/>
        <v>0</v>
      </c>
      <c r="AD216" s="20">
        <f t="shared" si="60"/>
        <v>0</v>
      </c>
      <c r="AE216" s="20">
        <f t="shared" si="60"/>
        <v>0</v>
      </c>
      <c r="AF216" s="20">
        <f t="shared" si="60"/>
        <v>0</v>
      </c>
      <c r="AG216" s="20">
        <f t="shared" si="60"/>
        <v>0</v>
      </c>
      <c r="AH216" s="20">
        <f t="shared" si="60"/>
        <v>0</v>
      </c>
      <c r="AI216" s="20">
        <f t="shared" si="60"/>
        <v>0</v>
      </c>
      <c r="AJ216" s="40" t="s">
        <v>764</v>
      </c>
      <c r="AK216" s="15">
        <v>0</v>
      </c>
      <c r="AL216" s="15">
        <v>6</v>
      </c>
      <c r="AM216" s="15">
        <v>6</v>
      </c>
      <c r="AN216" s="15">
        <v>0</v>
      </c>
      <c r="AO216" s="15">
        <v>18</v>
      </c>
      <c r="AP216" s="15"/>
      <c r="AQ216" s="15"/>
      <c r="AR216" s="29">
        <v>18</v>
      </c>
      <c r="AS216" s="39" t="s">
        <v>28</v>
      </c>
      <c r="AT216" s="28">
        <f t="shared" si="62"/>
        <v>0</v>
      </c>
      <c r="AU216" s="28" t="s">
        <v>101</v>
      </c>
      <c r="AV216" s="40" t="s">
        <v>28</v>
      </c>
      <c r="AW216" s="32">
        <f t="shared" si="63"/>
        <v>0</v>
      </c>
      <c r="AX216" s="32">
        <f t="shared" si="63"/>
        <v>1</v>
      </c>
      <c r="AY216" s="32">
        <f t="shared" si="63"/>
        <v>0</v>
      </c>
      <c r="AZ216" s="42" t="s">
        <v>1469</v>
      </c>
      <c r="BA216">
        <f t="shared" si="55"/>
        <v>0</v>
      </c>
      <c r="BB216">
        <f t="shared" si="67"/>
        <v>0</v>
      </c>
      <c r="BC216">
        <f t="shared" si="67"/>
        <v>1</v>
      </c>
      <c r="BD216">
        <f t="shared" si="67"/>
        <v>0</v>
      </c>
      <c r="BE216">
        <f t="shared" si="67"/>
        <v>0</v>
      </c>
      <c r="BF216">
        <f t="shared" si="67"/>
        <v>0</v>
      </c>
      <c r="BG216" s="40" t="s">
        <v>109</v>
      </c>
      <c r="BH216" s="20">
        <f t="shared" si="64"/>
        <v>1</v>
      </c>
      <c r="BI216" s="20">
        <f t="shared" si="64"/>
        <v>0</v>
      </c>
      <c r="BJ216" s="20">
        <f t="shared" si="64"/>
        <v>0</v>
      </c>
      <c r="BK216" s="20">
        <f t="shared" si="64"/>
        <v>0</v>
      </c>
      <c r="BL216" s="15">
        <v>36.189319230000002</v>
      </c>
      <c r="BM216" s="16">
        <v>-115.3264875</v>
      </c>
      <c r="BO216">
        <f t="shared" si="65"/>
        <v>0</v>
      </c>
      <c r="BP216" s="28">
        <f t="shared" si="66"/>
        <v>1</v>
      </c>
      <c r="BQ216">
        <f t="shared" si="56"/>
        <v>0</v>
      </c>
      <c r="BR216">
        <f t="shared" si="68"/>
        <v>0</v>
      </c>
      <c r="BS216">
        <f t="shared" si="68"/>
        <v>1</v>
      </c>
      <c r="BT216">
        <f t="shared" si="68"/>
        <v>0</v>
      </c>
      <c r="BU216">
        <f t="shared" si="68"/>
        <v>0</v>
      </c>
    </row>
    <row r="217" spans="1:73" x14ac:dyDescent="0.45">
      <c r="A217" s="18">
        <v>216</v>
      </c>
      <c r="B217" s="15" t="s">
        <v>765</v>
      </c>
      <c r="C217" s="15" t="s">
        <v>1279</v>
      </c>
      <c r="D217" s="15" t="s">
        <v>1218</v>
      </c>
      <c r="E217" s="17">
        <v>39425</v>
      </c>
      <c r="F217" s="15" t="s">
        <v>767</v>
      </c>
      <c r="G217" s="40" t="s">
        <v>24</v>
      </c>
      <c r="H217">
        <f t="shared" si="61"/>
        <v>0</v>
      </c>
      <c r="I217" s="15" t="s">
        <v>25</v>
      </c>
      <c r="J217" s="40" t="s">
        <v>25</v>
      </c>
      <c r="K217" s="20">
        <f t="shared" si="54"/>
        <v>1</v>
      </c>
      <c r="L217" s="20">
        <f t="shared" si="69"/>
        <v>0</v>
      </c>
      <c r="M217" s="20">
        <f t="shared" si="69"/>
        <v>0</v>
      </c>
      <c r="N217" s="20">
        <f t="shared" si="69"/>
        <v>0</v>
      </c>
      <c r="O217" s="20">
        <f t="shared" si="69"/>
        <v>0</v>
      </c>
      <c r="P217" s="20">
        <f t="shared" si="69"/>
        <v>0</v>
      </c>
      <c r="Q217" s="20">
        <f t="shared" si="69"/>
        <v>0</v>
      </c>
      <c r="R217" s="20">
        <f t="shared" si="69"/>
        <v>0</v>
      </c>
      <c r="S217" s="20">
        <f t="shared" si="69"/>
        <v>0</v>
      </c>
      <c r="T217" s="20">
        <f t="shared" si="69"/>
        <v>0</v>
      </c>
      <c r="U217" s="20">
        <f t="shared" si="69"/>
        <v>0</v>
      </c>
      <c r="V217" s="20">
        <f t="shared" si="69"/>
        <v>0</v>
      </c>
      <c r="W217" s="20">
        <f t="shared" si="69"/>
        <v>0</v>
      </c>
      <c r="X217" s="40" t="s">
        <v>132</v>
      </c>
      <c r="Y217" s="20">
        <f t="shared" si="58"/>
        <v>0</v>
      </c>
      <c r="Z217" s="20">
        <f t="shared" si="60"/>
        <v>0</v>
      </c>
      <c r="AA217" s="20">
        <f t="shared" si="60"/>
        <v>0</v>
      </c>
      <c r="AB217" s="20">
        <f t="shared" si="60"/>
        <v>0</v>
      </c>
      <c r="AC217" s="20">
        <f t="shared" si="60"/>
        <v>0</v>
      </c>
      <c r="AD217" s="20">
        <f t="shared" si="60"/>
        <v>0</v>
      </c>
      <c r="AE217" s="20">
        <f t="shared" si="60"/>
        <v>1</v>
      </c>
      <c r="AF217" s="20">
        <f t="shared" si="60"/>
        <v>0</v>
      </c>
      <c r="AG217" s="20">
        <f t="shared" si="60"/>
        <v>0</v>
      </c>
      <c r="AH217" s="20">
        <f t="shared" si="60"/>
        <v>0</v>
      </c>
      <c r="AI217" s="20">
        <f t="shared" si="60"/>
        <v>0</v>
      </c>
      <c r="AJ217" s="40" t="s">
        <v>768</v>
      </c>
      <c r="AK217" s="15">
        <v>5</v>
      </c>
      <c r="AL217" s="15">
        <v>5</v>
      </c>
      <c r="AM217" s="15">
        <v>9</v>
      </c>
      <c r="AN217" s="15">
        <v>0</v>
      </c>
      <c r="AO217" s="15">
        <v>24</v>
      </c>
      <c r="AP217" s="15"/>
      <c r="AQ217" s="15"/>
      <c r="AR217" s="29">
        <v>24</v>
      </c>
      <c r="AS217" s="39" t="s">
        <v>28</v>
      </c>
      <c r="AT217" s="28">
        <f t="shared" si="62"/>
        <v>0</v>
      </c>
      <c r="AU217" s="28" t="s">
        <v>101</v>
      </c>
      <c r="AV217" s="40" t="s">
        <v>28</v>
      </c>
      <c r="AW217" s="32">
        <f t="shared" si="63"/>
        <v>0</v>
      </c>
      <c r="AX217" s="32">
        <f t="shared" si="63"/>
        <v>1</v>
      </c>
      <c r="AY217" s="32">
        <f t="shared" si="63"/>
        <v>0</v>
      </c>
      <c r="AZ217" s="42" t="s">
        <v>29</v>
      </c>
      <c r="BA217">
        <f t="shared" si="55"/>
        <v>1</v>
      </c>
      <c r="BB217">
        <f t="shared" si="67"/>
        <v>0</v>
      </c>
      <c r="BC217">
        <f t="shared" si="67"/>
        <v>0</v>
      </c>
      <c r="BD217">
        <f t="shared" si="67"/>
        <v>0</v>
      </c>
      <c r="BE217">
        <f t="shared" si="67"/>
        <v>0</v>
      </c>
      <c r="BF217">
        <f t="shared" si="67"/>
        <v>0</v>
      </c>
      <c r="BG217" s="40" t="s">
        <v>109</v>
      </c>
      <c r="BH217" s="20">
        <f t="shared" si="64"/>
        <v>1</v>
      </c>
      <c r="BI217" s="20">
        <f t="shared" si="64"/>
        <v>0</v>
      </c>
      <c r="BJ217" s="20">
        <f t="shared" si="64"/>
        <v>0</v>
      </c>
      <c r="BK217" s="20">
        <f t="shared" si="64"/>
        <v>0</v>
      </c>
      <c r="BL217" s="15">
        <v>39.810874740000003</v>
      </c>
      <c r="BM217" s="16">
        <v>-105.173715</v>
      </c>
      <c r="BO217">
        <f t="shared" si="65"/>
        <v>0</v>
      </c>
      <c r="BP217" s="28">
        <f t="shared" si="66"/>
        <v>1</v>
      </c>
      <c r="BQ217">
        <f t="shared" si="56"/>
        <v>1</v>
      </c>
      <c r="BR217">
        <f t="shared" si="68"/>
        <v>0</v>
      </c>
      <c r="BS217">
        <f t="shared" si="68"/>
        <v>0</v>
      </c>
      <c r="BT217">
        <f t="shared" si="68"/>
        <v>0</v>
      </c>
      <c r="BU217">
        <f t="shared" si="68"/>
        <v>0</v>
      </c>
    </row>
    <row r="218" spans="1:73" x14ac:dyDescent="0.45">
      <c r="A218" s="18">
        <v>217</v>
      </c>
      <c r="B218" s="15" t="s">
        <v>769</v>
      </c>
      <c r="C218" s="15" t="s">
        <v>509</v>
      </c>
      <c r="D218" s="15" t="s">
        <v>1278</v>
      </c>
      <c r="E218" s="17">
        <v>39421</v>
      </c>
      <c r="F218" s="15" t="s">
        <v>491</v>
      </c>
      <c r="G218" s="40" t="s">
        <v>24</v>
      </c>
      <c r="H218">
        <f t="shared" si="61"/>
        <v>0</v>
      </c>
      <c r="I218" s="15" t="s">
        <v>25</v>
      </c>
      <c r="J218" s="40" t="s">
        <v>25</v>
      </c>
      <c r="K218" s="20">
        <f t="shared" si="54"/>
        <v>1</v>
      </c>
      <c r="L218" s="20">
        <f t="shared" si="69"/>
        <v>0</v>
      </c>
      <c r="M218" s="20">
        <f t="shared" si="69"/>
        <v>0</v>
      </c>
      <c r="N218" s="20">
        <f t="shared" si="69"/>
        <v>0</v>
      </c>
      <c r="O218" s="20">
        <f t="shared" si="69"/>
        <v>0</v>
      </c>
      <c r="P218" s="20">
        <f t="shared" si="69"/>
        <v>0</v>
      </c>
      <c r="Q218" s="20">
        <f t="shared" si="69"/>
        <v>0</v>
      </c>
      <c r="R218" s="20">
        <f t="shared" si="69"/>
        <v>0</v>
      </c>
      <c r="S218" s="20">
        <f t="shared" si="69"/>
        <v>0</v>
      </c>
      <c r="T218" s="20">
        <f t="shared" si="69"/>
        <v>0</v>
      </c>
      <c r="U218" s="20">
        <f t="shared" si="69"/>
        <v>0</v>
      </c>
      <c r="V218" s="20">
        <f t="shared" si="69"/>
        <v>0</v>
      </c>
      <c r="W218" s="20">
        <f t="shared" si="69"/>
        <v>0</v>
      </c>
      <c r="X218" s="40" t="s">
        <v>57</v>
      </c>
      <c r="Y218" s="20">
        <f t="shared" si="58"/>
        <v>0</v>
      </c>
      <c r="Z218" s="20">
        <f t="shared" si="60"/>
        <v>0</v>
      </c>
      <c r="AA218" s="20">
        <f t="shared" si="60"/>
        <v>0</v>
      </c>
      <c r="AB218" s="20">
        <f t="shared" si="60"/>
        <v>1</v>
      </c>
      <c r="AC218" s="20">
        <f t="shared" ref="Z218:AI243" si="70">IF($X218=AC$1,1,0)</f>
        <v>0</v>
      </c>
      <c r="AD218" s="20">
        <f t="shared" si="70"/>
        <v>0</v>
      </c>
      <c r="AE218" s="20">
        <f t="shared" si="70"/>
        <v>0</v>
      </c>
      <c r="AF218" s="20">
        <f t="shared" si="70"/>
        <v>0</v>
      </c>
      <c r="AG218" s="20">
        <f t="shared" si="70"/>
        <v>0</v>
      </c>
      <c r="AH218" s="20">
        <f t="shared" si="70"/>
        <v>0</v>
      </c>
      <c r="AI218" s="20">
        <f t="shared" si="70"/>
        <v>0</v>
      </c>
      <c r="AJ218" s="40" t="s">
        <v>770</v>
      </c>
      <c r="AK218" s="15">
        <v>9</v>
      </c>
      <c r="AL218" s="15">
        <v>4</v>
      </c>
      <c r="AM218" s="15">
        <v>13</v>
      </c>
      <c r="AN218" s="15">
        <v>0</v>
      </c>
      <c r="AO218" s="15">
        <v>19</v>
      </c>
      <c r="AP218" s="15"/>
      <c r="AQ218" s="15"/>
      <c r="AR218" s="29">
        <v>19</v>
      </c>
      <c r="AS218" s="39" t="s">
        <v>28</v>
      </c>
      <c r="AT218" s="28">
        <f t="shared" si="62"/>
        <v>0</v>
      </c>
      <c r="AU218" s="28" t="s">
        <v>101</v>
      </c>
      <c r="AV218" s="40" t="s">
        <v>52</v>
      </c>
      <c r="AW218" s="32">
        <f t="shared" si="63"/>
        <v>1</v>
      </c>
      <c r="AX218" s="32">
        <f t="shared" si="63"/>
        <v>0</v>
      </c>
      <c r="AY218" s="32">
        <f t="shared" si="63"/>
        <v>0</v>
      </c>
      <c r="AZ218" s="42" t="s">
        <v>29</v>
      </c>
      <c r="BA218">
        <f t="shared" si="55"/>
        <v>1</v>
      </c>
      <c r="BB218">
        <f t="shared" si="67"/>
        <v>0</v>
      </c>
      <c r="BC218">
        <f t="shared" si="67"/>
        <v>0</v>
      </c>
      <c r="BD218">
        <f t="shared" si="67"/>
        <v>0</v>
      </c>
      <c r="BE218">
        <f t="shared" si="67"/>
        <v>0</v>
      </c>
      <c r="BF218">
        <f t="shared" si="67"/>
        <v>0</v>
      </c>
      <c r="BG218" s="40" t="s">
        <v>109</v>
      </c>
      <c r="BH218" s="20">
        <f t="shared" si="64"/>
        <v>1</v>
      </c>
      <c r="BI218" s="20">
        <f t="shared" si="64"/>
        <v>0</v>
      </c>
      <c r="BJ218" s="20">
        <f t="shared" si="64"/>
        <v>0</v>
      </c>
      <c r="BK218" s="20">
        <f t="shared" si="64"/>
        <v>0</v>
      </c>
      <c r="BL218" s="15">
        <v>41.258731699999998</v>
      </c>
      <c r="BM218" s="16">
        <v>-95.937873199999999</v>
      </c>
      <c r="BO218">
        <f t="shared" si="65"/>
        <v>0</v>
      </c>
      <c r="BP218" s="28">
        <f t="shared" si="66"/>
        <v>1</v>
      </c>
      <c r="BQ218">
        <f t="shared" si="56"/>
        <v>1</v>
      </c>
      <c r="BR218">
        <f t="shared" si="68"/>
        <v>0</v>
      </c>
      <c r="BS218">
        <f t="shared" si="68"/>
        <v>0</v>
      </c>
      <c r="BT218">
        <f t="shared" si="68"/>
        <v>0</v>
      </c>
      <c r="BU218">
        <f t="shared" si="68"/>
        <v>0</v>
      </c>
    </row>
    <row r="219" spans="1:73" x14ac:dyDescent="0.45">
      <c r="A219" s="18">
        <v>218</v>
      </c>
      <c r="B219" s="15" t="s">
        <v>771</v>
      </c>
      <c r="C219" s="15" t="s">
        <v>1277</v>
      </c>
      <c r="D219" s="15" t="s">
        <v>1201</v>
      </c>
      <c r="E219" s="17">
        <v>39380</v>
      </c>
      <c r="F219" s="15" t="s">
        <v>773</v>
      </c>
      <c r="G219" s="40" t="s">
        <v>34</v>
      </c>
      <c r="H219">
        <f t="shared" si="61"/>
        <v>1</v>
      </c>
      <c r="I219" s="15" t="s">
        <v>331</v>
      </c>
      <c r="J219" s="40" t="s">
        <v>331</v>
      </c>
      <c r="K219" s="20">
        <f t="shared" si="54"/>
        <v>0</v>
      </c>
      <c r="L219" s="20">
        <f t="shared" si="69"/>
        <v>0</v>
      </c>
      <c r="M219" s="20">
        <f t="shared" si="69"/>
        <v>0</v>
      </c>
      <c r="N219" s="20">
        <f t="shared" si="69"/>
        <v>0</v>
      </c>
      <c r="O219" s="20">
        <f t="shared" si="69"/>
        <v>0</v>
      </c>
      <c r="P219" s="20">
        <f t="shared" si="69"/>
        <v>0</v>
      </c>
      <c r="Q219" s="20">
        <f t="shared" si="69"/>
        <v>0</v>
      </c>
      <c r="R219" s="20">
        <f t="shared" si="69"/>
        <v>1</v>
      </c>
      <c r="S219" s="20">
        <f t="shared" si="69"/>
        <v>0</v>
      </c>
      <c r="T219" s="20">
        <f t="shared" si="69"/>
        <v>0</v>
      </c>
      <c r="U219" s="20">
        <f t="shared" si="69"/>
        <v>0</v>
      </c>
      <c r="V219" s="20">
        <f t="shared" si="69"/>
        <v>0</v>
      </c>
      <c r="W219" s="20">
        <f t="shared" si="69"/>
        <v>0</v>
      </c>
      <c r="X219" s="40" t="s">
        <v>112</v>
      </c>
      <c r="Y219" s="20">
        <f t="shared" si="58"/>
        <v>0</v>
      </c>
      <c r="Z219" s="20">
        <f t="shared" si="70"/>
        <v>0</v>
      </c>
      <c r="AA219" s="20">
        <f t="shared" si="70"/>
        <v>0</v>
      </c>
      <c r="AB219" s="20">
        <f t="shared" si="70"/>
        <v>0</v>
      </c>
      <c r="AC219" s="20">
        <f t="shared" si="70"/>
        <v>0</v>
      </c>
      <c r="AD219" s="20">
        <f t="shared" si="70"/>
        <v>0</v>
      </c>
      <c r="AE219" s="20">
        <f t="shared" si="70"/>
        <v>0</v>
      </c>
      <c r="AF219" s="20">
        <f t="shared" si="70"/>
        <v>0</v>
      </c>
      <c r="AG219" s="20">
        <f t="shared" si="70"/>
        <v>0</v>
      </c>
      <c r="AH219" s="20">
        <f t="shared" si="70"/>
        <v>0</v>
      </c>
      <c r="AI219" s="20">
        <f t="shared" si="70"/>
        <v>0</v>
      </c>
      <c r="AJ219" s="40" t="s">
        <v>774</v>
      </c>
      <c r="AK219" s="15">
        <v>0</v>
      </c>
      <c r="AL219" s="15">
        <v>4</v>
      </c>
      <c r="AM219" s="15">
        <v>4</v>
      </c>
      <c r="AN219" s="15">
        <v>0</v>
      </c>
      <c r="AO219" s="15">
        <v>15</v>
      </c>
      <c r="AP219" s="15"/>
      <c r="AQ219" s="15"/>
      <c r="AR219" s="29">
        <v>15</v>
      </c>
      <c r="AS219" s="39" t="s">
        <v>28</v>
      </c>
      <c r="AT219" s="28">
        <f t="shared" si="62"/>
        <v>0</v>
      </c>
      <c r="AU219" s="28" t="s">
        <v>101</v>
      </c>
      <c r="AV219" s="40" t="s">
        <v>28</v>
      </c>
      <c r="AW219" s="32">
        <f t="shared" si="63"/>
        <v>0</v>
      </c>
      <c r="AX219" s="32">
        <f t="shared" si="63"/>
        <v>1</v>
      </c>
      <c r="AY219" s="32">
        <f t="shared" si="63"/>
        <v>0</v>
      </c>
      <c r="AZ219" s="42" t="s">
        <v>1469</v>
      </c>
      <c r="BA219">
        <f t="shared" si="55"/>
        <v>0</v>
      </c>
      <c r="BB219">
        <f t="shared" si="67"/>
        <v>0</v>
      </c>
      <c r="BC219">
        <f t="shared" si="67"/>
        <v>1</v>
      </c>
      <c r="BD219">
        <f t="shared" si="67"/>
        <v>0</v>
      </c>
      <c r="BE219">
        <f t="shared" si="67"/>
        <v>0</v>
      </c>
      <c r="BF219">
        <f t="shared" si="67"/>
        <v>0</v>
      </c>
      <c r="BG219" s="40" t="s">
        <v>109</v>
      </c>
      <c r="BH219" s="20">
        <f t="shared" si="64"/>
        <v>1</v>
      </c>
      <c r="BI219" s="20">
        <f t="shared" si="64"/>
        <v>0</v>
      </c>
      <c r="BJ219" s="20">
        <f t="shared" si="64"/>
        <v>0</v>
      </c>
      <c r="BK219" s="20">
        <f t="shared" si="64"/>
        <v>0</v>
      </c>
      <c r="BL219" s="15">
        <v>43.419291170000001</v>
      </c>
      <c r="BM219" s="16">
        <v>-83.950327590000001</v>
      </c>
      <c r="BO219">
        <f t="shared" si="65"/>
        <v>0</v>
      </c>
      <c r="BP219" s="28">
        <f t="shared" si="66"/>
        <v>1</v>
      </c>
      <c r="BQ219">
        <f t="shared" si="56"/>
        <v>0</v>
      </c>
      <c r="BR219">
        <f t="shared" si="68"/>
        <v>0</v>
      </c>
      <c r="BS219">
        <f t="shared" si="68"/>
        <v>1</v>
      </c>
      <c r="BT219">
        <f t="shared" si="68"/>
        <v>0</v>
      </c>
      <c r="BU219">
        <f t="shared" si="68"/>
        <v>0</v>
      </c>
    </row>
    <row r="220" spans="1:73" x14ac:dyDescent="0.45">
      <c r="A220" s="18">
        <v>219</v>
      </c>
      <c r="B220" s="15" t="s">
        <v>775</v>
      </c>
      <c r="C220" s="15" t="s">
        <v>398</v>
      </c>
      <c r="D220" s="15" t="s">
        <v>1223</v>
      </c>
      <c r="E220" s="17">
        <v>39366</v>
      </c>
      <c r="F220" s="15" t="s">
        <v>775</v>
      </c>
      <c r="G220" s="40" t="s">
        <v>24</v>
      </c>
      <c r="H220">
        <f t="shared" si="61"/>
        <v>0</v>
      </c>
      <c r="I220" s="15" t="s">
        <v>776</v>
      </c>
      <c r="J220" s="40" t="s">
        <v>776</v>
      </c>
      <c r="K220" s="20">
        <f t="shared" si="54"/>
        <v>0</v>
      </c>
      <c r="L220" s="20">
        <f t="shared" si="69"/>
        <v>0</v>
      </c>
      <c r="M220" s="20">
        <f t="shared" si="69"/>
        <v>0</v>
      </c>
      <c r="N220" s="20">
        <f t="shared" si="69"/>
        <v>0</v>
      </c>
      <c r="O220" s="20">
        <f t="shared" si="69"/>
        <v>0</v>
      </c>
      <c r="P220" s="20">
        <f t="shared" si="69"/>
        <v>0</v>
      </c>
      <c r="Q220" s="20">
        <f t="shared" si="69"/>
        <v>0</v>
      </c>
      <c r="R220" s="20">
        <f t="shared" si="69"/>
        <v>0</v>
      </c>
      <c r="S220" s="20">
        <f t="shared" si="69"/>
        <v>1</v>
      </c>
      <c r="T220" s="20">
        <f t="shared" si="69"/>
        <v>0</v>
      </c>
      <c r="U220" s="20">
        <f t="shared" si="69"/>
        <v>0</v>
      </c>
      <c r="V220" s="20">
        <f t="shared" si="69"/>
        <v>0</v>
      </c>
      <c r="W220" s="20">
        <f t="shared" si="69"/>
        <v>0</v>
      </c>
      <c r="X220" s="40" t="s">
        <v>777</v>
      </c>
      <c r="Y220" s="20">
        <f t="shared" si="58"/>
        <v>0</v>
      </c>
      <c r="Z220" s="20">
        <f t="shared" si="70"/>
        <v>0</v>
      </c>
      <c r="AA220" s="20">
        <f t="shared" si="70"/>
        <v>0</v>
      </c>
      <c r="AB220" s="20">
        <f t="shared" si="70"/>
        <v>0</v>
      </c>
      <c r="AC220" s="20">
        <f t="shared" si="70"/>
        <v>0</v>
      </c>
      <c r="AD220" s="20">
        <f t="shared" si="70"/>
        <v>0</v>
      </c>
      <c r="AE220" s="20">
        <f t="shared" si="70"/>
        <v>0</v>
      </c>
      <c r="AF220" s="20">
        <f t="shared" si="70"/>
        <v>0</v>
      </c>
      <c r="AG220" s="20">
        <f t="shared" si="70"/>
        <v>0</v>
      </c>
      <c r="AH220" s="20">
        <f t="shared" si="70"/>
        <v>0</v>
      </c>
      <c r="AI220" s="20">
        <f t="shared" si="70"/>
        <v>0</v>
      </c>
      <c r="AJ220" s="40" t="s">
        <v>778</v>
      </c>
      <c r="AK220" s="15">
        <v>1</v>
      </c>
      <c r="AL220" s="15">
        <v>4</v>
      </c>
      <c r="AM220" s="15">
        <v>4</v>
      </c>
      <c r="AN220" s="15">
        <v>0</v>
      </c>
      <c r="AO220" s="15">
        <v>14</v>
      </c>
      <c r="AP220" s="15"/>
      <c r="AQ220" s="15"/>
      <c r="AR220" s="29">
        <v>14</v>
      </c>
      <c r="AS220" s="39" t="s">
        <v>28</v>
      </c>
      <c r="AT220" s="28">
        <f t="shared" si="62"/>
        <v>0</v>
      </c>
      <c r="AU220" s="28" t="s">
        <v>101</v>
      </c>
      <c r="AV220" s="40" t="s">
        <v>52</v>
      </c>
      <c r="AW220" s="32">
        <f t="shared" si="63"/>
        <v>1</v>
      </c>
      <c r="AX220" s="32">
        <f t="shared" si="63"/>
        <v>0</v>
      </c>
      <c r="AY220" s="32">
        <f t="shared" si="63"/>
        <v>0</v>
      </c>
      <c r="AZ220" s="42" t="s">
        <v>29</v>
      </c>
      <c r="BA220">
        <f t="shared" si="55"/>
        <v>1</v>
      </c>
      <c r="BB220">
        <f t="shared" si="67"/>
        <v>0</v>
      </c>
      <c r="BC220">
        <f t="shared" si="67"/>
        <v>0</v>
      </c>
      <c r="BD220">
        <f t="shared" si="67"/>
        <v>0</v>
      </c>
      <c r="BE220">
        <f t="shared" si="67"/>
        <v>0</v>
      </c>
      <c r="BF220">
        <f t="shared" si="67"/>
        <v>0</v>
      </c>
      <c r="BG220" s="40" t="s">
        <v>109</v>
      </c>
      <c r="BH220" s="20">
        <f t="shared" si="64"/>
        <v>1</v>
      </c>
      <c r="BI220" s="20">
        <f t="shared" si="64"/>
        <v>0</v>
      </c>
      <c r="BJ220" s="20">
        <f t="shared" si="64"/>
        <v>0</v>
      </c>
      <c r="BK220" s="20">
        <f t="shared" si="64"/>
        <v>0</v>
      </c>
      <c r="BL220" s="15">
        <v>41.476575570000001</v>
      </c>
      <c r="BM220" s="16">
        <v>-81.680515020000001</v>
      </c>
      <c r="BO220">
        <f t="shared" si="65"/>
        <v>0</v>
      </c>
      <c r="BP220" s="28">
        <f t="shared" si="66"/>
        <v>1</v>
      </c>
      <c r="BQ220">
        <f t="shared" si="56"/>
        <v>1</v>
      </c>
      <c r="BR220">
        <f t="shared" si="68"/>
        <v>0</v>
      </c>
      <c r="BS220">
        <f t="shared" si="68"/>
        <v>0</v>
      </c>
      <c r="BT220">
        <f t="shared" si="68"/>
        <v>0</v>
      </c>
      <c r="BU220">
        <f t="shared" si="68"/>
        <v>0</v>
      </c>
    </row>
    <row r="221" spans="1:73" x14ac:dyDescent="0.45">
      <c r="A221" s="18">
        <v>220</v>
      </c>
      <c r="B221" s="15" t="s">
        <v>779</v>
      </c>
      <c r="C221" s="15" t="s">
        <v>1276</v>
      </c>
      <c r="D221" s="15" t="s">
        <v>1239</v>
      </c>
      <c r="E221" s="17">
        <v>39362</v>
      </c>
      <c r="F221" s="15" t="s">
        <v>118</v>
      </c>
      <c r="G221" s="40" t="s">
        <v>24</v>
      </c>
      <c r="H221">
        <f t="shared" si="61"/>
        <v>0</v>
      </c>
      <c r="I221" s="15" t="s">
        <v>165</v>
      </c>
      <c r="J221" s="40" t="s">
        <v>165</v>
      </c>
      <c r="K221" s="20">
        <f t="shared" si="54"/>
        <v>0</v>
      </c>
      <c r="L221" s="20">
        <f t="shared" si="69"/>
        <v>0</v>
      </c>
      <c r="M221" s="20">
        <f t="shared" si="69"/>
        <v>0</v>
      </c>
      <c r="N221" s="20">
        <f t="shared" si="69"/>
        <v>0</v>
      </c>
      <c r="O221" s="20">
        <f t="shared" si="69"/>
        <v>0</v>
      </c>
      <c r="P221" s="20">
        <f t="shared" si="69"/>
        <v>0</v>
      </c>
      <c r="Q221" s="20">
        <f t="shared" si="69"/>
        <v>1</v>
      </c>
      <c r="R221" s="20">
        <f t="shared" si="69"/>
        <v>0</v>
      </c>
      <c r="S221" s="20">
        <f t="shared" si="69"/>
        <v>0</v>
      </c>
      <c r="T221" s="20">
        <f t="shared" si="69"/>
        <v>0</v>
      </c>
      <c r="U221" s="20">
        <f t="shared" si="69"/>
        <v>0</v>
      </c>
      <c r="V221" s="20">
        <f t="shared" si="69"/>
        <v>0</v>
      </c>
      <c r="W221" s="20">
        <f t="shared" si="69"/>
        <v>0</v>
      </c>
      <c r="X221" s="40" t="s">
        <v>132</v>
      </c>
      <c r="Y221" s="20">
        <f t="shared" si="58"/>
        <v>0</v>
      </c>
      <c r="Z221" s="20">
        <f t="shared" si="70"/>
        <v>0</v>
      </c>
      <c r="AA221" s="20">
        <f t="shared" si="70"/>
        <v>0</v>
      </c>
      <c r="AB221" s="20">
        <f t="shared" si="70"/>
        <v>0</v>
      </c>
      <c r="AC221" s="20">
        <f t="shared" si="70"/>
        <v>0</v>
      </c>
      <c r="AD221" s="20">
        <f t="shared" si="70"/>
        <v>0</v>
      </c>
      <c r="AE221" s="20">
        <f t="shared" si="70"/>
        <v>1</v>
      </c>
      <c r="AF221" s="20">
        <f t="shared" si="70"/>
        <v>0</v>
      </c>
      <c r="AG221" s="20">
        <f t="shared" si="70"/>
        <v>0</v>
      </c>
      <c r="AH221" s="20">
        <f t="shared" si="70"/>
        <v>0</v>
      </c>
      <c r="AI221" s="20">
        <f t="shared" si="70"/>
        <v>0</v>
      </c>
      <c r="AJ221" s="40" t="s">
        <v>781</v>
      </c>
      <c r="AK221" s="15">
        <v>6</v>
      </c>
      <c r="AL221" s="15">
        <v>1</v>
      </c>
      <c r="AM221" s="15">
        <v>7</v>
      </c>
      <c r="AN221" s="15">
        <v>0</v>
      </c>
      <c r="AO221" s="15">
        <v>20</v>
      </c>
      <c r="AP221" s="15">
        <v>1</v>
      </c>
      <c r="AQ221" s="15" t="s">
        <v>782</v>
      </c>
      <c r="AR221" s="29">
        <v>20</v>
      </c>
      <c r="AS221" s="40" t="s">
        <v>52</v>
      </c>
      <c r="AT221" s="28">
        <f t="shared" si="62"/>
        <v>1</v>
      </c>
      <c r="AU221" s="29" t="s">
        <v>782</v>
      </c>
      <c r="AV221" s="40" t="s">
        <v>101</v>
      </c>
      <c r="AW221" s="32">
        <f t="shared" si="63"/>
        <v>0</v>
      </c>
      <c r="AX221" s="32">
        <f t="shared" si="63"/>
        <v>0</v>
      </c>
      <c r="AY221" s="32">
        <f t="shared" si="63"/>
        <v>1</v>
      </c>
      <c r="AZ221" s="42" t="s">
        <v>29</v>
      </c>
      <c r="BA221">
        <f t="shared" si="55"/>
        <v>1</v>
      </c>
      <c r="BB221">
        <f t="shared" si="67"/>
        <v>0</v>
      </c>
      <c r="BC221">
        <f t="shared" si="67"/>
        <v>0</v>
      </c>
      <c r="BD221">
        <f t="shared" si="67"/>
        <v>0</v>
      </c>
      <c r="BE221">
        <f t="shared" si="67"/>
        <v>0</v>
      </c>
      <c r="BF221">
        <f t="shared" si="67"/>
        <v>0</v>
      </c>
      <c r="BG221" s="40" t="s">
        <v>109</v>
      </c>
      <c r="BH221" s="20">
        <f t="shared" si="64"/>
        <v>1</v>
      </c>
      <c r="BI221" s="20">
        <f t="shared" si="64"/>
        <v>0</v>
      </c>
      <c r="BJ221" s="20">
        <f t="shared" si="64"/>
        <v>0</v>
      </c>
      <c r="BK221" s="20">
        <f t="shared" si="64"/>
        <v>0</v>
      </c>
      <c r="BL221" s="15">
        <v>45.571907199999998</v>
      </c>
      <c r="BM221" s="16">
        <v>-88.902892199999997</v>
      </c>
      <c r="BO221">
        <f t="shared" si="65"/>
        <v>0</v>
      </c>
      <c r="BP221" s="28">
        <f t="shared" si="66"/>
        <v>1</v>
      </c>
      <c r="BQ221">
        <f t="shared" si="56"/>
        <v>1</v>
      </c>
      <c r="BR221">
        <f t="shared" si="68"/>
        <v>0</v>
      </c>
      <c r="BS221">
        <f t="shared" si="68"/>
        <v>0</v>
      </c>
      <c r="BT221">
        <f t="shared" si="68"/>
        <v>0</v>
      </c>
      <c r="BU221">
        <f t="shared" si="68"/>
        <v>0</v>
      </c>
    </row>
    <row r="222" spans="1:73" x14ac:dyDescent="0.45">
      <c r="A222" s="18">
        <v>221</v>
      </c>
      <c r="B222" s="15" t="s">
        <v>783</v>
      </c>
      <c r="C222" s="15" t="s">
        <v>1275</v>
      </c>
      <c r="D222" s="15" t="s">
        <v>1257</v>
      </c>
      <c r="E222" s="17">
        <v>39188</v>
      </c>
      <c r="F222" s="15" t="s">
        <v>785</v>
      </c>
      <c r="G222" s="40" t="s">
        <v>24</v>
      </c>
      <c r="H222">
        <f t="shared" si="61"/>
        <v>0</v>
      </c>
      <c r="I222" s="15" t="s">
        <v>25</v>
      </c>
      <c r="J222" s="40" t="s">
        <v>25</v>
      </c>
      <c r="K222" s="20">
        <f t="shared" si="54"/>
        <v>1</v>
      </c>
      <c r="L222" s="20">
        <f t="shared" si="69"/>
        <v>0</v>
      </c>
      <c r="M222" s="20">
        <f t="shared" si="69"/>
        <v>0</v>
      </c>
      <c r="N222" s="20">
        <f t="shared" si="69"/>
        <v>0</v>
      </c>
      <c r="O222" s="20">
        <f t="shared" si="69"/>
        <v>0</v>
      </c>
      <c r="P222" s="20">
        <f t="shared" si="69"/>
        <v>0</v>
      </c>
      <c r="Q222" s="20">
        <f t="shared" si="69"/>
        <v>0</v>
      </c>
      <c r="R222" s="20">
        <f t="shared" si="69"/>
        <v>0</v>
      </c>
      <c r="S222" s="20">
        <f t="shared" si="69"/>
        <v>0</v>
      </c>
      <c r="T222" s="20">
        <f t="shared" si="69"/>
        <v>0</v>
      </c>
      <c r="U222" s="20">
        <f t="shared" si="69"/>
        <v>0</v>
      </c>
      <c r="V222" s="20">
        <f t="shared" si="69"/>
        <v>0</v>
      </c>
      <c r="W222" s="20">
        <f t="shared" si="69"/>
        <v>0</v>
      </c>
      <c r="X222" s="40" t="s">
        <v>57</v>
      </c>
      <c r="Y222" s="20">
        <f t="shared" si="58"/>
        <v>0</v>
      </c>
      <c r="Z222" s="20">
        <f t="shared" si="70"/>
        <v>0</v>
      </c>
      <c r="AA222" s="20">
        <f t="shared" si="70"/>
        <v>0</v>
      </c>
      <c r="AB222" s="20">
        <f t="shared" si="70"/>
        <v>1</v>
      </c>
      <c r="AC222" s="20">
        <f t="shared" si="70"/>
        <v>0</v>
      </c>
      <c r="AD222" s="20">
        <f t="shared" si="70"/>
        <v>0</v>
      </c>
      <c r="AE222" s="20">
        <f t="shared" si="70"/>
        <v>0</v>
      </c>
      <c r="AF222" s="20">
        <f t="shared" si="70"/>
        <v>0</v>
      </c>
      <c r="AG222" s="20">
        <f t="shared" si="70"/>
        <v>0</v>
      </c>
      <c r="AH222" s="20">
        <f t="shared" si="70"/>
        <v>0</v>
      </c>
      <c r="AI222" s="20">
        <f t="shared" si="70"/>
        <v>0</v>
      </c>
      <c r="AJ222" s="40" t="s">
        <v>786</v>
      </c>
      <c r="AK222" s="15">
        <v>32</v>
      </c>
      <c r="AL222" s="15">
        <v>23</v>
      </c>
      <c r="AM222" s="15">
        <v>55</v>
      </c>
      <c r="AN222" s="15">
        <v>0</v>
      </c>
      <c r="AO222" s="15">
        <v>23</v>
      </c>
      <c r="AP222" s="15"/>
      <c r="AQ222" s="15"/>
      <c r="AR222" s="29">
        <v>23</v>
      </c>
      <c r="AS222" s="39" t="s">
        <v>28</v>
      </c>
      <c r="AT222" s="28">
        <f t="shared" si="62"/>
        <v>0</v>
      </c>
      <c r="AU222" s="28" t="s">
        <v>101</v>
      </c>
      <c r="AV222" s="40" t="s">
        <v>52</v>
      </c>
      <c r="AW222" s="32">
        <f t="shared" si="63"/>
        <v>1</v>
      </c>
      <c r="AX222" s="32">
        <f t="shared" si="63"/>
        <v>0</v>
      </c>
      <c r="AY222" s="32">
        <f t="shared" si="63"/>
        <v>0</v>
      </c>
      <c r="AZ222" s="42" t="s">
        <v>53</v>
      </c>
      <c r="BA222">
        <f t="shared" si="55"/>
        <v>0</v>
      </c>
      <c r="BB222">
        <f t="shared" si="67"/>
        <v>0</v>
      </c>
      <c r="BC222">
        <f t="shared" si="67"/>
        <v>0</v>
      </c>
      <c r="BD222">
        <f t="shared" si="67"/>
        <v>0</v>
      </c>
      <c r="BE222">
        <f t="shared" si="67"/>
        <v>0</v>
      </c>
      <c r="BF222">
        <f t="shared" si="67"/>
        <v>0</v>
      </c>
      <c r="BG222" s="40" t="s">
        <v>109</v>
      </c>
      <c r="BH222" s="20">
        <f t="shared" si="64"/>
        <v>1</v>
      </c>
      <c r="BI222" s="20">
        <f t="shared" si="64"/>
        <v>0</v>
      </c>
      <c r="BJ222" s="20">
        <f t="shared" si="64"/>
        <v>0</v>
      </c>
      <c r="BK222" s="20">
        <f t="shared" si="64"/>
        <v>0</v>
      </c>
      <c r="BL222" s="15">
        <v>37.229573299999998</v>
      </c>
      <c r="BM222" s="16">
        <v>-80.413939299999996</v>
      </c>
      <c r="BO222">
        <f t="shared" si="65"/>
        <v>0</v>
      </c>
      <c r="BP222" s="28">
        <f t="shared" si="66"/>
        <v>1</v>
      </c>
      <c r="BQ222">
        <f t="shared" si="56"/>
        <v>0</v>
      </c>
      <c r="BR222">
        <f t="shared" si="68"/>
        <v>0</v>
      </c>
      <c r="BS222">
        <f t="shared" si="68"/>
        <v>0</v>
      </c>
      <c r="BT222">
        <f t="shared" si="68"/>
        <v>0</v>
      </c>
      <c r="BU222">
        <f t="shared" si="68"/>
        <v>0</v>
      </c>
    </row>
    <row r="223" spans="1:73" x14ac:dyDescent="0.45">
      <c r="A223" s="18">
        <v>222</v>
      </c>
      <c r="B223" s="15" t="s">
        <v>787</v>
      </c>
      <c r="C223" s="15" t="s">
        <v>1274</v>
      </c>
      <c r="D223" s="15" t="s">
        <v>1246</v>
      </c>
      <c r="E223" s="17">
        <v>39182</v>
      </c>
      <c r="F223" s="15" t="s">
        <v>787</v>
      </c>
      <c r="G223" s="40" t="s">
        <v>24</v>
      </c>
      <c r="H223">
        <f t="shared" si="61"/>
        <v>0</v>
      </c>
      <c r="I223" s="15" t="s">
        <v>331</v>
      </c>
      <c r="J223" s="40" t="s">
        <v>331</v>
      </c>
      <c r="K223" s="20">
        <f t="shared" si="54"/>
        <v>0</v>
      </c>
      <c r="L223" s="20">
        <f t="shared" si="69"/>
        <v>0</v>
      </c>
      <c r="M223" s="20">
        <f t="shared" si="69"/>
        <v>0</v>
      </c>
      <c r="N223" s="20">
        <f t="shared" si="69"/>
        <v>0</v>
      </c>
      <c r="O223" s="20">
        <f t="shared" si="69"/>
        <v>0</v>
      </c>
      <c r="P223" s="20">
        <f t="shared" si="69"/>
        <v>0</v>
      </c>
      <c r="Q223" s="20">
        <f t="shared" si="69"/>
        <v>0</v>
      </c>
      <c r="R223" s="20">
        <f t="shared" si="69"/>
        <v>1</v>
      </c>
      <c r="S223" s="20">
        <f t="shared" si="69"/>
        <v>0</v>
      </c>
      <c r="T223" s="20">
        <f t="shared" si="69"/>
        <v>0</v>
      </c>
      <c r="U223" s="20">
        <f t="shared" si="69"/>
        <v>0</v>
      </c>
      <c r="V223" s="20">
        <f t="shared" si="69"/>
        <v>0</v>
      </c>
      <c r="W223" s="20">
        <f t="shared" si="69"/>
        <v>0</v>
      </c>
      <c r="X223" s="40" t="s">
        <v>57</v>
      </c>
      <c r="Y223" s="20">
        <f t="shared" si="58"/>
        <v>0</v>
      </c>
      <c r="Z223" s="20">
        <f t="shared" si="70"/>
        <v>0</v>
      </c>
      <c r="AA223" s="20">
        <f t="shared" si="70"/>
        <v>0</v>
      </c>
      <c r="AB223" s="20">
        <f t="shared" si="70"/>
        <v>1</v>
      </c>
      <c r="AC223" s="20">
        <f t="shared" si="70"/>
        <v>0</v>
      </c>
      <c r="AD223" s="20">
        <f t="shared" si="70"/>
        <v>0</v>
      </c>
      <c r="AE223" s="20">
        <f t="shared" si="70"/>
        <v>0</v>
      </c>
      <c r="AF223" s="20">
        <f t="shared" si="70"/>
        <v>0</v>
      </c>
      <c r="AG223" s="20">
        <f t="shared" si="70"/>
        <v>0</v>
      </c>
      <c r="AH223" s="20">
        <f t="shared" si="70"/>
        <v>0</v>
      </c>
      <c r="AI223" s="20">
        <f t="shared" si="70"/>
        <v>0</v>
      </c>
      <c r="AJ223" s="40" t="s">
        <v>789</v>
      </c>
      <c r="AK223" s="15">
        <v>0</v>
      </c>
      <c r="AL223" s="15">
        <v>10</v>
      </c>
      <c r="AM223" s="15">
        <v>10</v>
      </c>
      <c r="AN223" s="15">
        <v>0</v>
      </c>
      <c r="AO223" s="15">
        <v>15</v>
      </c>
      <c r="AP223" s="15"/>
      <c r="AQ223" s="15"/>
      <c r="AR223" s="29">
        <v>15</v>
      </c>
      <c r="AS223" s="39" t="s">
        <v>28</v>
      </c>
      <c r="AT223" s="28">
        <f t="shared" si="62"/>
        <v>0</v>
      </c>
      <c r="AU223" s="28" t="s">
        <v>101</v>
      </c>
      <c r="AV223" s="40" t="s">
        <v>28</v>
      </c>
      <c r="AW223" s="32">
        <f t="shared" si="63"/>
        <v>0</v>
      </c>
      <c r="AX223" s="32">
        <f t="shared" si="63"/>
        <v>1</v>
      </c>
      <c r="AY223" s="32">
        <f t="shared" si="63"/>
        <v>0</v>
      </c>
      <c r="AZ223" s="42" t="s">
        <v>101</v>
      </c>
      <c r="BA223">
        <f t="shared" si="55"/>
        <v>0</v>
      </c>
      <c r="BB223">
        <f t="shared" si="67"/>
        <v>0</v>
      </c>
      <c r="BC223">
        <f t="shared" si="67"/>
        <v>0</v>
      </c>
      <c r="BD223">
        <f t="shared" si="67"/>
        <v>1</v>
      </c>
      <c r="BE223">
        <f t="shared" si="67"/>
        <v>0</v>
      </c>
      <c r="BF223">
        <f t="shared" si="67"/>
        <v>1</v>
      </c>
      <c r="BG223" s="40" t="s">
        <v>109</v>
      </c>
      <c r="BH223" s="20">
        <f t="shared" si="64"/>
        <v>1</v>
      </c>
      <c r="BI223" s="20">
        <f t="shared" si="64"/>
        <v>0</v>
      </c>
      <c r="BJ223" s="20">
        <f t="shared" si="64"/>
        <v>0</v>
      </c>
      <c r="BK223" s="20">
        <f t="shared" si="64"/>
        <v>0</v>
      </c>
      <c r="BL223" s="15">
        <v>45.50216511</v>
      </c>
      <c r="BM223" s="16">
        <v>-122.44127589999999</v>
      </c>
      <c r="BO223">
        <f t="shared" si="65"/>
        <v>0</v>
      </c>
      <c r="BP223" s="28">
        <f t="shared" si="66"/>
        <v>1</v>
      </c>
      <c r="BQ223">
        <f t="shared" si="56"/>
        <v>0</v>
      </c>
      <c r="BR223">
        <f t="shared" si="68"/>
        <v>0</v>
      </c>
      <c r="BS223">
        <f t="shared" si="68"/>
        <v>0</v>
      </c>
      <c r="BT223">
        <f t="shared" si="68"/>
        <v>0</v>
      </c>
      <c r="BU223">
        <f t="shared" si="68"/>
        <v>1</v>
      </c>
    </row>
    <row r="224" spans="1:73" x14ac:dyDescent="0.45">
      <c r="A224" s="18">
        <v>223</v>
      </c>
      <c r="B224" s="15" t="s">
        <v>790</v>
      </c>
      <c r="C224" s="15" t="s">
        <v>1273</v>
      </c>
      <c r="D224" s="15" t="s">
        <v>1211</v>
      </c>
      <c r="E224" s="17">
        <v>39125</v>
      </c>
      <c r="F224" s="15" t="s">
        <v>790</v>
      </c>
      <c r="G224" s="40" t="s">
        <v>34</v>
      </c>
      <c r="H224">
        <f t="shared" si="61"/>
        <v>1</v>
      </c>
      <c r="I224" s="15" t="s">
        <v>25</v>
      </c>
      <c r="J224" s="40" t="s">
        <v>25</v>
      </c>
      <c r="K224" s="20">
        <f t="shared" si="54"/>
        <v>1</v>
      </c>
      <c r="L224" s="20">
        <f t="shared" si="69"/>
        <v>0</v>
      </c>
      <c r="M224" s="20">
        <f t="shared" si="69"/>
        <v>0</v>
      </c>
      <c r="N224" s="20">
        <f t="shared" si="69"/>
        <v>0</v>
      </c>
      <c r="O224" s="20">
        <f t="shared" si="69"/>
        <v>0</v>
      </c>
      <c r="P224" s="20">
        <f t="shared" si="69"/>
        <v>0</v>
      </c>
      <c r="Q224" s="20">
        <f t="shared" si="69"/>
        <v>0</v>
      </c>
      <c r="R224" s="20">
        <f t="shared" si="69"/>
        <v>0</v>
      </c>
      <c r="S224" s="20">
        <f t="shared" si="69"/>
        <v>0</v>
      </c>
      <c r="T224" s="20">
        <f t="shared" si="69"/>
        <v>0</v>
      </c>
      <c r="U224" s="20">
        <f t="shared" si="69"/>
        <v>0</v>
      </c>
      <c r="V224" s="20">
        <f t="shared" si="69"/>
        <v>0</v>
      </c>
      <c r="W224" s="20">
        <f t="shared" si="69"/>
        <v>0</v>
      </c>
      <c r="X224" s="40" t="s">
        <v>792</v>
      </c>
      <c r="Y224" s="20">
        <f t="shared" si="58"/>
        <v>0</v>
      </c>
      <c r="Z224" s="20">
        <f t="shared" si="70"/>
        <v>0</v>
      </c>
      <c r="AA224" s="20">
        <f t="shared" si="70"/>
        <v>0</v>
      </c>
      <c r="AB224" s="20">
        <f t="shared" si="70"/>
        <v>0</v>
      </c>
      <c r="AC224" s="20">
        <f t="shared" si="70"/>
        <v>0</v>
      </c>
      <c r="AD224" s="20">
        <f t="shared" si="70"/>
        <v>0</v>
      </c>
      <c r="AE224" s="20">
        <f t="shared" si="70"/>
        <v>0</v>
      </c>
      <c r="AF224" s="20">
        <f t="shared" si="70"/>
        <v>0</v>
      </c>
      <c r="AG224" s="20">
        <f t="shared" si="70"/>
        <v>1</v>
      </c>
      <c r="AH224" s="20">
        <f t="shared" si="70"/>
        <v>0</v>
      </c>
      <c r="AI224" s="20">
        <f t="shared" si="70"/>
        <v>0</v>
      </c>
      <c r="AJ224" s="40" t="s">
        <v>793</v>
      </c>
      <c r="AK224" s="15">
        <v>6</v>
      </c>
      <c r="AL224" s="15">
        <v>4</v>
      </c>
      <c r="AM224" s="15">
        <v>9</v>
      </c>
      <c r="AN224" s="15">
        <v>0</v>
      </c>
      <c r="AO224" s="15">
        <v>18</v>
      </c>
      <c r="AP224" s="15"/>
      <c r="AQ224" s="15"/>
      <c r="AR224" s="29">
        <v>18</v>
      </c>
      <c r="AS224" s="39" t="s">
        <v>28</v>
      </c>
      <c r="AT224" s="28">
        <f t="shared" si="62"/>
        <v>0</v>
      </c>
      <c r="AU224" s="28" t="s">
        <v>101</v>
      </c>
      <c r="AV224" s="40" t="s">
        <v>101</v>
      </c>
      <c r="AW224" s="32">
        <f t="shared" si="63"/>
        <v>0</v>
      </c>
      <c r="AX224" s="32">
        <f t="shared" si="63"/>
        <v>0</v>
      </c>
      <c r="AY224" s="32">
        <f t="shared" si="63"/>
        <v>1</v>
      </c>
      <c r="AZ224" s="42" t="s">
        <v>29</v>
      </c>
      <c r="BA224">
        <f t="shared" si="55"/>
        <v>1</v>
      </c>
      <c r="BB224">
        <f t="shared" si="67"/>
        <v>0</v>
      </c>
      <c r="BC224">
        <f t="shared" si="67"/>
        <v>0</v>
      </c>
      <c r="BD224">
        <f t="shared" si="67"/>
        <v>0</v>
      </c>
      <c r="BE224">
        <f t="shared" si="67"/>
        <v>0</v>
      </c>
      <c r="BF224">
        <f t="shared" si="67"/>
        <v>0</v>
      </c>
      <c r="BG224" s="40" t="s">
        <v>109</v>
      </c>
      <c r="BH224" s="20">
        <f t="shared" si="64"/>
        <v>1</v>
      </c>
      <c r="BI224" s="20">
        <f t="shared" si="64"/>
        <v>0</v>
      </c>
      <c r="BJ224" s="20">
        <f t="shared" si="64"/>
        <v>0</v>
      </c>
      <c r="BK224" s="20">
        <f t="shared" si="64"/>
        <v>0</v>
      </c>
      <c r="BL224" s="15">
        <v>40.77787404</v>
      </c>
      <c r="BM224" s="16">
        <v>-111.9312168</v>
      </c>
      <c r="BO224">
        <f t="shared" si="65"/>
        <v>0</v>
      </c>
      <c r="BP224" s="28">
        <f t="shared" si="66"/>
        <v>1</v>
      </c>
      <c r="BQ224">
        <f t="shared" si="56"/>
        <v>1</v>
      </c>
      <c r="BR224">
        <f t="shared" si="68"/>
        <v>0</v>
      </c>
      <c r="BS224">
        <f t="shared" si="68"/>
        <v>0</v>
      </c>
      <c r="BT224">
        <f t="shared" si="68"/>
        <v>0</v>
      </c>
      <c r="BU224">
        <f t="shared" si="68"/>
        <v>0</v>
      </c>
    </row>
    <row r="225" spans="1:73" x14ac:dyDescent="0.45">
      <c r="A225" s="18">
        <v>224</v>
      </c>
      <c r="B225" s="15" t="s">
        <v>794</v>
      </c>
      <c r="C225" s="15" t="s">
        <v>1272</v>
      </c>
      <c r="D225" s="15" t="s">
        <v>1244</v>
      </c>
      <c r="E225" s="17">
        <v>38992</v>
      </c>
      <c r="F225" s="15" t="s">
        <v>796</v>
      </c>
      <c r="G225" s="40" t="s">
        <v>24</v>
      </c>
      <c r="H225">
        <f t="shared" si="61"/>
        <v>0</v>
      </c>
      <c r="I225" s="15" t="s">
        <v>797</v>
      </c>
      <c r="J225" s="40" t="s">
        <v>331</v>
      </c>
      <c r="K225" s="20">
        <f t="shared" si="54"/>
        <v>0</v>
      </c>
      <c r="L225" s="20">
        <f t="shared" si="69"/>
        <v>0</v>
      </c>
      <c r="M225" s="20">
        <f t="shared" si="69"/>
        <v>0</v>
      </c>
      <c r="N225" s="20">
        <f t="shared" si="69"/>
        <v>0</v>
      </c>
      <c r="O225" s="20">
        <f t="shared" si="69"/>
        <v>0</v>
      </c>
      <c r="P225" s="20">
        <f t="shared" si="69"/>
        <v>0</v>
      </c>
      <c r="Q225" s="20">
        <f t="shared" si="69"/>
        <v>0</v>
      </c>
      <c r="R225" s="20">
        <f t="shared" si="69"/>
        <v>1</v>
      </c>
      <c r="S225" s="20">
        <f t="shared" si="69"/>
        <v>0</v>
      </c>
      <c r="T225" s="20">
        <f t="shared" si="69"/>
        <v>0</v>
      </c>
      <c r="U225" s="20">
        <f t="shared" si="69"/>
        <v>0</v>
      </c>
      <c r="V225" s="20">
        <f t="shared" si="69"/>
        <v>0</v>
      </c>
      <c r="W225" s="20">
        <f t="shared" si="69"/>
        <v>0</v>
      </c>
      <c r="X225" s="40" t="s">
        <v>57</v>
      </c>
      <c r="Y225" s="20">
        <f t="shared" si="58"/>
        <v>0</v>
      </c>
      <c r="Z225" s="20">
        <f t="shared" si="70"/>
        <v>0</v>
      </c>
      <c r="AA225" s="20">
        <f t="shared" si="70"/>
        <v>0</v>
      </c>
      <c r="AB225" s="20">
        <f t="shared" si="70"/>
        <v>1</v>
      </c>
      <c r="AC225" s="20">
        <f t="shared" si="70"/>
        <v>0</v>
      </c>
      <c r="AD225" s="20">
        <f t="shared" si="70"/>
        <v>0</v>
      </c>
      <c r="AE225" s="20">
        <f t="shared" si="70"/>
        <v>0</v>
      </c>
      <c r="AF225" s="20">
        <f t="shared" si="70"/>
        <v>0</v>
      </c>
      <c r="AG225" s="20">
        <f t="shared" si="70"/>
        <v>0</v>
      </c>
      <c r="AH225" s="20">
        <f t="shared" si="70"/>
        <v>0</v>
      </c>
      <c r="AI225" s="20">
        <f t="shared" si="70"/>
        <v>0</v>
      </c>
      <c r="AJ225" s="40" t="s">
        <v>798</v>
      </c>
      <c r="AK225" s="15">
        <v>6</v>
      </c>
      <c r="AL225" s="15">
        <v>5</v>
      </c>
      <c r="AM225" s="15">
        <v>11</v>
      </c>
      <c r="AN225" s="15">
        <v>0</v>
      </c>
      <c r="AO225" s="15">
        <v>32</v>
      </c>
      <c r="AP225" s="15"/>
      <c r="AQ225" s="15"/>
      <c r="AR225" s="29">
        <v>32</v>
      </c>
      <c r="AS225" s="39" t="s">
        <v>28</v>
      </c>
      <c r="AT225" s="28">
        <f t="shared" si="62"/>
        <v>0</v>
      </c>
      <c r="AU225" s="28" t="s">
        <v>101</v>
      </c>
      <c r="AV225" s="40" t="s">
        <v>28</v>
      </c>
      <c r="AW225" s="32">
        <f t="shared" si="63"/>
        <v>0</v>
      </c>
      <c r="AX225" s="32">
        <f t="shared" si="63"/>
        <v>1</v>
      </c>
      <c r="AY225" s="32">
        <f t="shared" si="63"/>
        <v>0</v>
      </c>
      <c r="AZ225" s="42" t="s">
        <v>29</v>
      </c>
      <c r="BA225">
        <f t="shared" si="55"/>
        <v>1</v>
      </c>
      <c r="BB225">
        <f t="shared" si="67"/>
        <v>0</v>
      </c>
      <c r="BC225">
        <f t="shared" si="67"/>
        <v>0</v>
      </c>
      <c r="BD225">
        <f t="shared" si="67"/>
        <v>0</v>
      </c>
      <c r="BE225">
        <f t="shared" si="67"/>
        <v>0</v>
      </c>
      <c r="BF225">
        <f t="shared" si="67"/>
        <v>0</v>
      </c>
      <c r="BG225" s="40" t="s">
        <v>109</v>
      </c>
      <c r="BH225" s="20">
        <f t="shared" si="64"/>
        <v>1</v>
      </c>
      <c r="BI225" s="20">
        <f t="shared" si="64"/>
        <v>0</v>
      </c>
      <c r="BJ225" s="20">
        <f t="shared" si="64"/>
        <v>0</v>
      </c>
      <c r="BK225" s="20">
        <f t="shared" si="64"/>
        <v>0</v>
      </c>
      <c r="BL225" s="15">
        <v>39.9589</v>
      </c>
      <c r="BM225" s="16">
        <v>-76.080600000000004</v>
      </c>
      <c r="BO225">
        <f t="shared" si="65"/>
        <v>0</v>
      </c>
      <c r="BP225" s="28">
        <f t="shared" si="66"/>
        <v>1</v>
      </c>
      <c r="BQ225">
        <f t="shared" si="56"/>
        <v>1</v>
      </c>
      <c r="BR225">
        <f t="shared" si="68"/>
        <v>0</v>
      </c>
      <c r="BS225">
        <f t="shared" si="68"/>
        <v>0</v>
      </c>
      <c r="BT225">
        <f t="shared" si="68"/>
        <v>0</v>
      </c>
      <c r="BU225">
        <f t="shared" si="68"/>
        <v>0</v>
      </c>
    </row>
    <row r="226" spans="1:73" x14ac:dyDescent="0.45">
      <c r="A226" s="18">
        <v>225</v>
      </c>
      <c r="B226" s="15" t="s">
        <v>799</v>
      </c>
      <c r="C226" s="15" t="s">
        <v>1271</v>
      </c>
      <c r="D226" s="15" t="s">
        <v>1244</v>
      </c>
      <c r="E226" s="17">
        <v>38992</v>
      </c>
      <c r="F226" s="15" t="s">
        <v>796</v>
      </c>
      <c r="G226" s="40" t="s">
        <v>24</v>
      </c>
      <c r="H226">
        <f t="shared" si="61"/>
        <v>0</v>
      </c>
      <c r="I226" s="15" t="s">
        <v>797</v>
      </c>
      <c r="J226" s="40" t="s">
        <v>331</v>
      </c>
      <c r="K226" s="20">
        <f t="shared" si="54"/>
        <v>0</v>
      </c>
      <c r="L226" s="20">
        <f t="shared" si="69"/>
        <v>0</v>
      </c>
      <c r="M226" s="20">
        <f t="shared" si="69"/>
        <v>0</v>
      </c>
      <c r="N226" s="20">
        <f t="shared" si="69"/>
        <v>0</v>
      </c>
      <c r="O226" s="20">
        <f t="shared" si="69"/>
        <v>0</v>
      </c>
      <c r="P226" s="20">
        <f t="shared" si="69"/>
        <v>0</v>
      </c>
      <c r="Q226" s="20">
        <f t="shared" si="69"/>
        <v>0</v>
      </c>
      <c r="R226" s="20">
        <f t="shared" si="69"/>
        <v>1</v>
      </c>
      <c r="S226" s="20">
        <f t="shared" si="69"/>
        <v>0</v>
      </c>
      <c r="T226" s="20">
        <f t="shared" si="69"/>
        <v>0</v>
      </c>
      <c r="U226" s="20">
        <f t="shared" si="69"/>
        <v>0</v>
      </c>
      <c r="V226" s="20">
        <f t="shared" si="69"/>
        <v>0</v>
      </c>
      <c r="W226" s="20">
        <f t="shared" si="69"/>
        <v>0</v>
      </c>
      <c r="X226" s="40" t="s">
        <v>57</v>
      </c>
      <c r="Y226" s="20">
        <f t="shared" si="58"/>
        <v>0</v>
      </c>
      <c r="Z226" s="20">
        <f t="shared" si="70"/>
        <v>0</v>
      </c>
      <c r="AA226" s="20">
        <f t="shared" si="70"/>
        <v>0</v>
      </c>
      <c r="AB226" s="20">
        <f t="shared" si="70"/>
        <v>1</v>
      </c>
      <c r="AC226" s="20">
        <f t="shared" si="70"/>
        <v>0</v>
      </c>
      <c r="AD226" s="20">
        <f t="shared" si="70"/>
        <v>0</v>
      </c>
      <c r="AE226" s="20">
        <f t="shared" si="70"/>
        <v>0</v>
      </c>
      <c r="AF226" s="20">
        <f t="shared" si="70"/>
        <v>0</v>
      </c>
      <c r="AG226" s="20">
        <f t="shared" si="70"/>
        <v>0</v>
      </c>
      <c r="AH226" s="20">
        <f t="shared" si="70"/>
        <v>0</v>
      </c>
      <c r="AI226" s="20">
        <f t="shared" si="70"/>
        <v>0</v>
      </c>
      <c r="AJ226" s="40" t="s">
        <v>801</v>
      </c>
      <c r="AK226" s="15">
        <v>6</v>
      </c>
      <c r="AL226" s="15">
        <v>5</v>
      </c>
      <c r="AM226" s="15">
        <v>10</v>
      </c>
      <c r="AN226" s="15">
        <v>0</v>
      </c>
      <c r="AO226" s="15">
        <v>32</v>
      </c>
      <c r="AP226" s="15"/>
      <c r="AQ226" s="15"/>
      <c r="AR226" s="29">
        <v>32</v>
      </c>
      <c r="AS226" s="39" t="s">
        <v>28</v>
      </c>
      <c r="AT226" s="28">
        <f t="shared" si="62"/>
        <v>0</v>
      </c>
      <c r="AU226" s="28" t="s">
        <v>101</v>
      </c>
      <c r="AV226" s="40" t="s">
        <v>101</v>
      </c>
      <c r="AW226" s="32">
        <f t="shared" si="63"/>
        <v>0</v>
      </c>
      <c r="AX226" s="32">
        <f t="shared" si="63"/>
        <v>0</v>
      </c>
      <c r="AY226" s="32">
        <f t="shared" si="63"/>
        <v>1</v>
      </c>
      <c r="AZ226" s="42" t="s">
        <v>29</v>
      </c>
      <c r="BA226">
        <f t="shared" si="55"/>
        <v>1</v>
      </c>
      <c r="BB226">
        <f t="shared" si="67"/>
        <v>0</v>
      </c>
      <c r="BC226">
        <f t="shared" si="67"/>
        <v>0</v>
      </c>
      <c r="BD226">
        <f t="shared" si="67"/>
        <v>0</v>
      </c>
      <c r="BE226">
        <f t="shared" si="67"/>
        <v>0</v>
      </c>
      <c r="BF226">
        <f t="shared" si="67"/>
        <v>0</v>
      </c>
      <c r="BG226" s="40" t="s">
        <v>109</v>
      </c>
      <c r="BH226" s="20">
        <f t="shared" si="64"/>
        <v>1</v>
      </c>
      <c r="BI226" s="20">
        <f t="shared" si="64"/>
        <v>0</v>
      </c>
      <c r="BJ226" s="20">
        <f t="shared" si="64"/>
        <v>0</v>
      </c>
      <c r="BK226" s="20">
        <f t="shared" si="64"/>
        <v>0</v>
      </c>
      <c r="BL226" s="15">
        <v>40.042143850000002</v>
      </c>
      <c r="BM226" s="16">
        <v>-76.301008719999999</v>
      </c>
      <c r="BO226">
        <f t="shared" si="65"/>
        <v>0</v>
      </c>
      <c r="BP226" s="28">
        <f t="shared" si="66"/>
        <v>1</v>
      </c>
      <c r="BQ226">
        <f t="shared" si="56"/>
        <v>1</v>
      </c>
      <c r="BR226">
        <f t="shared" si="68"/>
        <v>0</v>
      </c>
      <c r="BS226">
        <f t="shared" si="68"/>
        <v>0</v>
      </c>
      <c r="BT226">
        <f t="shared" si="68"/>
        <v>0</v>
      </c>
      <c r="BU226">
        <f t="shared" si="68"/>
        <v>0</v>
      </c>
    </row>
    <row r="227" spans="1:73" x14ac:dyDescent="0.45">
      <c r="A227" s="18">
        <v>226</v>
      </c>
      <c r="B227" s="15" t="s">
        <v>802</v>
      </c>
      <c r="C227" s="15" t="s">
        <v>1270</v>
      </c>
      <c r="D227" s="15" t="s">
        <v>1244</v>
      </c>
      <c r="E227" s="17">
        <v>38977</v>
      </c>
      <c r="F227" s="15" t="s">
        <v>1453</v>
      </c>
      <c r="G227" s="40" t="s">
        <v>1432</v>
      </c>
      <c r="H227">
        <f t="shared" si="61"/>
        <v>0</v>
      </c>
      <c r="I227" s="15" t="s">
        <v>803</v>
      </c>
      <c r="J227" s="40" t="s">
        <v>803</v>
      </c>
      <c r="K227" s="20">
        <f t="shared" si="54"/>
        <v>0</v>
      </c>
      <c r="L227" s="20">
        <f t="shared" si="69"/>
        <v>0</v>
      </c>
      <c r="M227" s="20">
        <f t="shared" si="69"/>
        <v>0</v>
      </c>
      <c r="N227" s="20">
        <f t="shared" si="69"/>
        <v>0</v>
      </c>
      <c r="O227" s="20">
        <f t="shared" si="69"/>
        <v>0</v>
      </c>
      <c r="P227" s="20">
        <f t="shared" si="69"/>
        <v>0</v>
      </c>
      <c r="Q227" s="20">
        <f t="shared" si="69"/>
        <v>0</v>
      </c>
      <c r="R227" s="20">
        <f t="shared" si="69"/>
        <v>0</v>
      </c>
      <c r="S227" s="20">
        <f t="shared" si="69"/>
        <v>0</v>
      </c>
      <c r="T227" s="20">
        <f t="shared" ref="L227:W248" si="71">IF($J227=T$1,1,0)</f>
        <v>0</v>
      </c>
      <c r="U227" s="20">
        <f t="shared" si="71"/>
        <v>0</v>
      </c>
      <c r="V227" s="20">
        <f t="shared" si="71"/>
        <v>0</v>
      </c>
      <c r="W227" s="20">
        <f t="shared" si="71"/>
        <v>0</v>
      </c>
      <c r="X227" s="40" t="s">
        <v>112</v>
      </c>
      <c r="Y227" s="20">
        <f t="shared" si="58"/>
        <v>0</v>
      </c>
      <c r="Z227" s="20">
        <f t="shared" si="70"/>
        <v>0</v>
      </c>
      <c r="AA227" s="20">
        <f t="shared" si="70"/>
        <v>0</v>
      </c>
      <c r="AB227" s="20">
        <f t="shared" si="70"/>
        <v>0</v>
      </c>
      <c r="AC227" s="20">
        <f t="shared" si="70"/>
        <v>0</v>
      </c>
      <c r="AD227" s="20">
        <f t="shared" si="70"/>
        <v>0</v>
      </c>
      <c r="AE227" s="20">
        <f t="shared" si="70"/>
        <v>0</v>
      </c>
      <c r="AF227" s="20">
        <f t="shared" si="70"/>
        <v>0</v>
      </c>
      <c r="AG227" s="20">
        <f t="shared" si="70"/>
        <v>0</v>
      </c>
      <c r="AH227" s="20">
        <f t="shared" si="70"/>
        <v>0</v>
      </c>
      <c r="AI227" s="20">
        <f t="shared" si="70"/>
        <v>0</v>
      </c>
      <c r="AJ227" s="40" t="s">
        <v>804</v>
      </c>
      <c r="AK227" s="15">
        <v>0</v>
      </c>
      <c r="AL227" s="15">
        <v>5</v>
      </c>
      <c r="AM227" s="15">
        <v>5</v>
      </c>
      <c r="AN227" s="15">
        <v>0</v>
      </c>
      <c r="AO227" s="15">
        <v>18</v>
      </c>
      <c r="AP227" s="15"/>
      <c r="AQ227" s="15"/>
      <c r="AR227" s="29">
        <v>18</v>
      </c>
      <c r="AS227" s="39" t="s">
        <v>28</v>
      </c>
      <c r="AT227" s="28">
        <f t="shared" si="62"/>
        <v>0</v>
      </c>
      <c r="AU227" s="28" t="s">
        <v>101</v>
      </c>
      <c r="AV227" s="40" t="s">
        <v>101</v>
      </c>
      <c r="AW227" s="32">
        <f t="shared" ref="AW227:AY258" si="72">IF($AV227=AW$1,1,0)</f>
        <v>0</v>
      </c>
      <c r="AX227" s="32">
        <f t="shared" si="72"/>
        <v>0</v>
      </c>
      <c r="AY227" s="32">
        <f t="shared" si="72"/>
        <v>1</v>
      </c>
      <c r="AZ227" s="42" t="s">
        <v>1469</v>
      </c>
      <c r="BA227">
        <f t="shared" si="55"/>
        <v>0</v>
      </c>
      <c r="BB227">
        <f t="shared" si="67"/>
        <v>0</v>
      </c>
      <c r="BC227">
        <f t="shared" si="67"/>
        <v>1</v>
      </c>
      <c r="BD227">
        <f t="shared" si="67"/>
        <v>0</v>
      </c>
      <c r="BE227">
        <f t="shared" si="67"/>
        <v>0</v>
      </c>
      <c r="BF227">
        <f t="shared" si="67"/>
        <v>0</v>
      </c>
      <c r="BG227" s="40" t="s">
        <v>109</v>
      </c>
      <c r="BH227" s="20">
        <f t="shared" ref="BH227:BK258" si="73">IF($BG227=BH$1,1,0)</f>
        <v>1</v>
      </c>
      <c r="BI227" s="20">
        <f t="shared" si="73"/>
        <v>0</v>
      </c>
      <c r="BJ227" s="20">
        <f t="shared" si="73"/>
        <v>0</v>
      </c>
      <c r="BK227" s="20">
        <f t="shared" si="73"/>
        <v>0</v>
      </c>
      <c r="BL227" s="15">
        <v>40.439485480000002</v>
      </c>
      <c r="BM227" s="16">
        <v>-79.976315810000003</v>
      </c>
      <c r="BO227">
        <f t="shared" si="65"/>
        <v>0</v>
      </c>
      <c r="BP227" s="28">
        <f t="shared" si="66"/>
        <v>1</v>
      </c>
      <c r="BQ227">
        <f t="shared" si="56"/>
        <v>0</v>
      </c>
      <c r="BR227">
        <f t="shared" si="68"/>
        <v>0</v>
      </c>
      <c r="BS227">
        <f t="shared" si="68"/>
        <v>1</v>
      </c>
      <c r="BT227">
        <f t="shared" si="68"/>
        <v>0</v>
      </c>
      <c r="BU227">
        <f t="shared" si="68"/>
        <v>0</v>
      </c>
    </row>
    <row r="228" spans="1:73" x14ac:dyDescent="0.45">
      <c r="A228" s="18">
        <v>227</v>
      </c>
      <c r="B228" s="15" t="s">
        <v>805</v>
      </c>
      <c r="C228" s="15" t="s">
        <v>1269</v>
      </c>
      <c r="D228" s="15" t="s">
        <v>1213</v>
      </c>
      <c r="E228" s="17">
        <v>38959</v>
      </c>
      <c r="F228" s="15" t="s">
        <v>807</v>
      </c>
      <c r="G228" s="40" t="s">
        <v>24</v>
      </c>
      <c r="H228">
        <f t="shared" si="61"/>
        <v>0</v>
      </c>
      <c r="I228" s="15" t="s">
        <v>25</v>
      </c>
      <c r="J228" s="40" t="s">
        <v>25</v>
      </c>
      <c r="K228" s="20">
        <f t="shared" si="54"/>
        <v>1</v>
      </c>
      <c r="L228" s="20">
        <f t="shared" si="71"/>
        <v>0</v>
      </c>
      <c r="M228" s="20">
        <f t="shared" si="71"/>
        <v>0</v>
      </c>
      <c r="N228" s="20">
        <f t="shared" si="71"/>
        <v>0</v>
      </c>
      <c r="O228" s="20">
        <f t="shared" si="71"/>
        <v>0</v>
      </c>
      <c r="P228" s="20">
        <f t="shared" si="71"/>
        <v>0</v>
      </c>
      <c r="Q228" s="20">
        <f t="shared" si="71"/>
        <v>0</v>
      </c>
      <c r="R228" s="20">
        <f t="shared" si="71"/>
        <v>0</v>
      </c>
      <c r="S228" s="20">
        <f t="shared" si="71"/>
        <v>0</v>
      </c>
      <c r="T228" s="20">
        <f t="shared" si="71"/>
        <v>0</v>
      </c>
      <c r="U228" s="20">
        <f t="shared" si="71"/>
        <v>0</v>
      </c>
      <c r="V228" s="20">
        <f t="shared" si="71"/>
        <v>0</v>
      </c>
      <c r="W228" s="20">
        <f t="shared" si="71"/>
        <v>0</v>
      </c>
      <c r="X228" s="40" t="s">
        <v>223</v>
      </c>
      <c r="Y228" s="20">
        <f t="shared" si="58"/>
        <v>0</v>
      </c>
      <c r="Z228" s="20">
        <f t="shared" si="70"/>
        <v>0</v>
      </c>
      <c r="AA228" s="20">
        <f t="shared" si="70"/>
        <v>0</v>
      </c>
      <c r="AB228" s="20">
        <f t="shared" si="70"/>
        <v>0</v>
      </c>
      <c r="AC228" s="20">
        <f t="shared" si="70"/>
        <v>1</v>
      </c>
      <c r="AD228" s="20">
        <f t="shared" si="70"/>
        <v>0</v>
      </c>
      <c r="AE228" s="20">
        <f t="shared" si="70"/>
        <v>0</v>
      </c>
      <c r="AF228" s="20">
        <f t="shared" si="70"/>
        <v>0</v>
      </c>
      <c r="AG228" s="20">
        <f t="shared" si="70"/>
        <v>0</v>
      </c>
      <c r="AH228" s="20">
        <f t="shared" si="70"/>
        <v>0</v>
      </c>
      <c r="AI228" s="20">
        <f t="shared" si="70"/>
        <v>0</v>
      </c>
      <c r="AJ228" s="40" t="s">
        <v>808</v>
      </c>
      <c r="AK228" s="15">
        <v>1</v>
      </c>
      <c r="AL228" s="15">
        <v>2</v>
      </c>
      <c r="AM228" s="15">
        <v>3</v>
      </c>
      <c r="AN228" s="15">
        <v>0</v>
      </c>
      <c r="AO228" s="15">
        <v>18</v>
      </c>
      <c r="AP228" s="15"/>
      <c r="AQ228" s="15"/>
      <c r="AR228" s="29">
        <v>18</v>
      </c>
      <c r="AS228" s="39" t="s">
        <v>28</v>
      </c>
      <c r="AT228" s="28">
        <f t="shared" si="62"/>
        <v>0</v>
      </c>
      <c r="AU228" s="28" t="s">
        <v>101</v>
      </c>
      <c r="AV228" s="40" t="s">
        <v>52</v>
      </c>
      <c r="AW228" s="32">
        <f t="shared" si="72"/>
        <v>1</v>
      </c>
      <c r="AX228" s="32">
        <f t="shared" si="72"/>
        <v>0</v>
      </c>
      <c r="AY228" s="32">
        <f t="shared" si="72"/>
        <v>0</v>
      </c>
      <c r="AZ228" s="42" t="s">
        <v>101</v>
      </c>
      <c r="BA228">
        <f t="shared" si="55"/>
        <v>0</v>
      </c>
      <c r="BB228">
        <f t="shared" si="67"/>
        <v>0</v>
      </c>
      <c r="BC228">
        <f t="shared" si="67"/>
        <v>0</v>
      </c>
      <c r="BD228">
        <f t="shared" si="67"/>
        <v>1</v>
      </c>
      <c r="BE228">
        <f t="shared" si="67"/>
        <v>0</v>
      </c>
      <c r="BF228">
        <f t="shared" si="67"/>
        <v>1</v>
      </c>
      <c r="BG228" s="40" t="s">
        <v>109</v>
      </c>
      <c r="BH228" s="20">
        <f t="shared" si="73"/>
        <v>1</v>
      </c>
      <c r="BI228" s="20">
        <f t="shared" si="73"/>
        <v>0</v>
      </c>
      <c r="BJ228" s="20">
        <f t="shared" si="73"/>
        <v>0</v>
      </c>
      <c r="BK228" s="20">
        <f t="shared" si="73"/>
        <v>0</v>
      </c>
      <c r="BL228" s="15">
        <v>36.040998569999999</v>
      </c>
      <c r="BM228" s="16">
        <v>-79.09701201</v>
      </c>
      <c r="BO228">
        <f t="shared" si="65"/>
        <v>0</v>
      </c>
      <c r="BP228" s="28">
        <f t="shared" si="66"/>
        <v>1</v>
      </c>
      <c r="BQ228">
        <f t="shared" si="56"/>
        <v>0</v>
      </c>
      <c r="BR228">
        <f t="shared" si="68"/>
        <v>0</v>
      </c>
      <c r="BS228">
        <f t="shared" si="68"/>
        <v>0</v>
      </c>
      <c r="BT228">
        <f t="shared" si="68"/>
        <v>0</v>
      </c>
      <c r="BU228">
        <f t="shared" si="68"/>
        <v>1</v>
      </c>
    </row>
    <row r="229" spans="1:73" x14ac:dyDescent="0.45">
      <c r="A229" s="18">
        <v>228</v>
      </c>
      <c r="B229" s="15" t="s">
        <v>809</v>
      </c>
      <c r="C229" s="15" t="s">
        <v>1268</v>
      </c>
      <c r="D229" s="15" t="s">
        <v>1267</v>
      </c>
      <c r="E229" s="17">
        <v>38953</v>
      </c>
      <c r="F229" s="15" t="s">
        <v>807</v>
      </c>
      <c r="G229" s="40" t="s">
        <v>24</v>
      </c>
      <c r="H229">
        <f t="shared" si="61"/>
        <v>0</v>
      </c>
      <c r="I229" s="15" t="s">
        <v>811</v>
      </c>
      <c r="J229" s="40" t="s">
        <v>1467</v>
      </c>
      <c r="K229" s="20">
        <f t="shared" ref="K229:K292" si="74">IF($J229=K$1,1,0)</f>
        <v>0</v>
      </c>
      <c r="L229" s="20">
        <f t="shared" si="71"/>
        <v>0</v>
      </c>
      <c r="M229" s="20">
        <f t="shared" si="71"/>
        <v>0</v>
      </c>
      <c r="N229" s="20">
        <f t="shared" si="71"/>
        <v>0</v>
      </c>
      <c r="O229" s="20">
        <f t="shared" si="71"/>
        <v>0</v>
      </c>
      <c r="P229" s="20">
        <f t="shared" si="71"/>
        <v>0</v>
      </c>
      <c r="Q229" s="20">
        <f t="shared" si="71"/>
        <v>0</v>
      </c>
      <c r="R229" s="20">
        <f t="shared" si="71"/>
        <v>0</v>
      </c>
      <c r="S229" s="20">
        <f t="shared" si="71"/>
        <v>0</v>
      </c>
      <c r="T229" s="20">
        <f t="shared" si="71"/>
        <v>0</v>
      </c>
      <c r="U229" s="20">
        <f t="shared" si="71"/>
        <v>0</v>
      </c>
      <c r="V229" s="20">
        <f t="shared" si="71"/>
        <v>0</v>
      </c>
      <c r="W229" s="20">
        <f t="shared" si="71"/>
        <v>1</v>
      </c>
      <c r="X229" s="40" t="s">
        <v>223</v>
      </c>
      <c r="Y229" s="20">
        <f t="shared" si="58"/>
        <v>0</v>
      </c>
      <c r="Z229" s="20">
        <f t="shared" si="70"/>
        <v>0</v>
      </c>
      <c r="AA229" s="20">
        <f t="shared" si="70"/>
        <v>0</v>
      </c>
      <c r="AB229" s="20">
        <f t="shared" si="70"/>
        <v>0</v>
      </c>
      <c r="AC229" s="20">
        <f t="shared" si="70"/>
        <v>1</v>
      </c>
      <c r="AD229" s="20">
        <f t="shared" si="70"/>
        <v>0</v>
      </c>
      <c r="AE229" s="20">
        <f t="shared" si="70"/>
        <v>0</v>
      </c>
      <c r="AF229" s="20">
        <f t="shared" si="70"/>
        <v>0</v>
      </c>
      <c r="AG229" s="20">
        <f t="shared" si="70"/>
        <v>0</v>
      </c>
      <c r="AH229" s="20">
        <f t="shared" si="70"/>
        <v>0</v>
      </c>
      <c r="AI229" s="20">
        <f t="shared" si="70"/>
        <v>0</v>
      </c>
      <c r="AJ229" s="40" t="s">
        <v>812</v>
      </c>
      <c r="AK229" s="15">
        <v>2</v>
      </c>
      <c r="AL229" s="15">
        <v>2</v>
      </c>
      <c r="AM229" s="15">
        <v>4</v>
      </c>
      <c r="AN229" s="15">
        <v>0</v>
      </c>
      <c r="AO229" s="15">
        <v>26</v>
      </c>
      <c r="AP229" s="15"/>
      <c r="AQ229" s="15"/>
      <c r="AR229" s="29">
        <v>26</v>
      </c>
      <c r="AS229" s="39" t="s">
        <v>28</v>
      </c>
      <c r="AT229" s="28">
        <f t="shared" si="62"/>
        <v>0</v>
      </c>
      <c r="AU229" s="28" t="s">
        <v>101</v>
      </c>
      <c r="AV229" s="40" t="s">
        <v>52</v>
      </c>
      <c r="AW229" s="32">
        <f t="shared" si="72"/>
        <v>1</v>
      </c>
      <c r="AX229" s="32">
        <f t="shared" si="72"/>
        <v>0</v>
      </c>
      <c r="AY229" s="32">
        <f t="shared" si="72"/>
        <v>0</v>
      </c>
      <c r="AZ229" s="42" t="s">
        <v>1469</v>
      </c>
      <c r="BA229">
        <f t="shared" ref="BA229:BA292" si="75">IF($AZ229=BA$1,1,0)</f>
        <v>0</v>
      </c>
      <c r="BB229">
        <f t="shared" si="67"/>
        <v>0</v>
      </c>
      <c r="BC229">
        <f t="shared" si="67"/>
        <v>1</v>
      </c>
      <c r="BD229">
        <f t="shared" si="67"/>
        <v>0</v>
      </c>
      <c r="BE229">
        <f t="shared" si="67"/>
        <v>0</v>
      </c>
      <c r="BF229">
        <f t="shared" si="67"/>
        <v>0</v>
      </c>
      <c r="BG229" s="40" t="s">
        <v>109</v>
      </c>
      <c r="BH229" s="20">
        <f t="shared" si="73"/>
        <v>1</v>
      </c>
      <c r="BI229" s="20">
        <f t="shared" si="73"/>
        <v>0</v>
      </c>
      <c r="BJ229" s="20">
        <f t="shared" si="73"/>
        <v>0</v>
      </c>
      <c r="BK229" s="20">
        <f t="shared" si="73"/>
        <v>0</v>
      </c>
      <c r="BL229" s="15">
        <v>44.490220389999998</v>
      </c>
      <c r="BM229" s="16">
        <v>-73.114006279999998</v>
      </c>
      <c r="BO229">
        <f t="shared" si="65"/>
        <v>0</v>
      </c>
      <c r="BP229" s="28">
        <f t="shared" si="66"/>
        <v>1</v>
      </c>
      <c r="BQ229">
        <f t="shared" ref="BQ229:BQ292" si="76">IF($AZ229=BQ$1,1,0)</f>
        <v>0</v>
      </c>
      <c r="BR229">
        <f t="shared" si="68"/>
        <v>0</v>
      </c>
      <c r="BS229">
        <f t="shared" si="68"/>
        <v>1</v>
      </c>
      <c r="BT229">
        <f t="shared" si="68"/>
        <v>0</v>
      </c>
      <c r="BU229">
        <f t="shared" si="68"/>
        <v>0</v>
      </c>
    </row>
    <row r="230" spans="1:73" x14ac:dyDescent="0.45">
      <c r="A230" s="18">
        <v>229</v>
      </c>
      <c r="B230" s="15" t="s">
        <v>813</v>
      </c>
      <c r="C230" s="15" t="s">
        <v>1173</v>
      </c>
      <c r="D230" s="15" t="s">
        <v>1155</v>
      </c>
      <c r="E230" s="17">
        <v>38801</v>
      </c>
      <c r="F230" s="15" t="s">
        <v>1433</v>
      </c>
      <c r="G230" s="40" t="s">
        <v>1432</v>
      </c>
      <c r="H230">
        <f t="shared" si="61"/>
        <v>0</v>
      </c>
      <c r="I230" s="15" t="s">
        <v>25</v>
      </c>
      <c r="J230" s="40" t="s">
        <v>25</v>
      </c>
      <c r="K230" s="20">
        <f t="shared" si="74"/>
        <v>1</v>
      </c>
      <c r="L230" s="20">
        <f t="shared" si="71"/>
        <v>0</v>
      </c>
      <c r="M230" s="20">
        <f t="shared" si="71"/>
        <v>0</v>
      </c>
      <c r="N230" s="20">
        <f t="shared" si="71"/>
        <v>0</v>
      </c>
      <c r="O230" s="20">
        <f t="shared" si="71"/>
        <v>0</v>
      </c>
      <c r="P230" s="20">
        <f t="shared" si="71"/>
        <v>0</v>
      </c>
      <c r="Q230" s="20">
        <f t="shared" si="71"/>
        <v>0</v>
      </c>
      <c r="R230" s="20">
        <f t="shared" si="71"/>
        <v>0</v>
      </c>
      <c r="S230" s="20">
        <f t="shared" si="71"/>
        <v>0</v>
      </c>
      <c r="T230" s="20">
        <f t="shared" si="71"/>
        <v>0</v>
      </c>
      <c r="U230" s="20">
        <f t="shared" si="71"/>
        <v>0</v>
      </c>
      <c r="V230" s="20">
        <f t="shared" si="71"/>
        <v>0</v>
      </c>
      <c r="W230" s="20">
        <f t="shared" si="71"/>
        <v>0</v>
      </c>
      <c r="X230" s="40" t="s">
        <v>815</v>
      </c>
      <c r="Y230" s="20">
        <f t="shared" si="58"/>
        <v>0</v>
      </c>
      <c r="Z230" s="20">
        <f t="shared" si="70"/>
        <v>0</v>
      </c>
      <c r="AA230" s="20">
        <f t="shared" si="70"/>
        <v>0</v>
      </c>
      <c r="AB230" s="20">
        <f t="shared" si="70"/>
        <v>0</v>
      </c>
      <c r="AC230" s="20">
        <f t="shared" si="70"/>
        <v>0</v>
      </c>
      <c r="AD230" s="20">
        <f t="shared" si="70"/>
        <v>0</v>
      </c>
      <c r="AE230" s="20">
        <f t="shared" si="70"/>
        <v>0</v>
      </c>
      <c r="AF230" s="20">
        <f t="shared" si="70"/>
        <v>0</v>
      </c>
      <c r="AG230" s="20">
        <f t="shared" si="70"/>
        <v>0</v>
      </c>
      <c r="AH230" s="20">
        <f t="shared" si="70"/>
        <v>0</v>
      </c>
      <c r="AI230" s="20">
        <f t="shared" si="70"/>
        <v>0</v>
      </c>
      <c r="AJ230" s="40" t="s">
        <v>816</v>
      </c>
      <c r="AK230" s="15">
        <v>7</v>
      </c>
      <c r="AL230" s="15">
        <v>2</v>
      </c>
      <c r="AM230" s="15">
        <v>9</v>
      </c>
      <c r="AN230" s="15">
        <v>0</v>
      </c>
      <c r="AO230" s="15">
        <v>28</v>
      </c>
      <c r="AP230" s="15"/>
      <c r="AQ230" s="15"/>
      <c r="AR230" s="29">
        <v>28</v>
      </c>
      <c r="AS230" s="39" t="s">
        <v>28</v>
      </c>
      <c r="AT230" s="28">
        <f t="shared" si="62"/>
        <v>0</v>
      </c>
      <c r="AU230" s="28" t="s">
        <v>101</v>
      </c>
      <c r="AV230" s="40" t="s">
        <v>28</v>
      </c>
      <c r="AW230" s="32">
        <f t="shared" si="72"/>
        <v>0</v>
      </c>
      <c r="AX230" s="32">
        <f t="shared" si="72"/>
        <v>1</v>
      </c>
      <c r="AY230" s="32">
        <f t="shared" si="72"/>
        <v>0</v>
      </c>
      <c r="AZ230" s="42" t="s">
        <v>29</v>
      </c>
      <c r="BA230">
        <f t="shared" si="75"/>
        <v>1</v>
      </c>
      <c r="BB230">
        <f t="shared" si="67"/>
        <v>0</v>
      </c>
      <c r="BC230">
        <f t="shared" si="67"/>
        <v>0</v>
      </c>
      <c r="BD230">
        <f t="shared" si="67"/>
        <v>0</v>
      </c>
      <c r="BE230">
        <f t="shared" si="67"/>
        <v>0</v>
      </c>
      <c r="BF230">
        <f t="shared" si="67"/>
        <v>0</v>
      </c>
      <c r="BG230" s="40" t="s">
        <v>109</v>
      </c>
      <c r="BH230" s="20">
        <f t="shared" si="73"/>
        <v>1</v>
      </c>
      <c r="BI230" s="20">
        <f t="shared" si="73"/>
        <v>0</v>
      </c>
      <c r="BJ230" s="20">
        <f t="shared" si="73"/>
        <v>0</v>
      </c>
      <c r="BK230" s="20">
        <f t="shared" si="73"/>
        <v>0</v>
      </c>
      <c r="BL230" s="15">
        <v>47.622900000000001</v>
      </c>
      <c r="BM230" s="16">
        <v>-122.3165</v>
      </c>
      <c r="BO230">
        <f t="shared" si="65"/>
        <v>0</v>
      </c>
      <c r="BP230" s="28">
        <f t="shared" si="66"/>
        <v>1</v>
      </c>
      <c r="BQ230">
        <f t="shared" si="76"/>
        <v>1</v>
      </c>
      <c r="BR230">
        <f t="shared" si="68"/>
        <v>0</v>
      </c>
      <c r="BS230">
        <f t="shared" si="68"/>
        <v>0</v>
      </c>
      <c r="BT230">
        <f t="shared" si="68"/>
        <v>0</v>
      </c>
      <c r="BU230">
        <f t="shared" si="68"/>
        <v>0</v>
      </c>
    </row>
    <row r="231" spans="1:73" x14ac:dyDescent="0.45">
      <c r="A231" s="18">
        <v>230</v>
      </c>
      <c r="B231" s="15" t="s">
        <v>817</v>
      </c>
      <c r="C231" s="15" t="s">
        <v>1266</v>
      </c>
      <c r="D231" s="15" t="s">
        <v>1163</v>
      </c>
      <c r="E231" s="17">
        <v>38747</v>
      </c>
      <c r="F231" s="15" t="s">
        <v>817</v>
      </c>
      <c r="G231" s="40" t="s">
        <v>24</v>
      </c>
      <c r="H231">
        <f t="shared" si="61"/>
        <v>0</v>
      </c>
      <c r="I231" s="15" t="s">
        <v>354</v>
      </c>
      <c r="J231" s="40" t="s">
        <v>354</v>
      </c>
      <c r="K231" s="20">
        <f t="shared" si="74"/>
        <v>0</v>
      </c>
      <c r="L231" s="20">
        <f t="shared" si="71"/>
        <v>1</v>
      </c>
      <c r="M231" s="20">
        <f t="shared" si="71"/>
        <v>0</v>
      </c>
      <c r="N231" s="20">
        <f t="shared" si="71"/>
        <v>0</v>
      </c>
      <c r="O231" s="20">
        <f t="shared" si="71"/>
        <v>0</v>
      </c>
      <c r="P231" s="20">
        <f t="shared" si="71"/>
        <v>0</v>
      </c>
      <c r="Q231" s="20">
        <f t="shared" si="71"/>
        <v>0</v>
      </c>
      <c r="R231" s="20">
        <f t="shared" si="71"/>
        <v>0</v>
      </c>
      <c r="S231" s="20">
        <f t="shared" si="71"/>
        <v>0</v>
      </c>
      <c r="T231" s="20">
        <f t="shared" si="71"/>
        <v>0</v>
      </c>
      <c r="U231" s="20">
        <f t="shared" si="71"/>
        <v>0</v>
      </c>
      <c r="V231" s="20">
        <f t="shared" si="71"/>
        <v>0</v>
      </c>
      <c r="W231" s="20">
        <f t="shared" si="71"/>
        <v>0</v>
      </c>
      <c r="X231" s="40" t="s">
        <v>223</v>
      </c>
      <c r="Y231" s="20">
        <f t="shared" si="58"/>
        <v>0</v>
      </c>
      <c r="Z231" s="20">
        <f t="shared" si="70"/>
        <v>0</v>
      </c>
      <c r="AA231" s="20">
        <f t="shared" si="70"/>
        <v>0</v>
      </c>
      <c r="AB231" s="20">
        <f t="shared" si="70"/>
        <v>0</v>
      </c>
      <c r="AC231" s="20">
        <f t="shared" si="70"/>
        <v>1</v>
      </c>
      <c r="AD231" s="20">
        <f t="shared" si="70"/>
        <v>0</v>
      </c>
      <c r="AE231" s="20">
        <f t="shared" si="70"/>
        <v>0</v>
      </c>
      <c r="AF231" s="20">
        <f t="shared" si="70"/>
        <v>0</v>
      </c>
      <c r="AG231" s="20">
        <f t="shared" si="70"/>
        <v>0</v>
      </c>
      <c r="AH231" s="20">
        <f t="shared" si="70"/>
        <v>0</v>
      </c>
      <c r="AI231" s="20">
        <f t="shared" si="70"/>
        <v>0</v>
      </c>
      <c r="AJ231" s="40" t="s">
        <v>819</v>
      </c>
      <c r="AK231" s="15">
        <v>8</v>
      </c>
      <c r="AL231" s="15">
        <v>0</v>
      </c>
      <c r="AM231" s="15">
        <v>7</v>
      </c>
      <c r="AN231" s="15">
        <v>0</v>
      </c>
      <c r="AO231" s="15">
        <v>44</v>
      </c>
      <c r="AP231" s="15">
        <v>1</v>
      </c>
      <c r="AQ231" s="15" t="s">
        <v>817</v>
      </c>
      <c r="AR231" s="29">
        <v>44</v>
      </c>
      <c r="AS231" s="40" t="s">
        <v>52</v>
      </c>
      <c r="AT231" s="28">
        <f t="shared" si="62"/>
        <v>1</v>
      </c>
      <c r="AU231" s="29" t="s">
        <v>817</v>
      </c>
      <c r="AV231" s="40" t="s">
        <v>52</v>
      </c>
      <c r="AW231" s="32">
        <f t="shared" si="72"/>
        <v>1</v>
      </c>
      <c r="AX231" s="32">
        <f t="shared" si="72"/>
        <v>0</v>
      </c>
      <c r="AY231" s="32">
        <f t="shared" si="72"/>
        <v>0</v>
      </c>
      <c r="AZ231" s="42" t="s">
        <v>29</v>
      </c>
      <c r="BA231">
        <f t="shared" si="75"/>
        <v>1</v>
      </c>
      <c r="BB231">
        <f t="shared" si="67"/>
        <v>0</v>
      </c>
      <c r="BC231">
        <f t="shared" si="67"/>
        <v>0</v>
      </c>
      <c r="BD231">
        <f t="shared" si="67"/>
        <v>0</v>
      </c>
      <c r="BE231">
        <f t="shared" si="67"/>
        <v>0</v>
      </c>
      <c r="BF231">
        <f t="shared" si="67"/>
        <v>0</v>
      </c>
      <c r="BG231" s="40" t="s">
        <v>570</v>
      </c>
      <c r="BH231" s="20">
        <f t="shared" si="73"/>
        <v>0</v>
      </c>
      <c r="BI231" s="20">
        <f t="shared" si="73"/>
        <v>0</v>
      </c>
      <c r="BJ231" s="20">
        <f t="shared" si="73"/>
        <v>1</v>
      </c>
      <c r="BK231" s="20">
        <f t="shared" si="73"/>
        <v>0</v>
      </c>
      <c r="BL231" s="15">
        <v>34.436061070000001</v>
      </c>
      <c r="BM231" s="16">
        <v>-119.8593619</v>
      </c>
      <c r="BO231">
        <f t="shared" si="65"/>
        <v>0</v>
      </c>
      <c r="BP231" s="28">
        <f t="shared" si="66"/>
        <v>1</v>
      </c>
      <c r="BQ231">
        <f t="shared" si="76"/>
        <v>1</v>
      </c>
      <c r="BR231">
        <f t="shared" si="68"/>
        <v>0</v>
      </c>
      <c r="BS231">
        <f t="shared" si="68"/>
        <v>0</v>
      </c>
      <c r="BT231">
        <f t="shared" si="68"/>
        <v>0</v>
      </c>
      <c r="BU231">
        <f t="shared" si="68"/>
        <v>0</v>
      </c>
    </row>
    <row r="232" spans="1:73" x14ac:dyDescent="0.45">
      <c r="A232" s="18">
        <v>231</v>
      </c>
      <c r="B232" s="15" t="s">
        <v>820</v>
      </c>
      <c r="C232" s="15" t="s">
        <v>1265</v>
      </c>
      <c r="D232" s="15" t="s">
        <v>1264</v>
      </c>
      <c r="E232" s="17">
        <v>38432</v>
      </c>
      <c r="F232" s="15" t="s">
        <v>807</v>
      </c>
      <c r="G232" s="40" t="s">
        <v>24</v>
      </c>
      <c r="H232">
        <f t="shared" si="61"/>
        <v>0</v>
      </c>
      <c r="I232" s="15" t="s">
        <v>25</v>
      </c>
      <c r="J232" s="40" t="s">
        <v>25</v>
      </c>
      <c r="K232" s="20">
        <f t="shared" si="74"/>
        <v>1</v>
      </c>
      <c r="L232" s="20">
        <f t="shared" si="71"/>
        <v>0</v>
      </c>
      <c r="M232" s="20">
        <f t="shared" si="71"/>
        <v>0</v>
      </c>
      <c r="N232" s="20">
        <f t="shared" si="71"/>
        <v>0</v>
      </c>
      <c r="O232" s="20">
        <f t="shared" si="71"/>
        <v>0</v>
      </c>
      <c r="P232" s="20">
        <f t="shared" si="71"/>
        <v>0</v>
      </c>
      <c r="Q232" s="20">
        <f t="shared" si="71"/>
        <v>0</v>
      </c>
      <c r="R232" s="20">
        <f t="shared" si="71"/>
        <v>0</v>
      </c>
      <c r="S232" s="20">
        <f t="shared" si="71"/>
        <v>0</v>
      </c>
      <c r="T232" s="20">
        <f t="shared" si="71"/>
        <v>0</v>
      </c>
      <c r="U232" s="20">
        <f t="shared" si="71"/>
        <v>0</v>
      </c>
      <c r="V232" s="20">
        <f t="shared" si="71"/>
        <v>0</v>
      </c>
      <c r="W232" s="20">
        <f t="shared" si="71"/>
        <v>0</v>
      </c>
      <c r="X232" s="40" t="s">
        <v>223</v>
      </c>
      <c r="Y232" s="20">
        <f t="shared" ref="Y232:Y295" si="77">IF($X232=Y$1,1,0)</f>
        <v>0</v>
      </c>
      <c r="Z232" s="20">
        <f t="shared" si="70"/>
        <v>0</v>
      </c>
      <c r="AA232" s="20">
        <f t="shared" si="70"/>
        <v>0</v>
      </c>
      <c r="AB232" s="20">
        <f t="shared" si="70"/>
        <v>0</v>
      </c>
      <c r="AC232" s="20">
        <f t="shared" si="70"/>
        <v>1</v>
      </c>
      <c r="AD232" s="20">
        <f t="shared" si="70"/>
        <v>0</v>
      </c>
      <c r="AE232" s="20">
        <f t="shared" si="70"/>
        <v>0</v>
      </c>
      <c r="AF232" s="20">
        <f t="shared" si="70"/>
        <v>0</v>
      </c>
      <c r="AG232" s="20">
        <f t="shared" si="70"/>
        <v>0</v>
      </c>
      <c r="AH232" s="20">
        <f t="shared" si="70"/>
        <v>0</v>
      </c>
      <c r="AI232" s="20">
        <f t="shared" si="70"/>
        <v>0</v>
      </c>
      <c r="AJ232" s="40" t="s">
        <v>822</v>
      </c>
      <c r="AK232" s="15">
        <v>10</v>
      </c>
      <c r="AL232" s="15">
        <v>5</v>
      </c>
      <c r="AM232" s="15">
        <v>14</v>
      </c>
      <c r="AN232" s="15">
        <v>0</v>
      </c>
      <c r="AO232" s="15">
        <v>16</v>
      </c>
      <c r="AP232" s="15"/>
      <c r="AQ232" s="15"/>
      <c r="AR232" s="29">
        <v>16</v>
      </c>
      <c r="AS232" s="39" t="s">
        <v>28</v>
      </c>
      <c r="AT232" s="28">
        <f t="shared" si="62"/>
        <v>0</v>
      </c>
      <c r="AU232" s="28" t="s">
        <v>101</v>
      </c>
      <c r="AV232" s="40" t="s">
        <v>52</v>
      </c>
      <c r="AW232" s="32">
        <f t="shared" si="72"/>
        <v>1</v>
      </c>
      <c r="AX232" s="32">
        <f t="shared" si="72"/>
        <v>0</v>
      </c>
      <c r="AY232" s="32">
        <f t="shared" si="72"/>
        <v>0</v>
      </c>
      <c r="AZ232" s="42" t="s">
        <v>535</v>
      </c>
      <c r="BA232">
        <f t="shared" si="75"/>
        <v>0</v>
      </c>
      <c r="BB232">
        <f t="shared" si="67"/>
        <v>0</v>
      </c>
      <c r="BC232">
        <f t="shared" si="67"/>
        <v>0</v>
      </c>
      <c r="BD232">
        <f t="shared" si="67"/>
        <v>0</v>
      </c>
      <c r="BE232">
        <f t="shared" si="67"/>
        <v>0</v>
      </c>
      <c r="BF232">
        <f t="shared" si="67"/>
        <v>0</v>
      </c>
      <c r="BG232" s="40" t="s">
        <v>109</v>
      </c>
      <c r="BH232" s="20">
        <f t="shared" si="73"/>
        <v>1</v>
      </c>
      <c r="BI232" s="20">
        <f t="shared" si="73"/>
        <v>0</v>
      </c>
      <c r="BJ232" s="20">
        <f t="shared" si="73"/>
        <v>0</v>
      </c>
      <c r="BK232" s="20">
        <f t="shared" si="73"/>
        <v>0</v>
      </c>
      <c r="BL232" s="15">
        <v>47.870672890000002</v>
      </c>
      <c r="BM232" s="16">
        <v>-95.005290090000003</v>
      </c>
      <c r="BO232">
        <f t="shared" si="65"/>
        <v>0</v>
      </c>
      <c r="BP232" s="28">
        <f t="shared" si="66"/>
        <v>1</v>
      </c>
      <c r="BQ232">
        <f t="shared" si="76"/>
        <v>0</v>
      </c>
      <c r="BR232">
        <f t="shared" si="68"/>
        <v>0</v>
      </c>
      <c r="BS232">
        <f t="shared" si="68"/>
        <v>0</v>
      </c>
      <c r="BT232">
        <f t="shared" si="68"/>
        <v>0</v>
      </c>
      <c r="BU232">
        <f t="shared" si="68"/>
        <v>0</v>
      </c>
    </row>
    <row r="233" spans="1:73" x14ac:dyDescent="0.45">
      <c r="A233" s="18">
        <v>232</v>
      </c>
      <c r="B233" s="15" t="s">
        <v>823</v>
      </c>
      <c r="C233" s="15" t="s">
        <v>1263</v>
      </c>
      <c r="D233" s="15" t="s">
        <v>1239</v>
      </c>
      <c r="E233" s="17">
        <v>38423</v>
      </c>
      <c r="F233" s="15" t="s">
        <v>23</v>
      </c>
      <c r="G233" s="40" t="s">
        <v>24</v>
      </c>
      <c r="H233">
        <f t="shared" si="61"/>
        <v>0</v>
      </c>
      <c r="I233" s="15" t="s">
        <v>25</v>
      </c>
      <c r="J233" s="40" t="s">
        <v>25</v>
      </c>
      <c r="K233" s="20">
        <f t="shared" si="74"/>
        <v>1</v>
      </c>
      <c r="L233" s="20">
        <f t="shared" si="71"/>
        <v>0</v>
      </c>
      <c r="M233" s="20">
        <f t="shared" si="71"/>
        <v>0</v>
      </c>
      <c r="N233" s="20">
        <f t="shared" si="71"/>
        <v>0</v>
      </c>
      <c r="O233" s="20">
        <f t="shared" si="71"/>
        <v>0</v>
      </c>
      <c r="P233" s="20">
        <f t="shared" si="71"/>
        <v>0</v>
      </c>
      <c r="Q233" s="20">
        <f t="shared" si="71"/>
        <v>0</v>
      </c>
      <c r="R233" s="20">
        <f t="shared" si="71"/>
        <v>0</v>
      </c>
      <c r="S233" s="20">
        <f t="shared" si="71"/>
        <v>0</v>
      </c>
      <c r="T233" s="20">
        <f t="shared" si="71"/>
        <v>0</v>
      </c>
      <c r="U233" s="20">
        <f t="shared" si="71"/>
        <v>0</v>
      </c>
      <c r="V233" s="20">
        <f t="shared" si="71"/>
        <v>0</v>
      </c>
      <c r="W233" s="20">
        <f t="shared" si="71"/>
        <v>0</v>
      </c>
      <c r="X233" s="40" t="s">
        <v>112</v>
      </c>
      <c r="Y233" s="20">
        <f t="shared" si="77"/>
        <v>0</v>
      </c>
      <c r="Z233" s="20">
        <f t="shared" si="70"/>
        <v>0</v>
      </c>
      <c r="AA233" s="20">
        <f t="shared" si="70"/>
        <v>0</v>
      </c>
      <c r="AB233" s="20">
        <f t="shared" si="70"/>
        <v>0</v>
      </c>
      <c r="AC233" s="20">
        <f t="shared" si="70"/>
        <v>0</v>
      </c>
      <c r="AD233" s="20">
        <f t="shared" si="70"/>
        <v>0</v>
      </c>
      <c r="AE233" s="20">
        <f t="shared" si="70"/>
        <v>0</v>
      </c>
      <c r="AF233" s="20">
        <f t="shared" si="70"/>
        <v>0</v>
      </c>
      <c r="AG233" s="20">
        <f t="shared" si="70"/>
        <v>0</v>
      </c>
      <c r="AH233" s="20">
        <f t="shared" si="70"/>
        <v>0</v>
      </c>
      <c r="AI233" s="20">
        <f t="shared" si="70"/>
        <v>0</v>
      </c>
      <c r="AJ233" s="40" t="s">
        <v>824</v>
      </c>
      <c r="AK233" s="15">
        <v>8</v>
      </c>
      <c r="AL233" s="15">
        <v>4</v>
      </c>
      <c r="AM233" s="15">
        <v>11</v>
      </c>
      <c r="AN233" s="15">
        <v>0</v>
      </c>
      <c r="AO233" s="15">
        <v>44</v>
      </c>
      <c r="AP233" s="15"/>
      <c r="AQ233" s="15"/>
      <c r="AR233" s="29">
        <v>44</v>
      </c>
      <c r="AS233" s="39" t="s">
        <v>28</v>
      </c>
      <c r="AT233" s="28">
        <f t="shared" si="62"/>
        <v>0</v>
      </c>
      <c r="AU233" s="28" t="s">
        <v>101</v>
      </c>
      <c r="AV233" s="40" t="s">
        <v>28</v>
      </c>
      <c r="AW233" s="32">
        <f t="shared" si="72"/>
        <v>0</v>
      </c>
      <c r="AX233" s="32">
        <f t="shared" si="72"/>
        <v>1</v>
      </c>
      <c r="AY233" s="32">
        <f t="shared" si="72"/>
        <v>0</v>
      </c>
      <c r="AZ233" s="42" t="s">
        <v>29</v>
      </c>
      <c r="BA233">
        <f t="shared" si="75"/>
        <v>1</v>
      </c>
      <c r="BB233">
        <f t="shared" si="67"/>
        <v>0</v>
      </c>
      <c r="BC233">
        <f t="shared" si="67"/>
        <v>0</v>
      </c>
      <c r="BD233">
        <f t="shared" si="67"/>
        <v>0</v>
      </c>
      <c r="BE233">
        <f t="shared" si="67"/>
        <v>0</v>
      </c>
      <c r="BF233">
        <f t="shared" si="67"/>
        <v>0</v>
      </c>
      <c r="BG233" s="40" t="s">
        <v>109</v>
      </c>
      <c r="BH233" s="20">
        <f t="shared" si="73"/>
        <v>1</v>
      </c>
      <c r="BI233" s="20">
        <f t="shared" si="73"/>
        <v>0</v>
      </c>
      <c r="BJ233" s="20">
        <f t="shared" si="73"/>
        <v>0</v>
      </c>
      <c r="BK233" s="20">
        <f t="shared" si="73"/>
        <v>0</v>
      </c>
      <c r="BL233" s="15">
        <v>43.063966909999998</v>
      </c>
      <c r="BM233" s="16">
        <v>-88.122997580000003</v>
      </c>
      <c r="BO233">
        <f t="shared" si="65"/>
        <v>0</v>
      </c>
      <c r="BP233" s="28">
        <f t="shared" si="66"/>
        <v>1</v>
      </c>
      <c r="BQ233">
        <f t="shared" si="76"/>
        <v>1</v>
      </c>
      <c r="BR233">
        <f t="shared" si="68"/>
        <v>0</v>
      </c>
      <c r="BS233">
        <f t="shared" si="68"/>
        <v>0</v>
      </c>
      <c r="BT233">
        <f t="shared" si="68"/>
        <v>0</v>
      </c>
      <c r="BU233">
        <f t="shared" si="68"/>
        <v>0</v>
      </c>
    </row>
    <row r="234" spans="1:73" x14ac:dyDescent="0.45">
      <c r="A234" s="18">
        <v>233</v>
      </c>
      <c r="B234" s="15" t="s">
        <v>825</v>
      </c>
      <c r="C234" s="15" t="s">
        <v>1262</v>
      </c>
      <c r="D234" s="15" t="s">
        <v>1152</v>
      </c>
      <c r="E234" s="17">
        <v>38407</v>
      </c>
      <c r="F234" s="15" t="s">
        <v>827</v>
      </c>
      <c r="G234" s="40" t="s">
        <v>34</v>
      </c>
      <c r="H234">
        <f t="shared" si="61"/>
        <v>1</v>
      </c>
      <c r="I234" s="15" t="s">
        <v>339</v>
      </c>
      <c r="J234" s="40" t="s">
        <v>1467</v>
      </c>
      <c r="K234" s="20">
        <f t="shared" si="74"/>
        <v>0</v>
      </c>
      <c r="L234" s="20">
        <f t="shared" si="71"/>
        <v>0</v>
      </c>
      <c r="M234" s="20">
        <f t="shared" si="71"/>
        <v>0</v>
      </c>
      <c r="N234" s="20">
        <f t="shared" si="71"/>
        <v>0</v>
      </c>
      <c r="O234" s="20">
        <f t="shared" si="71"/>
        <v>0</v>
      </c>
      <c r="P234" s="20">
        <f t="shared" si="71"/>
        <v>0</v>
      </c>
      <c r="Q234" s="20">
        <f t="shared" si="71"/>
        <v>0</v>
      </c>
      <c r="R234" s="20">
        <f t="shared" si="71"/>
        <v>0</v>
      </c>
      <c r="S234" s="20">
        <f t="shared" si="71"/>
        <v>0</v>
      </c>
      <c r="T234" s="20">
        <f t="shared" si="71"/>
        <v>0</v>
      </c>
      <c r="U234" s="20">
        <f t="shared" si="71"/>
        <v>0</v>
      </c>
      <c r="V234" s="20">
        <f t="shared" si="71"/>
        <v>0</v>
      </c>
      <c r="W234" s="20">
        <f t="shared" si="71"/>
        <v>1</v>
      </c>
      <c r="X234" s="40" t="s">
        <v>112</v>
      </c>
      <c r="Y234" s="20">
        <f t="shared" si="77"/>
        <v>0</v>
      </c>
      <c r="Z234" s="20">
        <f t="shared" si="70"/>
        <v>0</v>
      </c>
      <c r="AA234" s="20">
        <f t="shared" si="70"/>
        <v>0</v>
      </c>
      <c r="AB234" s="20">
        <f t="shared" si="70"/>
        <v>0</v>
      </c>
      <c r="AC234" s="20">
        <f t="shared" si="70"/>
        <v>0</v>
      </c>
      <c r="AD234" s="20">
        <f t="shared" si="70"/>
        <v>0</v>
      </c>
      <c r="AE234" s="20">
        <f t="shared" si="70"/>
        <v>0</v>
      </c>
      <c r="AF234" s="20">
        <f t="shared" si="70"/>
        <v>0</v>
      </c>
      <c r="AG234" s="20">
        <f t="shared" si="70"/>
        <v>0</v>
      </c>
      <c r="AH234" s="20">
        <f t="shared" si="70"/>
        <v>0</v>
      </c>
      <c r="AI234" s="20">
        <f t="shared" si="70"/>
        <v>0</v>
      </c>
      <c r="AJ234" s="40" t="s">
        <v>828</v>
      </c>
      <c r="AK234" s="15">
        <v>3</v>
      </c>
      <c r="AL234" s="15">
        <v>4</v>
      </c>
      <c r="AM234" s="15">
        <v>6</v>
      </c>
      <c r="AN234" s="15">
        <v>0</v>
      </c>
      <c r="AO234" s="15">
        <v>43</v>
      </c>
      <c r="AP234" s="15"/>
      <c r="AQ234" s="15"/>
      <c r="AR234" s="29">
        <v>43</v>
      </c>
      <c r="AS234" s="39" t="s">
        <v>28</v>
      </c>
      <c r="AT234" s="28">
        <f t="shared" si="62"/>
        <v>0</v>
      </c>
      <c r="AU234" s="28" t="s">
        <v>101</v>
      </c>
      <c r="AV234" s="40" t="s">
        <v>101</v>
      </c>
      <c r="AW234" s="32">
        <f t="shared" si="72"/>
        <v>0</v>
      </c>
      <c r="AX234" s="32">
        <f t="shared" si="72"/>
        <v>0</v>
      </c>
      <c r="AY234" s="32">
        <f t="shared" si="72"/>
        <v>1</v>
      </c>
      <c r="AZ234" s="42" t="s">
        <v>101</v>
      </c>
      <c r="BA234">
        <f t="shared" si="75"/>
        <v>0</v>
      </c>
      <c r="BB234">
        <f t="shared" si="67"/>
        <v>0</v>
      </c>
      <c r="BC234">
        <f t="shared" si="67"/>
        <v>0</v>
      </c>
      <c r="BD234">
        <f t="shared" si="67"/>
        <v>1</v>
      </c>
      <c r="BE234">
        <f t="shared" si="67"/>
        <v>0</v>
      </c>
      <c r="BF234">
        <f t="shared" si="67"/>
        <v>1</v>
      </c>
      <c r="BG234" s="40" t="s">
        <v>109</v>
      </c>
      <c r="BH234" s="20">
        <f t="shared" si="73"/>
        <v>1</v>
      </c>
      <c r="BI234" s="20">
        <f t="shared" si="73"/>
        <v>0</v>
      </c>
      <c r="BJ234" s="20">
        <f t="shared" si="73"/>
        <v>0</v>
      </c>
      <c r="BK234" s="20">
        <f t="shared" si="73"/>
        <v>0</v>
      </c>
      <c r="BL234" s="15">
        <v>32.315427200000002</v>
      </c>
      <c r="BM234" s="16">
        <v>-95.305010870000004</v>
      </c>
      <c r="BO234">
        <f t="shared" si="65"/>
        <v>0</v>
      </c>
      <c r="BP234" s="28">
        <f t="shared" si="66"/>
        <v>1</v>
      </c>
      <c r="BQ234">
        <f t="shared" si="76"/>
        <v>0</v>
      </c>
      <c r="BR234">
        <f t="shared" si="68"/>
        <v>0</v>
      </c>
      <c r="BS234">
        <f t="shared" si="68"/>
        <v>0</v>
      </c>
      <c r="BT234">
        <f t="shared" si="68"/>
        <v>0</v>
      </c>
      <c r="BU234">
        <f t="shared" si="68"/>
        <v>1</v>
      </c>
    </row>
    <row r="235" spans="1:73" x14ac:dyDescent="0.45">
      <c r="A235" s="18">
        <v>234</v>
      </c>
      <c r="B235" s="15" t="s">
        <v>829</v>
      </c>
      <c r="C235" s="15" t="s">
        <v>1261</v>
      </c>
      <c r="D235" s="15" t="s">
        <v>1223</v>
      </c>
      <c r="E235" s="17">
        <v>38329</v>
      </c>
      <c r="F235" s="15" t="s">
        <v>1454</v>
      </c>
      <c r="G235" s="40" t="s">
        <v>464</v>
      </c>
      <c r="H235">
        <f t="shared" si="61"/>
        <v>0</v>
      </c>
      <c r="I235" s="15" t="s">
        <v>25</v>
      </c>
      <c r="J235" s="40" t="s">
        <v>25</v>
      </c>
      <c r="K235" s="20">
        <f t="shared" si="74"/>
        <v>1</v>
      </c>
      <c r="L235" s="20">
        <f t="shared" si="71"/>
        <v>0</v>
      </c>
      <c r="M235" s="20">
        <f t="shared" si="71"/>
        <v>0</v>
      </c>
      <c r="N235" s="20">
        <f t="shared" si="71"/>
        <v>0</v>
      </c>
      <c r="O235" s="20">
        <f t="shared" si="71"/>
        <v>0</v>
      </c>
      <c r="P235" s="20">
        <f t="shared" si="71"/>
        <v>0</v>
      </c>
      <c r="Q235" s="20">
        <f t="shared" si="71"/>
        <v>0</v>
      </c>
      <c r="R235" s="20">
        <f t="shared" si="71"/>
        <v>0</v>
      </c>
      <c r="S235" s="20">
        <f t="shared" si="71"/>
        <v>0</v>
      </c>
      <c r="T235" s="20">
        <f t="shared" si="71"/>
        <v>0</v>
      </c>
      <c r="U235" s="20">
        <f t="shared" si="71"/>
        <v>0</v>
      </c>
      <c r="V235" s="20">
        <f t="shared" si="71"/>
        <v>0</v>
      </c>
      <c r="W235" s="20">
        <f t="shared" si="71"/>
        <v>0</v>
      </c>
      <c r="X235" s="40" t="s">
        <v>112</v>
      </c>
      <c r="Y235" s="20">
        <f t="shared" si="77"/>
        <v>0</v>
      </c>
      <c r="Z235" s="20">
        <f t="shared" si="70"/>
        <v>0</v>
      </c>
      <c r="AA235" s="20">
        <f t="shared" si="70"/>
        <v>0</v>
      </c>
      <c r="AB235" s="20">
        <f t="shared" si="70"/>
        <v>0</v>
      </c>
      <c r="AC235" s="20">
        <f t="shared" si="70"/>
        <v>0</v>
      </c>
      <c r="AD235" s="20">
        <f t="shared" si="70"/>
        <v>0</v>
      </c>
      <c r="AE235" s="20">
        <f t="shared" si="70"/>
        <v>0</v>
      </c>
      <c r="AF235" s="20">
        <f t="shared" si="70"/>
        <v>0</v>
      </c>
      <c r="AG235" s="20">
        <f t="shared" si="70"/>
        <v>0</v>
      </c>
      <c r="AH235" s="20">
        <f t="shared" si="70"/>
        <v>0</v>
      </c>
      <c r="AI235" s="20">
        <f t="shared" si="70"/>
        <v>0</v>
      </c>
      <c r="AJ235" s="40" t="s">
        <v>830</v>
      </c>
      <c r="AK235" s="15">
        <v>5</v>
      </c>
      <c r="AL235" s="15">
        <v>7</v>
      </c>
      <c r="AM235" s="15">
        <v>11</v>
      </c>
      <c r="AN235" s="15">
        <v>0</v>
      </c>
      <c r="AO235" s="15">
        <v>25</v>
      </c>
      <c r="AP235" s="15"/>
      <c r="AQ235" s="15"/>
      <c r="AR235" s="29">
        <v>25</v>
      </c>
      <c r="AS235" s="39" t="s">
        <v>28</v>
      </c>
      <c r="AT235" s="28">
        <f t="shared" si="62"/>
        <v>0</v>
      </c>
      <c r="AU235" s="28" t="s">
        <v>101</v>
      </c>
      <c r="AV235" s="40" t="s">
        <v>52</v>
      </c>
      <c r="AW235" s="32">
        <f t="shared" si="72"/>
        <v>1</v>
      </c>
      <c r="AX235" s="32">
        <f t="shared" si="72"/>
        <v>0</v>
      </c>
      <c r="AY235" s="32">
        <f t="shared" si="72"/>
        <v>0</v>
      </c>
      <c r="AZ235" s="42" t="s">
        <v>29</v>
      </c>
      <c r="BA235">
        <f t="shared" si="75"/>
        <v>1</v>
      </c>
      <c r="BB235">
        <f t="shared" si="67"/>
        <v>0</v>
      </c>
      <c r="BC235">
        <f t="shared" si="67"/>
        <v>0</v>
      </c>
      <c r="BD235">
        <f t="shared" si="67"/>
        <v>0</v>
      </c>
      <c r="BE235">
        <f t="shared" si="67"/>
        <v>0</v>
      </c>
      <c r="BF235">
        <f t="shared" si="67"/>
        <v>0</v>
      </c>
      <c r="BG235" s="40" t="s">
        <v>109</v>
      </c>
      <c r="BH235" s="20">
        <f t="shared" si="73"/>
        <v>1</v>
      </c>
      <c r="BI235" s="20">
        <f t="shared" si="73"/>
        <v>0</v>
      </c>
      <c r="BJ235" s="20">
        <f t="shared" si="73"/>
        <v>0</v>
      </c>
      <c r="BK235" s="20">
        <f t="shared" si="73"/>
        <v>0</v>
      </c>
      <c r="BL235" s="15">
        <v>39.98861445</v>
      </c>
      <c r="BM235" s="16">
        <v>-82.989041349999994</v>
      </c>
      <c r="BO235">
        <f t="shared" si="65"/>
        <v>0</v>
      </c>
      <c r="BP235" s="28">
        <f t="shared" si="66"/>
        <v>1</v>
      </c>
      <c r="BQ235">
        <f t="shared" si="76"/>
        <v>1</v>
      </c>
      <c r="BR235">
        <f t="shared" si="68"/>
        <v>0</v>
      </c>
      <c r="BS235">
        <f t="shared" si="68"/>
        <v>0</v>
      </c>
      <c r="BT235">
        <f t="shared" si="68"/>
        <v>0</v>
      </c>
      <c r="BU235">
        <f t="shared" si="68"/>
        <v>0</v>
      </c>
    </row>
    <row r="236" spans="1:73" x14ac:dyDescent="0.45">
      <c r="A236" s="18">
        <v>235</v>
      </c>
      <c r="B236" s="15" t="s">
        <v>831</v>
      </c>
      <c r="C236" s="15" t="s">
        <v>1260</v>
      </c>
      <c r="D236" s="15" t="s">
        <v>1239</v>
      </c>
      <c r="E236" s="17">
        <v>38312</v>
      </c>
      <c r="F236" s="15" t="s">
        <v>832</v>
      </c>
      <c r="G236" s="40" t="s">
        <v>34</v>
      </c>
      <c r="H236">
        <f t="shared" si="61"/>
        <v>1</v>
      </c>
      <c r="I236" s="15" t="s">
        <v>833</v>
      </c>
      <c r="J236" s="40" t="s">
        <v>833</v>
      </c>
      <c r="K236" s="20">
        <f t="shared" si="74"/>
        <v>0</v>
      </c>
      <c r="L236" s="20">
        <f t="shared" si="71"/>
        <v>0</v>
      </c>
      <c r="M236" s="20">
        <f t="shared" si="71"/>
        <v>0</v>
      </c>
      <c r="N236" s="20">
        <f t="shared" si="71"/>
        <v>0</v>
      </c>
      <c r="O236" s="20">
        <f t="shared" si="71"/>
        <v>0</v>
      </c>
      <c r="P236" s="20">
        <f t="shared" si="71"/>
        <v>0</v>
      </c>
      <c r="Q236" s="20">
        <f t="shared" si="71"/>
        <v>0</v>
      </c>
      <c r="R236" s="20">
        <f t="shared" si="71"/>
        <v>0</v>
      </c>
      <c r="S236" s="20">
        <f t="shared" si="71"/>
        <v>0</v>
      </c>
      <c r="T236" s="20">
        <f t="shared" si="71"/>
        <v>0</v>
      </c>
      <c r="U236" s="20">
        <f t="shared" si="71"/>
        <v>0</v>
      </c>
      <c r="V236" s="20">
        <f t="shared" si="71"/>
        <v>0</v>
      </c>
      <c r="W236" s="20">
        <f t="shared" si="71"/>
        <v>0</v>
      </c>
      <c r="X236" s="40" t="s">
        <v>132</v>
      </c>
      <c r="Y236" s="20">
        <f t="shared" si="77"/>
        <v>0</v>
      </c>
      <c r="Z236" s="20">
        <f t="shared" si="70"/>
        <v>0</v>
      </c>
      <c r="AA236" s="20">
        <f t="shared" si="70"/>
        <v>0</v>
      </c>
      <c r="AB236" s="20">
        <f t="shared" si="70"/>
        <v>0</v>
      </c>
      <c r="AC236" s="20">
        <f t="shared" si="70"/>
        <v>0</v>
      </c>
      <c r="AD236" s="20">
        <f t="shared" si="70"/>
        <v>0</v>
      </c>
      <c r="AE236" s="20">
        <f t="shared" si="70"/>
        <v>1</v>
      </c>
      <c r="AF236" s="20">
        <f t="shared" si="70"/>
        <v>0</v>
      </c>
      <c r="AG236" s="20">
        <f t="shared" si="70"/>
        <v>0</v>
      </c>
      <c r="AH236" s="20">
        <f t="shared" si="70"/>
        <v>0</v>
      </c>
      <c r="AI236" s="20">
        <f t="shared" si="70"/>
        <v>0</v>
      </c>
      <c r="AJ236" s="40" t="s">
        <v>834</v>
      </c>
      <c r="AK236" s="15">
        <v>6</v>
      </c>
      <c r="AL236" s="15">
        <v>2</v>
      </c>
      <c r="AM236" s="15">
        <v>8</v>
      </c>
      <c r="AN236" s="15">
        <v>0</v>
      </c>
      <c r="AO236" s="15">
        <v>36</v>
      </c>
      <c r="AP236" s="15"/>
      <c r="AQ236" s="15"/>
      <c r="AR236" s="29">
        <v>36</v>
      </c>
      <c r="AS236" s="39" t="s">
        <v>28</v>
      </c>
      <c r="AT236" s="28">
        <f t="shared" si="62"/>
        <v>0</v>
      </c>
      <c r="AU236" s="28" t="s">
        <v>101</v>
      </c>
      <c r="AV236" s="40" t="s">
        <v>28</v>
      </c>
      <c r="AW236" s="32">
        <f t="shared" si="72"/>
        <v>0</v>
      </c>
      <c r="AX236" s="32">
        <f t="shared" si="72"/>
        <v>1</v>
      </c>
      <c r="AY236" s="32">
        <f t="shared" si="72"/>
        <v>0</v>
      </c>
      <c r="AZ236" s="42" t="s">
        <v>144</v>
      </c>
      <c r="BA236">
        <f t="shared" si="75"/>
        <v>0</v>
      </c>
      <c r="BB236">
        <f t="shared" si="67"/>
        <v>0</v>
      </c>
      <c r="BC236">
        <f t="shared" si="67"/>
        <v>0</v>
      </c>
      <c r="BD236">
        <f t="shared" si="67"/>
        <v>0</v>
      </c>
      <c r="BE236">
        <f t="shared" si="67"/>
        <v>1</v>
      </c>
      <c r="BF236">
        <f t="shared" si="67"/>
        <v>0</v>
      </c>
      <c r="BG236" s="40" t="s">
        <v>109</v>
      </c>
      <c r="BH236" s="20">
        <f t="shared" si="73"/>
        <v>1</v>
      </c>
      <c r="BI236" s="20">
        <f t="shared" si="73"/>
        <v>0</v>
      </c>
      <c r="BJ236" s="20">
        <f t="shared" si="73"/>
        <v>0</v>
      </c>
      <c r="BK236" s="20">
        <f t="shared" si="73"/>
        <v>0</v>
      </c>
      <c r="BL236" s="15">
        <v>45.657737140000002</v>
      </c>
      <c r="BM236" s="16">
        <v>-91.550771749999996</v>
      </c>
      <c r="BO236">
        <f t="shared" si="65"/>
        <v>0</v>
      </c>
      <c r="BP236" s="28">
        <f t="shared" si="66"/>
        <v>1</v>
      </c>
      <c r="BQ236">
        <f t="shared" si="76"/>
        <v>0</v>
      </c>
      <c r="BR236">
        <f t="shared" si="68"/>
        <v>0</v>
      </c>
      <c r="BS236">
        <f t="shared" si="68"/>
        <v>0</v>
      </c>
      <c r="BT236">
        <f t="shared" si="68"/>
        <v>1</v>
      </c>
      <c r="BU236">
        <f t="shared" si="68"/>
        <v>0</v>
      </c>
    </row>
    <row r="237" spans="1:73" x14ac:dyDescent="0.45">
      <c r="A237" s="18">
        <v>236</v>
      </c>
      <c r="B237" s="15" t="s">
        <v>835</v>
      </c>
      <c r="C237" s="15" t="s">
        <v>1160</v>
      </c>
      <c r="D237" s="15" t="s">
        <v>1159</v>
      </c>
      <c r="E237" s="17">
        <v>37860</v>
      </c>
      <c r="F237" s="15" t="s">
        <v>837</v>
      </c>
      <c r="G237" s="40" t="s">
        <v>24</v>
      </c>
      <c r="H237">
        <f t="shared" si="61"/>
        <v>0</v>
      </c>
      <c r="I237" s="15" t="s">
        <v>354</v>
      </c>
      <c r="J237" s="40" t="s">
        <v>354</v>
      </c>
      <c r="K237" s="20">
        <f t="shared" si="74"/>
        <v>0</v>
      </c>
      <c r="L237" s="20">
        <f t="shared" si="71"/>
        <v>1</v>
      </c>
      <c r="M237" s="20">
        <f t="shared" si="71"/>
        <v>0</v>
      </c>
      <c r="N237" s="20">
        <f t="shared" si="71"/>
        <v>0</v>
      </c>
      <c r="O237" s="20">
        <f t="shared" si="71"/>
        <v>0</v>
      </c>
      <c r="P237" s="20">
        <f t="shared" si="71"/>
        <v>0</v>
      </c>
      <c r="Q237" s="20">
        <f t="shared" si="71"/>
        <v>0</v>
      </c>
      <c r="R237" s="20">
        <f t="shared" si="71"/>
        <v>0</v>
      </c>
      <c r="S237" s="20">
        <f t="shared" si="71"/>
        <v>0</v>
      </c>
      <c r="T237" s="20">
        <f t="shared" si="71"/>
        <v>0</v>
      </c>
      <c r="U237" s="20">
        <f t="shared" si="71"/>
        <v>0</v>
      </c>
      <c r="V237" s="20">
        <f t="shared" si="71"/>
        <v>0</v>
      </c>
      <c r="W237" s="20">
        <f t="shared" si="71"/>
        <v>0</v>
      </c>
      <c r="X237" s="40" t="s">
        <v>62</v>
      </c>
      <c r="Y237" s="20">
        <f t="shared" si="77"/>
        <v>0</v>
      </c>
      <c r="Z237" s="20">
        <f t="shared" si="70"/>
        <v>1</v>
      </c>
      <c r="AA237" s="20">
        <f t="shared" si="70"/>
        <v>0</v>
      </c>
      <c r="AB237" s="20">
        <f t="shared" si="70"/>
        <v>0</v>
      </c>
      <c r="AC237" s="20">
        <f t="shared" si="70"/>
        <v>0</v>
      </c>
      <c r="AD237" s="20">
        <f t="shared" si="70"/>
        <v>0</v>
      </c>
      <c r="AE237" s="20">
        <f t="shared" si="70"/>
        <v>0</v>
      </c>
      <c r="AF237" s="20">
        <f t="shared" si="70"/>
        <v>0</v>
      </c>
      <c r="AG237" s="20">
        <f t="shared" si="70"/>
        <v>0</v>
      </c>
      <c r="AH237" s="20">
        <f t="shared" si="70"/>
        <v>0</v>
      </c>
      <c r="AI237" s="20">
        <f t="shared" si="70"/>
        <v>0</v>
      </c>
      <c r="AJ237" s="40" t="s">
        <v>838</v>
      </c>
      <c r="AK237" s="15">
        <v>7</v>
      </c>
      <c r="AL237" s="15">
        <v>0</v>
      </c>
      <c r="AM237" s="15">
        <v>6</v>
      </c>
      <c r="AN237" s="15">
        <v>0</v>
      </c>
      <c r="AO237" s="15">
        <v>36</v>
      </c>
      <c r="AP237" s="15">
        <v>0</v>
      </c>
      <c r="AQ237" s="15"/>
      <c r="AR237" s="29">
        <v>36</v>
      </c>
      <c r="AS237" s="39" t="s">
        <v>28</v>
      </c>
      <c r="AT237" s="28">
        <f t="shared" si="62"/>
        <v>0</v>
      </c>
      <c r="AU237" s="28" t="s">
        <v>101</v>
      </c>
      <c r="AV237" s="40" t="s">
        <v>28</v>
      </c>
      <c r="AW237" s="32">
        <f t="shared" si="72"/>
        <v>0</v>
      </c>
      <c r="AX237" s="32">
        <f t="shared" si="72"/>
        <v>1</v>
      </c>
      <c r="AY237" s="32">
        <f t="shared" si="72"/>
        <v>0</v>
      </c>
      <c r="AZ237" s="42" t="s">
        <v>101</v>
      </c>
      <c r="BA237">
        <f t="shared" si="75"/>
        <v>0</v>
      </c>
      <c r="BB237">
        <f t="shared" si="67"/>
        <v>0</v>
      </c>
      <c r="BC237">
        <f t="shared" si="67"/>
        <v>0</v>
      </c>
      <c r="BD237">
        <f t="shared" si="67"/>
        <v>1</v>
      </c>
      <c r="BE237">
        <f t="shared" si="67"/>
        <v>0</v>
      </c>
      <c r="BF237">
        <f t="shared" si="67"/>
        <v>1</v>
      </c>
      <c r="BG237" s="40" t="s">
        <v>109</v>
      </c>
      <c r="BH237" s="20">
        <f t="shared" si="73"/>
        <v>1</v>
      </c>
      <c r="BI237" s="20">
        <f t="shared" si="73"/>
        <v>0</v>
      </c>
      <c r="BJ237" s="20">
        <f t="shared" si="73"/>
        <v>0</v>
      </c>
      <c r="BK237" s="20">
        <f t="shared" si="73"/>
        <v>0</v>
      </c>
      <c r="BL237" s="15">
        <v>41.839280449999997</v>
      </c>
      <c r="BM237" s="16">
        <v>-87.688181450000002</v>
      </c>
      <c r="BO237">
        <f t="shared" si="65"/>
        <v>0</v>
      </c>
      <c r="BP237" s="28">
        <f t="shared" si="66"/>
        <v>1</v>
      </c>
      <c r="BQ237">
        <f t="shared" si="76"/>
        <v>0</v>
      </c>
      <c r="BR237">
        <f t="shared" si="68"/>
        <v>0</v>
      </c>
      <c r="BS237">
        <f t="shared" si="68"/>
        <v>0</v>
      </c>
      <c r="BT237">
        <f t="shared" si="68"/>
        <v>0</v>
      </c>
      <c r="BU237">
        <f t="shared" si="68"/>
        <v>1</v>
      </c>
    </row>
    <row r="238" spans="1:73" x14ac:dyDescent="0.45">
      <c r="A238" s="18">
        <v>237</v>
      </c>
      <c r="B238" s="15" t="s">
        <v>839</v>
      </c>
      <c r="C238" s="15" t="s">
        <v>1259</v>
      </c>
      <c r="D238" s="15" t="s">
        <v>1235</v>
      </c>
      <c r="E238" s="17">
        <v>37810</v>
      </c>
      <c r="F238" s="15" t="s">
        <v>555</v>
      </c>
      <c r="G238" s="40" t="s">
        <v>24</v>
      </c>
      <c r="H238">
        <f t="shared" si="61"/>
        <v>0</v>
      </c>
      <c r="I238" s="15" t="s">
        <v>25</v>
      </c>
      <c r="J238" s="40" t="s">
        <v>25</v>
      </c>
      <c r="K238" s="20">
        <f t="shared" si="74"/>
        <v>1</v>
      </c>
      <c r="L238" s="20">
        <f t="shared" si="71"/>
        <v>0</v>
      </c>
      <c r="M238" s="20">
        <f t="shared" si="71"/>
        <v>0</v>
      </c>
      <c r="N238" s="20">
        <f t="shared" si="71"/>
        <v>0</v>
      </c>
      <c r="O238" s="20">
        <f t="shared" si="71"/>
        <v>0</v>
      </c>
      <c r="P238" s="20">
        <f t="shared" si="71"/>
        <v>0</v>
      </c>
      <c r="Q238" s="20">
        <f t="shared" si="71"/>
        <v>0</v>
      </c>
      <c r="R238" s="20">
        <f t="shared" si="71"/>
        <v>0</v>
      </c>
      <c r="S238" s="20">
        <f t="shared" si="71"/>
        <v>0</v>
      </c>
      <c r="T238" s="20">
        <f t="shared" si="71"/>
        <v>0</v>
      </c>
      <c r="U238" s="20">
        <f t="shared" si="71"/>
        <v>0</v>
      </c>
      <c r="V238" s="20">
        <f t="shared" si="71"/>
        <v>0</v>
      </c>
      <c r="W238" s="20">
        <f t="shared" si="71"/>
        <v>0</v>
      </c>
      <c r="X238" s="40" t="s">
        <v>72</v>
      </c>
      <c r="Y238" s="20">
        <f t="shared" si="77"/>
        <v>0</v>
      </c>
      <c r="Z238" s="20">
        <f t="shared" si="70"/>
        <v>0</v>
      </c>
      <c r="AA238" s="20">
        <f t="shared" si="70"/>
        <v>1</v>
      </c>
      <c r="AB238" s="20">
        <f t="shared" si="70"/>
        <v>0</v>
      </c>
      <c r="AC238" s="20">
        <f t="shared" si="70"/>
        <v>0</v>
      </c>
      <c r="AD238" s="20">
        <f t="shared" si="70"/>
        <v>0</v>
      </c>
      <c r="AE238" s="20">
        <f t="shared" si="70"/>
        <v>0</v>
      </c>
      <c r="AF238" s="20">
        <f t="shared" si="70"/>
        <v>0</v>
      </c>
      <c r="AG238" s="20">
        <f t="shared" si="70"/>
        <v>0</v>
      </c>
      <c r="AH238" s="20">
        <f t="shared" si="70"/>
        <v>0</v>
      </c>
      <c r="AI238" s="20">
        <f t="shared" si="70"/>
        <v>0</v>
      </c>
      <c r="AJ238" s="40" t="s">
        <v>841</v>
      </c>
      <c r="AK238" s="15">
        <v>7</v>
      </c>
      <c r="AL238" s="15">
        <v>8</v>
      </c>
      <c r="AM238" s="15">
        <v>15</v>
      </c>
      <c r="AN238" s="15">
        <v>0</v>
      </c>
      <c r="AO238" s="15">
        <v>48</v>
      </c>
      <c r="AP238" s="15"/>
      <c r="AQ238" s="15"/>
      <c r="AR238" s="29">
        <v>48</v>
      </c>
      <c r="AS238" s="39" t="s">
        <v>28</v>
      </c>
      <c r="AT238" s="28">
        <f t="shared" si="62"/>
        <v>0</v>
      </c>
      <c r="AU238" s="28" t="s">
        <v>101</v>
      </c>
      <c r="AV238" s="40" t="s">
        <v>52</v>
      </c>
      <c r="AW238" s="32">
        <f t="shared" si="72"/>
        <v>1</v>
      </c>
      <c r="AX238" s="32">
        <f t="shared" si="72"/>
        <v>0</v>
      </c>
      <c r="AY238" s="32">
        <f t="shared" si="72"/>
        <v>0</v>
      </c>
      <c r="AZ238" s="42" t="s">
        <v>29</v>
      </c>
      <c r="BA238">
        <f t="shared" si="75"/>
        <v>1</v>
      </c>
      <c r="BB238">
        <f t="shared" si="67"/>
        <v>0</v>
      </c>
      <c r="BC238">
        <f t="shared" si="67"/>
        <v>0</v>
      </c>
      <c r="BD238">
        <f t="shared" si="67"/>
        <v>0</v>
      </c>
      <c r="BE238">
        <f t="shared" si="67"/>
        <v>0</v>
      </c>
      <c r="BF238">
        <f t="shared" si="67"/>
        <v>0</v>
      </c>
      <c r="BG238" s="40" t="s">
        <v>109</v>
      </c>
      <c r="BH238" s="20">
        <f t="shared" si="73"/>
        <v>1</v>
      </c>
      <c r="BI238" s="20">
        <f t="shared" si="73"/>
        <v>0</v>
      </c>
      <c r="BJ238" s="20">
        <f t="shared" si="73"/>
        <v>0</v>
      </c>
      <c r="BK238" s="20">
        <f t="shared" si="73"/>
        <v>0</v>
      </c>
      <c r="BL238" s="15">
        <v>32.376080999999999</v>
      </c>
      <c r="BM238" s="16">
        <v>-88.689780020000001</v>
      </c>
      <c r="BO238">
        <f t="shared" si="65"/>
        <v>0</v>
      </c>
      <c r="BP238" s="28">
        <f t="shared" si="66"/>
        <v>1</v>
      </c>
      <c r="BQ238">
        <f t="shared" si="76"/>
        <v>1</v>
      </c>
      <c r="BR238">
        <f t="shared" si="68"/>
        <v>0</v>
      </c>
      <c r="BS238">
        <f t="shared" si="68"/>
        <v>0</v>
      </c>
      <c r="BT238">
        <f t="shared" si="68"/>
        <v>0</v>
      </c>
      <c r="BU238">
        <f t="shared" si="68"/>
        <v>0</v>
      </c>
    </row>
    <row r="239" spans="1:73" x14ac:dyDescent="0.45">
      <c r="A239" s="18">
        <v>238</v>
      </c>
      <c r="B239" s="15" t="s">
        <v>842</v>
      </c>
      <c r="C239" s="15" t="s">
        <v>398</v>
      </c>
      <c r="D239" s="15" t="s">
        <v>1223</v>
      </c>
      <c r="E239" s="17">
        <v>37750</v>
      </c>
      <c r="F239" s="15" t="s">
        <v>843</v>
      </c>
      <c r="G239" s="40" t="s">
        <v>24</v>
      </c>
      <c r="H239">
        <f t="shared" si="61"/>
        <v>0</v>
      </c>
      <c r="I239" s="15" t="s">
        <v>776</v>
      </c>
      <c r="J239" s="40" t="s">
        <v>776</v>
      </c>
      <c r="K239" s="20">
        <f t="shared" si="74"/>
        <v>0</v>
      </c>
      <c r="L239" s="20">
        <f t="shared" si="71"/>
        <v>0</v>
      </c>
      <c r="M239" s="20">
        <f t="shared" si="71"/>
        <v>0</v>
      </c>
      <c r="N239" s="20">
        <f t="shared" si="71"/>
        <v>0</v>
      </c>
      <c r="O239" s="20">
        <f t="shared" si="71"/>
        <v>0</v>
      </c>
      <c r="P239" s="20">
        <f t="shared" si="71"/>
        <v>0</v>
      </c>
      <c r="Q239" s="20">
        <f t="shared" si="71"/>
        <v>0</v>
      </c>
      <c r="R239" s="20">
        <f t="shared" si="71"/>
        <v>0</v>
      </c>
      <c r="S239" s="20">
        <f t="shared" si="71"/>
        <v>1</v>
      </c>
      <c r="T239" s="20">
        <f t="shared" si="71"/>
        <v>0</v>
      </c>
      <c r="U239" s="20">
        <f t="shared" si="71"/>
        <v>0</v>
      </c>
      <c r="V239" s="20">
        <f t="shared" si="71"/>
        <v>0</v>
      </c>
      <c r="W239" s="20">
        <f t="shared" si="71"/>
        <v>0</v>
      </c>
      <c r="X239" s="40" t="s">
        <v>57</v>
      </c>
      <c r="Y239" s="20">
        <f t="shared" si="77"/>
        <v>0</v>
      </c>
      <c r="Z239" s="20">
        <f t="shared" si="70"/>
        <v>0</v>
      </c>
      <c r="AA239" s="20">
        <f t="shared" si="70"/>
        <v>0</v>
      </c>
      <c r="AB239" s="20">
        <f t="shared" si="70"/>
        <v>1</v>
      </c>
      <c r="AC239" s="20">
        <f t="shared" si="70"/>
        <v>0</v>
      </c>
      <c r="AD239" s="20">
        <f t="shared" si="70"/>
        <v>0</v>
      </c>
      <c r="AE239" s="20">
        <f t="shared" si="70"/>
        <v>0</v>
      </c>
      <c r="AF239" s="20">
        <f t="shared" si="70"/>
        <v>0</v>
      </c>
      <c r="AG239" s="20">
        <f t="shared" si="70"/>
        <v>0</v>
      </c>
      <c r="AH239" s="20">
        <f t="shared" si="70"/>
        <v>0</v>
      </c>
      <c r="AI239" s="20">
        <f t="shared" si="70"/>
        <v>0</v>
      </c>
      <c r="AJ239" s="40" t="s">
        <v>844</v>
      </c>
      <c r="AK239" s="15">
        <v>1</v>
      </c>
      <c r="AL239" s="15">
        <v>2</v>
      </c>
      <c r="AM239" s="15">
        <v>3</v>
      </c>
      <c r="AN239" s="15">
        <v>0</v>
      </c>
      <c r="AO239" s="15"/>
      <c r="AP239" s="15"/>
      <c r="AQ239" s="15"/>
      <c r="AR239" s="29" t="s">
        <v>101</v>
      </c>
      <c r="AS239" s="39" t="s">
        <v>28</v>
      </c>
      <c r="AT239" s="28">
        <f t="shared" si="62"/>
        <v>0</v>
      </c>
      <c r="AU239" s="28" t="s">
        <v>101</v>
      </c>
      <c r="AV239" s="40" t="s">
        <v>28</v>
      </c>
      <c r="AW239" s="32">
        <f t="shared" si="72"/>
        <v>0</v>
      </c>
      <c r="AX239" s="32">
        <f t="shared" si="72"/>
        <v>1</v>
      </c>
      <c r="AY239" s="32">
        <f t="shared" si="72"/>
        <v>0</v>
      </c>
      <c r="AZ239" s="42" t="s">
        <v>144</v>
      </c>
      <c r="BA239">
        <f t="shared" si="75"/>
        <v>0</v>
      </c>
      <c r="BB239">
        <f t="shared" si="67"/>
        <v>0</v>
      </c>
      <c r="BC239">
        <f t="shared" si="67"/>
        <v>0</v>
      </c>
      <c r="BD239">
        <f t="shared" si="67"/>
        <v>0</v>
      </c>
      <c r="BE239">
        <f t="shared" si="67"/>
        <v>1</v>
      </c>
      <c r="BF239">
        <f t="shared" si="67"/>
        <v>0</v>
      </c>
      <c r="BG239" s="40" t="s">
        <v>109</v>
      </c>
      <c r="BH239" s="20">
        <f t="shared" si="73"/>
        <v>1</v>
      </c>
      <c r="BI239" s="20">
        <f t="shared" si="73"/>
        <v>0</v>
      </c>
      <c r="BJ239" s="20">
        <f t="shared" si="73"/>
        <v>0</v>
      </c>
      <c r="BK239" s="20">
        <f t="shared" si="73"/>
        <v>0</v>
      </c>
      <c r="BL239" s="15">
        <v>41.476575570000001</v>
      </c>
      <c r="BM239" s="16">
        <v>-81.680515020000001</v>
      </c>
      <c r="BO239">
        <f t="shared" si="65"/>
        <v>0</v>
      </c>
      <c r="BP239" s="28">
        <f t="shared" si="66"/>
        <v>1</v>
      </c>
      <c r="BQ239">
        <f t="shared" si="76"/>
        <v>0</v>
      </c>
      <c r="BR239">
        <f t="shared" si="68"/>
        <v>0</v>
      </c>
      <c r="BS239">
        <f t="shared" si="68"/>
        <v>0</v>
      </c>
      <c r="BT239">
        <f t="shared" si="68"/>
        <v>1</v>
      </c>
      <c r="BU239">
        <f t="shared" si="68"/>
        <v>0</v>
      </c>
    </row>
    <row r="240" spans="1:73" x14ac:dyDescent="0.45">
      <c r="A240" s="18">
        <v>239</v>
      </c>
      <c r="B240" s="15" t="s">
        <v>845</v>
      </c>
      <c r="C240" s="15" t="s">
        <v>409</v>
      </c>
      <c r="D240" s="15" t="s">
        <v>1154</v>
      </c>
      <c r="E240" s="17">
        <v>37557</v>
      </c>
      <c r="F240" s="15" t="s">
        <v>846</v>
      </c>
      <c r="G240" s="40" t="s">
        <v>24</v>
      </c>
      <c r="H240">
        <f t="shared" si="61"/>
        <v>0</v>
      </c>
      <c r="I240" s="15" t="s">
        <v>847</v>
      </c>
      <c r="J240" s="40" t="s">
        <v>847</v>
      </c>
      <c r="K240" s="20">
        <f t="shared" si="74"/>
        <v>0</v>
      </c>
      <c r="L240" s="20">
        <f t="shared" si="71"/>
        <v>0</v>
      </c>
      <c r="M240" s="20">
        <f t="shared" si="71"/>
        <v>0</v>
      </c>
      <c r="N240" s="20">
        <f t="shared" si="71"/>
        <v>0</v>
      </c>
      <c r="O240" s="20">
        <f t="shared" si="71"/>
        <v>0</v>
      </c>
      <c r="P240" s="20">
        <f t="shared" si="71"/>
        <v>0</v>
      </c>
      <c r="Q240" s="20">
        <f t="shared" si="71"/>
        <v>0</v>
      </c>
      <c r="R240" s="20">
        <f t="shared" si="71"/>
        <v>0</v>
      </c>
      <c r="S240" s="20">
        <f t="shared" si="71"/>
        <v>0</v>
      </c>
      <c r="T240" s="20">
        <f t="shared" si="71"/>
        <v>1</v>
      </c>
      <c r="U240" s="20">
        <f t="shared" si="71"/>
        <v>0</v>
      </c>
      <c r="V240" s="20">
        <f t="shared" si="71"/>
        <v>0</v>
      </c>
      <c r="W240" s="20">
        <f t="shared" si="71"/>
        <v>0</v>
      </c>
      <c r="X240" s="40" t="s">
        <v>848</v>
      </c>
      <c r="Y240" s="20">
        <f t="shared" si="77"/>
        <v>0</v>
      </c>
      <c r="Z240" s="20">
        <f t="shared" si="70"/>
        <v>0</v>
      </c>
      <c r="AA240" s="20">
        <f t="shared" si="70"/>
        <v>0</v>
      </c>
      <c r="AB240" s="20">
        <f t="shared" si="70"/>
        <v>0</v>
      </c>
      <c r="AC240" s="20">
        <f t="shared" si="70"/>
        <v>0</v>
      </c>
      <c r="AD240" s="20">
        <f t="shared" si="70"/>
        <v>0</v>
      </c>
      <c r="AE240" s="20">
        <f t="shared" si="70"/>
        <v>0</v>
      </c>
      <c r="AF240" s="20">
        <f t="shared" si="70"/>
        <v>0</v>
      </c>
      <c r="AG240" s="20">
        <f t="shared" si="70"/>
        <v>0</v>
      </c>
      <c r="AH240" s="20">
        <f t="shared" si="70"/>
        <v>1</v>
      </c>
      <c r="AI240" s="20">
        <f t="shared" si="70"/>
        <v>0</v>
      </c>
      <c r="AJ240" s="40" t="s">
        <v>849</v>
      </c>
      <c r="AK240" s="15">
        <v>4</v>
      </c>
      <c r="AL240" s="15">
        <v>0</v>
      </c>
      <c r="AM240" s="15">
        <v>3</v>
      </c>
      <c r="AN240" s="15">
        <v>0</v>
      </c>
      <c r="AO240" s="15">
        <v>41</v>
      </c>
      <c r="AP240" s="15"/>
      <c r="AQ240" s="15"/>
      <c r="AR240" s="29">
        <v>41</v>
      </c>
      <c r="AS240" s="39" t="s">
        <v>28</v>
      </c>
      <c r="AT240" s="28">
        <f t="shared" si="62"/>
        <v>0</v>
      </c>
      <c r="AU240" s="28" t="s">
        <v>101</v>
      </c>
      <c r="AV240" s="40" t="s">
        <v>28</v>
      </c>
      <c r="AW240" s="32">
        <f t="shared" si="72"/>
        <v>0</v>
      </c>
      <c r="AX240" s="32">
        <f t="shared" si="72"/>
        <v>1</v>
      </c>
      <c r="AY240" s="32">
        <f t="shared" si="72"/>
        <v>0</v>
      </c>
      <c r="AZ240" s="42" t="s">
        <v>101</v>
      </c>
      <c r="BA240">
        <f t="shared" si="75"/>
        <v>0</v>
      </c>
      <c r="BB240">
        <f t="shared" si="67"/>
        <v>0</v>
      </c>
      <c r="BC240">
        <f t="shared" si="67"/>
        <v>0</v>
      </c>
      <c r="BD240">
        <f t="shared" si="67"/>
        <v>1</v>
      </c>
      <c r="BE240">
        <f t="shared" si="67"/>
        <v>0</v>
      </c>
      <c r="BF240">
        <f t="shared" si="67"/>
        <v>1</v>
      </c>
      <c r="BG240" s="40" t="s">
        <v>109</v>
      </c>
      <c r="BH240" s="20">
        <f t="shared" si="73"/>
        <v>1</v>
      </c>
      <c r="BI240" s="20">
        <f t="shared" si="73"/>
        <v>0</v>
      </c>
      <c r="BJ240" s="20">
        <f t="shared" si="73"/>
        <v>0</v>
      </c>
      <c r="BK240" s="20">
        <f t="shared" si="73"/>
        <v>0</v>
      </c>
      <c r="BL240" s="15">
        <v>32.153589050000001</v>
      </c>
      <c r="BM240" s="16">
        <v>-110.9677647</v>
      </c>
      <c r="BO240">
        <f t="shared" si="65"/>
        <v>0</v>
      </c>
      <c r="BP240" s="28">
        <f t="shared" si="66"/>
        <v>1</v>
      </c>
      <c r="BQ240">
        <f t="shared" si="76"/>
        <v>0</v>
      </c>
      <c r="BR240">
        <f t="shared" si="68"/>
        <v>0</v>
      </c>
      <c r="BS240">
        <f t="shared" si="68"/>
        <v>0</v>
      </c>
      <c r="BT240">
        <f t="shared" si="68"/>
        <v>0</v>
      </c>
      <c r="BU240">
        <f t="shared" si="68"/>
        <v>1</v>
      </c>
    </row>
    <row r="241" spans="1:73" x14ac:dyDescent="0.45">
      <c r="A241" s="18">
        <v>240</v>
      </c>
      <c r="B241" s="15" t="s">
        <v>850</v>
      </c>
      <c r="C241" s="15" t="s">
        <v>1258</v>
      </c>
      <c r="D241" s="15" t="s">
        <v>1257</v>
      </c>
      <c r="E241" s="17">
        <v>37272</v>
      </c>
      <c r="F241" s="15" t="s">
        <v>850</v>
      </c>
      <c r="G241" s="40" t="s">
        <v>24</v>
      </c>
      <c r="H241">
        <f t="shared" si="61"/>
        <v>0</v>
      </c>
      <c r="I241" s="15" t="s">
        <v>776</v>
      </c>
      <c r="J241" s="40" t="s">
        <v>776</v>
      </c>
      <c r="K241" s="20">
        <f t="shared" si="74"/>
        <v>0</v>
      </c>
      <c r="L241" s="20">
        <f t="shared" si="71"/>
        <v>0</v>
      </c>
      <c r="M241" s="20">
        <f t="shared" si="71"/>
        <v>0</v>
      </c>
      <c r="N241" s="20">
        <f t="shared" si="71"/>
        <v>0</v>
      </c>
      <c r="O241" s="20">
        <f t="shared" si="71"/>
        <v>0</v>
      </c>
      <c r="P241" s="20">
        <f t="shared" si="71"/>
        <v>0</v>
      </c>
      <c r="Q241" s="20">
        <f t="shared" si="71"/>
        <v>0</v>
      </c>
      <c r="R241" s="20">
        <f t="shared" si="71"/>
        <v>0</v>
      </c>
      <c r="S241" s="20">
        <f t="shared" si="71"/>
        <v>1</v>
      </c>
      <c r="T241" s="20">
        <f t="shared" si="71"/>
        <v>0</v>
      </c>
      <c r="U241" s="20">
        <f t="shared" si="71"/>
        <v>0</v>
      </c>
      <c r="V241" s="20">
        <f t="shared" si="71"/>
        <v>0</v>
      </c>
      <c r="W241" s="20">
        <f t="shared" si="71"/>
        <v>0</v>
      </c>
      <c r="X241" s="40" t="s">
        <v>132</v>
      </c>
      <c r="Y241" s="20">
        <f t="shared" si="77"/>
        <v>0</v>
      </c>
      <c r="Z241" s="20">
        <f t="shared" si="70"/>
        <v>0</v>
      </c>
      <c r="AA241" s="20">
        <f t="shared" si="70"/>
        <v>0</v>
      </c>
      <c r="AB241" s="20">
        <f t="shared" si="70"/>
        <v>0</v>
      </c>
      <c r="AC241" s="20">
        <f t="shared" si="70"/>
        <v>0</v>
      </c>
      <c r="AD241" s="20">
        <f t="shared" si="70"/>
        <v>0</v>
      </c>
      <c r="AE241" s="20">
        <f t="shared" si="70"/>
        <v>1</v>
      </c>
      <c r="AF241" s="20">
        <f t="shared" si="70"/>
        <v>0</v>
      </c>
      <c r="AG241" s="20">
        <f t="shared" si="70"/>
        <v>0</v>
      </c>
      <c r="AH241" s="20">
        <f t="shared" si="70"/>
        <v>0</v>
      </c>
      <c r="AI241" s="20">
        <f t="shared" si="70"/>
        <v>0</v>
      </c>
      <c r="AJ241" s="40" t="s">
        <v>852</v>
      </c>
      <c r="AK241" s="15">
        <v>3</v>
      </c>
      <c r="AL241" s="15">
        <v>3</v>
      </c>
      <c r="AM241" s="15">
        <v>6</v>
      </c>
      <c r="AN241" s="15">
        <v>0</v>
      </c>
      <c r="AO241" s="15">
        <v>43</v>
      </c>
      <c r="AP241" s="15"/>
      <c r="AQ241" s="15"/>
      <c r="AR241" s="29">
        <v>43</v>
      </c>
      <c r="AS241" s="39" t="s">
        <v>28</v>
      </c>
      <c r="AT241" s="28">
        <f t="shared" si="62"/>
        <v>0</v>
      </c>
      <c r="AU241" s="28" t="s">
        <v>101</v>
      </c>
      <c r="AV241" s="40" t="s">
        <v>28</v>
      </c>
      <c r="AW241" s="32">
        <f t="shared" si="72"/>
        <v>0</v>
      </c>
      <c r="AX241" s="32">
        <f t="shared" si="72"/>
        <v>1</v>
      </c>
      <c r="AY241" s="32">
        <f t="shared" si="72"/>
        <v>0</v>
      </c>
      <c r="AZ241" s="42" t="s">
        <v>1469</v>
      </c>
      <c r="BA241">
        <f t="shared" si="75"/>
        <v>0</v>
      </c>
      <c r="BB241">
        <f t="shared" si="67"/>
        <v>0</v>
      </c>
      <c r="BC241">
        <f t="shared" si="67"/>
        <v>1</v>
      </c>
      <c r="BD241">
        <f t="shared" si="67"/>
        <v>0</v>
      </c>
      <c r="BE241">
        <f t="shared" si="67"/>
        <v>0</v>
      </c>
      <c r="BF241">
        <f t="shared" si="67"/>
        <v>0</v>
      </c>
      <c r="BG241" s="40" t="s">
        <v>109</v>
      </c>
      <c r="BH241" s="20">
        <f t="shared" si="73"/>
        <v>1</v>
      </c>
      <c r="BI241" s="20">
        <f t="shared" si="73"/>
        <v>0</v>
      </c>
      <c r="BJ241" s="20">
        <f t="shared" si="73"/>
        <v>0</v>
      </c>
      <c r="BK241" s="20">
        <f t="shared" si="73"/>
        <v>0</v>
      </c>
      <c r="BL241" s="15">
        <v>37.275377120000002</v>
      </c>
      <c r="BM241" s="16">
        <v>-82.098772339999996</v>
      </c>
      <c r="BO241">
        <f t="shared" si="65"/>
        <v>0</v>
      </c>
      <c r="BP241" s="28">
        <f t="shared" si="66"/>
        <v>1</v>
      </c>
      <c r="BQ241">
        <f t="shared" si="76"/>
        <v>0</v>
      </c>
      <c r="BR241">
        <f t="shared" si="68"/>
        <v>0</v>
      </c>
      <c r="BS241">
        <f t="shared" si="68"/>
        <v>1</v>
      </c>
      <c r="BT241">
        <f t="shared" si="68"/>
        <v>0</v>
      </c>
      <c r="BU241">
        <f t="shared" si="68"/>
        <v>0</v>
      </c>
    </row>
    <row r="242" spans="1:73" x14ac:dyDescent="0.45">
      <c r="A242" s="18">
        <v>241</v>
      </c>
      <c r="B242" s="15" t="s">
        <v>853</v>
      </c>
      <c r="C242" s="15" t="s">
        <v>1166</v>
      </c>
      <c r="D242" s="15" t="s">
        <v>1163</v>
      </c>
      <c r="E242" s="17">
        <v>36955</v>
      </c>
      <c r="F242" s="15" t="s">
        <v>853</v>
      </c>
      <c r="G242" s="40" t="s">
        <v>24</v>
      </c>
      <c r="H242">
        <f t="shared" si="61"/>
        <v>0</v>
      </c>
      <c r="I242" s="15" t="s">
        <v>331</v>
      </c>
      <c r="J242" s="40" t="s">
        <v>331</v>
      </c>
      <c r="K242" s="20">
        <f t="shared" si="74"/>
        <v>0</v>
      </c>
      <c r="L242" s="20">
        <f t="shared" si="71"/>
        <v>0</v>
      </c>
      <c r="M242" s="20">
        <f t="shared" si="71"/>
        <v>0</v>
      </c>
      <c r="N242" s="20">
        <f t="shared" si="71"/>
        <v>0</v>
      </c>
      <c r="O242" s="20">
        <f t="shared" si="71"/>
        <v>0</v>
      </c>
      <c r="P242" s="20">
        <f t="shared" si="71"/>
        <v>0</v>
      </c>
      <c r="Q242" s="20">
        <f t="shared" si="71"/>
        <v>0</v>
      </c>
      <c r="R242" s="20">
        <f t="shared" si="71"/>
        <v>1</v>
      </c>
      <c r="S242" s="20">
        <f t="shared" si="71"/>
        <v>0</v>
      </c>
      <c r="T242" s="20">
        <f t="shared" si="71"/>
        <v>0</v>
      </c>
      <c r="U242" s="20">
        <f t="shared" si="71"/>
        <v>0</v>
      </c>
      <c r="V242" s="20">
        <f t="shared" si="71"/>
        <v>0</v>
      </c>
      <c r="W242" s="20">
        <f t="shared" si="71"/>
        <v>0</v>
      </c>
      <c r="X242" s="40" t="s">
        <v>57</v>
      </c>
      <c r="Y242" s="20">
        <f t="shared" si="77"/>
        <v>0</v>
      </c>
      <c r="Z242" s="20">
        <f t="shared" si="70"/>
        <v>0</v>
      </c>
      <c r="AA242" s="20">
        <f t="shared" si="70"/>
        <v>0</v>
      </c>
      <c r="AB242" s="20">
        <f t="shared" si="70"/>
        <v>1</v>
      </c>
      <c r="AC242" s="20">
        <f t="shared" si="70"/>
        <v>0</v>
      </c>
      <c r="AD242" s="20">
        <f t="shared" si="70"/>
        <v>0</v>
      </c>
      <c r="AE242" s="20">
        <f t="shared" si="70"/>
        <v>0</v>
      </c>
      <c r="AF242" s="20">
        <f t="shared" si="70"/>
        <v>0</v>
      </c>
      <c r="AG242" s="20">
        <f t="shared" si="70"/>
        <v>0</v>
      </c>
      <c r="AH242" s="20">
        <f t="shared" si="70"/>
        <v>0</v>
      </c>
      <c r="AI242" s="20">
        <f t="shared" si="70"/>
        <v>0</v>
      </c>
      <c r="AJ242" s="40" t="s">
        <v>855</v>
      </c>
      <c r="AK242" s="15">
        <v>2</v>
      </c>
      <c r="AL242" s="15">
        <v>13</v>
      </c>
      <c r="AM242" s="15">
        <v>15</v>
      </c>
      <c r="AN242" s="15">
        <v>0</v>
      </c>
      <c r="AO242" s="15">
        <v>15</v>
      </c>
      <c r="AP242" s="15"/>
      <c r="AQ242" s="15"/>
      <c r="AR242" s="29">
        <v>15</v>
      </c>
      <c r="AS242" s="39" t="s">
        <v>28</v>
      </c>
      <c r="AT242" s="28">
        <f t="shared" si="62"/>
        <v>0</v>
      </c>
      <c r="AU242" s="28" t="s">
        <v>101</v>
      </c>
      <c r="AV242" s="40" t="s">
        <v>28</v>
      </c>
      <c r="AW242" s="32">
        <f t="shared" si="72"/>
        <v>0</v>
      </c>
      <c r="AX242" s="32">
        <f t="shared" si="72"/>
        <v>1</v>
      </c>
      <c r="AY242" s="32">
        <f t="shared" si="72"/>
        <v>0</v>
      </c>
      <c r="AZ242" s="42" t="s">
        <v>29</v>
      </c>
      <c r="BA242">
        <f t="shared" si="75"/>
        <v>1</v>
      </c>
      <c r="BB242">
        <f t="shared" si="67"/>
        <v>0</v>
      </c>
      <c r="BC242">
        <f t="shared" si="67"/>
        <v>0</v>
      </c>
      <c r="BD242">
        <f t="shared" si="67"/>
        <v>0</v>
      </c>
      <c r="BE242">
        <f t="shared" si="67"/>
        <v>0</v>
      </c>
      <c r="BF242">
        <f t="shared" si="67"/>
        <v>0</v>
      </c>
      <c r="BG242" s="40" t="s">
        <v>109</v>
      </c>
      <c r="BH242" s="20">
        <f t="shared" si="73"/>
        <v>1</v>
      </c>
      <c r="BI242" s="20">
        <f t="shared" si="73"/>
        <v>0</v>
      </c>
      <c r="BJ242" s="20">
        <f t="shared" si="73"/>
        <v>0</v>
      </c>
      <c r="BK242" s="20">
        <f t="shared" si="73"/>
        <v>0</v>
      </c>
      <c r="BL242" s="15">
        <v>32.863572769999998</v>
      </c>
      <c r="BM242" s="16">
        <v>-117.1281628</v>
      </c>
      <c r="BO242">
        <f t="shared" si="65"/>
        <v>0</v>
      </c>
      <c r="BP242" s="28">
        <f t="shared" si="66"/>
        <v>1</v>
      </c>
      <c r="BQ242">
        <f t="shared" si="76"/>
        <v>1</v>
      </c>
      <c r="BR242">
        <f t="shared" si="68"/>
        <v>0</v>
      </c>
      <c r="BS242">
        <f t="shared" si="68"/>
        <v>0</v>
      </c>
      <c r="BT242">
        <f t="shared" si="68"/>
        <v>0</v>
      </c>
      <c r="BU242">
        <f t="shared" si="68"/>
        <v>0</v>
      </c>
    </row>
    <row r="243" spans="1:73" x14ac:dyDescent="0.45">
      <c r="A243" s="18">
        <v>242</v>
      </c>
      <c r="B243" s="15" t="s">
        <v>856</v>
      </c>
      <c r="C243" s="15" t="s">
        <v>1256</v>
      </c>
      <c r="D243" s="15" t="s">
        <v>1159</v>
      </c>
      <c r="E243" s="17">
        <v>36927</v>
      </c>
      <c r="F243" s="15" t="s">
        <v>858</v>
      </c>
      <c r="G243" s="40" t="s">
        <v>24</v>
      </c>
      <c r="H243">
        <f t="shared" si="61"/>
        <v>0</v>
      </c>
      <c r="I243" s="15" t="s">
        <v>354</v>
      </c>
      <c r="J243" s="40" t="s">
        <v>354</v>
      </c>
      <c r="K243" s="20">
        <f t="shared" si="74"/>
        <v>0</v>
      </c>
      <c r="L243" s="20">
        <f t="shared" si="71"/>
        <v>1</v>
      </c>
      <c r="M243" s="20">
        <f t="shared" si="71"/>
        <v>0</v>
      </c>
      <c r="N243" s="20">
        <f t="shared" si="71"/>
        <v>0</v>
      </c>
      <c r="O243" s="20">
        <f t="shared" si="71"/>
        <v>0</v>
      </c>
      <c r="P243" s="20">
        <f t="shared" si="71"/>
        <v>0</v>
      </c>
      <c r="Q243" s="20">
        <f t="shared" si="71"/>
        <v>0</v>
      </c>
      <c r="R243" s="20">
        <f t="shared" si="71"/>
        <v>0</v>
      </c>
      <c r="S243" s="20">
        <f t="shared" si="71"/>
        <v>0</v>
      </c>
      <c r="T243" s="20">
        <f t="shared" si="71"/>
        <v>0</v>
      </c>
      <c r="U243" s="20">
        <f t="shared" si="71"/>
        <v>0</v>
      </c>
      <c r="V243" s="20">
        <f t="shared" si="71"/>
        <v>0</v>
      </c>
      <c r="W243" s="20">
        <f t="shared" si="71"/>
        <v>0</v>
      </c>
      <c r="X243" s="40" t="s">
        <v>62</v>
      </c>
      <c r="Y243" s="20">
        <f t="shared" si="77"/>
        <v>0</v>
      </c>
      <c r="Z243" s="20">
        <f t="shared" si="70"/>
        <v>1</v>
      </c>
      <c r="AA243" s="20">
        <f t="shared" si="70"/>
        <v>0</v>
      </c>
      <c r="AB243" s="20">
        <f t="shared" si="70"/>
        <v>0</v>
      </c>
      <c r="AC243" s="20">
        <f t="shared" si="70"/>
        <v>0</v>
      </c>
      <c r="AD243" s="20">
        <f t="shared" si="70"/>
        <v>0</v>
      </c>
      <c r="AE243" s="20">
        <f t="shared" si="70"/>
        <v>0</v>
      </c>
      <c r="AF243" s="20">
        <f t="shared" si="70"/>
        <v>0</v>
      </c>
      <c r="AG243" s="20">
        <f t="shared" si="70"/>
        <v>0</v>
      </c>
      <c r="AH243" s="20">
        <f t="shared" ref="Z243:AI269" si="78">IF($X243=AH$1,1,0)</f>
        <v>0</v>
      </c>
      <c r="AI243" s="20">
        <f t="shared" si="78"/>
        <v>0</v>
      </c>
      <c r="AJ243" s="40" t="s">
        <v>859</v>
      </c>
      <c r="AK243" s="15">
        <v>6</v>
      </c>
      <c r="AL243" s="15">
        <v>4</v>
      </c>
      <c r="AM243" s="15">
        <v>9</v>
      </c>
      <c r="AN243" s="15">
        <v>0</v>
      </c>
      <c r="AO243" s="15">
        <v>66</v>
      </c>
      <c r="AP243" s="15">
        <v>0</v>
      </c>
      <c r="AQ243" s="15"/>
      <c r="AR243" s="29">
        <v>66</v>
      </c>
      <c r="AS243" s="39" t="s">
        <v>28</v>
      </c>
      <c r="AT243" s="28">
        <f t="shared" si="62"/>
        <v>0</v>
      </c>
      <c r="AU243" s="28" t="s">
        <v>101</v>
      </c>
      <c r="AV243" s="40" t="s">
        <v>28</v>
      </c>
      <c r="AW243" s="32">
        <f t="shared" si="72"/>
        <v>0</v>
      </c>
      <c r="AX243" s="32">
        <f t="shared" si="72"/>
        <v>1</v>
      </c>
      <c r="AY243" s="32">
        <f t="shared" si="72"/>
        <v>0</v>
      </c>
      <c r="AZ243" s="42" t="s">
        <v>1469</v>
      </c>
      <c r="BA243">
        <f t="shared" si="75"/>
        <v>0</v>
      </c>
      <c r="BB243">
        <f t="shared" si="67"/>
        <v>0</v>
      </c>
      <c r="BC243">
        <f t="shared" si="67"/>
        <v>1</v>
      </c>
      <c r="BD243">
        <f t="shared" si="67"/>
        <v>0</v>
      </c>
      <c r="BE243">
        <f t="shared" si="67"/>
        <v>0</v>
      </c>
      <c r="BF243">
        <f t="shared" si="67"/>
        <v>0</v>
      </c>
      <c r="BG243" s="40" t="s">
        <v>109</v>
      </c>
      <c r="BH243" s="20">
        <f t="shared" si="73"/>
        <v>1</v>
      </c>
      <c r="BI243" s="20">
        <f t="shared" si="73"/>
        <v>0</v>
      </c>
      <c r="BJ243" s="20">
        <f t="shared" si="73"/>
        <v>0</v>
      </c>
      <c r="BK243" s="20">
        <f t="shared" si="73"/>
        <v>0</v>
      </c>
      <c r="BL243" s="15">
        <v>41.90289602</v>
      </c>
      <c r="BM243" s="16">
        <v>-87.864302100000003</v>
      </c>
      <c r="BO243">
        <f t="shared" si="65"/>
        <v>0</v>
      </c>
      <c r="BP243" s="28">
        <f t="shared" si="66"/>
        <v>1</v>
      </c>
      <c r="BQ243">
        <f t="shared" si="76"/>
        <v>0</v>
      </c>
      <c r="BR243">
        <f t="shared" si="68"/>
        <v>0</v>
      </c>
      <c r="BS243">
        <f t="shared" si="68"/>
        <v>1</v>
      </c>
      <c r="BT243">
        <f t="shared" si="68"/>
        <v>0</v>
      </c>
      <c r="BU243">
        <f t="shared" si="68"/>
        <v>0</v>
      </c>
    </row>
    <row r="244" spans="1:73" x14ac:dyDescent="0.45">
      <c r="A244" s="18">
        <v>243</v>
      </c>
      <c r="B244" s="15" t="s">
        <v>860</v>
      </c>
      <c r="C244" s="15" t="s">
        <v>1255</v>
      </c>
      <c r="D244" s="15" t="s">
        <v>1206</v>
      </c>
      <c r="E244" s="17">
        <v>36886</v>
      </c>
      <c r="F244" s="15" t="s">
        <v>862</v>
      </c>
      <c r="G244" s="40" t="s">
        <v>24</v>
      </c>
      <c r="H244">
        <f t="shared" si="61"/>
        <v>0</v>
      </c>
      <c r="I244" s="15" t="s">
        <v>354</v>
      </c>
      <c r="J244" s="40" t="s">
        <v>354</v>
      </c>
      <c r="K244" s="20">
        <f t="shared" si="74"/>
        <v>0</v>
      </c>
      <c r="L244" s="20">
        <f t="shared" si="71"/>
        <v>1</v>
      </c>
      <c r="M244" s="20">
        <f t="shared" si="71"/>
        <v>0</v>
      </c>
      <c r="N244" s="20">
        <f t="shared" si="71"/>
        <v>0</v>
      </c>
      <c r="O244" s="20">
        <f t="shared" si="71"/>
        <v>0</v>
      </c>
      <c r="P244" s="20">
        <f t="shared" si="71"/>
        <v>0</v>
      </c>
      <c r="Q244" s="20">
        <f t="shared" si="71"/>
        <v>0</v>
      </c>
      <c r="R244" s="20">
        <f t="shared" si="71"/>
        <v>0</v>
      </c>
      <c r="S244" s="20">
        <f t="shared" si="71"/>
        <v>0</v>
      </c>
      <c r="T244" s="20">
        <f t="shared" si="71"/>
        <v>0</v>
      </c>
      <c r="U244" s="20">
        <f t="shared" si="71"/>
        <v>0</v>
      </c>
      <c r="V244" s="20">
        <f t="shared" si="71"/>
        <v>0</v>
      </c>
      <c r="W244" s="20">
        <f t="shared" si="71"/>
        <v>0</v>
      </c>
      <c r="X244" s="40" t="s">
        <v>26</v>
      </c>
      <c r="Y244" s="20">
        <f t="shared" si="77"/>
        <v>1</v>
      </c>
      <c r="Z244" s="20">
        <f t="shared" si="78"/>
        <v>0</v>
      </c>
      <c r="AA244" s="20">
        <f t="shared" si="78"/>
        <v>0</v>
      </c>
      <c r="AB244" s="20">
        <f t="shared" si="78"/>
        <v>0</v>
      </c>
      <c r="AC244" s="20">
        <f t="shared" si="78"/>
        <v>0</v>
      </c>
      <c r="AD244" s="20">
        <f t="shared" si="78"/>
        <v>0</v>
      </c>
      <c r="AE244" s="20">
        <f t="shared" si="78"/>
        <v>0</v>
      </c>
      <c r="AF244" s="20">
        <f t="shared" si="78"/>
        <v>0</v>
      </c>
      <c r="AG244" s="20">
        <f t="shared" si="78"/>
        <v>0</v>
      </c>
      <c r="AH244" s="20">
        <f t="shared" si="78"/>
        <v>0</v>
      </c>
      <c r="AI244" s="20">
        <f t="shared" si="78"/>
        <v>0</v>
      </c>
      <c r="AJ244" s="40" t="s">
        <v>863</v>
      </c>
      <c r="AK244" s="15">
        <v>7</v>
      </c>
      <c r="AL244" s="15">
        <v>0</v>
      </c>
      <c r="AM244" s="15">
        <v>7</v>
      </c>
      <c r="AN244" s="15">
        <v>0</v>
      </c>
      <c r="AO244" s="15">
        <v>42</v>
      </c>
      <c r="AP244" s="15">
        <v>1</v>
      </c>
      <c r="AQ244" s="15" t="s">
        <v>862</v>
      </c>
      <c r="AR244" s="29">
        <v>42</v>
      </c>
      <c r="AS244" s="40" t="s">
        <v>52</v>
      </c>
      <c r="AT244" s="28">
        <f t="shared" si="62"/>
        <v>1</v>
      </c>
      <c r="AU244" s="29" t="s">
        <v>862</v>
      </c>
      <c r="AV244" s="40" t="s">
        <v>52</v>
      </c>
      <c r="AW244" s="32">
        <f t="shared" si="72"/>
        <v>1</v>
      </c>
      <c r="AX244" s="32">
        <f t="shared" si="72"/>
        <v>0</v>
      </c>
      <c r="AY244" s="32">
        <f t="shared" si="72"/>
        <v>0</v>
      </c>
      <c r="AZ244" s="42" t="s">
        <v>29</v>
      </c>
      <c r="BA244">
        <f t="shared" si="75"/>
        <v>1</v>
      </c>
      <c r="BB244">
        <f t="shared" si="67"/>
        <v>0</v>
      </c>
      <c r="BC244">
        <f t="shared" si="67"/>
        <v>0</v>
      </c>
      <c r="BD244">
        <f t="shared" si="67"/>
        <v>0</v>
      </c>
      <c r="BE244">
        <f t="shared" si="67"/>
        <v>0</v>
      </c>
      <c r="BF244">
        <f t="shared" si="67"/>
        <v>0</v>
      </c>
      <c r="BG244" s="40" t="s">
        <v>109</v>
      </c>
      <c r="BH244" s="20">
        <f t="shared" si="73"/>
        <v>1</v>
      </c>
      <c r="BI244" s="20">
        <f t="shared" si="73"/>
        <v>0</v>
      </c>
      <c r="BJ244" s="20">
        <f t="shared" si="73"/>
        <v>0</v>
      </c>
      <c r="BK244" s="20">
        <f t="shared" si="73"/>
        <v>0</v>
      </c>
      <c r="BL244" s="15">
        <v>42.506484</v>
      </c>
      <c r="BM244" s="16">
        <v>-71.072830600000003</v>
      </c>
      <c r="BO244">
        <f t="shared" si="65"/>
        <v>0</v>
      </c>
      <c r="BP244" s="28">
        <f t="shared" si="66"/>
        <v>1</v>
      </c>
      <c r="BQ244">
        <f t="shared" si="76"/>
        <v>1</v>
      </c>
      <c r="BR244">
        <f t="shared" si="68"/>
        <v>0</v>
      </c>
      <c r="BS244">
        <f t="shared" si="68"/>
        <v>0</v>
      </c>
      <c r="BT244">
        <f t="shared" si="68"/>
        <v>0</v>
      </c>
      <c r="BU244">
        <f t="shared" si="68"/>
        <v>0</v>
      </c>
    </row>
    <row r="245" spans="1:73" x14ac:dyDescent="0.45">
      <c r="A245" s="18">
        <v>244</v>
      </c>
      <c r="B245" s="15" t="s">
        <v>864</v>
      </c>
      <c r="C245" s="15" t="s">
        <v>1254</v>
      </c>
      <c r="D245" s="15" t="s">
        <v>1171</v>
      </c>
      <c r="E245" s="17">
        <v>36524</v>
      </c>
      <c r="F245" s="15" t="s">
        <v>1455</v>
      </c>
      <c r="G245" s="40" t="s">
        <v>464</v>
      </c>
      <c r="H245">
        <f t="shared" si="61"/>
        <v>0</v>
      </c>
      <c r="I245" s="15" t="s">
        <v>354</v>
      </c>
      <c r="J245" s="40" t="s">
        <v>354</v>
      </c>
      <c r="K245" s="20">
        <f t="shared" si="74"/>
        <v>0</v>
      </c>
      <c r="L245" s="20">
        <f t="shared" si="71"/>
        <v>1</v>
      </c>
      <c r="M245" s="20">
        <f t="shared" si="71"/>
        <v>0</v>
      </c>
      <c r="N245" s="20">
        <f t="shared" si="71"/>
        <v>0</v>
      </c>
      <c r="O245" s="20">
        <f t="shared" si="71"/>
        <v>0</v>
      </c>
      <c r="P245" s="20">
        <f t="shared" si="71"/>
        <v>0</v>
      </c>
      <c r="Q245" s="20">
        <f t="shared" si="71"/>
        <v>0</v>
      </c>
      <c r="R245" s="20">
        <f t="shared" si="71"/>
        <v>0</v>
      </c>
      <c r="S245" s="20">
        <f t="shared" si="71"/>
        <v>0</v>
      </c>
      <c r="T245" s="20">
        <f t="shared" si="71"/>
        <v>0</v>
      </c>
      <c r="U245" s="20">
        <f t="shared" si="71"/>
        <v>0</v>
      </c>
      <c r="V245" s="20">
        <f t="shared" si="71"/>
        <v>0</v>
      </c>
      <c r="W245" s="20">
        <f t="shared" si="71"/>
        <v>0</v>
      </c>
      <c r="X245" s="40" t="s">
        <v>26</v>
      </c>
      <c r="Y245" s="20">
        <f t="shared" si="77"/>
        <v>1</v>
      </c>
      <c r="Z245" s="20">
        <f t="shared" si="78"/>
        <v>0</v>
      </c>
      <c r="AA245" s="20">
        <f t="shared" si="78"/>
        <v>0</v>
      </c>
      <c r="AB245" s="20">
        <f t="shared" si="78"/>
        <v>0</v>
      </c>
      <c r="AC245" s="20">
        <f t="shared" si="78"/>
        <v>0</v>
      </c>
      <c r="AD245" s="20">
        <f t="shared" si="78"/>
        <v>0</v>
      </c>
      <c r="AE245" s="20">
        <f t="shared" si="78"/>
        <v>0</v>
      </c>
      <c r="AF245" s="20">
        <f t="shared" si="78"/>
        <v>0</v>
      </c>
      <c r="AG245" s="20">
        <f t="shared" si="78"/>
        <v>0</v>
      </c>
      <c r="AH245" s="20">
        <f t="shared" si="78"/>
        <v>0</v>
      </c>
      <c r="AI245" s="20">
        <f t="shared" si="78"/>
        <v>0</v>
      </c>
      <c r="AJ245" s="40" t="s">
        <v>866</v>
      </c>
      <c r="AK245" s="15">
        <v>5</v>
      </c>
      <c r="AL245" s="15">
        <v>3</v>
      </c>
      <c r="AM245" s="15">
        <v>8</v>
      </c>
      <c r="AN245" s="15">
        <v>0</v>
      </c>
      <c r="AO245" s="15">
        <v>36</v>
      </c>
      <c r="AP245" s="15">
        <v>1</v>
      </c>
      <c r="AQ245" s="15" t="s">
        <v>864</v>
      </c>
      <c r="AR245" s="29">
        <v>36</v>
      </c>
      <c r="AS245" s="40" t="s">
        <v>52</v>
      </c>
      <c r="AT245" s="28">
        <f t="shared" si="62"/>
        <v>1</v>
      </c>
      <c r="AU245" s="29" t="s">
        <v>864</v>
      </c>
      <c r="AV245" s="40" t="s">
        <v>28</v>
      </c>
      <c r="AW245" s="32">
        <f t="shared" si="72"/>
        <v>0</v>
      </c>
      <c r="AX245" s="32">
        <f t="shared" si="72"/>
        <v>1</v>
      </c>
      <c r="AY245" s="32">
        <f t="shared" si="72"/>
        <v>0</v>
      </c>
      <c r="AZ245" s="42" t="s">
        <v>101</v>
      </c>
      <c r="BA245">
        <f t="shared" si="75"/>
        <v>0</v>
      </c>
      <c r="BB245">
        <f t="shared" si="67"/>
        <v>0</v>
      </c>
      <c r="BC245">
        <f t="shared" si="67"/>
        <v>0</v>
      </c>
      <c r="BD245">
        <f t="shared" si="67"/>
        <v>1</v>
      </c>
      <c r="BE245">
        <f t="shared" si="67"/>
        <v>0</v>
      </c>
      <c r="BF245">
        <f t="shared" si="67"/>
        <v>1</v>
      </c>
      <c r="BG245" s="40" t="s">
        <v>109</v>
      </c>
      <c r="BH245" s="20">
        <f t="shared" si="73"/>
        <v>1</v>
      </c>
      <c r="BI245" s="20">
        <f t="shared" si="73"/>
        <v>0</v>
      </c>
      <c r="BJ245" s="20">
        <f t="shared" si="73"/>
        <v>0</v>
      </c>
      <c r="BK245" s="20">
        <f t="shared" si="73"/>
        <v>0</v>
      </c>
      <c r="BL245" s="15">
        <v>27.99601861</v>
      </c>
      <c r="BM245" s="16">
        <v>-82.445037690000007</v>
      </c>
      <c r="BO245">
        <f t="shared" si="65"/>
        <v>0</v>
      </c>
      <c r="BP245" s="28">
        <f t="shared" si="66"/>
        <v>1</v>
      </c>
      <c r="BQ245">
        <f t="shared" si="76"/>
        <v>0</v>
      </c>
      <c r="BR245">
        <f t="shared" si="68"/>
        <v>0</v>
      </c>
      <c r="BS245">
        <f t="shared" si="68"/>
        <v>0</v>
      </c>
      <c r="BT245">
        <f t="shared" si="68"/>
        <v>0</v>
      </c>
      <c r="BU245">
        <f t="shared" si="68"/>
        <v>1</v>
      </c>
    </row>
    <row r="246" spans="1:73" x14ac:dyDescent="0.45">
      <c r="A246" s="18">
        <v>245</v>
      </c>
      <c r="B246" s="15" t="s">
        <v>867</v>
      </c>
      <c r="C246" s="15" t="s">
        <v>1253</v>
      </c>
      <c r="D246" s="15" t="s">
        <v>1182</v>
      </c>
      <c r="E246" s="17">
        <v>36500</v>
      </c>
      <c r="F246" s="15" t="s">
        <v>867</v>
      </c>
      <c r="G246" s="40" t="s">
        <v>24</v>
      </c>
      <c r="H246">
        <f t="shared" si="61"/>
        <v>0</v>
      </c>
      <c r="I246" s="15" t="s">
        <v>331</v>
      </c>
      <c r="J246" s="40" t="s">
        <v>331</v>
      </c>
      <c r="K246" s="20">
        <f t="shared" si="74"/>
        <v>0</v>
      </c>
      <c r="L246" s="20">
        <f t="shared" si="71"/>
        <v>0</v>
      </c>
      <c r="M246" s="20">
        <f t="shared" si="71"/>
        <v>0</v>
      </c>
      <c r="N246" s="20">
        <f t="shared" si="71"/>
        <v>0</v>
      </c>
      <c r="O246" s="20">
        <f t="shared" si="71"/>
        <v>0</v>
      </c>
      <c r="P246" s="20">
        <f t="shared" si="71"/>
        <v>0</v>
      </c>
      <c r="Q246" s="20">
        <f t="shared" si="71"/>
        <v>0</v>
      </c>
      <c r="R246" s="20">
        <f t="shared" si="71"/>
        <v>1</v>
      </c>
      <c r="S246" s="20">
        <f t="shared" si="71"/>
        <v>0</v>
      </c>
      <c r="T246" s="20">
        <f t="shared" si="71"/>
        <v>0</v>
      </c>
      <c r="U246" s="20">
        <f t="shared" si="71"/>
        <v>0</v>
      </c>
      <c r="V246" s="20">
        <f t="shared" si="71"/>
        <v>0</v>
      </c>
      <c r="W246" s="20">
        <f t="shared" si="71"/>
        <v>0</v>
      </c>
      <c r="X246" s="40" t="s">
        <v>223</v>
      </c>
      <c r="Y246" s="20">
        <f t="shared" si="77"/>
        <v>0</v>
      </c>
      <c r="Z246" s="20">
        <f t="shared" si="78"/>
        <v>0</v>
      </c>
      <c r="AA246" s="20">
        <f t="shared" si="78"/>
        <v>0</v>
      </c>
      <c r="AB246" s="20">
        <f t="shared" si="78"/>
        <v>0</v>
      </c>
      <c r="AC246" s="20">
        <f t="shared" si="78"/>
        <v>1</v>
      </c>
      <c r="AD246" s="20">
        <f t="shared" si="78"/>
        <v>0</v>
      </c>
      <c r="AE246" s="20">
        <f t="shared" si="78"/>
        <v>0</v>
      </c>
      <c r="AF246" s="20">
        <f t="shared" si="78"/>
        <v>0</v>
      </c>
      <c r="AG246" s="20">
        <f t="shared" si="78"/>
        <v>0</v>
      </c>
      <c r="AH246" s="20">
        <f t="shared" si="78"/>
        <v>0</v>
      </c>
      <c r="AI246" s="20">
        <f t="shared" si="78"/>
        <v>0</v>
      </c>
      <c r="AJ246" s="40" t="s">
        <v>869</v>
      </c>
      <c r="AK246" s="15">
        <v>0</v>
      </c>
      <c r="AL246" s="15">
        <v>4</v>
      </c>
      <c r="AM246" s="15">
        <v>4</v>
      </c>
      <c r="AN246" s="15">
        <v>0</v>
      </c>
      <c r="AO246" s="15">
        <v>13</v>
      </c>
      <c r="AP246" s="15"/>
      <c r="AQ246" s="15"/>
      <c r="AR246" s="29">
        <v>13</v>
      </c>
      <c r="AS246" s="39" t="s">
        <v>28</v>
      </c>
      <c r="AT246" s="28">
        <f t="shared" si="62"/>
        <v>0</v>
      </c>
      <c r="AU246" s="28" t="s">
        <v>101</v>
      </c>
      <c r="AV246" s="40" t="s">
        <v>28</v>
      </c>
      <c r="AW246" s="32">
        <f t="shared" si="72"/>
        <v>0</v>
      </c>
      <c r="AX246" s="32">
        <f t="shared" si="72"/>
        <v>1</v>
      </c>
      <c r="AY246" s="32">
        <f t="shared" si="72"/>
        <v>0</v>
      </c>
      <c r="AZ246" s="42" t="s">
        <v>29</v>
      </c>
      <c r="BA246">
        <f t="shared" si="75"/>
        <v>1</v>
      </c>
      <c r="BB246">
        <f t="shared" si="67"/>
        <v>0</v>
      </c>
      <c r="BC246">
        <f t="shared" si="67"/>
        <v>0</v>
      </c>
      <c r="BD246">
        <f t="shared" si="67"/>
        <v>0</v>
      </c>
      <c r="BE246">
        <f t="shared" si="67"/>
        <v>0</v>
      </c>
      <c r="BF246">
        <f t="shared" si="67"/>
        <v>0</v>
      </c>
      <c r="BG246" s="40" t="s">
        <v>109</v>
      </c>
      <c r="BH246" s="20">
        <f t="shared" si="73"/>
        <v>1</v>
      </c>
      <c r="BI246" s="20">
        <f t="shared" si="73"/>
        <v>0</v>
      </c>
      <c r="BJ246" s="20">
        <f t="shared" si="73"/>
        <v>0</v>
      </c>
      <c r="BK246" s="20">
        <f t="shared" si="73"/>
        <v>0</v>
      </c>
      <c r="BL246" s="15">
        <v>35.776699110000003</v>
      </c>
      <c r="BM246" s="16">
        <v>-95.259965960000002</v>
      </c>
      <c r="BO246">
        <f t="shared" si="65"/>
        <v>0</v>
      </c>
      <c r="BP246" s="28">
        <f t="shared" si="66"/>
        <v>1</v>
      </c>
      <c r="BQ246">
        <f t="shared" si="76"/>
        <v>1</v>
      </c>
      <c r="BR246">
        <f t="shared" si="68"/>
        <v>0</v>
      </c>
      <c r="BS246">
        <f t="shared" si="68"/>
        <v>0</v>
      </c>
      <c r="BT246">
        <f t="shared" si="68"/>
        <v>0</v>
      </c>
      <c r="BU246">
        <f t="shared" si="68"/>
        <v>0</v>
      </c>
    </row>
    <row r="247" spans="1:73" x14ac:dyDescent="0.45">
      <c r="A247" s="18">
        <v>246</v>
      </c>
      <c r="B247" s="15" t="s">
        <v>870</v>
      </c>
      <c r="C247" s="15" t="s">
        <v>1252</v>
      </c>
      <c r="D247" s="15" t="s">
        <v>1251</v>
      </c>
      <c r="E247" s="17">
        <v>36466</v>
      </c>
      <c r="F247" s="15" t="s">
        <v>1446</v>
      </c>
      <c r="G247" s="40" t="s">
        <v>24</v>
      </c>
      <c r="H247">
        <f t="shared" si="61"/>
        <v>0</v>
      </c>
      <c r="I247" s="15" t="s">
        <v>25</v>
      </c>
      <c r="J247" s="40" t="s">
        <v>25</v>
      </c>
      <c r="K247" s="20">
        <f t="shared" si="74"/>
        <v>1</v>
      </c>
      <c r="L247" s="20">
        <f t="shared" si="71"/>
        <v>0</v>
      </c>
      <c r="M247" s="20">
        <f t="shared" si="71"/>
        <v>0</v>
      </c>
      <c r="N247" s="20">
        <f t="shared" si="71"/>
        <v>0</v>
      </c>
      <c r="O247" s="20">
        <f t="shared" si="71"/>
        <v>0</v>
      </c>
      <c r="P247" s="20">
        <f t="shared" si="71"/>
        <v>0</v>
      </c>
      <c r="Q247" s="20">
        <f t="shared" si="71"/>
        <v>0</v>
      </c>
      <c r="R247" s="20">
        <f t="shared" si="71"/>
        <v>0</v>
      </c>
      <c r="S247" s="20">
        <f t="shared" si="71"/>
        <v>0</v>
      </c>
      <c r="T247" s="20">
        <f t="shared" si="71"/>
        <v>0</v>
      </c>
      <c r="U247" s="20">
        <f t="shared" si="71"/>
        <v>0</v>
      </c>
      <c r="V247" s="20">
        <f t="shared" si="71"/>
        <v>0</v>
      </c>
      <c r="W247" s="20">
        <f t="shared" si="71"/>
        <v>0</v>
      </c>
      <c r="X247" s="40" t="s">
        <v>26</v>
      </c>
      <c r="Y247" s="20">
        <f t="shared" si="77"/>
        <v>1</v>
      </c>
      <c r="Z247" s="20">
        <f t="shared" si="78"/>
        <v>0</v>
      </c>
      <c r="AA247" s="20">
        <f t="shared" si="78"/>
        <v>0</v>
      </c>
      <c r="AB247" s="20">
        <f t="shared" si="78"/>
        <v>0</v>
      </c>
      <c r="AC247" s="20">
        <f t="shared" si="78"/>
        <v>0</v>
      </c>
      <c r="AD247" s="20">
        <f t="shared" si="78"/>
        <v>0</v>
      </c>
      <c r="AE247" s="20">
        <f t="shared" si="78"/>
        <v>0</v>
      </c>
      <c r="AF247" s="20">
        <f t="shared" si="78"/>
        <v>0</v>
      </c>
      <c r="AG247" s="20">
        <f t="shared" si="78"/>
        <v>0</v>
      </c>
      <c r="AH247" s="20">
        <f t="shared" si="78"/>
        <v>0</v>
      </c>
      <c r="AI247" s="20">
        <f t="shared" si="78"/>
        <v>0</v>
      </c>
      <c r="AJ247" s="40" t="s">
        <v>872</v>
      </c>
      <c r="AK247" s="15">
        <v>7</v>
      </c>
      <c r="AL247" s="15">
        <v>0</v>
      </c>
      <c r="AM247" s="15">
        <v>7</v>
      </c>
      <c r="AN247" s="15">
        <v>0</v>
      </c>
      <c r="AO247" s="15">
        <v>40</v>
      </c>
      <c r="AP247" s="15">
        <v>1</v>
      </c>
      <c r="AQ247" s="15" t="s">
        <v>873</v>
      </c>
      <c r="AR247" s="29">
        <v>40</v>
      </c>
      <c r="AS247" s="40" t="s">
        <v>52</v>
      </c>
      <c r="AT247" s="28">
        <f t="shared" si="62"/>
        <v>1</v>
      </c>
      <c r="AU247" s="29" t="s">
        <v>873</v>
      </c>
      <c r="AV247" s="40" t="s">
        <v>52</v>
      </c>
      <c r="AW247" s="32">
        <f t="shared" si="72"/>
        <v>1</v>
      </c>
      <c r="AX247" s="32">
        <f t="shared" si="72"/>
        <v>0</v>
      </c>
      <c r="AY247" s="32">
        <f t="shared" si="72"/>
        <v>0</v>
      </c>
      <c r="AZ247" s="42" t="s">
        <v>53</v>
      </c>
      <c r="BA247">
        <f t="shared" si="75"/>
        <v>0</v>
      </c>
      <c r="BB247">
        <f t="shared" si="67"/>
        <v>0</v>
      </c>
      <c r="BC247">
        <f t="shared" si="67"/>
        <v>0</v>
      </c>
      <c r="BD247">
        <f t="shared" si="67"/>
        <v>0</v>
      </c>
      <c r="BE247">
        <f t="shared" si="67"/>
        <v>0</v>
      </c>
      <c r="BF247">
        <f t="shared" si="67"/>
        <v>0</v>
      </c>
      <c r="BG247" s="40" t="s">
        <v>109</v>
      </c>
      <c r="BH247" s="20">
        <f t="shared" si="73"/>
        <v>1</v>
      </c>
      <c r="BI247" s="20">
        <f t="shared" si="73"/>
        <v>0</v>
      </c>
      <c r="BJ247" s="20">
        <f t="shared" si="73"/>
        <v>0</v>
      </c>
      <c r="BK247" s="20">
        <f t="shared" si="73"/>
        <v>0</v>
      </c>
      <c r="BL247" s="15">
        <v>21.325512499999999</v>
      </c>
      <c r="BM247" s="16">
        <v>-157.8473055</v>
      </c>
      <c r="BO247">
        <f t="shared" si="65"/>
        <v>0</v>
      </c>
      <c r="BP247" s="28">
        <f t="shared" si="66"/>
        <v>1</v>
      </c>
      <c r="BQ247">
        <f t="shared" si="76"/>
        <v>0</v>
      </c>
      <c r="BR247">
        <f t="shared" si="68"/>
        <v>0</v>
      </c>
      <c r="BS247">
        <f t="shared" si="68"/>
        <v>0</v>
      </c>
      <c r="BT247">
        <f t="shared" si="68"/>
        <v>0</v>
      </c>
      <c r="BU247">
        <f t="shared" si="68"/>
        <v>0</v>
      </c>
    </row>
    <row r="248" spans="1:73" x14ac:dyDescent="0.45">
      <c r="A248" s="18">
        <v>247</v>
      </c>
      <c r="B248" s="15" t="s">
        <v>874</v>
      </c>
      <c r="C248" s="15" t="s">
        <v>1250</v>
      </c>
      <c r="D248" s="15" t="s">
        <v>1152</v>
      </c>
      <c r="E248" s="17">
        <v>36418</v>
      </c>
      <c r="F248" s="15" t="s">
        <v>23</v>
      </c>
      <c r="G248" s="40" t="s">
        <v>24</v>
      </c>
      <c r="H248">
        <f t="shared" si="61"/>
        <v>0</v>
      </c>
      <c r="I248" s="15" t="s">
        <v>25</v>
      </c>
      <c r="J248" s="40" t="s">
        <v>25</v>
      </c>
      <c r="K248" s="20">
        <f t="shared" si="74"/>
        <v>1</v>
      </c>
      <c r="L248" s="20">
        <f t="shared" si="71"/>
        <v>0</v>
      </c>
      <c r="M248" s="20">
        <f t="shared" si="71"/>
        <v>0</v>
      </c>
      <c r="N248" s="20">
        <f t="shared" si="71"/>
        <v>0</v>
      </c>
      <c r="O248" s="20">
        <f t="shared" si="71"/>
        <v>0</v>
      </c>
      <c r="P248" s="20">
        <f t="shared" si="71"/>
        <v>0</v>
      </c>
      <c r="Q248" s="20">
        <f t="shared" si="71"/>
        <v>0</v>
      </c>
      <c r="R248" s="20">
        <f t="shared" si="71"/>
        <v>0</v>
      </c>
      <c r="S248" s="20">
        <f t="shared" si="71"/>
        <v>0</v>
      </c>
      <c r="T248" s="20">
        <f t="shared" si="71"/>
        <v>0</v>
      </c>
      <c r="U248" s="20">
        <f t="shared" si="71"/>
        <v>0</v>
      </c>
      <c r="V248" s="20">
        <f t="shared" si="71"/>
        <v>0</v>
      </c>
      <c r="W248" s="20">
        <f t="shared" ref="L248:W270" si="79">IF($J248=W$1,1,0)</f>
        <v>0</v>
      </c>
      <c r="X248" s="40" t="s">
        <v>57</v>
      </c>
      <c r="Y248" s="20">
        <f t="shared" si="77"/>
        <v>0</v>
      </c>
      <c r="Z248" s="20">
        <f t="shared" si="78"/>
        <v>0</v>
      </c>
      <c r="AA248" s="20">
        <f t="shared" si="78"/>
        <v>0</v>
      </c>
      <c r="AB248" s="20">
        <f t="shared" si="78"/>
        <v>1</v>
      </c>
      <c r="AC248" s="20">
        <f t="shared" si="78"/>
        <v>0</v>
      </c>
      <c r="AD248" s="20">
        <f t="shared" si="78"/>
        <v>0</v>
      </c>
      <c r="AE248" s="20">
        <f t="shared" si="78"/>
        <v>0</v>
      </c>
      <c r="AF248" s="20">
        <f t="shared" si="78"/>
        <v>0</v>
      </c>
      <c r="AG248" s="20">
        <f t="shared" si="78"/>
        <v>0</v>
      </c>
      <c r="AH248" s="20">
        <f t="shared" si="78"/>
        <v>0</v>
      </c>
      <c r="AI248" s="20">
        <f t="shared" si="78"/>
        <v>0</v>
      </c>
      <c r="AJ248" s="40" t="s">
        <v>876</v>
      </c>
      <c r="AK248" s="15">
        <v>8</v>
      </c>
      <c r="AL248" s="15">
        <v>7</v>
      </c>
      <c r="AM248" s="15">
        <v>14</v>
      </c>
      <c r="AN248" s="15">
        <v>0</v>
      </c>
      <c r="AO248" s="15">
        <v>47</v>
      </c>
      <c r="AP248" s="15"/>
      <c r="AQ248" s="15"/>
      <c r="AR248" s="29">
        <v>47</v>
      </c>
      <c r="AS248" s="39" t="s">
        <v>28</v>
      </c>
      <c r="AT248" s="28">
        <f t="shared" si="62"/>
        <v>0</v>
      </c>
      <c r="AU248" s="28" t="s">
        <v>101</v>
      </c>
      <c r="AV248" s="40" t="s">
        <v>52</v>
      </c>
      <c r="AW248" s="32">
        <f t="shared" si="72"/>
        <v>1</v>
      </c>
      <c r="AX248" s="32">
        <f t="shared" si="72"/>
        <v>0</v>
      </c>
      <c r="AY248" s="32">
        <f t="shared" si="72"/>
        <v>0</v>
      </c>
      <c r="AZ248" s="42" t="s">
        <v>29</v>
      </c>
      <c r="BA248">
        <f t="shared" si="75"/>
        <v>1</v>
      </c>
      <c r="BB248">
        <f t="shared" si="67"/>
        <v>0</v>
      </c>
      <c r="BC248">
        <f t="shared" si="67"/>
        <v>0</v>
      </c>
      <c r="BD248">
        <f t="shared" si="67"/>
        <v>0</v>
      </c>
      <c r="BE248">
        <f t="shared" si="67"/>
        <v>0</v>
      </c>
      <c r="BF248">
        <f t="shared" si="67"/>
        <v>0</v>
      </c>
      <c r="BG248" s="40" t="s">
        <v>109</v>
      </c>
      <c r="BH248" s="20">
        <f t="shared" si="73"/>
        <v>1</v>
      </c>
      <c r="BI248" s="20">
        <f t="shared" si="73"/>
        <v>0</v>
      </c>
      <c r="BJ248" s="20">
        <f t="shared" si="73"/>
        <v>0</v>
      </c>
      <c r="BK248" s="20">
        <f t="shared" si="73"/>
        <v>0</v>
      </c>
      <c r="BL248" s="15">
        <v>32.748021420000001</v>
      </c>
      <c r="BM248" s="16">
        <v>-97.313051479999999</v>
      </c>
      <c r="BO248">
        <f t="shared" si="65"/>
        <v>0</v>
      </c>
      <c r="BP248" s="28">
        <f t="shared" si="66"/>
        <v>1</v>
      </c>
      <c r="BQ248">
        <f t="shared" si="76"/>
        <v>1</v>
      </c>
      <c r="BR248">
        <f t="shared" si="68"/>
        <v>0</v>
      </c>
      <c r="BS248">
        <f t="shared" si="68"/>
        <v>0</v>
      </c>
      <c r="BT248">
        <f t="shared" si="68"/>
        <v>0</v>
      </c>
      <c r="BU248">
        <f t="shared" si="68"/>
        <v>0</v>
      </c>
    </row>
    <row r="249" spans="1:73" x14ac:dyDescent="0.45">
      <c r="A249" s="18">
        <v>248</v>
      </c>
      <c r="B249" s="15" t="s">
        <v>877</v>
      </c>
      <c r="C249" s="15" t="s">
        <v>1180</v>
      </c>
      <c r="D249" s="15" t="s">
        <v>1179</v>
      </c>
      <c r="E249" s="17">
        <v>36370</v>
      </c>
      <c r="F249" s="15" t="s">
        <v>879</v>
      </c>
      <c r="G249" s="40" t="s">
        <v>24</v>
      </c>
      <c r="H249">
        <f t="shared" si="61"/>
        <v>0</v>
      </c>
      <c r="I249" s="15" t="s">
        <v>25</v>
      </c>
      <c r="J249" s="40" t="s">
        <v>25</v>
      </c>
      <c r="K249" s="20">
        <f t="shared" si="74"/>
        <v>1</v>
      </c>
      <c r="L249" s="20">
        <f t="shared" si="79"/>
        <v>0</v>
      </c>
      <c r="M249" s="20">
        <f t="shared" si="79"/>
        <v>0</v>
      </c>
      <c r="N249" s="20">
        <f t="shared" si="79"/>
        <v>0</v>
      </c>
      <c r="O249" s="20">
        <f t="shared" si="79"/>
        <v>0</v>
      </c>
      <c r="P249" s="20">
        <f t="shared" si="79"/>
        <v>0</v>
      </c>
      <c r="Q249" s="20">
        <f t="shared" si="79"/>
        <v>0</v>
      </c>
      <c r="R249" s="20">
        <f t="shared" si="79"/>
        <v>0</v>
      </c>
      <c r="S249" s="20">
        <f t="shared" si="79"/>
        <v>0</v>
      </c>
      <c r="T249" s="20">
        <f t="shared" si="79"/>
        <v>0</v>
      </c>
      <c r="U249" s="20">
        <f t="shared" si="79"/>
        <v>0</v>
      </c>
      <c r="V249" s="20">
        <f t="shared" si="79"/>
        <v>0</v>
      </c>
      <c r="W249" s="20">
        <f t="shared" si="79"/>
        <v>0</v>
      </c>
      <c r="X249" s="40" t="s">
        <v>223</v>
      </c>
      <c r="Y249" s="20">
        <f t="shared" si="77"/>
        <v>0</v>
      </c>
      <c r="Z249" s="20">
        <f t="shared" si="78"/>
        <v>0</v>
      </c>
      <c r="AA249" s="20">
        <f t="shared" si="78"/>
        <v>0</v>
      </c>
      <c r="AB249" s="20">
        <f t="shared" si="78"/>
        <v>0</v>
      </c>
      <c r="AC249" s="20">
        <f t="shared" si="78"/>
        <v>1</v>
      </c>
      <c r="AD249" s="20">
        <f t="shared" si="78"/>
        <v>0</v>
      </c>
      <c r="AE249" s="20">
        <f t="shared" si="78"/>
        <v>0</v>
      </c>
      <c r="AF249" s="20">
        <f t="shared" si="78"/>
        <v>0</v>
      </c>
      <c r="AG249" s="20">
        <f t="shared" si="78"/>
        <v>0</v>
      </c>
      <c r="AH249" s="20">
        <f t="shared" si="78"/>
        <v>0</v>
      </c>
      <c r="AI249" s="20">
        <f t="shared" si="78"/>
        <v>0</v>
      </c>
      <c r="AJ249" s="40" t="s">
        <v>880</v>
      </c>
      <c r="AK249" s="15">
        <v>10</v>
      </c>
      <c r="AL249" s="15">
        <v>12</v>
      </c>
      <c r="AM249" s="15">
        <v>21</v>
      </c>
      <c r="AN249" s="15">
        <v>0</v>
      </c>
      <c r="AO249" s="15">
        <v>44</v>
      </c>
      <c r="AP249" s="15"/>
      <c r="AQ249" s="15"/>
      <c r="AR249" s="29">
        <v>44</v>
      </c>
      <c r="AS249" s="39" t="s">
        <v>28</v>
      </c>
      <c r="AT249" s="28">
        <f t="shared" si="62"/>
        <v>0</v>
      </c>
      <c r="AU249" s="28" t="s">
        <v>101</v>
      </c>
      <c r="AV249" s="40" t="s">
        <v>52</v>
      </c>
      <c r="AW249" s="32">
        <f t="shared" si="72"/>
        <v>1</v>
      </c>
      <c r="AX249" s="32">
        <f t="shared" si="72"/>
        <v>0</v>
      </c>
      <c r="AY249" s="32">
        <f t="shared" si="72"/>
        <v>0</v>
      </c>
      <c r="AZ249" s="42" t="s">
        <v>29</v>
      </c>
      <c r="BA249">
        <f t="shared" si="75"/>
        <v>1</v>
      </c>
      <c r="BB249">
        <f t="shared" si="67"/>
        <v>0</v>
      </c>
      <c r="BC249">
        <f t="shared" si="67"/>
        <v>0</v>
      </c>
      <c r="BD249">
        <f t="shared" si="67"/>
        <v>0</v>
      </c>
      <c r="BE249">
        <f t="shared" si="67"/>
        <v>0</v>
      </c>
      <c r="BF249">
        <f t="shared" si="67"/>
        <v>0</v>
      </c>
      <c r="BG249" s="40" t="s">
        <v>109</v>
      </c>
      <c r="BH249" s="20">
        <f t="shared" si="73"/>
        <v>1</v>
      </c>
      <c r="BI249" s="20">
        <f t="shared" si="73"/>
        <v>0</v>
      </c>
      <c r="BJ249" s="20">
        <f t="shared" si="73"/>
        <v>0</v>
      </c>
      <c r="BK249" s="20">
        <f t="shared" si="73"/>
        <v>0</v>
      </c>
      <c r="BL249" s="15">
        <v>33.762996899999997</v>
      </c>
      <c r="BM249" s="16">
        <v>-84.423132800000005</v>
      </c>
      <c r="BO249">
        <f t="shared" si="65"/>
        <v>0</v>
      </c>
      <c r="BP249" s="28">
        <f t="shared" si="66"/>
        <v>1</v>
      </c>
      <c r="BQ249">
        <f t="shared" si="76"/>
        <v>1</v>
      </c>
      <c r="BR249">
        <f t="shared" si="68"/>
        <v>0</v>
      </c>
      <c r="BS249">
        <f t="shared" si="68"/>
        <v>0</v>
      </c>
      <c r="BT249">
        <f t="shared" si="68"/>
        <v>0</v>
      </c>
      <c r="BU249">
        <f t="shared" si="68"/>
        <v>0</v>
      </c>
    </row>
    <row r="250" spans="1:73" x14ac:dyDescent="0.45">
      <c r="A250" s="18">
        <v>249</v>
      </c>
      <c r="B250" s="15" t="s">
        <v>881</v>
      </c>
      <c r="C250" s="15" t="s">
        <v>402</v>
      </c>
      <c r="D250" s="15" t="s">
        <v>1179</v>
      </c>
      <c r="E250" s="17">
        <v>36300</v>
      </c>
      <c r="F250" s="15" t="s">
        <v>881</v>
      </c>
      <c r="G250" s="40" t="s">
        <v>1432</v>
      </c>
      <c r="H250">
        <f t="shared" si="61"/>
        <v>0</v>
      </c>
      <c r="I250" s="15" t="s">
        <v>331</v>
      </c>
      <c r="J250" s="40" t="s">
        <v>331</v>
      </c>
      <c r="K250" s="20">
        <f t="shared" si="74"/>
        <v>0</v>
      </c>
      <c r="L250" s="20">
        <f t="shared" si="79"/>
        <v>0</v>
      </c>
      <c r="M250" s="20">
        <f t="shared" si="79"/>
        <v>0</v>
      </c>
      <c r="N250" s="20">
        <f t="shared" si="79"/>
        <v>0</v>
      </c>
      <c r="O250" s="20">
        <f t="shared" si="79"/>
        <v>0</v>
      </c>
      <c r="P250" s="20">
        <f t="shared" si="79"/>
        <v>0</v>
      </c>
      <c r="Q250" s="20">
        <f t="shared" si="79"/>
        <v>0</v>
      </c>
      <c r="R250" s="20">
        <f t="shared" si="79"/>
        <v>1</v>
      </c>
      <c r="S250" s="20">
        <f t="shared" si="79"/>
        <v>0</v>
      </c>
      <c r="T250" s="20">
        <f t="shared" si="79"/>
        <v>0</v>
      </c>
      <c r="U250" s="20">
        <f t="shared" si="79"/>
        <v>0</v>
      </c>
      <c r="V250" s="20">
        <f t="shared" si="79"/>
        <v>0</v>
      </c>
      <c r="W250" s="20">
        <f t="shared" si="79"/>
        <v>0</v>
      </c>
      <c r="X250" s="40" t="s">
        <v>882</v>
      </c>
      <c r="Y250" s="20">
        <f t="shared" si="77"/>
        <v>0</v>
      </c>
      <c r="Z250" s="20">
        <f t="shared" si="78"/>
        <v>0</v>
      </c>
      <c r="AA250" s="20">
        <f t="shared" si="78"/>
        <v>0</v>
      </c>
      <c r="AB250" s="20">
        <f t="shared" si="78"/>
        <v>0</v>
      </c>
      <c r="AC250" s="20">
        <f t="shared" si="78"/>
        <v>0</v>
      </c>
      <c r="AD250" s="20">
        <f t="shared" si="78"/>
        <v>0</v>
      </c>
      <c r="AE250" s="20">
        <f t="shared" si="78"/>
        <v>0</v>
      </c>
      <c r="AF250" s="20">
        <f t="shared" si="78"/>
        <v>0</v>
      </c>
      <c r="AG250" s="20">
        <f t="shared" si="78"/>
        <v>0</v>
      </c>
      <c r="AH250" s="20">
        <f t="shared" si="78"/>
        <v>0</v>
      </c>
      <c r="AI250" s="20">
        <f t="shared" si="78"/>
        <v>1</v>
      </c>
      <c r="AJ250" s="40" t="s">
        <v>883</v>
      </c>
      <c r="AK250" s="15">
        <v>0</v>
      </c>
      <c r="AL250" s="15">
        <v>6</v>
      </c>
      <c r="AM250" s="15">
        <v>6</v>
      </c>
      <c r="AN250" s="15">
        <v>0</v>
      </c>
      <c r="AO250" s="15">
        <v>15</v>
      </c>
      <c r="AP250" s="15"/>
      <c r="AQ250" s="15"/>
      <c r="AR250" s="29">
        <v>15</v>
      </c>
      <c r="AS250" s="39" t="s">
        <v>28</v>
      </c>
      <c r="AT250" s="28">
        <f t="shared" si="62"/>
        <v>0</v>
      </c>
      <c r="AU250" s="28" t="s">
        <v>101</v>
      </c>
      <c r="AV250" s="40" t="s">
        <v>28</v>
      </c>
      <c r="AW250" s="32">
        <f t="shared" si="72"/>
        <v>0</v>
      </c>
      <c r="AX250" s="32">
        <f t="shared" si="72"/>
        <v>1</v>
      </c>
      <c r="AY250" s="32">
        <f t="shared" si="72"/>
        <v>0</v>
      </c>
      <c r="AZ250" s="42" t="s">
        <v>29</v>
      </c>
      <c r="BA250">
        <f t="shared" si="75"/>
        <v>1</v>
      </c>
      <c r="BB250">
        <f t="shared" si="67"/>
        <v>0</v>
      </c>
      <c r="BC250">
        <f t="shared" si="67"/>
        <v>0</v>
      </c>
      <c r="BD250">
        <f t="shared" si="67"/>
        <v>0</v>
      </c>
      <c r="BE250">
        <f t="shared" si="67"/>
        <v>0</v>
      </c>
      <c r="BF250">
        <f t="shared" si="67"/>
        <v>0</v>
      </c>
      <c r="BG250" s="40" t="s">
        <v>109</v>
      </c>
      <c r="BH250" s="20">
        <f t="shared" si="73"/>
        <v>1</v>
      </c>
      <c r="BI250" s="20">
        <f t="shared" si="73"/>
        <v>0</v>
      </c>
      <c r="BJ250" s="20">
        <f t="shared" si="73"/>
        <v>0</v>
      </c>
      <c r="BK250" s="20">
        <f t="shared" si="73"/>
        <v>0</v>
      </c>
      <c r="BL250" s="15">
        <v>33.66086267</v>
      </c>
      <c r="BM250" s="16">
        <v>-84.026885269999994</v>
      </c>
      <c r="BO250">
        <f t="shared" si="65"/>
        <v>0</v>
      </c>
      <c r="BP250" s="28">
        <f t="shared" si="66"/>
        <v>1</v>
      </c>
      <c r="BQ250">
        <f t="shared" si="76"/>
        <v>1</v>
      </c>
      <c r="BR250">
        <f t="shared" si="68"/>
        <v>0</v>
      </c>
      <c r="BS250">
        <f t="shared" si="68"/>
        <v>0</v>
      </c>
      <c r="BT250">
        <f t="shared" si="68"/>
        <v>0</v>
      </c>
      <c r="BU250">
        <f t="shared" si="68"/>
        <v>0</v>
      </c>
    </row>
    <row r="251" spans="1:73" x14ac:dyDescent="0.45">
      <c r="A251" s="18">
        <v>250</v>
      </c>
      <c r="B251" s="15" t="s">
        <v>884</v>
      </c>
      <c r="C251" s="15" t="s">
        <v>1249</v>
      </c>
      <c r="D251" s="15" t="s">
        <v>1218</v>
      </c>
      <c r="E251" s="17">
        <v>36270</v>
      </c>
      <c r="F251" s="15" t="s">
        <v>884</v>
      </c>
      <c r="G251" s="40" t="s">
        <v>1432</v>
      </c>
      <c r="H251">
        <f t="shared" si="61"/>
        <v>0</v>
      </c>
      <c r="I251" s="15" t="s">
        <v>776</v>
      </c>
      <c r="J251" s="40" t="s">
        <v>776</v>
      </c>
      <c r="K251" s="20">
        <f t="shared" si="74"/>
        <v>0</v>
      </c>
      <c r="L251" s="20">
        <f t="shared" si="79"/>
        <v>0</v>
      </c>
      <c r="M251" s="20">
        <f t="shared" si="79"/>
        <v>0</v>
      </c>
      <c r="N251" s="20">
        <f t="shared" si="79"/>
        <v>0</v>
      </c>
      <c r="O251" s="20">
        <f t="shared" si="79"/>
        <v>0</v>
      </c>
      <c r="P251" s="20">
        <f t="shared" si="79"/>
        <v>0</v>
      </c>
      <c r="Q251" s="20">
        <f t="shared" si="79"/>
        <v>0</v>
      </c>
      <c r="R251" s="20">
        <f t="shared" si="79"/>
        <v>0</v>
      </c>
      <c r="S251" s="20">
        <f t="shared" si="79"/>
        <v>1</v>
      </c>
      <c r="T251" s="20">
        <f t="shared" si="79"/>
        <v>0</v>
      </c>
      <c r="U251" s="20">
        <f t="shared" si="79"/>
        <v>0</v>
      </c>
      <c r="V251" s="20">
        <f t="shared" si="79"/>
        <v>0</v>
      </c>
      <c r="W251" s="20">
        <f t="shared" si="79"/>
        <v>0</v>
      </c>
      <c r="X251" s="40" t="s">
        <v>57</v>
      </c>
      <c r="Y251" s="20">
        <f t="shared" si="77"/>
        <v>0</v>
      </c>
      <c r="Z251" s="20">
        <f t="shared" si="78"/>
        <v>0</v>
      </c>
      <c r="AA251" s="20">
        <f t="shared" si="78"/>
        <v>0</v>
      </c>
      <c r="AB251" s="20">
        <f t="shared" si="78"/>
        <v>1</v>
      </c>
      <c r="AC251" s="20">
        <f t="shared" si="78"/>
        <v>0</v>
      </c>
      <c r="AD251" s="20">
        <f t="shared" si="78"/>
        <v>0</v>
      </c>
      <c r="AE251" s="20">
        <f t="shared" si="78"/>
        <v>0</v>
      </c>
      <c r="AF251" s="20">
        <f t="shared" si="78"/>
        <v>0</v>
      </c>
      <c r="AG251" s="20">
        <f t="shared" si="78"/>
        <v>0</v>
      </c>
      <c r="AH251" s="20">
        <f t="shared" si="78"/>
        <v>0</v>
      </c>
      <c r="AI251" s="20">
        <f t="shared" si="78"/>
        <v>0</v>
      </c>
      <c r="AJ251" s="40" t="s">
        <v>886</v>
      </c>
      <c r="AK251" s="15">
        <v>15</v>
      </c>
      <c r="AL251" s="15">
        <v>24</v>
      </c>
      <c r="AM251" s="15">
        <v>37</v>
      </c>
      <c r="AN251" s="15">
        <v>0</v>
      </c>
      <c r="AO251" s="15" t="s">
        <v>887</v>
      </c>
      <c r="AP251" s="15"/>
      <c r="AQ251" s="15"/>
      <c r="AR251" s="29">
        <v>18</v>
      </c>
      <c r="AS251" s="39" t="s">
        <v>28</v>
      </c>
      <c r="AT251" s="28">
        <f t="shared" si="62"/>
        <v>0</v>
      </c>
      <c r="AU251" s="28" t="s">
        <v>101</v>
      </c>
      <c r="AV251" s="40" t="s">
        <v>52</v>
      </c>
      <c r="AW251" s="32">
        <f t="shared" si="72"/>
        <v>1</v>
      </c>
      <c r="AX251" s="32">
        <f t="shared" si="72"/>
        <v>0</v>
      </c>
      <c r="AY251" s="32">
        <f t="shared" si="72"/>
        <v>0</v>
      </c>
      <c r="AZ251" s="42" t="s">
        <v>29</v>
      </c>
      <c r="BA251">
        <f t="shared" si="75"/>
        <v>1</v>
      </c>
      <c r="BB251">
        <f t="shared" si="67"/>
        <v>0</v>
      </c>
      <c r="BC251">
        <f t="shared" si="67"/>
        <v>0</v>
      </c>
      <c r="BD251">
        <f t="shared" si="67"/>
        <v>0</v>
      </c>
      <c r="BE251">
        <f t="shared" si="67"/>
        <v>0</v>
      </c>
      <c r="BF251">
        <f t="shared" si="67"/>
        <v>0</v>
      </c>
      <c r="BG251" s="40" t="s">
        <v>109</v>
      </c>
      <c r="BH251" s="20">
        <f t="shared" si="73"/>
        <v>1</v>
      </c>
      <c r="BI251" s="20">
        <f t="shared" si="73"/>
        <v>0</v>
      </c>
      <c r="BJ251" s="20">
        <f t="shared" si="73"/>
        <v>0</v>
      </c>
      <c r="BK251" s="20">
        <f t="shared" si="73"/>
        <v>0</v>
      </c>
      <c r="BL251" s="15">
        <v>39.59358263</v>
      </c>
      <c r="BM251" s="16">
        <v>-105.0152112</v>
      </c>
      <c r="BO251">
        <f t="shared" si="65"/>
        <v>0</v>
      </c>
      <c r="BP251" s="28">
        <f t="shared" si="66"/>
        <v>1</v>
      </c>
      <c r="BQ251">
        <f t="shared" si="76"/>
        <v>1</v>
      </c>
      <c r="BR251">
        <f t="shared" si="68"/>
        <v>0</v>
      </c>
      <c r="BS251">
        <f t="shared" si="68"/>
        <v>0</v>
      </c>
      <c r="BT251">
        <f t="shared" si="68"/>
        <v>0</v>
      </c>
      <c r="BU251">
        <f t="shared" si="68"/>
        <v>0</v>
      </c>
    </row>
    <row r="252" spans="1:73" x14ac:dyDescent="0.45">
      <c r="A252" s="18">
        <v>251</v>
      </c>
      <c r="B252" s="15" t="s">
        <v>888</v>
      </c>
      <c r="C252" s="15" t="s">
        <v>1248</v>
      </c>
      <c r="D252" s="15" t="s">
        <v>1163</v>
      </c>
      <c r="E252" s="17">
        <v>36074</v>
      </c>
      <c r="F252" s="15" t="s">
        <v>756</v>
      </c>
      <c r="G252" s="40" t="s">
        <v>24</v>
      </c>
      <c r="H252">
        <f t="shared" si="61"/>
        <v>0</v>
      </c>
      <c r="I252" s="15" t="s">
        <v>25</v>
      </c>
      <c r="J252" s="40" t="s">
        <v>25</v>
      </c>
      <c r="K252" s="20">
        <f t="shared" si="74"/>
        <v>1</v>
      </c>
      <c r="L252" s="20">
        <f t="shared" si="79"/>
        <v>0</v>
      </c>
      <c r="M252" s="20">
        <f t="shared" si="79"/>
        <v>0</v>
      </c>
      <c r="N252" s="20">
        <f t="shared" si="79"/>
        <v>0</v>
      </c>
      <c r="O252" s="20">
        <f t="shared" si="79"/>
        <v>0</v>
      </c>
      <c r="P252" s="20">
        <f t="shared" si="79"/>
        <v>0</v>
      </c>
      <c r="Q252" s="20">
        <f t="shared" si="79"/>
        <v>0</v>
      </c>
      <c r="R252" s="20">
        <f t="shared" si="79"/>
        <v>0</v>
      </c>
      <c r="S252" s="20">
        <f t="shared" si="79"/>
        <v>0</v>
      </c>
      <c r="T252" s="20">
        <f t="shared" si="79"/>
        <v>0</v>
      </c>
      <c r="U252" s="20">
        <f t="shared" si="79"/>
        <v>0</v>
      </c>
      <c r="V252" s="20">
        <f t="shared" si="79"/>
        <v>0</v>
      </c>
      <c r="W252" s="20">
        <f t="shared" si="79"/>
        <v>0</v>
      </c>
      <c r="X252" s="40" t="s">
        <v>57</v>
      </c>
      <c r="Y252" s="20">
        <f t="shared" si="77"/>
        <v>0</v>
      </c>
      <c r="Z252" s="20">
        <f t="shared" si="78"/>
        <v>0</v>
      </c>
      <c r="AA252" s="20">
        <f t="shared" si="78"/>
        <v>0</v>
      </c>
      <c r="AB252" s="20">
        <f t="shared" si="78"/>
        <v>1</v>
      </c>
      <c r="AC252" s="20">
        <f t="shared" si="78"/>
        <v>0</v>
      </c>
      <c r="AD252" s="20">
        <f t="shared" si="78"/>
        <v>0</v>
      </c>
      <c r="AE252" s="20">
        <f t="shared" si="78"/>
        <v>0</v>
      </c>
      <c r="AF252" s="20">
        <f t="shared" si="78"/>
        <v>0</v>
      </c>
      <c r="AG252" s="20">
        <f t="shared" si="78"/>
        <v>0</v>
      </c>
      <c r="AH252" s="20">
        <f t="shared" si="78"/>
        <v>0</v>
      </c>
      <c r="AI252" s="20">
        <f t="shared" si="78"/>
        <v>0</v>
      </c>
      <c r="AJ252" s="40" t="s">
        <v>890</v>
      </c>
      <c r="AK252" s="15">
        <v>0</v>
      </c>
      <c r="AL252" s="15">
        <v>6</v>
      </c>
      <c r="AM252" s="15">
        <v>6</v>
      </c>
      <c r="AN252" s="15">
        <v>0</v>
      </c>
      <c r="AO252" s="15">
        <v>48</v>
      </c>
      <c r="AP252" s="15">
        <v>1</v>
      </c>
      <c r="AQ252" s="15" t="s">
        <v>891</v>
      </c>
      <c r="AR252" s="29">
        <v>48</v>
      </c>
      <c r="AS252" s="40" t="s">
        <v>52</v>
      </c>
      <c r="AT252" s="28">
        <f t="shared" si="62"/>
        <v>1</v>
      </c>
      <c r="AU252" s="29" t="s">
        <v>891</v>
      </c>
      <c r="AV252" s="40" t="s">
        <v>28</v>
      </c>
      <c r="AW252" s="32">
        <f t="shared" si="72"/>
        <v>0</v>
      </c>
      <c r="AX252" s="32">
        <f t="shared" si="72"/>
        <v>1</v>
      </c>
      <c r="AY252" s="32">
        <f t="shared" si="72"/>
        <v>0</v>
      </c>
      <c r="AZ252" s="42" t="s">
        <v>1469</v>
      </c>
      <c r="BA252">
        <f t="shared" si="75"/>
        <v>0</v>
      </c>
      <c r="BB252">
        <f t="shared" si="67"/>
        <v>0</v>
      </c>
      <c r="BC252">
        <f t="shared" si="67"/>
        <v>1</v>
      </c>
      <c r="BD252">
        <f t="shared" si="67"/>
        <v>0</v>
      </c>
      <c r="BE252">
        <f t="shared" si="67"/>
        <v>0</v>
      </c>
      <c r="BF252">
        <f t="shared" si="67"/>
        <v>0</v>
      </c>
      <c r="BG252" s="40" t="s">
        <v>109</v>
      </c>
      <c r="BH252" s="20">
        <f t="shared" si="73"/>
        <v>1</v>
      </c>
      <c r="BI252" s="20">
        <f t="shared" si="73"/>
        <v>0</v>
      </c>
      <c r="BJ252" s="20">
        <f t="shared" si="73"/>
        <v>0</v>
      </c>
      <c r="BK252" s="20">
        <f t="shared" si="73"/>
        <v>0</v>
      </c>
      <c r="BL252" s="15">
        <v>33.938143480000001</v>
      </c>
      <c r="BM252" s="16">
        <v>-117.39484090000001</v>
      </c>
      <c r="BO252">
        <f t="shared" si="65"/>
        <v>0</v>
      </c>
      <c r="BP252" s="28">
        <f t="shared" si="66"/>
        <v>1</v>
      </c>
      <c r="BQ252">
        <f t="shared" si="76"/>
        <v>0</v>
      </c>
      <c r="BR252">
        <f t="shared" si="68"/>
        <v>0</v>
      </c>
      <c r="BS252">
        <f t="shared" si="68"/>
        <v>1</v>
      </c>
      <c r="BT252">
        <f t="shared" si="68"/>
        <v>0</v>
      </c>
      <c r="BU252">
        <f t="shared" si="68"/>
        <v>0</v>
      </c>
    </row>
    <row r="253" spans="1:73" x14ac:dyDescent="0.45">
      <c r="A253" s="18">
        <v>252</v>
      </c>
      <c r="B253" s="15" t="s">
        <v>892</v>
      </c>
      <c r="C253" s="15" t="s">
        <v>1247</v>
      </c>
      <c r="D253" s="15" t="s">
        <v>1246</v>
      </c>
      <c r="E253" s="17">
        <v>35936</v>
      </c>
      <c r="F253" s="15" t="s">
        <v>807</v>
      </c>
      <c r="G253" s="40" t="s">
        <v>24</v>
      </c>
      <c r="H253">
        <f t="shared" si="61"/>
        <v>0</v>
      </c>
      <c r="I253" s="15" t="s">
        <v>894</v>
      </c>
      <c r="J253" s="40" t="s">
        <v>331</v>
      </c>
      <c r="K253" s="20">
        <f t="shared" si="74"/>
        <v>0</v>
      </c>
      <c r="L253" s="20">
        <f t="shared" si="79"/>
        <v>0</v>
      </c>
      <c r="M253" s="20">
        <f t="shared" si="79"/>
        <v>0</v>
      </c>
      <c r="N253" s="20">
        <f t="shared" si="79"/>
        <v>0</v>
      </c>
      <c r="O253" s="20">
        <f t="shared" si="79"/>
        <v>0</v>
      </c>
      <c r="P253" s="20">
        <f t="shared" si="79"/>
        <v>0</v>
      </c>
      <c r="Q253" s="20">
        <f t="shared" si="79"/>
        <v>0</v>
      </c>
      <c r="R253" s="20">
        <f t="shared" si="79"/>
        <v>1</v>
      </c>
      <c r="S253" s="20">
        <f t="shared" si="79"/>
        <v>0</v>
      </c>
      <c r="T253" s="20">
        <f t="shared" si="79"/>
        <v>0</v>
      </c>
      <c r="U253" s="20">
        <f t="shared" si="79"/>
        <v>0</v>
      </c>
      <c r="V253" s="20">
        <f t="shared" si="79"/>
        <v>0</v>
      </c>
      <c r="W253" s="20">
        <f t="shared" si="79"/>
        <v>0</v>
      </c>
      <c r="X253" s="40" t="s">
        <v>223</v>
      </c>
      <c r="Y253" s="20">
        <f t="shared" si="77"/>
        <v>0</v>
      </c>
      <c r="Z253" s="20">
        <f t="shared" si="78"/>
        <v>0</v>
      </c>
      <c r="AA253" s="20">
        <f t="shared" si="78"/>
        <v>0</v>
      </c>
      <c r="AB253" s="20">
        <f t="shared" si="78"/>
        <v>0</v>
      </c>
      <c r="AC253" s="20">
        <f t="shared" si="78"/>
        <v>1</v>
      </c>
      <c r="AD253" s="20">
        <f t="shared" si="78"/>
        <v>0</v>
      </c>
      <c r="AE253" s="20">
        <f t="shared" si="78"/>
        <v>0</v>
      </c>
      <c r="AF253" s="20">
        <f t="shared" si="78"/>
        <v>0</v>
      </c>
      <c r="AG253" s="20">
        <f t="shared" si="78"/>
        <v>0</v>
      </c>
      <c r="AH253" s="20">
        <f t="shared" si="78"/>
        <v>0</v>
      </c>
      <c r="AI253" s="20">
        <f t="shared" si="78"/>
        <v>0</v>
      </c>
      <c r="AJ253" s="40" t="s">
        <v>895</v>
      </c>
      <c r="AK253" s="15">
        <v>4</v>
      </c>
      <c r="AL253" s="15">
        <v>25</v>
      </c>
      <c r="AM253" s="15">
        <v>29</v>
      </c>
      <c r="AN253" s="15">
        <v>0</v>
      </c>
      <c r="AO253" s="15">
        <v>15</v>
      </c>
      <c r="AP253" s="15"/>
      <c r="AQ253" s="15"/>
      <c r="AR253" s="29">
        <v>15</v>
      </c>
      <c r="AS253" s="39" t="s">
        <v>28</v>
      </c>
      <c r="AT253" s="28">
        <f t="shared" si="62"/>
        <v>0</v>
      </c>
      <c r="AU253" s="28" t="s">
        <v>101</v>
      </c>
      <c r="AV253" s="40" t="s">
        <v>52</v>
      </c>
      <c r="AW253" s="32">
        <f t="shared" si="72"/>
        <v>1</v>
      </c>
      <c r="AX253" s="32">
        <f t="shared" si="72"/>
        <v>0</v>
      </c>
      <c r="AY253" s="32">
        <f t="shared" si="72"/>
        <v>0</v>
      </c>
      <c r="AZ253" s="42" t="s">
        <v>29</v>
      </c>
      <c r="BA253">
        <f t="shared" si="75"/>
        <v>1</v>
      </c>
      <c r="BB253">
        <f t="shared" si="67"/>
        <v>0</v>
      </c>
      <c r="BC253">
        <f t="shared" si="67"/>
        <v>0</v>
      </c>
      <c r="BD253">
        <f t="shared" ref="BB253:BF304" si="80">IF($AZ253=BD$1,1,0)</f>
        <v>0</v>
      </c>
      <c r="BE253">
        <f t="shared" si="80"/>
        <v>0</v>
      </c>
      <c r="BF253">
        <f t="shared" si="80"/>
        <v>0</v>
      </c>
      <c r="BG253" s="40" t="s">
        <v>109</v>
      </c>
      <c r="BH253" s="20">
        <f t="shared" si="73"/>
        <v>1</v>
      </c>
      <c r="BI253" s="20">
        <f t="shared" si="73"/>
        <v>0</v>
      </c>
      <c r="BJ253" s="20">
        <f t="shared" si="73"/>
        <v>0</v>
      </c>
      <c r="BK253" s="20">
        <f t="shared" si="73"/>
        <v>0</v>
      </c>
      <c r="BL253" s="15">
        <v>44.054896980000002</v>
      </c>
      <c r="BM253" s="16">
        <v>-123.0075562</v>
      </c>
      <c r="BO253">
        <f t="shared" si="65"/>
        <v>0</v>
      </c>
      <c r="BP253" s="28">
        <f t="shared" si="66"/>
        <v>1</v>
      </c>
      <c r="BQ253">
        <f t="shared" si="76"/>
        <v>1</v>
      </c>
      <c r="BR253">
        <f t="shared" si="68"/>
        <v>0</v>
      </c>
      <c r="BS253">
        <f t="shared" si="68"/>
        <v>0</v>
      </c>
      <c r="BT253">
        <f t="shared" ref="BR253:BU304" si="81">IF($AZ253=BT$1,1,0)</f>
        <v>0</v>
      </c>
      <c r="BU253">
        <f t="shared" si="81"/>
        <v>0</v>
      </c>
    </row>
    <row r="254" spans="1:73" x14ac:dyDescent="0.45">
      <c r="A254" s="18">
        <v>253</v>
      </c>
      <c r="B254" s="15" t="s">
        <v>896</v>
      </c>
      <c r="C254" s="15" t="s">
        <v>1245</v>
      </c>
      <c r="D254" s="15" t="s">
        <v>1244</v>
      </c>
      <c r="E254" s="17">
        <v>35909</v>
      </c>
      <c r="F254" s="15" t="s">
        <v>898</v>
      </c>
      <c r="G254" s="40" t="s">
        <v>24</v>
      </c>
      <c r="H254">
        <f t="shared" si="61"/>
        <v>0</v>
      </c>
      <c r="I254" s="15" t="s">
        <v>25</v>
      </c>
      <c r="J254" s="40" t="s">
        <v>25</v>
      </c>
      <c r="K254" s="20">
        <f t="shared" si="74"/>
        <v>1</v>
      </c>
      <c r="L254" s="20">
        <f t="shared" si="79"/>
        <v>0</v>
      </c>
      <c r="M254" s="20">
        <f t="shared" si="79"/>
        <v>0</v>
      </c>
      <c r="N254" s="20">
        <f t="shared" si="79"/>
        <v>0</v>
      </c>
      <c r="O254" s="20">
        <f t="shared" si="79"/>
        <v>0</v>
      </c>
      <c r="P254" s="20">
        <f t="shared" si="79"/>
        <v>0</v>
      </c>
      <c r="Q254" s="20">
        <f t="shared" si="79"/>
        <v>0</v>
      </c>
      <c r="R254" s="20">
        <f t="shared" si="79"/>
        <v>0</v>
      </c>
      <c r="S254" s="20">
        <f t="shared" si="79"/>
        <v>0</v>
      </c>
      <c r="T254" s="20">
        <f t="shared" si="79"/>
        <v>0</v>
      </c>
      <c r="U254" s="20">
        <f t="shared" si="79"/>
        <v>0</v>
      </c>
      <c r="V254" s="20">
        <f t="shared" si="79"/>
        <v>0</v>
      </c>
      <c r="W254" s="20">
        <f t="shared" si="79"/>
        <v>0</v>
      </c>
      <c r="X254" s="40" t="s">
        <v>132</v>
      </c>
      <c r="Y254" s="20">
        <f t="shared" si="77"/>
        <v>0</v>
      </c>
      <c r="Z254" s="20">
        <f t="shared" si="78"/>
        <v>0</v>
      </c>
      <c r="AA254" s="20">
        <f t="shared" si="78"/>
        <v>0</v>
      </c>
      <c r="AB254" s="20">
        <f t="shared" si="78"/>
        <v>0</v>
      </c>
      <c r="AC254" s="20">
        <f t="shared" si="78"/>
        <v>0</v>
      </c>
      <c r="AD254" s="20">
        <f t="shared" si="78"/>
        <v>0</v>
      </c>
      <c r="AE254" s="20">
        <f t="shared" si="78"/>
        <v>1</v>
      </c>
      <c r="AF254" s="20">
        <f t="shared" si="78"/>
        <v>0</v>
      </c>
      <c r="AG254" s="20">
        <f t="shared" si="78"/>
        <v>0</v>
      </c>
      <c r="AH254" s="20">
        <f t="shared" si="78"/>
        <v>0</v>
      </c>
      <c r="AI254" s="20">
        <f t="shared" si="78"/>
        <v>0</v>
      </c>
      <c r="AJ254" s="40" t="s">
        <v>899</v>
      </c>
      <c r="AK254" s="15">
        <v>1</v>
      </c>
      <c r="AL254" s="15">
        <v>3</v>
      </c>
      <c r="AM254" s="15">
        <v>4</v>
      </c>
      <c r="AN254" s="15">
        <v>0</v>
      </c>
      <c r="AO254" s="15">
        <v>14</v>
      </c>
      <c r="AP254" s="15"/>
      <c r="AQ254" s="15"/>
      <c r="AR254" s="29">
        <v>14</v>
      </c>
      <c r="AS254" s="39" t="s">
        <v>28</v>
      </c>
      <c r="AT254" s="28">
        <f t="shared" si="62"/>
        <v>0</v>
      </c>
      <c r="AU254" s="28" t="s">
        <v>101</v>
      </c>
      <c r="AV254" s="40" t="s">
        <v>52</v>
      </c>
      <c r="AW254" s="32">
        <f t="shared" si="72"/>
        <v>1</v>
      </c>
      <c r="AX254" s="32">
        <f t="shared" si="72"/>
        <v>0</v>
      </c>
      <c r="AY254" s="32">
        <f t="shared" si="72"/>
        <v>0</v>
      </c>
      <c r="AZ254" s="42" t="s">
        <v>29</v>
      </c>
      <c r="BA254">
        <f t="shared" si="75"/>
        <v>1</v>
      </c>
      <c r="BB254">
        <f t="shared" si="80"/>
        <v>0</v>
      </c>
      <c r="BC254">
        <f t="shared" si="80"/>
        <v>0</v>
      </c>
      <c r="BD254">
        <f t="shared" si="80"/>
        <v>0</v>
      </c>
      <c r="BE254">
        <f t="shared" si="80"/>
        <v>0</v>
      </c>
      <c r="BF254">
        <f t="shared" si="80"/>
        <v>0</v>
      </c>
      <c r="BG254" s="40" t="s">
        <v>109</v>
      </c>
      <c r="BH254" s="20">
        <f t="shared" si="73"/>
        <v>1</v>
      </c>
      <c r="BI254" s="20">
        <f t="shared" si="73"/>
        <v>0</v>
      </c>
      <c r="BJ254" s="20">
        <f t="shared" si="73"/>
        <v>0</v>
      </c>
      <c r="BK254" s="20">
        <f t="shared" si="73"/>
        <v>0</v>
      </c>
      <c r="BL254" s="15">
        <v>41.876171360000001</v>
      </c>
      <c r="BM254" s="16">
        <v>-80.124596319999995</v>
      </c>
      <c r="BO254">
        <f t="shared" si="65"/>
        <v>0</v>
      </c>
      <c r="BP254" s="28">
        <f t="shared" si="66"/>
        <v>1</v>
      </c>
      <c r="BQ254">
        <f t="shared" si="76"/>
        <v>1</v>
      </c>
      <c r="BR254">
        <f t="shared" si="81"/>
        <v>0</v>
      </c>
      <c r="BS254">
        <f t="shared" si="81"/>
        <v>0</v>
      </c>
      <c r="BT254">
        <f t="shared" si="81"/>
        <v>0</v>
      </c>
      <c r="BU254">
        <f t="shared" si="81"/>
        <v>0</v>
      </c>
    </row>
    <row r="255" spans="1:73" x14ac:dyDescent="0.45">
      <c r="A255" s="18">
        <v>254</v>
      </c>
      <c r="B255" s="15" t="s">
        <v>900</v>
      </c>
      <c r="C255" s="15" t="s">
        <v>1243</v>
      </c>
      <c r="D255" s="15" t="s">
        <v>1242</v>
      </c>
      <c r="E255" s="17">
        <v>35878</v>
      </c>
      <c r="F255" s="15" t="s">
        <v>843</v>
      </c>
      <c r="G255" s="40" t="s">
        <v>24</v>
      </c>
      <c r="H255">
        <f t="shared" si="61"/>
        <v>0</v>
      </c>
      <c r="I255" s="15" t="s">
        <v>776</v>
      </c>
      <c r="J255" s="40" t="s">
        <v>776</v>
      </c>
      <c r="K255" s="20">
        <f t="shared" si="74"/>
        <v>0</v>
      </c>
      <c r="L255" s="20">
        <f t="shared" si="79"/>
        <v>0</v>
      </c>
      <c r="M255" s="20">
        <f t="shared" si="79"/>
        <v>0</v>
      </c>
      <c r="N255" s="20">
        <f t="shared" si="79"/>
        <v>0</v>
      </c>
      <c r="O255" s="20">
        <f t="shared" si="79"/>
        <v>0</v>
      </c>
      <c r="P255" s="20">
        <f t="shared" si="79"/>
        <v>0</v>
      </c>
      <c r="Q255" s="20">
        <f t="shared" si="79"/>
        <v>0</v>
      </c>
      <c r="R255" s="20">
        <f t="shared" si="79"/>
        <v>0</v>
      </c>
      <c r="S255" s="20">
        <f t="shared" si="79"/>
        <v>1</v>
      </c>
      <c r="T255" s="20">
        <f t="shared" si="79"/>
        <v>0</v>
      </c>
      <c r="U255" s="20">
        <f t="shared" si="79"/>
        <v>0</v>
      </c>
      <c r="V255" s="20">
        <f t="shared" si="79"/>
        <v>0</v>
      </c>
      <c r="W255" s="20">
        <f t="shared" si="79"/>
        <v>0</v>
      </c>
      <c r="X255" s="40" t="s">
        <v>132</v>
      </c>
      <c r="Y255" s="20">
        <f t="shared" si="77"/>
        <v>0</v>
      </c>
      <c r="Z255" s="20">
        <f t="shared" si="78"/>
        <v>0</v>
      </c>
      <c r="AA255" s="20">
        <f t="shared" si="78"/>
        <v>0</v>
      </c>
      <c r="AB255" s="20">
        <f t="shared" si="78"/>
        <v>0</v>
      </c>
      <c r="AC255" s="20">
        <f t="shared" si="78"/>
        <v>0</v>
      </c>
      <c r="AD255" s="20">
        <f t="shared" si="78"/>
        <v>0</v>
      </c>
      <c r="AE255" s="20">
        <f t="shared" si="78"/>
        <v>1</v>
      </c>
      <c r="AF255" s="20">
        <f t="shared" si="78"/>
        <v>0</v>
      </c>
      <c r="AG255" s="20">
        <f t="shared" si="78"/>
        <v>0</v>
      </c>
      <c r="AH255" s="20">
        <f t="shared" si="78"/>
        <v>0</v>
      </c>
      <c r="AI255" s="20">
        <f t="shared" si="78"/>
        <v>0</v>
      </c>
      <c r="AJ255" s="40" t="s">
        <v>902</v>
      </c>
      <c r="AK255" s="15">
        <v>5</v>
      </c>
      <c r="AL255" s="15">
        <v>10</v>
      </c>
      <c r="AM255" s="15">
        <v>15</v>
      </c>
      <c r="AN255" s="15">
        <v>0</v>
      </c>
      <c r="AO255" s="15" t="s">
        <v>903</v>
      </c>
      <c r="AP255" s="15"/>
      <c r="AQ255" s="15"/>
      <c r="AR255" s="29">
        <v>12</v>
      </c>
      <c r="AS255" s="39" t="s">
        <v>28</v>
      </c>
      <c r="AT255" s="28">
        <f t="shared" si="62"/>
        <v>0</v>
      </c>
      <c r="AU255" s="28" t="s">
        <v>101</v>
      </c>
      <c r="AV255" s="40" t="s">
        <v>28</v>
      </c>
      <c r="AW255" s="32">
        <f t="shared" si="72"/>
        <v>0</v>
      </c>
      <c r="AX255" s="32">
        <f t="shared" si="72"/>
        <v>1</v>
      </c>
      <c r="AY255" s="32">
        <f t="shared" si="72"/>
        <v>0</v>
      </c>
      <c r="AZ255" s="42" t="s">
        <v>29</v>
      </c>
      <c r="BA255">
        <f t="shared" si="75"/>
        <v>1</v>
      </c>
      <c r="BB255">
        <f t="shared" si="80"/>
        <v>0</v>
      </c>
      <c r="BC255">
        <f t="shared" si="80"/>
        <v>0</v>
      </c>
      <c r="BD255">
        <f t="shared" si="80"/>
        <v>0</v>
      </c>
      <c r="BE255">
        <f t="shared" si="80"/>
        <v>0</v>
      </c>
      <c r="BF255">
        <f t="shared" si="80"/>
        <v>0</v>
      </c>
      <c r="BG255" s="40" t="s">
        <v>109</v>
      </c>
      <c r="BH255" s="20">
        <f t="shared" si="73"/>
        <v>1</v>
      </c>
      <c r="BI255" s="20">
        <f t="shared" si="73"/>
        <v>0</v>
      </c>
      <c r="BJ255" s="20">
        <f t="shared" si="73"/>
        <v>0</v>
      </c>
      <c r="BK255" s="20">
        <f t="shared" si="73"/>
        <v>0</v>
      </c>
      <c r="BL255" s="15">
        <v>35.820989500000003</v>
      </c>
      <c r="BM255" s="16">
        <v>-90.668260599999996</v>
      </c>
      <c r="BO255">
        <f t="shared" si="65"/>
        <v>0</v>
      </c>
      <c r="BP255" s="28">
        <f t="shared" si="66"/>
        <v>1</v>
      </c>
      <c r="BQ255">
        <f t="shared" si="76"/>
        <v>1</v>
      </c>
      <c r="BR255">
        <f t="shared" si="81"/>
        <v>0</v>
      </c>
      <c r="BS255">
        <f t="shared" si="81"/>
        <v>0</v>
      </c>
      <c r="BT255">
        <f t="shared" si="81"/>
        <v>0</v>
      </c>
      <c r="BU255">
        <f t="shared" si="81"/>
        <v>0</v>
      </c>
    </row>
    <row r="256" spans="1:73" x14ac:dyDescent="0.45">
      <c r="A256" s="18">
        <v>255</v>
      </c>
      <c r="B256" s="15" t="s">
        <v>904</v>
      </c>
      <c r="C256" s="15" t="s">
        <v>1241</v>
      </c>
      <c r="D256" s="15" t="s">
        <v>1240</v>
      </c>
      <c r="E256" s="17">
        <v>35860</v>
      </c>
      <c r="F256" s="15" t="s">
        <v>555</v>
      </c>
      <c r="G256" s="40" t="s">
        <v>24</v>
      </c>
      <c r="H256">
        <f t="shared" si="61"/>
        <v>0</v>
      </c>
      <c r="I256" s="15" t="s">
        <v>354</v>
      </c>
      <c r="J256" s="40" t="s">
        <v>354</v>
      </c>
      <c r="K256" s="20">
        <f t="shared" si="74"/>
        <v>0</v>
      </c>
      <c r="L256" s="20">
        <f t="shared" si="79"/>
        <v>1</v>
      </c>
      <c r="M256" s="20">
        <f t="shared" si="79"/>
        <v>0</v>
      </c>
      <c r="N256" s="20">
        <f t="shared" si="79"/>
        <v>0</v>
      </c>
      <c r="O256" s="20">
        <f t="shared" si="79"/>
        <v>0</v>
      </c>
      <c r="P256" s="20">
        <f t="shared" si="79"/>
        <v>0</v>
      </c>
      <c r="Q256" s="20">
        <f t="shared" si="79"/>
        <v>0</v>
      </c>
      <c r="R256" s="20">
        <f t="shared" si="79"/>
        <v>0</v>
      </c>
      <c r="S256" s="20">
        <f t="shared" si="79"/>
        <v>0</v>
      </c>
      <c r="T256" s="20">
        <f t="shared" si="79"/>
        <v>0</v>
      </c>
      <c r="U256" s="20">
        <f t="shared" si="79"/>
        <v>0</v>
      </c>
      <c r="V256" s="20">
        <f t="shared" si="79"/>
        <v>0</v>
      </c>
      <c r="W256" s="20">
        <f t="shared" si="79"/>
        <v>0</v>
      </c>
      <c r="X256" s="40" t="s">
        <v>132</v>
      </c>
      <c r="Y256" s="20">
        <f t="shared" si="77"/>
        <v>0</v>
      </c>
      <c r="Z256" s="20">
        <f t="shared" si="78"/>
        <v>0</v>
      </c>
      <c r="AA256" s="20">
        <f t="shared" si="78"/>
        <v>0</v>
      </c>
      <c r="AB256" s="20">
        <f t="shared" si="78"/>
        <v>0</v>
      </c>
      <c r="AC256" s="20">
        <f t="shared" si="78"/>
        <v>0</v>
      </c>
      <c r="AD256" s="20">
        <f t="shared" si="78"/>
        <v>0</v>
      </c>
      <c r="AE256" s="20">
        <f t="shared" si="78"/>
        <v>1</v>
      </c>
      <c r="AF256" s="20">
        <f t="shared" si="78"/>
        <v>0</v>
      </c>
      <c r="AG256" s="20">
        <f t="shared" si="78"/>
        <v>0</v>
      </c>
      <c r="AH256" s="20">
        <f t="shared" si="78"/>
        <v>0</v>
      </c>
      <c r="AI256" s="20">
        <f t="shared" si="78"/>
        <v>0</v>
      </c>
      <c r="AJ256" s="40" t="s">
        <v>906</v>
      </c>
      <c r="AK256" s="15">
        <v>5</v>
      </c>
      <c r="AL256" s="15">
        <v>0</v>
      </c>
      <c r="AM256" s="15">
        <v>4</v>
      </c>
      <c r="AN256" s="15">
        <v>0</v>
      </c>
      <c r="AO256" s="15">
        <v>35</v>
      </c>
      <c r="AP256" s="15">
        <v>1</v>
      </c>
      <c r="AQ256" s="15" t="s">
        <v>907</v>
      </c>
      <c r="AR256" s="29">
        <v>35</v>
      </c>
      <c r="AS256" s="40" t="s">
        <v>52</v>
      </c>
      <c r="AT256" s="28">
        <f t="shared" si="62"/>
        <v>1</v>
      </c>
      <c r="AU256" s="29" t="s">
        <v>907</v>
      </c>
      <c r="AV256" s="40" t="s">
        <v>52</v>
      </c>
      <c r="AW256" s="32">
        <f t="shared" si="72"/>
        <v>1</v>
      </c>
      <c r="AX256" s="32">
        <f t="shared" si="72"/>
        <v>0</v>
      </c>
      <c r="AY256" s="32">
        <f t="shared" si="72"/>
        <v>0</v>
      </c>
      <c r="AZ256" s="42" t="s">
        <v>29</v>
      </c>
      <c r="BA256">
        <f t="shared" si="75"/>
        <v>1</v>
      </c>
      <c r="BB256">
        <f t="shared" si="80"/>
        <v>0</v>
      </c>
      <c r="BC256">
        <f t="shared" si="80"/>
        <v>0</v>
      </c>
      <c r="BD256">
        <f t="shared" si="80"/>
        <v>0</v>
      </c>
      <c r="BE256">
        <f t="shared" si="80"/>
        <v>0</v>
      </c>
      <c r="BF256">
        <f t="shared" si="80"/>
        <v>0</v>
      </c>
      <c r="BG256" s="40" t="s">
        <v>109</v>
      </c>
      <c r="BH256" s="20">
        <f t="shared" si="73"/>
        <v>1</v>
      </c>
      <c r="BI256" s="20">
        <f t="shared" si="73"/>
        <v>0</v>
      </c>
      <c r="BJ256" s="20">
        <f t="shared" si="73"/>
        <v>0</v>
      </c>
      <c r="BK256" s="20">
        <f t="shared" si="73"/>
        <v>0</v>
      </c>
      <c r="BL256" s="15">
        <v>41.68700845</v>
      </c>
      <c r="BM256" s="16">
        <v>-72.730839270000004</v>
      </c>
      <c r="BO256">
        <f t="shared" si="65"/>
        <v>0</v>
      </c>
      <c r="BP256" s="28">
        <f t="shared" si="66"/>
        <v>1</v>
      </c>
      <c r="BQ256">
        <f t="shared" si="76"/>
        <v>1</v>
      </c>
      <c r="BR256">
        <f t="shared" si="81"/>
        <v>0</v>
      </c>
      <c r="BS256">
        <f t="shared" si="81"/>
        <v>0</v>
      </c>
      <c r="BT256">
        <f t="shared" si="81"/>
        <v>0</v>
      </c>
      <c r="BU256">
        <f t="shared" si="81"/>
        <v>0</v>
      </c>
    </row>
    <row r="257" spans="1:73" x14ac:dyDescent="0.45">
      <c r="A257" s="18">
        <v>256</v>
      </c>
      <c r="B257" s="15" t="s">
        <v>908</v>
      </c>
      <c r="C257" s="15" t="s">
        <v>419</v>
      </c>
      <c r="D257" s="15" t="s">
        <v>1239</v>
      </c>
      <c r="E257" s="17">
        <v>35783</v>
      </c>
      <c r="F257" s="15" t="s">
        <v>555</v>
      </c>
      <c r="G257" s="40" t="s">
        <v>24</v>
      </c>
      <c r="H257">
        <f t="shared" si="61"/>
        <v>0</v>
      </c>
      <c r="I257" s="15" t="s">
        <v>354</v>
      </c>
      <c r="J257" s="40" t="s">
        <v>354</v>
      </c>
      <c r="K257" s="20">
        <f t="shared" si="74"/>
        <v>0</v>
      </c>
      <c r="L257" s="20">
        <f t="shared" si="79"/>
        <v>1</v>
      </c>
      <c r="M257" s="20">
        <f t="shared" si="79"/>
        <v>0</v>
      </c>
      <c r="N257" s="20">
        <f t="shared" si="79"/>
        <v>0</v>
      </c>
      <c r="O257" s="20">
        <f t="shared" si="79"/>
        <v>0</v>
      </c>
      <c r="P257" s="20">
        <f t="shared" si="79"/>
        <v>0</v>
      </c>
      <c r="Q257" s="20">
        <f t="shared" si="79"/>
        <v>0</v>
      </c>
      <c r="R257" s="20">
        <f t="shared" si="79"/>
        <v>0</v>
      </c>
      <c r="S257" s="20">
        <f t="shared" si="79"/>
        <v>0</v>
      </c>
      <c r="T257" s="20">
        <f t="shared" si="79"/>
        <v>0</v>
      </c>
      <c r="U257" s="20">
        <f t="shared" si="79"/>
        <v>0</v>
      </c>
      <c r="V257" s="20">
        <f t="shared" si="79"/>
        <v>0</v>
      </c>
      <c r="W257" s="20">
        <f t="shared" si="79"/>
        <v>0</v>
      </c>
      <c r="X257" s="40" t="s">
        <v>112</v>
      </c>
      <c r="Y257" s="20">
        <f t="shared" si="77"/>
        <v>0</v>
      </c>
      <c r="Z257" s="20">
        <f t="shared" si="78"/>
        <v>0</v>
      </c>
      <c r="AA257" s="20">
        <f t="shared" si="78"/>
        <v>0</v>
      </c>
      <c r="AB257" s="20">
        <f t="shared" si="78"/>
        <v>0</v>
      </c>
      <c r="AC257" s="20">
        <f t="shared" si="78"/>
        <v>0</v>
      </c>
      <c r="AD257" s="20">
        <f t="shared" si="78"/>
        <v>0</v>
      </c>
      <c r="AE257" s="20">
        <f t="shared" si="78"/>
        <v>0</v>
      </c>
      <c r="AF257" s="20">
        <f t="shared" si="78"/>
        <v>0</v>
      </c>
      <c r="AG257" s="20">
        <f t="shared" si="78"/>
        <v>0</v>
      </c>
      <c r="AH257" s="20">
        <f t="shared" si="78"/>
        <v>0</v>
      </c>
      <c r="AI257" s="20">
        <f t="shared" si="78"/>
        <v>0</v>
      </c>
      <c r="AJ257" s="40" t="s">
        <v>909</v>
      </c>
      <c r="AK257" s="15">
        <v>2</v>
      </c>
      <c r="AL257" s="15">
        <v>2</v>
      </c>
      <c r="AM257" s="15">
        <v>3</v>
      </c>
      <c r="AN257" s="15">
        <v>0</v>
      </c>
      <c r="AO257" s="15">
        <v>37</v>
      </c>
      <c r="AP257" s="15">
        <v>1</v>
      </c>
      <c r="AQ257" s="15" t="s">
        <v>419</v>
      </c>
      <c r="AR257" s="29">
        <v>37</v>
      </c>
      <c r="AS257" s="40" t="s">
        <v>52</v>
      </c>
      <c r="AT257" s="28">
        <f t="shared" si="62"/>
        <v>1</v>
      </c>
      <c r="AU257" s="29" t="s">
        <v>419</v>
      </c>
      <c r="AV257" s="40" t="s">
        <v>28</v>
      </c>
      <c r="AW257" s="32">
        <f t="shared" si="72"/>
        <v>0</v>
      </c>
      <c r="AX257" s="32">
        <f t="shared" si="72"/>
        <v>1</v>
      </c>
      <c r="AY257" s="32">
        <f t="shared" si="72"/>
        <v>0</v>
      </c>
      <c r="AZ257" s="42" t="s">
        <v>1469</v>
      </c>
      <c r="BA257">
        <f t="shared" si="75"/>
        <v>0</v>
      </c>
      <c r="BB257">
        <f t="shared" si="80"/>
        <v>0</v>
      </c>
      <c r="BC257">
        <f t="shared" si="80"/>
        <v>1</v>
      </c>
      <c r="BD257">
        <f t="shared" si="80"/>
        <v>0</v>
      </c>
      <c r="BE257">
        <f t="shared" si="80"/>
        <v>0</v>
      </c>
      <c r="BF257">
        <f t="shared" si="80"/>
        <v>0</v>
      </c>
      <c r="BG257" s="40" t="s">
        <v>109</v>
      </c>
      <c r="BH257" s="20">
        <f t="shared" si="73"/>
        <v>1</v>
      </c>
      <c r="BI257" s="20">
        <f t="shared" si="73"/>
        <v>0</v>
      </c>
      <c r="BJ257" s="20">
        <f t="shared" si="73"/>
        <v>0</v>
      </c>
      <c r="BK257" s="20">
        <f t="shared" si="73"/>
        <v>0</v>
      </c>
      <c r="BL257" s="15">
        <v>43.064203220000003</v>
      </c>
      <c r="BM257" s="16">
        <v>-87.967243850000003</v>
      </c>
      <c r="BO257">
        <f t="shared" si="65"/>
        <v>0</v>
      </c>
      <c r="BP257" s="28">
        <f t="shared" si="66"/>
        <v>1</v>
      </c>
      <c r="BQ257">
        <f t="shared" si="76"/>
        <v>0</v>
      </c>
      <c r="BR257">
        <f t="shared" si="81"/>
        <v>0</v>
      </c>
      <c r="BS257">
        <f t="shared" si="81"/>
        <v>1</v>
      </c>
      <c r="BT257">
        <f t="shared" si="81"/>
        <v>0</v>
      </c>
      <c r="BU257">
        <f t="shared" si="81"/>
        <v>0</v>
      </c>
    </row>
    <row r="258" spans="1:73" x14ac:dyDescent="0.45">
      <c r="A258" s="18">
        <v>257</v>
      </c>
      <c r="B258" s="15" t="s">
        <v>910</v>
      </c>
      <c r="C258" s="15" t="s">
        <v>1238</v>
      </c>
      <c r="D258" s="15" t="s">
        <v>1163</v>
      </c>
      <c r="E258" s="17">
        <v>35782</v>
      </c>
      <c r="F258" s="15" t="s">
        <v>555</v>
      </c>
      <c r="G258" s="40" t="s">
        <v>24</v>
      </c>
      <c r="H258">
        <f t="shared" si="61"/>
        <v>0</v>
      </c>
      <c r="I258" s="15" t="s">
        <v>644</v>
      </c>
      <c r="J258" s="40" t="s">
        <v>644</v>
      </c>
      <c r="K258" s="20">
        <f t="shared" si="74"/>
        <v>0</v>
      </c>
      <c r="L258" s="20">
        <f t="shared" si="79"/>
        <v>0</v>
      </c>
      <c r="M258" s="20">
        <f t="shared" si="79"/>
        <v>1</v>
      </c>
      <c r="N258" s="20">
        <f t="shared" si="79"/>
        <v>0</v>
      </c>
      <c r="O258" s="20">
        <f t="shared" si="79"/>
        <v>0</v>
      </c>
      <c r="P258" s="20">
        <f t="shared" si="79"/>
        <v>0</v>
      </c>
      <c r="Q258" s="20">
        <f t="shared" si="79"/>
        <v>0</v>
      </c>
      <c r="R258" s="20">
        <f t="shared" si="79"/>
        <v>0</v>
      </c>
      <c r="S258" s="20">
        <f t="shared" si="79"/>
        <v>0</v>
      </c>
      <c r="T258" s="20">
        <f t="shared" si="79"/>
        <v>0</v>
      </c>
      <c r="U258" s="20">
        <f t="shared" si="79"/>
        <v>0</v>
      </c>
      <c r="V258" s="20">
        <f t="shared" si="79"/>
        <v>0</v>
      </c>
      <c r="W258" s="20">
        <f t="shared" si="79"/>
        <v>0</v>
      </c>
      <c r="X258" s="40" t="s">
        <v>62</v>
      </c>
      <c r="Y258" s="20">
        <f t="shared" si="77"/>
        <v>0</v>
      </c>
      <c r="Z258" s="20">
        <f t="shared" si="78"/>
        <v>1</v>
      </c>
      <c r="AA258" s="20">
        <f t="shared" si="78"/>
        <v>0</v>
      </c>
      <c r="AB258" s="20">
        <f t="shared" si="78"/>
        <v>0</v>
      </c>
      <c r="AC258" s="20">
        <f t="shared" si="78"/>
        <v>0</v>
      </c>
      <c r="AD258" s="20">
        <f t="shared" si="78"/>
        <v>0</v>
      </c>
      <c r="AE258" s="20">
        <f t="shared" si="78"/>
        <v>0</v>
      </c>
      <c r="AF258" s="20">
        <f t="shared" si="78"/>
        <v>0</v>
      </c>
      <c r="AG258" s="20">
        <f t="shared" si="78"/>
        <v>0</v>
      </c>
      <c r="AH258" s="20">
        <f t="shared" si="78"/>
        <v>0</v>
      </c>
      <c r="AI258" s="20">
        <f t="shared" si="78"/>
        <v>0</v>
      </c>
      <c r="AJ258" s="40" t="s">
        <v>912</v>
      </c>
      <c r="AK258" s="15">
        <v>5</v>
      </c>
      <c r="AL258" s="15">
        <v>2</v>
      </c>
      <c r="AM258" s="15">
        <v>6</v>
      </c>
      <c r="AN258" s="15">
        <v>1</v>
      </c>
      <c r="AO258" s="15">
        <v>41</v>
      </c>
      <c r="AP258" s="15">
        <v>0</v>
      </c>
      <c r="AQ258" s="15"/>
      <c r="AR258" s="29">
        <v>41</v>
      </c>
      <c r="AS258" s="39" t="s">
        <v>28</v>
      </c>
      <c r="AT258" s="28">
        <f t="shared" si="62"/>
        <v>0</v>
      </c>
      <c r="AU258" s="28" t="s">
        <v>101</v>
      </c>
      <c r="AV258" s="40" t="s">
        <v>28</v>
      </c>
      <c r="AW258" s="32">
        <f t="shared" si="72"/>
        <v>0</v>
      </c>
      <c r="AX258" s="32">
        <f t="shared" si="72"/>
        <v>1</v>
      </c>
      <c r="AY258" s="32">
        <f t="shared" si="72"/>
        <v>0</v>
      </c>
      <c r="AZ258" s="42" t="s">
        <v>101</v>
      </c>
      <c r="BA258">
        <f t="shared" si="75"/>
        <v>0</v>
      </c>
      <c r="BB258">
        <f t="shared" si="80"/>
        <v>0</v>
      </c>
      <c r="BC258">
        <f t="shared" si="80"/>
        <v>0</v>
      </c>
      <c r="BD258">
        <f t="shared" si="80"/>
        <v>1</v>
      </c>
      <c r="BE258">
        <f t="shared" si="80"/>
        <v>0</v>
      </c>
      <c r="BF258">
        <f t="shared" si="80"/>
        <v>1</v>
      </c>
      <c r="BG258" s="40" t="s">
        <v>109</v>
      </c>
      <c r="BH258" s="20">
        <f t="shared" si="73"/>
        <v>1</v>
      </c>
      <c r="BI258" s="20">
        <f t="shared" si="73"/>
        <v>0</v>
      </c>
      <c r="BJ258" s="20">
        <f t="shared" si="73"/>
        <v>0</v>
      </c>
      <c r="BK258" s="20">
        <f t="shared" si="73"/>
        <v>0</v>
      </c>
      <c r="BL258" s="15">
        <v>33.789355980000003</v>
      </c>
      <c r="BM258" s="16">
        <v>-117.820412</v>
      </c>
      <c r="BO258">
        <f t="shared" si="65"/>
        <v>0</v>
      </c>
      <c r="BP258" s="28">
        <f t="shared" si="66"/>
        <v>1</v>
      </c>
      <c r="BQ258">
        <f t="shared" si="76"/>
        <v>0</v>
      </c>
      <c r="BR258">
        <f t="shared" si="81"/>
        <v>0</v>
      </c>
      <c r="BS258">
        <f t="shared" si="81"/>
        <v>0</v>
      </c>
      <c r="BT258">
        <f t="shared" si="81"/>
        <v>0</v>
      </c>
      <c r="BU258">
        <f t="shared" si="81"/>
        <v>1</v>
      </c>
    </row>
    <row r="259" spans="1:73" x14ac:dyDescent="0.45">
      <c r="A259" s="18">
        <v>258</v>
      </c>
      <c r="B259" s="15" t="s">
        <v>913</v>
      </c>
      <c r="C259" s="15" t="s">
        <v>1237</v>
      </c>
      <c r="D259" s="15" t="s">
        <v>1194</v>
      </c>
      <c r="E259" s="17">
        <v>35765</v>
      </c>
      <c r="F259" s="15" t="s">
        <v>915</v>
      </c>
      <c r="G259" s="40" t="s">
        <v>1432</v>
      </c>
      <c r="H259">
        <f t="shared" ref="H259:H322" si="82">IF(G259="open",1,0)</f>
        <v>0</v>
      </c>
      <c r="I259" s="15" t="s">
        <v>916</v>
      </c>
      <c r="J259" s="40" t="s">
        <v>1468</v>
      </c>
      <c r="K259" s="20">
        <f t="shared" si="74"/>
        <v>0</v>
      </c>
      <c r="L259" s="20">
        <f t="shared" si="79"/>
        <v>0</v>
      </c>
      <c r="M259" s="20">
        <f t="shared" si="79"/>
        <v>0</v>
      </c>
      <c r="N259" s="20">
        <f t="shared" si="79"/>
        <v>0</v>
      </c>
      <c r="O259" s="20">
        <f t="shared" si="79"/>
        <v>0</v>
      </c>
      <c r="P259" s="20">
        <f t="shared" si="79"/>
        <v>0</v>
      </c>
      <c r="Q259" s="20">
        <f t="shared" si="79"/>
        <v>0</v>
      </c>
      <c r="R259" s="20">
        <f t="shared" si="79"/>
        <v>0</v>
      </c>
      <c r="S259" s="20">
        <f t="shared" si="79"/>
        <v>0</v>
      </c>
      <c r="T259" s="20">
        <f t="shared" si="79"/>
        <v>0</v>
      </c>
      <c r="U259" s="20">
        <f t="shared" si="79"/>
        <v>0</v>
      </c>
      <c r="V259" s="20">
        <f t="shared" si="79"/>
        <v>1</v>
      </c>
      <c r="W259" s="20">
        <f t="shared" si="79"/>
        <v>0</v>
      </c>
      <c r="X259" s="40" t="s">
        <v>223</v>
      </c>
      <c r="Y259" s="20">
        <f t="shared" si="77"/>
        <v>0</v>
      </c>
      <c r="Z259" s="20">
        <f t="shared" si="78"/>
        <v>0</v>
      </c>
      <c r="AA259" s="20">
        <f t="shared" si="78"/>
        <v>0</v>
      </c>
      <c r="AB259" s="20">
        <f t="shared" si="78"/>
        <v>0</v>
      </c>
      <c r="AC259" s="20">
        <f t="shared" si="78"/>
        <v>1</v>
      </c>
      <c r="AD259" s="20">
        <f t="shared" si="78"/>
        <v>0</v>
      </c>
      <c r="AE259" s="20">
        <f t="shared" si="78"/>
        <v>0</v>
      </c>
      <c r="AF259" s="20">
        <f t="shared" si="78"/>
        <v>0</v>
      </c>
      <c r="AG259" s="20">
        <f t="shared" si="78"/>
        <v>0</v>
      </c>
      <c r="AH259" s="20">
        <f t="shared" si="78"/>
        <v>0</v>
      </c>
      <c r="AI259" s="20">
        <f t="shared" si="78"/>
        <v>0</v>
      </c>
      <c r="AJ259" s="40" t="s">
        <v>917</v>
      </c>
      <c r="AK259" s="15">
        <v>3</v>
      </c>
      <c r="AL259" s="15">
        <v>5</v>
      </c>
      <c r="AM259" s="15">
        <v>8</v>
      </c>
      <c r="AN259" s="15">
        <v>0</v>
      </c>
      <c r="AO259" s="15">
        <v>14</v>
      </c>
      <c r="AP259" s="15"/>
      <c r="AQ259" s="15"/>
      <c r="AR259" s="29">
        <v>14</v>
      </c>
      <c r="AS259" s="39" t="s">
        <v>28</v>
      </c>
      <c r="AT259" s="28">
        <f t="shared" ref="AT259:AT322" si="83">IF(AS259="NO",0,1)</f>
        <v>0</v>
      </c>
      <c r="AU259" s="28" t="s">
        <v>101</v>
      </c>
      <c r="AV259" s="40" t="s">
        <v>52</v>
      </c>
      <c r="AW259" s="32">
        <f t="shared" ref="AW259:AY290" si="84">IF($AV259=AW$1,1,0)</f>
        <v>1</v>
      </c>
      <c r="AX259" s="32">
        <f t="shared" si="84"/>
        <v>0</v>
      </c>
      <c r="AY259" s="32">
        <f t="shared" si="84"/>
        <v>0</v>
      </c>
      <c r="AZ259" s="42" t="s">
        <v>29</v>
      </c>
      <c r="BA259">
        <f t="shared" si="75"/>
        <v>1</v>
      </c>
      <c r="BB259">
        <f t="shared" si="80"/>
        <v>0</v>
      </c>
      <c r="BC259">
        <f t="shared" si="80"/>
        <v>0</v>
      </c>
      <c r="BD259">
        <f t="shared" si="80"/>
        <v>0</v>
      </c>
      <c r="BE259">
        <f t="shared" si="80"/>
        <v>0</v>
      </c>
      <c r="BF259">
        <f t="shared" si="80"/>
        <v>0</v>
      </c>
      <c r="BG259" s="40" t="s">
        <v>109</v>
      </c>
      <c r="BH259" s="20">
        <f t="shared" ref="BH259:BK290" si="85">IF($BG259=BH$1,1,0)</f>
        <v>1</v>
      </c>
      <c r="BI259" s="20">
        <f t="shared" si="85"/>
        <v>0</v>
      </c>
      <c r="BJ259" s="20">
        <f t="shared" si="85"/>
        <v>0</v>
      </c>
      <c r="BK259" s="20">
        <f t="shared" si="85"/>
        <v>0</v>
      </c>
      <c r="BL259" s="15">
        <v>37.085059999999999</v>
      </c>
      <c r="BM259" s="16">
        <v>-88.744219999999999</v>
      </c>
      <c r="BO259">
        <f t="shared" ref="BO259:BO322" si="86">IF(BN259="open",1,0)</f>
        <v>0</v>
      </c>
      <c r="BP259" s="28">
        <f t="shared" ref="BP259:BP322" si="87">IF(BO259="NO",0,1)</f>
        <v>1</v>
      </c>
      <c r="BQ259">
        <f t="shared" si="76"/>
        <v>1</v>
      </c>
      <c r="BR259">
        <f t="shared" si="81"/>
        <v>0</v>
      </c>
      <c r="BS259">
        <f t="shared" si="81"/>
        <v>0</v>
      </c>
      <c r="BT259">
        <f t="shared" si="81"/>
        <v>0</v>
      </c>
      <c r="BU259">
        <f t="shared" si="81"/>
        <v>0</v>
      </c>
    </row>
    <row r="260" spans="1:73" x14ac:dyDescent="0.45">
      <c r="A260" s="18">
        <v>259</v>
      </c>
      <c r="B260" s="15" t="s">
        <v>918</v>
      </c>
      <c r="C260" s="15" t="s">
        <v>1236</v>
      </c>
      <c r="D260" s="15" t="s">
        <v>1235</v>
      </c>
      <c r="E260" s="17">
        <v>35704</v>
      </c>
      <c r="F260" s="15" t="s">
        <v>807</v>
      </c>
      <c r="G260" s="40" t="s">
        <v>24</v>
      </c>
      <c r="H260">
        <f t="shared" si="82"/>
        <v>0</v>
      </c>
      <c r="I260" s="15" t="s">
        <v>25</v>
      </c>
      <c r="J260" s="40" t="s">
        <v>25</v>
      </c>
      <c r="K260" s="20">
        <f t="shared" si="74"/>
        <v>1</v>
      </c>
      <c r="L260" s="20">
        <f t="shared" si="79"/>
        <v>0</v>
      </c>
      <c r="M260" s="20">
        <f t="shared" si="79"/>
        <v>0</v>
      </c>
      <c r="N260" s="20">
        <f t="shared" si="79"/>
        <v>0</v>
      </c>
      <c r="O260" s="20">
        <f t="shared" si="79"/>
        <v>0</v>
      </c>
      <c r="P260" s="20">
        <f t="shared" si="79"/>
        <v>0</v>
      </c>
      <c r="Q260" s="20">
        <f t="shared" si="79"/>
        <v>0</v>
      </c>
      <c r="R260" s="20">
        <f t="shared" si="79"/>
        <v>0</v>
      </c>
      <c r="S260" s="20">
        <f t="shared" si="79"/>
        <v>0</v>
      </c>
      <c r="T260" s="20">
        <f t="shared" si="79"/>
        <v>0</v>
      </c>
      <c r="U260" s="20">
        <f t="shared" si="79"/>
        <v>0</v>
      </c>
      <c r="V260" s="20">
        <f t="shared" si="79"/>
        <v>0</v>
      </c>
      <c r="W260" s="20">
        <f t="shared" si="79"/>
        <v>0</v>
      </c>
      <c r="X260" s="40" t="s">
        <v>223</v>
      </c>
      <c r="Y260" s="20">
        <f t="shared" si="77"/>
        <v>0</v>
      </c>
      <c r="Z260" s="20">
        <f t="shared" si="78"/>
        <v>0</v>
      </c>
      <c r="AA260" s="20">
        <f t="shared" si="78"/>
        <v>0</v>
      </c>
      <c r="AB260" s="20">
        <f t="shared" si="78"/>
        <v>0</v>
      </c>
      <c r="AC260" s="20">
        <f t="shared" si="78"/>
        <v>1</v>
      </c>
      <c r="AD260" s="20">
        <f t="shared" si="78"/>
        <v>0</v>
      </c>
      <c r="AE260" s="20">
        <f t="shared" si="78"/>
        <v>0</v>
      </c>
      <c r="AF260" s="20">
        <f t="shared" si="78"/>
        <v>0</v>
      </c>
      <c r="AG260" s="20">
        <f t="shared" si="78"/>
        <v>0</v>
      </c>
      <c r="AH260" s="20">
        <f t="shared" si="78"/>
        <v>0</v>
      </c>
      <c r="AI260" s="20">
        <f t="shared" si="78"/>
        <v>0</v>
      </c>
      <c r="AJ260" s="40" t="s">
        <v>920</v>
      </c>
      <c r="AK260" s="15">
        <v>2</v>
      </c>
      <c r="AL260" s="15">
        <v>7</v>
      </c>
      <c r="AM260" s="15">
        <v>9</v>
      </c>
      <c r="AN260" s="15">
        <v>0</v>
      </c>
      <c r="AO260" s="15">
        <v>16</v>
      </c>
      <c r="AP260" s="15"/>
      <c r="AQ260" s="15"/>
      <c r="AR260" s="29">
        <v>16</v>
      </c>
      <c r="AS260" s="39" t="s">
        <v>28</v>
      </c>
      <c r="AT260" s="28">
        <f t="shared" si="83"/>
        <v>0</v>
      </c>
      <c r="AU260" s="28" t="s">
        <v>101</v>
      </c>
      <c r="AV260" s="40" t="s">
        <v>52</v>
      </c>
      <c r="AW260" s="32">
        <f t="shared" si="84"/>
        <v>1</v>
      </c>
      <c r="AX260" s="32">
        <f t="shared" si="84"/>
        <v>0</v>
      </c>
      <c r="AY260" s="32">
        <f t="shared" si="84"/>
        <v>0</v>
      </c>
      <c r="AZ260" s="42" t="s">
        <v>29</v>
      </c>
      <c r="BA260">
        <f t="shared" si="75"/>
        <v>1</v>
      </c>
      <c r="BB260">
        <f t="shared" si="80"/>
        <v>0</v>
      </c>
      <c r="BC260">
        <f t="shared" si="80"/>
        <v>0</v>
      </c>
      <c r="BD260">
        <f t="shared" si="80"/>
        <v>0</v>
      </c>
      <c r="BE260">
        <f t="shared" si="80"/>
        <v>0</v>
      </c>
      <c r="BF260">
        <f t="shared" si="80"/>
        <v>0</v>
      </c>
      <c r="BG260" s="40" t="s">
        <v>109</v>
      </c>
      <c r="BH260" s="20">
        <f t="shared" si="85"/>
        <v>1</v>
      </c>
      <c r="BI260" s="20">
        <f t="shared" si="85"/>
        <v>0</v>
      </c>
      <c r="BJ260" s="20">
        <f t="shared" si="85"/>
        <v>0</v>
      </c>
      <c r="BK260" s="20">
        <f t="shared" si="85"/>
        <v>0</v>
      </c>
      <c r="BL260" s="15">
        <v>32.274927830000003</v>
      </c>
      <c r="BM260" s="16">
        <v>-90.094706549999998</v>
      </c>
      <c r="BO260">
        <f t="shared" si="86"/>
        <v>0</v>
      </c>
      <c r="BP260" s="28">
        <f t="shared" si="87"/>
        <v>1</v>
      </c>
      <c r="BQ260">
        <f t="shared" si="76"/>
        <v>1</v>
      </c>
      <c r="BR260">
        <f t="shared" si="81"/>
        <v>0</v>
      </c>
      <c r="BS260">
        <f t="shared" si="81"/>
        <v>0</v>
      </c>
      <c r="BT260">
        <f t="shared" si="81"/>
        <v>0</v>
      </c>
      <c r="BU260">
        <f t="shared" si="81"/>
        <v>0</v>
      </c>
    </row>
    <row r="261" spans="1:73" x14ac:dyDescent="0.45">
      <c r="A261" s="18">
        <v>260</v>
      </c>
      <c r="B261" s="15" t="s">
        <v>921</v>
      </c>
      <c r="C261" s="15" t="s">
        <v>1234</v>
      </c>
      <c r="D261" s="15" t="s">
        <v>1167</v>
      </c>
      <c r="E261" s="17">
        <v>35688</v>
      </c>
      <c r="F261" s="15" t="s">
        <v>923</v>
      </c>
      <c r="G261" s="40" t="s">
        <v>464</v>
      </c>
      <c r="H261">
        <f t="shared" si="82"/>
        <v>0</v>
      </c>
      <c r="I261" s="15" t="s">
        <v>644</v>
      </c>
      <c r="J261" s="40" t="s">
        <v>644</v>
      </c>
      <c r="K261" s="20">
        <f t="shared" si="74"/>
        <v>0</v>
      </c>
      <c r="L261" s="20">
        <f t="shared" si="79"/>
        <v>0</v>
      </c>
      <c r="M261" s="20">
        <f t="shared" si="79"/>
        <v>1</v>
      </c>
      <c r="N261" s="20">
        <f t="shared" si="79"/>
        <v>0</v>
      </c>
      <c r="O261" s="20">
        <f t="shared" si="79"/>
        <v>0</v>
      </c>
      <c r="P261" s="20">
        <f t="shared" si="79"/>
        <v>0</v>
      </c>
      <c r="Q261" s="20">
        <f t="shared" si="79"/>
        <v>0</v>
      </c>
      <c r="R261" s="20">
        <f t="shared" si="79"/>
        <v>0</v>
      </c>
      <c r="S261" s="20">
        <f t="shared" si="79"/>
        <v>0</v>
      </c>
      <c r="T261" s="20">
        <f t="shared" si="79"/>
        <v>0</v>
      </c>
      <c r="U261" s="20">
        <f t="shared" si="79"/>
        <v>0</v>
      </c>
      <c r="V261" s="20">
        <f t="shared" si="79"/>
        <v>0</v>
      </c>
      <c r="W261" s="20">
        <f t="shared" si="79"/>
        <v>0</v>
      </c>
      <c r="X261" s="40" t="s">
        <v>62</v>
      </c>
      <c r="Y261" s="20">
        <f t="shared" si="77"/>
        <v>0</v>
      </c>
      <c r="Z261" s="20">
        <f t="shared" si="78"/>
        <v>1</v>
      </c>
      <c r="AA261" s="20">
        <f t="shared" si="78"/>
        <v>0</v>
      </c>
      <c r="AB261" s="20">
        <f t="shared" si="78"/>
        <v>0</v>
      </c>
      <c r="AC261" s="20">
        <f t="shared" si="78"/>
        <v>0</v>
      </c>
      <c r="AD261" s="20">
        <f t="shared" si="78"/>
        <v>0</v>
      </c>
      <c r="AE261" s="20">
        <f t="shared" si="78"/>
        <v>0</v>
      </c>
      <c r="AF261" s="20">
        <f t="shared" si="78"/>
        <v>0</v>
      </c>
      <c r="AG261" s="20">
        <f t="shared" si="78"/>
        <v>0</v>
      </c>
      <c r="AH261" s="20">
        <f t="shared" si="78"/>
        <v>0</v>
      </c>
      <c r="AI261" s="20">
        <f t="shared" si="78"/>
        <v>0</v>
      </c>
      <c r="AJ261" s="40" t="s">
        <v>924</v>
      </c>
      <c r="AK261" s="15">
        <v>4</v>
      </c>
      <c r="AL261" s="15">
        <v>3</v>
      </c>
      <c r="AM261" s="15">
        <v>7</v>
      </c>
      <c r="AN261" s="15">
        <v>1</v>
      </c>
      <c r="AO261" s="15">
        <v>43</v>
      </c>
      <c r="AP261" s="15">
        <v>0</v>
      </c>
      <c r="AQ261" s="15"/>
      <c r="AR261" s="29">
        <v>43</v>
      </c>
      <c r="AS261" s="39" t="s">
        <v>28</v>
      </c>
      <c r="AT261" s="28">
        <f t="shared" si="83"/>
        <v>0</v>
      </c>
      <c r="AU261" s="28" t="s">
        <v>101</v>
      </c>
      <c r="AV261" s="40" t="s">
        <v>28</v>
      </c>
      <c r="AW261" s="32">
        <f t="shared" si="84"/>
        <v>0</v>
      </c>
      <c r="AX261" s="32">
        <f t="shared" si="84"/>
        <v>1</v>
      </c>
      <c r="AY261" s="32">
        <f t="shared" si="84"/>
        <v>0</v>
      </c>
      <c r="AZ261" s="42" t="s">
        <v>1469</v>
      </c>
      <c r="BA261">
        <f t="shared" si="75"/>
        <v>0</v>
      </c>
      <c r="BB261">
        <f t="shared" si="80"/>
        <v>0</v>
      </c>
      <c r="BC261">
        <f t="shared" si="80"/>
        <v>1</v>
      </c>
      <c r="BD261">
        <f t="shared" si="80"/>
        <v>0</v>
      </c>
      <c r="BE261">
        <f t="shared" si="80"/>
        <v>0</v>
      </c>
      <c r="BF261">
        <f t="shared" si="80"/>
        <v>0</v>
      </c>
      <c r="BG261" s="40" t="s">
        <v>109</v>
      </c>
      <c r="BH261" s="20">
        <f t="shared" si="85"/>
        <v>1</v>
      </c>
      <c r="BI261" s="20">
        <f t="shared" si="85"/>
        <v>0</v>
      </c>
      <c r="BJ261" s="20">
        <f t="shared" si="85"/>
        <v>0</v>
      </c>
      <c r="BK261" s="20">
        <f t="shared" si="85"/>
        <v>0</v>
      </c>
      <c r="BL261" s="15">
        <v>33.475245510000001</v>
      </c>
      <c r="BM261" s="16">
        <v>-81.725959489999994</v>
      </c>
      <c r="BO261">
        <f t="shared" si="86"/>
        <v>0</v>
      </c>
      <c r="BP261" s="28">
        <f t="shared" si="87"/>
        <v>1</v>
      </c>
      <c r="BQ261">
        <f t="shared" si="76"/>
        <v>0</v>
      </c>
      <c r="BR261">
        <f t="shared" si="81"/>
        <v>0</v>
      </c>
      <c r="BS261">
        <f t="shared" si="81"/>
        <v>1</v>
      </c>
      <c r="BT261">
        <f t="shared" si="81"/>
        <v>0</v>
      </c>
      <c r="BU261">
        <f t="shared" si="81"/>
        <v>0</v>
      </c>
    </row>
    <row r="262" spans="1:73" x14ac:dyDescent="0.45">
      <c r="A262" s="18">
        <v>261</v>
      </c>
      <c r="B262" s="15" t="s">
        <v>925</v>
      </c>
      <c r="C262" s="15" t="s">
        <v>1233</v>
      </c>
      <c r="D262" s="15" t="s">
        <v>1232</v>
      </c>
      <c r="E262" s="17">
        <v>35480</v>
      </c>
      <c r="F262" s="15" t="s">
        <v>925</v>
      </c>
      <c r="G262" s="40" t="s">
        <v>24</v>
      </c>
      <c r="H262">
        <f t="shared" si="82"/>
        <v>0</v>
      </c>
      <c r="I262" s="15" t="s">
        <v>776</v>
      </c>
      <c r="J262" s="40" t="s">
        <v>776</v>
      </c>
      <c r="K262" s="20">
        <f t="shared" si="74"/>
        <v>0</v>
      </c>
      <c r="L262" s="20">
        <f t="shared" si="79"/>
        <v>0</v>
      </c>
      <c r="M262" s="20">
        <f t="shared" si="79"/>
        <v>0</v>
      </c>
      <c r="N262" s="20">
        <f t="shared" si="79"/>
        <v>0</v>
      </c>
      <c r="O262" s="20">
        <f t="shared" si="79"/>
        <v>0</v>
      </c>
      <c r="P262" s="20">
        <f t="shared" si="79"/>
        <v>0</v>
      </c>
      <c r="Q262" s="20">
        <f t="shared" si="79"/>
        <v>0</v>
      </c>
      <c r="R262" s="20">
        <f t="shared" si="79"/>
        <v>0</v>
      </c>
      <c r="S262" s="20">
        <f t="shared" si="79"/>
        <v>1</v>
      </c>
      <c r="T262" s="20">
        <f t="shared" si="79"/>
        <v>0</v>
      </c>
      <c r="U262" s="20">
        <f t="shared" si="79"/>
        <v>0</v>
      </c>
      <c r="V262" s="20">
        <f t="shared" si="79"/>
        <v>0</v>
      </c>
      <c r="W262" s="20">
        <f t="shared" si="79"/>
        <v>0</v>
      </c>
      <c r="X262" s="40" t="s">
        <v>112</v>
      </c>
      <c r="Y262" s="20">
        <f t="shared" si="77"/>
        <v>0</v>
      </c>
      <c r="Z262" s="20">
        <f t="shared" si="78"/>
        <v>0</v>
      </c>
      <c r="AA262" s="20">
        <f t="shared" si="78"/>
        <v>0</v>
      </c>
      <c r="AB262" s="20">
        <f t="shared" si="78"/>
        <v>0</v>
      </c>
      <c r="AC262" s="20">
        <f t="shared" si="78"/>
        <v>0</v>
      </c>
      <c r="AD262" s="20">
        <f t="shared" si="78"/>
        <v>0</v>
      </c>
      <c r="AE262" s="20">
        <f t="shared" si="78"/>
        <v>0</v>
      </c>
      <c r="AF262" s="20">
        <f t="shared" si="78"/>
        <v>0</v>
      </c>
      <c r="AG262" s="20">
        <f t="shared" si="78"/>
        <v>0</v>
      </c>
      <c r="AH262" s="20">
        <f t="shared" si="78"/>
        <v>0</v>
      </c>
      <c r="AI262" s="20">
        <f t="shared" si="78"/>
        <v>0</v>
      </c>
      <c r="AJ262" s="40" t="s">
        <v>927</v>
      </c>
      <c r="AK262" s="15">
        <v>2</v>
      </c>
      <c r="AL262" s="15">
        <v>2</v>
      </c>
      <c r="AM262" s="15">
        <v>4</v>
      </c>
      <c r="AN262" s="15">
        <v>0</v>
      </c>
      <c r="AO262" s="15">
        <v>16</v>
      </c>
      <c r="AP262" s="15"/>
      <c r="AQ262" s="15"/>
      <c r="AR262" s="29">
        <v>16</v>
      </c>
      <c r="AS262" s="39" t="s">
        <v>28</v>
      </c>
      <c r="AT262" s="28">
        <f t="shared" si="83"/>
        <v>0</v>
      </c>
      <c r="AU262" s="28" t="s">
        <v>101</v>
      </c>
      <c r="AV262" s="40" t="s">
        <v>52</v>
      </c>
      <c r="AW262" s="32">
        <f t="shared" si="84"/>
        <v>1</v>
      </c>
      <c r="AX262" s="32">
        <f t="shared" si="84"/>
        <v>0</v>
      </c>
      <c r="AY262" s="32">
        <f t="shared" si="84"/>
        <v>0</v>
      </c>
      <c r="AZ262" s="42" t="s">
        <v>29</v>
      </c>
      <c r="BA262">
        <f t="shared" si="75"/>
        <v>1</v>
      </c>
      <c r="BB262">
        <f t="shared" si="80"/>
        <v>0</v>
      </c>
      <c r="BC262">
        <f t="shared" si="80"/>
        <v>0</v>
      </c>
      <c r="BD262">
        <f t="shared" si="80"/>
        <v>0</v>
      </c>
      <c r="BE262">
        <f t="shared" si="80"/>
        <v>0</v>
      </c>
      <c r="BF262">
        <f t="shared" si="80"/>
        <v>0</v>
      </c>
      <c r="BG262" s="40" t="s">
        <v>109</v>
      </c>
      <c r="BH262" s="20">
        <f t="shared" si="85"/>
        <v>1</v>
      </c>
      <c r="BI262" s="20">
        <f t="shared" si="85"/>
        <v>0</v>
      </c>
      <c r="BJ262" s="20">
        <f t="shared" si="85"/>
        <v>0</v>
      </c>
      <c r="BK262" s="20">
        <f t="shared" si="85"/>
        <v>0</v>
      </c>
      <c r="BL262" s="15">
        <v>60.790538820000002</v>
      </c>
      <c r="BM262" s="16">
        <v>-161.7927517</v>
      </c>
      <c r="BO262">
        <f t="shared" si="86"/>
        <v>0</v>
      </c>
      <c r="BP262" s="28">
        <f t="shared" si="87"/>
        <v>1</v>
      </c>
      <c r="BQ262">
        <f t="shared" si="76"/>
        <v>1</v>
      </c>
      <c r="BR262">
        <f t="shared" si="81"/>
        <v>0</v>
      </c>
      <c r="BS262">
        <f t="shared" si="81"/>
        <v>0</v>
      </c>
      <c r="BT262">
        <f t="shared" si="81"/>
        <v>0</v>
      </c>
      <c r="BU262">
        <f t="shared" si="81"/>
        <v>0</v>
      </c>
    </row>
    <row r="263" spans="1:73" x14ac:dyDescent="0.45">
      <c r="A263" s="18">
        <v>262</v>
      </c>
      <c r="B263" s="15" t="s">
        <v>928</v>
      </c>
      <c r="C263" s="15" t="s">
        <v>1166</v>
      </c>
      <c r="D263" s="15" t="s">
        <v>1163</v>
      </c>
      <c r="E263" s="17">
        <v>35292</v>
      </c>
      <c r="F263" s="15" t="s">
        <v>928</v>
      </c>
      <c r="G263" s="40" t="s">
        <v>24</v>
      </c>
      <c r="H263">
        <f t="shared" si="82"/>
        <v>0</v>
      </c>
      <c r="I263" s="15" t="s">
        <v>847</v>
      </c>
      <c r="J263" s="40" t="s">
        <v>847</v>
      </c>
      <c r="K263" s="20">
        <f t="shared" si="74"/>
        <v>0</v>
      </c>
      <c r="L263" s="20">
        <f t="shared" si="79"/>
        <v>0</v>
      </c>
      <c r="M263" s="20">
        <f t="shared" si="79"/>
        <v>0</v>
      </c>
      <c r="N263" s="20">
        <f t="shared" si="79"/>
        <v>0</v>
      </c>
      <c r="O263" s="20">
        <f t="shared" si="79"/>
        <v>0</v>
      </c>
      <c r="P263" s="20">
        <f t="shared" si="79"/>
        <v>0</v>
      </c>
      <c r="Q263" s="20">
        <f t="shared" si="79"/>
        <v>0</v>
      </c>
      <c r="R263" s="20">
        <f t="shared" si="79"/>
        <v>0</v>
      </c>
      <c r="S263" s="20">
        <f t="shared" si="79"/>
        <v>0</v>
      </c>
      <c r="T263" s="20">
        <f t="shared" si="79"/>
        <v>1</v>
      </c>
      <c r="U263" s="20">
        <f t="shared" si="79"/>
        <v>0</v>
      </c>
      <c r="V263" s="20">
        <f t="shared" si="79"/>
        <v>0</v>
      </c>
      <c r="W263" s="20">
        <f t="shared" si="79"/>
        <v>0</v>
      </c>
      <c r="X263" s="40" t="s">
        <v>223</v>
      </c>
      <c r="Y263" s="20">
        <f t="shared" si="77"/>
        <v>0</v>
      </c>
      <c r="Z263" s="20">
        <f t="shared" si="78"/>
        <v>0</v>
      </c>
      <c r="AA263" s="20">
        <f t="shared" si="78"/>
        <v>0</v>
      </c>
      <c r="AB263" s="20">
        <f t="shared" si="78"/>
        <v>0</v>
      </c>
      <c r="AC263" s="20">
        <f t="shared" si="78"/>
        <v>1</v>
      </c>
      <c r="AD263" s="20">
        <f t="shared" si="78"/>
        <v>0</v>
      </c>
      <c r="AE263" s="20">
        <f t="shared" si="78"/>
        <v>0</v>
      </c>
      <c r="AF263" s="20">
        <f t="shared" si="78"/>
        <v>0</v>
      </c>
      <c r="AG263" s="20">
        <f t="shared" si="78"/>
        <v>0</v>
      </c>
      <c r="AH263" s="20">
        <f t="shared" si="78"/>
        <v>0</v>
      </c>
      <c r="AI263" s="20">
        <f t="shared" si="78"/>
        <v>0</v>
      </c>
      <c r="AJ263" s="40" t="s">
        <v>930</v>
      </c>
      <c r="AK263" s="15">
        <v>3</v>
      </c>
      <c r="AL263" s="15">
        <v>0</v>
      </c>
      <c r="AM263" s="15">
        <v>3</v>
      </c>
      <c r="AN263" s="15">
        <v>0</v>
      </c>
      <c r="AO263" s="15">
        <v>36</v>
      </c>
      <c r="AP263" s="15"/>
      <c r="AQ263" s="15"/>
      <c r="AR263" s="29">
        <v>36</v>
      </c>
      <c r="AS263" s="39" t="s">
        <v>28</v>
      </c>
      <c r="AT263" s="28">
        <f t="shared" si="83"/>
        <v>0</v>
      </c>
      <c r="AU263" s="28" t="s">
        <v>101</v>
      </c>
      <c r="AV263" s="40" t="s">
        <v>28</v>
      </c>
      <c r="AW263" s="32">
        <f t="shared" si="84"/>
        <v>0</v>
      </c>
      <c r="AX263" s="32">
        <f t="shared" si="84"/>
        <v>1</v>
      </c>
      <c r="AY263" s="32">
        <f t="shared" si="84"/>
        <v>0</v>
      </c>
      <c r="AZ263" s="42" t="s">
        <v>29</v>
      </c>
      <c r="BA263">
        <f t="shared" si="75"/>
        <v>1</v>
      </c>
      <c r="BB263">
        <f t="shared" si="80"/>
        <v>0</v>
      </c>
      <c r="BC263">
        <f t="shared" si="80"/>
        <v>0</v>
      </c>
      <c r="BD263">
        <f t="shared" si="80"/>
        <v>0</v>
      </c>
      <c r="BE263">
        <f t="shared" si="80"/>
        <v>0</v>
      </c>
      <c r="BF263">
        <f t="shared" si="80"/>
        <v>0</v>
      </c>
      <c r="BG263" s="40" t="s">
        <v>109</v>
      </c>
      <c r="BH263" s="20">
        <f t="shared" si="85"/>
        <v>1</v>
      </c>
      <c r="BI263" s="20">
        <f t="shared" si="85"/>
        <v>0</v>
      </c>
      <c r="BJ263" s="20">
        <f t="shared" si="85"/>
        <v>0</v>
      </c>
      <c r="BK263" s="20">
        <f t="shared" si="85"/>
        <v>0</v>
      </c>
      <c r="BL263" s="15">
        <v>32.863572769999998</v>
      </c>
      <c r="BM263" s="16">
        <v>-117.1281628</v>
      </c>
      <c r="BO263">
        <f t="shared" si="86"/>
        <v>0</v>
      </c>
      <c r="BP263" s="28">
        <f t="shared" si="87"/>
        <v>1</v>
      </c>
      <c r="BQ263">
        <f t="shared" si="76"/>
        <v>1</v>
      </c>
      <c r="BR263">
        <f t="shared" si="81"/>
        <v>0</v>
      </c>
      <c r="BS263">
        <f t="shared" si="81"/>
        <v>0</v>
      </c>
      <c r="BT263">
        <f t="shared" si="81"/>
        <v>0</v>
      </c>
      <c r="BU263">
        <f t="shared" si="81"/>
        <v>0</v>
      </c>
    </row>
    <row r="264" spans="1:73" x14ac:dyDescent="0.45">
      <c r="A264" s="18">
        <v>263</v>
      </c>
      <c r="B264" s="15" t="s">
        <v>931</v>
      </c>
      <c r="C264" s="15" t="s">
        <v>1231</v>
      </c>
      <c r="D264" s="15" t="s">
        <v>1171</v>
      </c>
      <c r="E264" s="17">
        <v>35104</v>
      </c>
      <c r="F264" s="15" t="s">
        <v>1455</v>
      </c>
      <c r="G264" s="40" t="s">
        <v>1432</v>
      </c>
      <c r="H264">
        <f t="shared" si="82"/>
        <v>0</v>
      </c>
      <c r="I264" s="15" t="s">
        <v>644</v>
      </c>
      <c r="J264" s="40" t="s">
        <v>644</v>
      </c>
      <c r="K264" s="20">
        <f t="shared" si="74"/>
        <v>0</v>
      </c>
      <c r="L264" s="20">
        <f t="shared" si="79"/>
        <v>0</v>
      </c>
      <c r="M264" s="20">
        <f t="shared" si="79"/>
        <v>1</v>
      </c>
      <c r="N264" s="20">
        <f t="shared" si="79"/>
        <v>0</v>
      </c>
      <c r="O264" s="20">
        <f t="shared" si="79"/>
        <v>0</v>
      </c>
      <c r="P264" s="20">
        <f t="shared" si="79"/>
        <v>0</v>
      </c>
      <c r="Q264" s="20">
        <f t="shared" si="79"/>
        <v>0</v>
      </c>
      <c r="R264" s="20">
        <f t="shared" si="79"/>
        <v>0</v>
      </c>
      <c r="S264" s="20">
        <f t="shared" si="79"/>
        <v>0</v>
      </c>
      <c r="T264" s="20">
        <f t="shared" si="79"/>
        <v>0</v>
      </c>
      <c r="U264" s="20">
        <f t="shared" si="79"/>
        <v>0</v>
      </c>
      <c r="V264" s="20">
        <f t="shared" si="79"/>
        <v>0</v>
      </c>
      <c r="W264" s="20">
        <f t="shared" si="79"/>
        <v>0</v>
      </c>
      <c r="X264" s="40" t="s">
        <v>363</v>
      </c>
      <c r="Y264" s="20">
        <f t="shared" si="77"/>
        <v>0</v>
      </c>
      <c r="Z264" s="20">
        <f t="shared" si="78"/>
        <v>0</v>
      </c>
      <c r="AA264" s="20">
        <f t="shared" si="78"/>
        <v>0</v>
      </c>
      <c r="AB264" s="20">
        <f t="shared" si="78"/>
        <v>0</v>
      </c>
      <c r="AC264" s="20">
        <f t="shared" si="78"/>
        <v>0</v>
      </c>
      <c r="AD264" s="20">
        <f t="shared" si="78"/>
        <v>0</v>
      </c>
      <c r="AE264" s="20">
        <f t="shared" si="78"/>
        <v>0</v>
      </c>
      <c r="AF264" s="20">
        <f t="shared" si="78"/>
        <v>0</v>
      </c>
      <c r="AG264" s="20">
        <f t="shared" si="78"/>
        <v>0</v>
      </c>
      <c r="AH264" s="20">
        <f t="shared" si="78"/>
        <v>0</v>
      </c>
      <c r="AI264" s="20">
        <f t="shared" si="78"/>
        <v>0</v>
      </c>
      <c r="AJ264" s="40" t="s">
        <v>932</v>
      </c>
      <c r="AK264" s="15">
        <v>6</v>
      </c>
      <c r="AL264" s="15">
        <v>1</v>
      </c>
      <c r="AM264" s="15">
        <v>7</v>
      </c>
      <c r="AN264" s="15">
        <v>0</v>
      </c>
      <c r="AO264" s="15">
        <v>41</v>
      </c>
      <c r="AP264" s="15">
        <v>0</v>
      </c>
      <c r="AQ264" s="15"/>
      <c r="AR264" s="29">
        <v>41</v>
      </c>
      <c r="AS264" s="39" t="s">
        <v>28</v>
      </c>
      <c r="AT264" s="28">
        <f t="shared" si="83"/>
        <v>0</v>
      </c>
      <c r="AU264" s="28" t="s">
        <v>101</v>
      </c>
      <c r="AV264" s="40" t="s">
        <v>52</v>
      </c>
      <c r="AW264" s="32">
        <f t="shared" si="84"/>
        <v>1</v>
      </c>
      <c r="AX264" s="32">
        <f t="shared" si="84"/>
        <v>0</v>
      </c>
      <c r="AY264" s="32">
        <f t="shared" si="84"/>
        <v>0</v>
      </c>
      <c r="AZ264" s="42" t="s">
        <v>706</v>
      </c>
      <c r="BA264">
        <f t="shared" si="75"/>
        <v>0</v>
      </c>
      <c r="BB264">
        <f t="shared" si="80"/>
        <v>1</v>
      </c>
      <c r="BC264">
        <f t="shared" si="80"/>
        <v>0</v>
      </c>
      <c r="BD264">
        <f t="shared" si="80"/>
        <v>0</v>
      </c>
      <c r="BE264">
        <f t="shared" si="80"/>
        <v>0</v>
      </c>
      <c r="BF264">
        <f t="shared" si="80"/>
        <v>0</v>
      </c>
      <c r="BG264" s="40" t="s">
        <v>109</v>
      </c>
      <c r="BH264" s="20">
        <f t="shared" si="85"/>
        <v>1</v>
      </c>
      <c r="BI264" s="20">
        <f t="shared" si="85"/>
        <v>0</v>
      </c>
      <c r="BJ264" s="20">
        <f t="shared" si="85"/>
        <v>0</v>
      </c>
      <c r="BK264" s="20">
        <f t="shared" si="85"/>
        <v>0</v>
      </c>
      <c r="BL264" s="15">
        <v>26.122308400000001</v>
      </c>
      <c r="BM264" s="16">
        <v>-80.143378600000005</v>
      </c>
      <c r="BO264">
        <f t="shared" si="86"/>
        <v>0</v>
      </c>
      <c r="BP264" s="28">
        <f t="shared" si="87"/>
        <v>1</v>
      </c>
      <c r="BQ264">
        <f t="shared" si="76"/>
        <v>0</v>
      </c>
      <c r="BR264">
        <f t="shared" si="81"/>
        <v>1</v>
      </c>
      <c r="BS264">
        <f t="shared" si="81"/>
        <v>0</v>
      </c>
      <c r="BT264">
        <f t="shared" si="81"/>
        <v>0</v>
      </c>
      <c r="BU264">
        <f t="shared" si="81"/>
        <v>0</v>
      </c>
    </row>
    <row r="265" spans="1:73" x14ac:dyDescent="0.45">
      <c r="A265" s="18">
        <v>264</v>
      </c>
      <c r="B265" s="15" t="s">
        <v>933</v>
      </c>
      <c r="C265" s="15" t="s">
        <v>1230</v>
      </c>
      <c r="D265" s="15" t="s">
        <v>1155</v>
      </c>
      <c r="E265" s="17">
        <v>35097</v>
      </c>
      <c r="F265" s="15" t="s">
        <v>933</v>
      </c>
      <c r="G265" s="40" t="s">
        <v>24</v>
      </c>
      <c r="H265">
        <f t="shared" si="82"/>
        <v>0</v>
      </c>
      <c r="I265" s="15" t="s">
        <v>776</v>
      </c>
      <c r="J265" s="40" t="s">
        <v>776</v>
      </c>
      <c r="K265" s="20">
        <f t="shared" si="74"/>
        <v>0</v>
      </c>
      <c r="L265" s="20">
        <f t="shared" si="79"/>
        <v>0</v>
      </c>
      <c r="M265" s="20">
        <f t="shared" si="79"/>
        <v>0</v>
      </c>
      <c r="N265" s="20">
        <f t="shared" si="79"/>
        <v>0</v>
      </c>
      <c r="O265" s="20">
        <f t="shared" si="79"/>
        <v>0</v>
      </c>
      <c r="P265" s="20">
        <f t="shared" si="79"/>
        <v>0</v>
      </c>
      <c r="Q265" s="20">
        <f t="shared" si="79"/>
        <v>0</v>
      </c>
      <c r="R265" s="20">
        <f t="shared" si="79"/>
        <v>0</v>
      </c>
      <c r="S265" s="20">
        <f t="shared" si="79"/>
        <v>1</v>
      </c>
      <c r="T265" s="20">
        <f t="shared" si="79"/>
        <v>0</v>
      </c>
      <c r="U265" s="20">
        <f t="shared" si="79"/>
        <v>0</v>
      </c>
      <c r="V265" s="20">
        <f t="shared" si="79"/>
        <v>0</v>
      </c>
      <c r="W265" s="20">
        <f t="shared" si="79"/>
        <v>0</v>
      </c>
      <c r="X265" s="40" t="s">
        <v>112</v>
      </c>
      <c r="Y265" s="20">
        <f t="shared" si="77"/>
        <v>0</v>
      </c>
      <c r="Z265" s="20">
        <f t="shared" si="78"/>
        <v>0</v>
      </c>
      <c r="AA265" s="20">
        <f t="shared" si="78"/>
        <v>0</v>
      </c>
      <c r="AB265" s="20">
        <f t="shared" si="78"/>
        <v>0</v>
      </c>
      <c r="AC265" s="20">
        <f t="shared" si="78"/>
        <v>0</v>
      </c>
      <c r="AD265" s="20">
        <f t="shared" si="78"/>
        <v>0</v>
      </c>
      <c r="AE265" s="20">
        <f t="shared" si="78"/>
        <v>0</v>
      </c>
      <c r="AF265" s="20">
        <f t="shared" si="78"/>
        <v>0</v>
      </c>
      <c r="AG265" s="20">
        <f t="shared" si="78"/>
        <v>0</v>
      </c>
      <c r="AH265" s="20">
        <f t="shared" si="78"/>
        <v>0</v>
      </c>
      <c r="AI265" s="20">
        <f t="shared" si="78"/>
        <v>0</v>
      </c>
      <c r="AJ265" s="40" t="s">
        <v>935</v>
      </c>
      <c r="AK265" s="15">
        <v>3</v>
      </c>
      <c r="AL265" s="15">
        <v>1</v>
      </c>
      <c r="AM265" s="15">
        <v>4</v>
      </c>
      <c r="AN265" s="15">
        <v>0</v>
      </c>
      <c r="AO265" s="15">
        <v>14</v>
      </c>
      <c r="AP265" s="15"/>
      <c r="AQ265" s="15"/>
      <c r="AR265" s="29">
        <v>14</v>
      </c>
      <c r="AS265" s="39" t="s">
        <v>28</v>
      </c>
      <c r="AT265" s="28">
        <f t="shared" si="83"/>
        <v>0</v>
      </c>
      <c r="AU265" s="28" t="s">
        <v>101</v>
      </c>
      <c r="AV265" s="40" t="s">
        <v>52</v>
      </c>
      <c r="AW265" s="32">
        <f t="shared" si="84"/>
        <v>1</v>
      </c>
      <c r="AX265" s="32">
        <f t="shared" si="84"/>
        <v>0</v>
      </c>
      <c r="AY265" s="32">
        <f t="shared" si="84"/>
        <v>0</v>
      </c>
      <c r="AZ265" s="42" t="s">
        <v>29</v>
      </c>
      <c r="BA265">
        <f t="shared" si="75"/>
        <v>1</v>
      </c>
      <c r="BB265">
        <f t="shared" si="80"/>
        <v>0</v>
      </c>
      <c r="BC265">
        <f t="shared" si="80"/>
        <v>0</v>
      </c>
      <c r="BD265">
        <f t="shared" si="80"/>
        <v>0</v>
      </c>
      <c r="BE265">
        <f t="shared" si="80"/>
        <v>0</v>
      </c>
      <c r="BF265">
        <f t="shared" si="80"/>
        <v>0</v>
      </c>
      <c r="BG265" s="40" t="s">
        <v>109</v>
      </c>
      <c r="BH265" s="20">
        <f t="shared" si="85"/>
        <v>1</v>
      </c>
      <c r="BI265" s="20">
        <f t="shared" si="85"/>
        <v>0</v>
      </c>
      <c r="BJ265" s="20">
        <f t="shared" si="85"/>
        <v>0</v>
      </c>
      <c r="BK265" s="20">
        <f t="shared" si="85"/>
        <v>0</v>
      </c>
      <c r="BL265" s="15">
        <v>47.121894240000003</v>
      </c>
      <c r="BM265" s="16">
        <v>-119.27506990000001</v>
      </c>
      <c r="BO265">
        <f t="shared" si="86"/>
        <v>0</v>
      </c>
      <c r="BP265" s="28">
        <f t="shared" si="87"/>
        <v>1</v>
      </c>
      <c r="BQ265">
        <f t="shared" si="76"/>
        <v>1</v>
      </c>
      <c r="BR265">
        <f t="shared" si="81"/>
        <v>0</v>
      </c>
      <c r="BS265">
        <f t="shared" si="81"/>
        <v>0</v>
      </c>
      <c r="BT265">
        <f t="shared" si="81"/>
        <v>0</v>
      </c>
      <c r="BU265">
        <f t="shared" si="81"/>
        <v>0</v>
      </c>
    </row>
    <row r="266" spans="1:73" x14ac:dyDescent="0.45">
      <c r="A266" s="18">
        <v>265</v>
      </c>
      <c r="B266" s="15" t="s">
        <v>936</v>
      </c>
      <c r="C266" s="15" t="s">
        <v>1229</v>
      </c>
      <c r="D266" s="15" t="s">
        <v>1228</v>
      </c>
      <c r="E266" s="17">
        <v>35018</v>
      </c>
      <c r="F266" s="15" t="s">
        <v>936</v>
      </c>
      <c r="G266" s="40" t="s">
        <v>24</v>
      </c>
      <c r="H266">
        <f t="shared" si="82"/>
        <v>0</v>
      </c>
      <c r="I266" s="15" t="s">
        <v>776</v>
      </c>
      <c r="J266" s="40" t="s">
        <v>776</v>
      </c>
      <c r="K266" s="20">
        <f t="shared" si="74"/>
        <v>0</v>
      </c>
      <c r="L266" s="20">
        <f t="shared" si="79"/>
        <v>0</v>
      </c>
      <c r="M266" s="20">
        <f t="shared" si="79"/>
        <v>0</v>
      </c>
      <c r="N266" s="20">
        <f t="shared" si="79"/>
        <v>0</v>
      </c>
      <c r="O266" s="20">
        <f t="shared" si="79"/>
        <v>0</v>
      </c>
      <c r="P266" s="20">
        <f t="shared" si="79"/>
        <v>0</v>
      </c>
      <c r="Q266" s="20">
        <f t="shared" si="79"/>
        <v>0</v>
      </c>
      <c r="R266" s="20">
        <f t="shared" si="79"/>
        <v>0</v>
      </c>
      <c r="S266" s="20">
        <f t="shared" si="79"/>
        <v>1</v>
      </c>
      <c r="T266" s="20">
        <f t="shared" si="79"/>
        <v>0</v>
      </c>
      <c r="U266" s="20">
        <f t="shared" si="79"/>
        <v>0</v>
      </c>
      <c r="V266" s="20">
        <f t="shared" si="79"/>
        <v>0</v>
      </c>
      <c r="W266" s="20">
        <f t="shared" si="79"/>
        <v>0</v>
      </c>
      <c r="X266" s="40" t="s">
        <v>26</v>
      </c>
      <c r="Y266" s="20">
        <f t="shared" si="77"/>
        <v>1</v>
      </c>
      <c r="Z266" s="20">
        <f t="shared" si="78"/>
        <v>0</v>
      </c>
      <c r="AA266" s="20">
        <f t="shared" si="78"/>
        <v>0</v>
      </c>
      <c r="AB266" s="20">
        <f t="shared" si="78"/>
        <v>0</v>
      </c>
      <c r="AC266" s="20">
        <f t="shared" si="78"/>
        <v>0</v>
      </c>
      <c r="AD266" s="20">
        <f t="shared" si="78"/>
        <v>0</v>
      </c>
      <c r="AE266" s="20">
        <f t="shared" si="78"/>
        <v>0</v>
      </c>
      <c r="AF266" s="20">
        <f t="shared" si="78"/>
        <v>0</v>
      </c>
      <c r="AG266" s="20">
        <f t="shared" si="78"/>
        <v>0</v>
      </c>
      <c r="AH266" s="20">
        <f t="shared" si="78"/>
        <v>0</v>
      </c>
      <c r="AI266" s="20">
        <f t="shared" si="78"/>
        <v>0</v>
      </c>
      <c r="AJ266" s="40" t="s">
        <v>938</v>
      </c>
      <c r="AK266" s="15">
        <v>2</v>
      </c>
      <c r="AL266" s="15">
        <v>1</v>
      </c>
      <c r="AM266" s="15">
        <v>3</v>
      </c>
      <c r="AN266" s="15">
        <v>0</v>
      </c>
      <c r="AO266" s="15">
        <v>17</v>
      </c>
      <c r="AP266" s="15"/>
      <c r="AQ266" s="15"/>
      <c r="AR266" s="29">
        <v>17</v>
      </c>
      <c r="AS266" s="39" t="s">
        <v>28</v>
      </c>
      <c r="AT266" s="28">
        <f t="shared" si="83"/>
        <v>0</v>
      </c>
      <c r="AU266" s="28" t="s">
        <v>101</v>
      </c>
      <c r="AV266" s="40" t="s">
        <v>52</v>
      </c>
      <c r="AW266" s="32">
        <f t="shared" si="84"/>
        <v>1</v>
      </c>
      <c r="AX266" s="32">
        <f t="shared" si="84"/>
        <v>0</v>
      </c>
      <c r="AY266" s="32">
        <f t="shared" si="84"/>
        <v>0</v>
      </c>
      <c r="AZ266" s="42" t="s">
        <v>29</v>
      </c>
      <c r="BA266">
        <f t="shared" si="75"/>
        <v>1</v>
      </c>
      <c r="BB266">
        <f t="shared" si="80"/>
        <v>0</v>
      </c>
      <c r="BC266">
        <f t="shared" si="80"/>
        <v>0</v>
      </c>
      <c r="BD266">
        <f t="shared" si="80"/>
        <v>0</v>
      </c>
      <c r="BE266">
        <f t="shared" si="80"/>
        <v>0</v>
      </c>
      <c r="BF266">
        <f t="shared" si="80"/>
        <v>0</v>
      </c>
      <c r="BG266" s="40" t="s">
        <v>109</v>
      </c>
      <c r="BH266" s="20">
        <f t="shared" si="85"/>
        <v>1</v>
      </c>
      <c r="BI266" s="20">
        <f t="shared" si="85"/>
        <v>0</v>
      </c>
      <c r="BJ266" s="20">
        <f t="shared" si="85"/>
        <v>0</v>
      </c>
      <c r="BK266" s="20">
        <f t="shared" si="85"/>
        <v>0</v>
      </c>
      <c r="BL266" s="15">
        <v>35.37810374</v>
      </c>
      <c r="BM266" s="16">
        <v>-87.006105590000004</v>
      </c>
      <c r="BO266">
        <f t="shared" si="86"/>
        <v>0</v>
      </c>
      <c r="BP266" s="28">
        <f t="shared" si="87"/>
        <v>1</v>
      </c>
      <c r="BQ266">
        <f t="shared" si="76"/>
        <v>1</v>
      </c>
      <c r="BR266">
        <f t="shared" si="81"/>
        <v>0</v>
      </c>
      <c r="BS266">
        <f t="shared" si="81"/>
        <v>0</v>
      </c>
      <c r="BT266">
        <f t="shared" si="81"/>
        <v>0</v>
      </c>
      <c r="BU266">
        <f t="shared" si="81"/>
        <v>0</v>
      </c>
    </row>
    <row r="267" spans="1:73" x14ac:dyDescent="0.45">
      <c r="A267" s="18">
        <v>266</v>
      </c>
      <c r="B267" s="15" t="s">
        <v>939</v>
      </c>
      <c r="C267" s="15" t="s">
        <v>1227</v>
      </c>
      <c r="D267" s="15" t="s">
        <v>1152</v>
      </c>
      <c r="E267" s="17">
        <v>34792</v>
      </c>
      <c r="F267" s="15" t="s">
        <v>555</v>
      </c>
      <c r="G267" s="40" t="s">
        <v>24</v>
      </c>
      <c r="H267">
        <f t="shared" si="82"/>
        <v>0</v>
      </c>
      <c r="I267" s="15" t="s">
        <v>354</v>
      </c>
      <c r="J267" s="40" t="s">
        <v>354</v>
      </c>
      <c r="K267" s="20">
        <f t="shared" si="74"/>
        <v>0</v>
      </c>
      <c r="L267" s="20">
        <f t="shared" si="79"/>
        <v>1</v>
      </c>
      <c r="M267" s="20">
        <f t="shared" si="79"/>
        <v>0</v>
      </c>
      <c r="N267" s="20">
        <f t="shared" si="79"/>
        <v>0</v>
      </c>
      <c r="O267" s="20">
        <f t="shared" si="79"/>
        <v>0</v>
      </c>
      <c r="P267" s="20">
        <f t="shared" si="79"/>
        <v>0</v>
      </c>
      <c r="Q267" s="20">
        <f t="shared" si="79"/>
        <v>0</v>
      </c>
      <c r="R267" s="20">
        <f t="shared" si="79"/>
        <v>0</v>
      </c>
      <c r="S267" s="20">
        <f t="shared" si="79"/>
        <v>0</v>
      </c>
      <c r="T267" s="20">
        <f t="shared" si="79"/>
        <v>0</v>
      </c>
      <c r="U267" s="20">
        <f t="shared" si="79"/>
        <v>0</v>
      </c>
      <c r="V267" s="20">
        <f t="shared" si="79"/>
        <v>0</v>
      </c>
      <c r="W267" s="20">
        <f t="shared" si="79"/>
        <v>0</v>
      </c>
      <c r="X267" s="40" t="s">
        <v>132</v>
      </c>
      <c r="Y267" s="20">
        <f t="shared" si="77"/>
        <v>0</v>
      </c>
      <c r="Z267" s="20">
        <f t="shared" si="78"/>
        <v>0</v>
      </c>
      <c r="AA267" s="20">
        <f t="shared" si="78"/>
        <v>0</v>
      </c>
      <c r="AB267" s="20">
        <f t="shared" si="78"/>
        <v>0</v>
      </c>
      <c r="AC267" s="20">
        <f t="shared" si="78"/>
        <v>0</v>
      </c>
      <c r="AD267" s="20">
        <f t="shared" si="78"/>
        <v>0</v>
      </c>
      <c r="AE267" s="20">
        <f t="shared" si="78"/>
        <v>1</v>
      </c>
      <c r="AF267" s="20">
        <f t="shared" si="78"/>
        <v>0</v>
      </c>
      <c r="AG267" s="20">
        <f t="shared" si="78"/>
        <v>0</v>
      </c>
      <c r="AH267" s="20">
        <f t="shared" si="78"/>
        <v>0</v>
      </c>
      <c r="AI267" s="20">
        <f t="shared" si="78"/>
        <v>0</v>
      </c>
      <c r="AJ267" s="40" t="s">
        <v>941</v>
      </c>
      <c r="AK267" s="15">
        <v>6</v>
      </c>
      <c r="AL267" s="15">
        <v>0</v>
      </c>
      <c r="AM267" s="15">
        <v>5</v>
      </c>
      <c r="AN267" s="15">
        <v>0</v>
      </c>
      <c r="AO267" s="15"/>
      <c r="AP267" s="15">
        <v>1</v>
      </c>
      <c r="AQ267" s="15" t="s">
        <v>942</v>
      </c>
      <c r="AR267" s="29" t="s">
        <v>101</v>
      </c>
      <c r="AS267" s="40" t="s">
        <v>52</v>
      </c>
      <c r="AT267" s="28">
        <f t="shared" si="83"/>
        <v>1</v>
      </c>
      <c r="AU267" s="29" t="s">
        <v>942</v>
      </c>
      <c r="AV267" s="40" t="s">
        <v>28</v>
      </c>
      <c r="AW267" s="32">
        <f t="shared" si="84"/>
        <v>0</v>
      </c>
      <c r="AX267" s="32">
        <f t="shared" si="84"/>
        <v>1</v>
      </c>
      <c r="AY267" s="32">
        <f t="shared" si="84"/>
        <v>0</v>
      </c>
      <c r="AZ267" s="42" t="s">
        <v>29</v>
      </c>
      <c r="BA267">
        <f t="shared" si="75"/>
        <v>1</v>
      </c>
      <c r="BB267">
        <f t="shared" si="80"/>
        <v>0</v>
      </c>
      <c r="BC267">
        <f t="shared" si="80"/>
        <v>0</v>
      </c>
      <c r="BD267">
        <f t="shared" si="80"/>
        <v>0</v>
      </c>
      <c r="BE267">
        <f t="shared" si="80"/>
        <v>0</v>
      </c>
      <c r="BF267">
        <f t="shared" si="80"/>
        <v>0</v>
      </c>
      <c r="BG267" s="40" t="s">
        <v>109</v>
      </c>
      <c r="BH267" s="20">
        <f t="shared" si="85"/>
        <v>1</v>
      </c>
      <c r="BI267" s="20">
        <f t="shared" si="85"/>
        <v>0</v>
      </c>
      <c r="BJ267" s="20">
        <f t="shared" si="85"/>
        <v>0</v>
      </c>
      <c r="BK267" s="20">
        <f t="shared" si="85"/>
        <v>0</v>
      </c>
      <c r="BL267" s="15">
        <v>27.73907518</v>
      </c>
      <c r="BM267" s="16">
        <v>-97.430733520000004</v>
      </c>
      <c r="BO267">
        <f t="shared" si="86"/>
        <v>0</v>
      </c>
      <c r="BP267" s="28">
        <f t="shared" si="87"/>
        <v>1</v>
      </c>
      <c r="BQ267">
        <f t="shared" si="76"/>
        <v>1</v>
      </c>
      <c r="BR267">
        <f t="shared" si="81"/>
        <v>0</v>
      </c>
      <c r="BS267">
        <f t="shared" si="81"/>
        <v>0</v>
      </c>
      <c r="BT267">
        <f t="shared" si="81"/>
        <v>0</v>
      </c>
      <c r="BU267">
        <f t="shared" si="81"/>
        <v>0</v>
      </c>
    </row>
    <row r="268" spans="1:73" x14ac:dyDescent="0.45">
      <c r="A268" s="18">
        <v>267</v>
      </c>
      <c r="B268" s="15" t="s">
        <v>943</v>
      </c>
      <c r="C268" s="15" t="s">
        <v>1226</v>
      </c>
      <c r="D268" s="15" t="s">
        <v>1197</v>
      </c>
      <c r="E268" s="17">
        <v>34779</v>
      </c>
      <c r="F268" s="15" t="s">
        <v>945</v>
      </c>
      <c r="G268" s="40" t="s">
        <v>24</v>
      </c>
      <c r="H268">
        <f t="shared" si="82"/>
        <v>0</v>
      </c>
      <c r="I268" s="15" t="s">
        <v>25</v>
      </c>
      <c r="J268" s="40" t="s">
        <v>25</v>
      </c>
      <c r="K268" s="20">
        <f t="shared" si="74"/>
        <v>1</v>
      </c>
      <c r="L268" s="20">
        <f t="shared" si="79"/>
        <v>0</v>
      </c>
      <c r="M268" s="20">
        <f t="shared" si="79"/>
        <v>0</v>
      </c>
      <c r="N268" s="20">
        <f t="shared" si="79"/>
        <v>0</v>
      </c>
      <c r="O268" s="20">
        <f t="shared" si="79"/>
        <v>0</v>
      </c>
      <c r="P268" s="20">
        <f t="shared" si="79"/>
        <v>0</v>
      </c>
      <c r="Q268" s="20">
        <f t="shared" si="79"/>
        <v>0</v>
      </c>
      <c r="R268" s="20">
        <f t="shared" si="79"/>
        <v>0</v>
      </c>
      <c r="S268" s="20">
        <f t="shared" si="79"/>
        <v>0</v>
      </c>
      <c r="T268" s="20">
        <f t="shared" si="79"/>
        <v>0</v>
      </c>
      <c r="U268" s="20">
        <f t="shared" si="79"/>
        <v>0</v>
      </c>
      <c r="V268" s="20">
        <f t="shared" si="79"/>
        <v>0</v>
      </c>
      <c r="W268" s="20">
        <f t="shared" si="79"/>
        <v>0</v>
      </c>
      <c r="X268" s="40" t="s">
        <v>62</v>
      </c>
      <c r="Y268" s="20">
        <f t="shared" si="77"/>
        <v>0</v>
      </c>
      <c r="Z268" s="20">
        <f t="shared" si="78"/>
        <v>1</v>
      </c>
      <c r="AA268" s="20">
        <f t="shared" si="78"/>
        <v>0</v>
      </c>
      <c r="AB268" s="20">
        <f t="shared" si="78"/>
        <v>0</v>
      </c>
      <c r="AC268" s="20">
        <f t="shared" si="78"/>
        <v>0</v>
      </c>
      <c r="AD268" s="20">
        <f t="shared" si="78"/>
        <v>0</v>
      </c>
      <c r="AE268" s="20">
        <f t="shared" si="78"/>
        <v>0</v>
      </c>
      <c r="AF268" s="20">
        <f t="shared" si="78"/>
        <v>0</v>
      </c>
      <c r="AG268" s="20">
        <f t="shared" si="78"/>
        <v>0</v>
      </c>
      <c r="AH268" s="20">
        <f t="shared" si="78"/>
        <v>0</v>
      </c>
      <c r="AI268" s="20">
        <f t="shared" si="78"/>
        <v>0</v>
      </c>
      <c r="AJ268" s="40" t="s">
        <v>946</v>
      </c>
      <c r="AK268" s="15">
        <v>4</v>
      </c>
      <c r="AL268" s="15">
        <v>1</v>
      </c>
      <c r="AM268" s="15">
        <v>5</v>
      </c>
      <c r="AN268" s="15">
        <v>0</v>
      </c>
      <c r="AO268" s="15">
        <v>29</v>
      </c>
      <c r="AP268" s="15">
        <v>0</v>
      </c>
      <c r="AQ268" s="15"/>
      <c r="AR268" s="29">
        <v>29</v>
      </c>
      <c r="AS268" s="39" t="s">
        <v>28</v>
      </c>
      <c r="AT268" s="28">
        <f t="shared" si="83"/>
        <v>0</v>
      </c>
      <c r="AU268" s="28" t="s">
        <v>101</v>
      </c>
      <c r="AV268" s="40" t="s">
        <v>28</v>
      </c>
      <c r="AW268" s="32">
        <f t="shared" si="84"/>
        <v>0</v>
      </c>
      <c r="AX268" s="32">
        <f t="shared" si="84"/>
        <v>1</v>
      </c>
      <c r="AY268" s="32">
        <f t="shared" si="84"/>
        <v>0</v>
      </c>
      <c r="AZ268" s="42" t="s">
        <v>29</v>
      </c>
      <c r="BA268">
        <f t="shared" si="75"/>
        <v>1</v>
      </c>
      <c r="BB268">
        <f t="shared" si="80"/>
        <v>0</v>
      </c>
      <c r="BC268">
        <f t="shared" si="80"/>
        <v>0</v>
      </c>
      <c r="BD268">
        <f t="shared" si="80"/>
        <v>0</v>
      </c>
      <c r="BE268">
        <f t="shared" si="80"/>
        <v>0</v>
      </c>
      <c r="BF268">
        <f t="shared" si="80"/>
        <v>0</v>
      </c>
      <c r="BG268" s="40" t="s">
        <v>109</v>
      </c>
      <c r="BH268" s="20">
        <f t="shared" si="85"/>
        <v>1</v>
      </c>
      <c r="BI268" s="20">
        <f t="shared" si="85"/>
        <v>0</v>
      </c>
      <c r="BJ268" s="20">
        <f t="shared" si="85"/>
        <v>0</v>
      </c>
      <c r="BK268" s="20">
        <f t="shared" si="85"/>
        <v>0</v>
      </c>
      <c r="BL268" s="15">
        <v>40.826183999999998</v>
      </c>
      <c r="BM268" s="16">
        <v>-74.208619999999996</v>
      </c>
      <c r="BO268">
        <f t="shared" si="86"/>
        <v>0</v>
      </c>
      <c r="BP268" s="28">
        <f t="shared" si="87"/>
        <v>1</v>
      </c>
      <c r="BQ268">
        <f t="shared" si="76"/>
        <v>1</v>
      </c>
      <c r="BR268">
        <f t="shared" si="81"/>
        <v>0</v>
      </c>
      <c r="BS268">
        <f t="shared" si="81"/>
        <v>0</v>
      </c>
      <c r="BT268">
        <f t="shared" si="81"/>
        <v>0</v>
      </c>
      <c r="BU268">
        <f t="shared" si="81"/>
        <v>0</v>
      </c>
    </row>
    <row r="269" spans="1:73" x14ac:dyDescent="0.45">
      <c r="A269" s="18">
        <v>268</v>
      </c>
      <c r="B269" s="15" t="s">
        <v>947</v>
      </c>
      <c r="C269" s="15" t="s">
        <v>482</v>
      </c>
      <c r="D269" s="15" t="s">
        <v>1213</v>
      </c>
      <c r="E269" s="17">
        <v>34725</v>
      </c>
      <c r="F269" s="15" t="s">
        <v>421</v>
      </c>
      <c r="G269" s="40" t="s">
        <v>34</v>
      </c>
      <c r="H269">
        <f t="shared" si="82"/>
        <v>1</v>
      </c>
      <c r="I269" s="15" t="s">
        <v>25</v>
      </c>
      <c r="J269" s="40" t="s">
        <v>25</v>
      </c>
      <c r="K269" s="20">
        <f t="shared" si="74"/>
        <v>1</v>
      </c>
      <c r="L269" s="20">
        <f t="shared" si="79"/>
        <v>0</v>
      </c>
      <c r="M269" s="20">
        <f t="shared" si="79"/>
        <v>0</v>
      </c>
      <c r="N269" s="20">
        <f t="shared" si="79"/>
        <v>0</v>
      </c>
      <c r="O269" s="20">
        <f t="shared" si="79"/>
        <v>0</v>
      </c>
      <c r="P269" s="20">
        <f t="shared" si="79"/>
        <v>0</v>
      </c>
      <c r="Q269" s="20">
        <f t="shared" si="79"/>
        <v>0</v>
      </c>
      <c r="R269" s="20">
        <f t="shared" si="79"/>
        <v>0</v>
      </c>
      <c r="S269" s="20">
        <f t="shared" si="79"/>
        <v>0</v>
      </c>
      <c r="T269" s="20">
        <f t="shared" si="79"/>
        <v>0</v>
      </c>
      <c r="U269" s="20">
        <f t="shared" si="79"/>
        <v>0</v>
      </c>
      <c r="V269" s="20">
        <f t="shared" si="79"/>
        <v>0</v>
      </c>
      <c r="W269" s="20">
        <f t="shared" si="79"/>
        <v>0</v>
      </c>
      <c r="X269" s="40" t="s">
        <v>223</v>
      </c>
      <c r="Y269" s="20">
        <f t="shared" si="77"/>
        <v>0</v>
      </c>
      <c r="Z269" s="20">
        <f t="shared" si="78"/>
        <v>0</v>
      </c>
      <c r="AA269" s="20">
        <f t="shared" si="78"/>
        <v>0</v>
      </c>
      <c r="AB269" s="20">
        <f t="shared" si="78"/>
        <v>0</v>
      </c>
      <c r="AC269" s="20">
        <f t="shared" ref="Z269:AI294" si="88">IF($X269=AC$1,1,0)</f>
        <v>1</v>
      </c>
      <c r="AD269" s="20">
        <f t="shared" si="88"/>
        <v>0</v>
      </c>
      <c r="AE269" s="20">
        <f t="shared" si="88"/>
        <v>0</v>
      </c>
      <c r="AF269" s="20">
        <f t="shared" si="88"/>
        <v>0</v>
      </c>
      <c r="AG269" s="20">
        <f t="shared" si="88"/>
        <v>0</v>
      </c>
      <c r="AH269" s="20">
        <f t="shared" si="88"/>
        <v>0</v>
      </c>
      <c r="AI269" s="20">
        <f t="shared" si="88"/>
        <v>0</v>
      </c>
      <c r="AJ269" s="40" t="s">
        <v>948</v>
      </c>
      <c r="AK269" s="15">
        <v>2</v>
      </c>
      <c r="AL269" s="15">
        <v>2</v>
      </c>
      <c r="AM269" s="15">
        <v>4</v>
      </c>
      <c r="AN269" s="15">
        <v>0</v>
      </c>
      <c r="AO269" s="15">
        <v>26</v>
      </c>
      <c r="AP269" s="15"/>
      <c r="AQ269" s="15"/>
      <c r="AR269" s="29">
        <v>26</v>
      </c>
      <c r="AS269" s="39" t="s">
        <v>28</v>
      </c>
      <c r="AT269" s="28">
        <f t="shared" si="83"/>
        <v>0</v>
      </c>
      <c r="AU269" s="28" t="s">
        <v>101</v>
      </c>
      <c r="AV269" s="40" t="s">
        <v>52</v>
      </c>
      <c r="AW269" s="32">
        <f t="shared" si="84"/>
        <v>1</v>
      </c>
      <c r="AX269" s="32">
        <f t="shared" si="84"/>
        <v>0</v>
      </c>
      <c r="AY269" s="32">
        <f t="shared" si="84"/>
        <v>0</v>
      </c>
      <c r="AZ269" s="42" t="s">
        <v>29</v>
      </c>
      <c r="BA269">
        <f t="shared" si="75"/>
        <v>1</v>
      </c>
      <c r="BB269">
        <f t="shared" si="80"/>
        <v>0</v>
      </c>
      <c r="BC269">
        <f t="shared" si="80"/>
        <v>0</v>
      </c>
      <c r="BD269">
        <f t="shared" si="80"/>
        <v>0</v>
      </c>
      <c r="BE269">
        <f t="shared" si="80"/>
        <v>0</v>
      </c>
      <c r="BF269">
        <f t="shared" si="80"/>
        <v>0</v>
      </c>
      <c r="BG269" s="40" t="s">
        <v>109</v>
      </c>
      <c r="BH269" s="20">
        <f t="shared" si="85"/>
        <v>1</v>
      </c>
      <c r="BI269" s="20">
        <f t="shared" si="85"/>
        <v>0</v>
      </c>
      <c r="BJ269" s="20">
        <f t="shared" si="85"/>
        <v>0</v>
      </c>
      <c r="BK269" s="20">
        <f t="shared" si="85"/>
        <v>0</v>
      </c>
      <c r="BL269" s="15">
        <v>35.926814669999999</v>
      </c>
      <c r="BM269" s="16">
        <v>-79.038504070000002</v>
      </c>
      <c r="BO269">
        <f t="shared" si="86"/>
        <v>0</v>
      </c>
      <c r="BP269" s="28">
        <f t="shared" si="87"/>
        <v>1</v>
      </c>
      <c r="BQ269">
        <f t="shared" si="76"/>
        <v>1</v>
      </c>
      <c r="BR269">
        <f t="shared" si="81"/>
        <v>0</v>
      </c>
      <c r="BS269">
        <f t="shared" si="81"/>
        <v>0</v>
      </c>
      <c r="BT269">
        <f t="shared" si="81"/>
        <v>0</v>
      </c>
      <c r="BU269">
        <f t="shared" si="81"/>
        <v>0</v>
      </c>
    </row>
    <row r="270" spans="1:73" x14ac:dyDescent="0.45">
      <c r="A270" s="18">
        <v>269</v>
      </c>
      <c r="B270" s="15" t="s">
        <v>949</v>
      </c>
      <c r="C270" s="15" t="s">
        <v>1225</v>
      </c>
      <c r="D270" s="15" t="s">
        <v>1206</v>
      </c>
      <c r="E270" s="17">
        <v>34698</v>
      </c>
      <c r="F270" s="15" t="s">
        <v>303</v>
      </c>
      <c r="G270" s="40" t="s">
        <v>24</v>
      </c>
      <c r="H270">
        <f t="shared" si="82"/>
        <v>0</v>
      </c>
      <c r="I270" s="15" t="s">
        <v>25</v>
      </c>
      <c r="J270" s="40" t="s">
        <v>25</v>
      </c>
      <c r="K270" s="20">
        <f t="shared" si="74"/>
        <v>1</v>
      </c>
      <c r="L270" s="20">
        <f t="shared" si="79"/>
        <v>0</v>
      </c>
      <c r="M270" s="20">
        <f t="shared" si="79"/>
        <v>0</v>
      </c>
      <c r="N270" s="20">
        <f t="shared" ref="L270:W291" si="89">IF($J270=N$1,1,0)</f>
        <v>0</v>
      </c>
      <c r="O270" s="20">
        <f t="shared" si="89"/>
        <v>0</v>
      </c>
      <c r="P270" s="20">
        <f t="shared" si="89"/>
        <v>0</v>
      </c>
      <c r="Q270" s="20">
        <f t="shared" si="89"/>
        <v>0</v>
      </c>
      <c r="R270" s="20">
        <f t="shared" si="89"/>
        <v>0</v>
      </c>
      <c r="S270" s="20">
        <f t="shared" si="89"/>
        <v>0</v>
      </c>
      <c r="T270" s="20">
        <f t="shared" si="89"/>
        <v>0</v>
      </c>
      <c r="U270" s="20">
        <f t="shared" si="89"/>
        <v>0</v>
      </c>
      <c r="V270" s="20">
        <f t="shared" si="89"/>
        <v>0</v>
      </c>
      <c r="W270" s="20">
        <f t="shared" si="89"/>
        <v>0</v>
      </c>
      <c r="X270" s="40" t="s">
        <v>57</v>
      </c>
      <c r="Y270" s="20">
        <f t="shared" si="77"/>
        <v>0</v>
      </c>
      <c r="Z270" s="20">
        <f t="shared" si="88"/>
        <v>0</v>
      </c>
      <c r="AA270" s="20">
        <f t="shared" si="88"/>
        <v>0</v>
      </c>
      <c r="AB270" s="20">
        <f t="shared" si="88"/>
        <v>1</v>
      </c>
      <c r="AC270" s="20">
        <f t="shared" si="88"/>
        <v>0</v>
      </c>
      <c r="AD270" s="20">
        <f t="shared" si="88"/>
        <v>0</v>
      </c>
      <c r="AE270" s="20">
        <f t="shared" si="88"/>
        <v>0</v>
      </c>
      <c r="AF270" s="20">
        <f t="shared" si="88"/>
        <v>0</v>
      </c>
      <c r="AG270" s="20">
        <f t="shared" si="88"/>
        <v>0</v>
      </c>
      <c r="AH270" s="20">
        <f t="shared" si="88"/>
        <v>0</v>
      </c>
      <c r="AI270" s="20">
        <f t="shared" si="88"/>
        <v>0</v>
      </c>
      <c r="AJ270" s="40" t="s">
        <v>951</v>
      </c>
      <c r="AK270" s="15">
        <v>2</v>
      </c>
      <c r="AL270" s="15">
        <v>5</v>
      </c>
      <c r="AM270" s="15">
        <v>7</v>
      </c>
      <c r="AN270" s="15">
        <v>0</v>
      </c>
      <c r="AO270" s="15"/>
      <c r="AP270" s="15"/>
      <c r="AQ270" s="15"/>
      <c r="AR270" s="29" t="s">
        <v>101</v>
      </c>
      <c r="AS270" s="39" t="s">
        <v>28</v>
      </c>
      <c r="AT270" s="28">
        <f t="shared" si="83"/>
        <v>0</v>
      </c>
      <c r="AU270" s="28" t="s">
        <v>101</v>
      </c>
      <c r="AV270" s="40" t="s">
        <v>52</v>
      </c>
      <c r="AW270" s="32">
        <f t="shared" si="84"/>
        <v>1</v>
      </c>
      <c r="AX270" s="32">
        <f t="shared" si="84"/>
        <v>0</v>
      </c>
      <c r="AY270" s="32">
        <f t="shared" si="84"/>
        <v>0</v>
      </c>
      <c r="AZ270" s="42" t="s">
        <v>29</v>
      </c>
      <c r="BA270">
        <f t="shared" si="75"/>
        <v>1</v>
      </c>
      <c r="BB270">
        <f t="shared" si="80"/>
        <v>0</v>
      </c>
      <c r="BC270">
        <f t="shared" si="80"/>
        <v>0</v>
      </c>
      <c r="BD270">
        <f t="shared" si="80"/>
        <v>0</v>
      </c>
      <c r="BE270">
        <f t="shared" si="80"/>
        <v>0</v>
      </c>
      <c r="BF270">
        <f t="shared" si="80"/>
        <v>0</v>
      </c>
      <c r="BG270" s="40" t="s">
        <v>109</v>
      </c>
      <c r="BH270" s="20">
        <f t="shared" si="85"/>
        <v>1</v>
      </c>
      <c r="BI270" s="20">
        <f t="shared" si="85"/>
        <v>0</v>
      </c>
      <c r="BJ270" s="20">
        <f t="shared" si="85"/>
        <v>0</v>
      </c>
      <c r="BK270" s="20">
        <f t="shared" si="85"/>
        <v>0</v>
      </c>
      <c r="BL270" s="15">
        <v>42.324273920000003</v>
      </c>
      <c r="BM270" s="16">
        <v>-71.140800119999994</v>
      </c>
      <c r="BO270">
        <f t="shared" si="86"/>
        <v>0</v>
      </c>
      <c r="BP270" s="28">
        <f t="shared" si="87"/>
        <v>1</v>
      </c>
      <c r="BQ270">
        <f t="shared" si="76"/>
        <v>1</v>
      </c>
      <c r="BR270">
        <f t="shared" si="81"/>
        <v>0</v>
      </c>
      <c r="BS270">
        <f t="shared" si="81"/>
        <v>0</v>
      </c>
      <c r="BT270">
        <f t="shared" si="81"/>
        <v>0</v>
      </c>
      <c r="BU270">
        <f t="shared" si="81"/>
        <v>0</v>
      </c>
    </row>
    <row r="271" spans="1:73" x14ac:dyDescent="0.45">
      <c r="A271" s="18">
        <v>270</v>
      </c>
      <c r="B271" s="15" t="s">
        <v>952</v>
      </c>
      <c r="C271" s="15" t="s">
        <v>1224</v>
      </c>
      <c r="D271" s="15" t="s">
        <v>1223</v>
      </c>
      <c r="E271" s="17">
        <v>34645</v>
      </c>
      <c r="F271" s="15" t="s">
        <v>952</v>
      </c>
      <c r="G271" s="40" t="s">
        <v>24</v>
      </c>
      <c r="H271">
        <f t="shared" si="82"/>
        <v>0</v>
      </c>
      <c r="I271" s="15" t="s">
        <v>25</v>
      </c>
      <c r="J271" s="40" t="s">
        <v>25</v>
      </c>
      <c r="K271" s="20">
        <f t="shared" si="74"/>
        <v>1</v>
      </c>
      <c r="L271" s="20">
        <f t="shared" si="89"/>
        <v>0</v>
      </c>
      <c r="M271" s="20">
        <f t="shared" si="89"/>
        <v>0</v>
      </c>
      <c r="N271" s="20">
        <f t="shared" si="89"/>
        <v>0</v>
      </c>
      <c r="O271" s="20">
        <f t="shared" si="89"/>
        <v>0</v>
      </c>
      <c r="P271" s="20">
        <f t="shared" si="89"/>
        <v>0</v>
      </c>
      <c r="Q271" s="20">
        <f t="shared" si="89"/>
        <v>0</v>
      </c>
      <c r="R271" s="20">
        <f t="shared" si="89"/>
        <v>0</v>
      </c>
      <c r="S271" s="20">
        <f t="shared" si="89"/>
        <v>0</v>
      </c>
      <c r="T271" s="20">
        <f t="shared" si="89"/>
        <v>0</v>
      </c>
      <c r="U271" s="20">
        <f t="shared" si="89"/>
        <v>0</v>
      </c>
      <c r="V271" s="20">
        <f t="shared" si="89"/>
        <v>0</v>
      </c>
      <c r="W271" s="20">
        <f t="shared" si="89"/>
        <v>0</v>
      </c>
      <c r="X271" s="40" t="s">
        <v>223</v>
      </c>
      <c r="Y271" s="20">
        <f t="shared" si="77"/>
        <v>0</v>
      </c>
      <c r="Z271" s="20">
        <f t="shared" si="88"/>
        <v>0</v>
      </c>
      <c r="AA271" s="20">
        <f t="shared" si="88"/>
        <v>0</v>
      </c>
      <c r="AB271" s="20">
        <f t="shared" si="88"/>
        <v>0</v>
      </c>
      <c r="AC271" s="20">
        <f t="shared" si="88"/>
        <v>1</v>
      </c>
      <c r="AD271" s="20">
        <f t="shared" si="88"/>
        <v>0</v>
      </c>
      <c r="AE271" s="20">
        <f t="shared" si="88"/>
        <v>0</v>
      </c>
      <c r="AF271" s="20">
        <f t="shared" si="88"/>
        <v>0</v>
      </c>
      <c r="AG271" s="20">
        <f t="shared" si="88"/>
        <v>0</v>
      </c>
      <c r="AH271" s="20">
        <f t="shared" si="88"/>
        <v>0</v>
      </c>
      <c r="AI271" s="20">
        <f t="shared" si="88"/>
        <v>0</v>
      </c>
      <c r="AJ271" s="40" t="s">
        <v>954</v>
      </c>
      <c r="AK271" s="15">
        <v>1</v>
      </c>
      <c r="AL271" s="15">
        <v>3</v>
      </c>
      <c r="AM271" s="15">
        <v>4</v>
      </c>
      <c r="AN271" s="15">
        <v>0</v>
      </c>
      <c r="AO271" s="15">
        <v>37</v>
      </c>
      <c r="AP271" s="15"/>
      <c r="AQ271" s="15"/>
      <c r="AR271" s="29">
        <v>37</v>
      </c>
      <c r="AS271" s="39" t="s">
        <v>28</v>
      </c>
      <c r="AT271" s="28">
        <f t="shared" si="83"/>
        <v>0</v>
      </c>
      <c r="AU271" s="28" t="s">
        <v>101</v>
      </c>
      <c r="AV271" s="40" t="s">
        <v>52</v>
      </c>
      <c r="AW271" s="32">
        <f t="shared" si="84"/>
        <v>1</v>
      </c>
      <c r="AX271" s="32">
        <f t="shared" si="84"/>
        <v>0</v>
      </c>
      <c r="AY271" s="32">
        <f t="shared" si="84"/>
        <v>0</v>
      </c>
      <c r="AZ271" s="42" t="s">
        <v>29</v>
      </c>
      <c r="BA271">
        <f t="shared" si="75"/>
        <v>1</v>
      </c>
      <c r="BB271">
        <f t="shared" si="80"/>
        <v>0</v>
      </c>
      <c r="BC271">
        <f t="shared" si="80"/>
        <v>0</v>
      </c>
      <c r="BD271">
        <f t="shared" si="80"/>
        <v>0</v>
      </c>
      <c r="BE271">
        <f t="shared" si="80"/>
        <v>0</v>
      </c>
      <c r="BF271">
        <f t="shared" si="80"/>
        <v>0</v>
      </c>
      <c r="BG271" s="40" t="s">
        <v>109</v>
      </c>
      <c r="BH271" s="20">
        <f t="shared" si="85"/>
        <v>1</v>
      </c>
      <c r="BI271" s="20">
        <f t="shared" si="85"/>
        <v>0</v>
      </c>
      <c r="BJ271" s="20">
        <f t="shared" si="85"/>
        <v>0</v>
      </c>
      <c r="BK271" s="20">
        <f t="shared" si="85"/>
        <v>0</v>
      </c>
      <c r="BL271" s="15">
        <v>41.607137350000002</v>
      </c>
      <c r="BM271" s="16">
        <v>-81.469020459999996</v>
      </c>
      <c r="BO271">
        <f t="shared" si="86"/>
        <v>0</v>
      </c>
      <c r="BP271" s="28">
        <f t="shared" si="87"/>
        <v>1</v>
      </c>
      <c r="BQ271">
        <f t="shared" si="76"/>
        <v>1</v>
      </c>
      <c r="BR271">
        <f t="shared" si="81"/>
        <v>0</v>
      </c>
      <c r="BS271">
        <f t="shared" si="81"/>
        <v>0</v>
      </c>
      <c r="BT271">
        <f t="shared" si="81"/>
        <v>0</v>
      </c>
      <c r="BU271">
        <f t="shared" si="81"/>
        <v>0</v>
      </c>
    </row>
    <row r="272" spans="1:73" x14ac:dyDescent="0.45">
      <c r="A272" s="18">
        <v>271</v>
      </c>
      <c r="B272" s="15" t="s">
        <v>955</v>
      </c>
      <c r="C272" s="15" t="s">
        <v>1222</v>
      </c>
      <c r="D272" s="15" t="s">
        <v>1155</v>
      </c>
      <c r="E272" s="17">
        <v>34505</v>
      </c>
      <c r="F272" s="15" t="s">
        <v>957</v>
      </c>
      <c r="G272" s="40" t="s">
        <v>24</v>
      </c>
      <c r="H272">
        <f t="shared" si="82"/>
        <v>0</v>
      </c>
      <c r="I272" s="15" t="s">
        <v>958</v>
      </c>
      <c r="J272" s="40" t="s">
        <v>958</v>
      </c>
      <c r="K272" s="20">
        <f t="shared" si="74"/>
        <v>0</v>
      </c>
      <c r="L272" s="20">
        <f t="shared" si="89"/>
        <v>0</v>
      </c>
      <c r="M272" s="20">
        <f t="shared" si="89"/>
        <v>0</v>
      </c>
      <c r="N272" s="20">
        <f t="shared" si="89"/>
        <v>0</v>
      </c>
      <c r="O272" s="20">
        <f t="shared" si="89"/>
        <v>0</v>
      </c>
      <c r="P272" s="20">
        <f t="shared" si="89"/>
        <v>0</v>
      </c>
      <c r="Q272" s="20">
        <f t="shared" si="89"/>
        <v>0</v>
      </c>
      <c r="R272" s="20">
        <f t="shared" si="89"/>
        <v>0</v>
      </c>
      <c r="S272" s="20">
        <f t="shared" si="89"/>
        <v>0</v>
      </c>
      <c r="T272" s="20">
        <f t="shared" si="89"/>
        <v>0</v>
      </c>
      <c r="U272" s="20">
        <f t="shared" si="89"/>
        <v>0</v>
      </c>
      <c r="V272" s="20">
        <f t="shared" si="89"/>
        <v>0</v>
      </c>
      <c r="W272" s="20">
        <f t="shared" si="89"/>
        <v>0</v>
      </c>
      <c r="X272" s="40" t="s">
        <v>132</v>
      </c>
      <c r="Y272" s="20">
        <f t="shared" si="77"/>
        <v>0</v>
      </c>
      <c r="Z272" s="20">
        <f t="shared" si="88"/>
        <v>0</v>
      </c>
      <c r="AA272" s="20">
        <f t="shared" si="88"/>
        <v>0</v>
      </c>
      <c r="AB272" s="20">
        <f t="shared" si="88"/>
        <v>0</v>
      </c>
      <c r="AC272" s="20">
        <f t="shared" si="88"/>
        <v>0</v>
      </c>
      <c r="AD272" s="20">
        <f t="shared" si="88"/>
        <v>0</v>
      </c>
      <c r="AE272" s="20">
        <f t="shared" si="88"/>
        <v>1</v>
      </c>
      <c r="AF272" s="20">
        <f t="shared" si="88"/>
        <v>0</v>
      </c>
      <c r="AG272" s="20">
        <f t="shared" si="88"/>
        <v>0</v>
      </c>
      <c r="AH272" s="20">
        <f t="shared" si="88"/>
        <v>0</v>
      </c>
      <c r="AI272" s="20">
        <f t="shared" si="88"/>
        <v>0</v>
      </c>
      <c r="AJ272" s="40" t="s">
        <v>959</v>
      </c>
      <c r="AK272" s="15">
        <v>5</v>
      </c>
      <c r="AL272" s="15">
        <v>23</v>
      </c>
      <c r="AM272" s="15">
        <v>27</v>
      </c>
      <c r="AN272" s="15">
        <v>0</v>
      </c>
      <c r="AO272" s="15">
        <v>20</v>
      </c>
      <c r="AP272" s="15">
        <v>0</v>
      </c>
      <c r="AQ272" s="15"/>
      <c r="AR272" s="29">
        <v>20</v>
      </c>
      <c r="AS272" s="39" t="s">
        <v>28</v>
      </c>
      <c r="AT272" s="28">
        <f t="shared" si="83"/>
        <v>0</v>
      </c>
      <c r="AU272" s="28" t="s">
        <v>101</v>
      </c>
      <c r="AV272" s="40" t="s">
        <v>52</v>
      </c>
      <c r="AW272" s="32">
        <f t="shared" si="84"/>
        <v>1</v>
      </c>
      <c r="AX272" s="32">
        <f t="shared" si="84"/>
        <v>0</v>
      </c>
      <c r="AY272" s="32">
        <f t="shared" si="84"/>
        <v>0</v>
      </c>
      <c r="AZ272" s="42" t="s">
        <v>29</v>
      </c>
      <c r="BA272">
        <f t="shared" si="75"/>
        <v>1</v>
      </c>
      <c r="BB272">
        <f t="shared" si="80"/>
        <v>0</v>
      </c>
      <c r="BC272">
        <f t="shared" si="80"/>
        <v>0</v>
      </c>
      <c r="BD272">
        <f t="shared" si="80"/>
        <v>0</v>
      </c>
      <c r="BE272">
        <f t="shared" si="80"/>
        <v>0</v>
      </c>
      <c r="BF272">
        <f t="shared" si="80"/>
        <v>0</v>
      </c>
      <c r="BG272" s="40" t="s">
        <v>109</v>
      </c>
      <c r="BH272" s="20">
        <f t="shared" si="85"/>
        <v>1</v>
      </c>
      <c r="BI272" s="20">
        <f t="shared" si="85"/>
        <v>0</v>
      </c>
      <c r="BJ272" s="20">
        <f t="shared" si="85"/>
        <v>0</v>
      </c>
      <c r="BK272" s="20">
        <f t="shared" si="85"/>
        <v>0</v>
      </c>
      <c r="BL272" s="15">
        <v>47.618456000000002</v>
      </c>
      <c r="BM272" s="16">
        <v>-117.644099</v>
      </c>
      <c r="BO272">
        <f t="shared" si="86"/>
        <v>0</v>
      </c>
      <c r="BP272" s="28">
        <f t="shared" si="87"/>
        <v>1</v>
      </c>
      <c r="BQ272">
        <f t="shared" si="76"/>
        <v>1</v>
      </c>
      <c r="BR272">
        <f t="shared" si="81"/>
        <v>0</v>
      </c>
      <c r="BS272">
        <f t="shared" si="81"/>
        <v>0</v>
      </c>
      <c r="BT272">
        <f t="shared" si="81"/>
        <v>0</v>
      </c>
      <c r="BU272">
        <f t="shared" si="81"/>
        <v>0</v>
      </c>
    </row>
    <row r="273" spans="1:73" x14ac:dyDescent="0.45">
      <c r="A273" s="18">
        <v>272</v>
      </c>
      <c r="B273" s="15" t="s">
        <v>960</v>
      </c>
      <c r="C273" s="15" t="s">
        <v>1221</v>
      </c>
      <c r="D273" s="15" t="s">
        <v>1194</v>
      </c>
      <c r="E273" s="17">
        <v>34480</v>
      </c>
      <c r="F273" s="15" t="s">
        <v>807</v>
      </c>
      <c r="G273" s="40" t="s">
        <v>24</v>
      </c>
      <c r="H273">
        <f t="shared" si="82"/>
        <v>0</v>
      </c>
      <c r="I273" s="15" t="s">
        <v>25</v>
      </c>
      <c r="J273" s="40" t="s">
        <v>25</v>
      </c>
      <c r="K273" s="20">
        <f t="shared" si="74"/>
        <v>1</v>
      </c>
      <c r="L273" s="20">
        <f t="shared" si="89"/>
        <v>0</v>
      </c>
      <c r="M273" s="20">
        <f t="shared" si="89"/>
        <v>0</v>
      </c>
      <c r="N273" s="20">
        <f t="shared" si="89"/>
        <v>0</v>
      </c>
      <c r="O273" s="20">
        <f t="shared" si="89"/>
        <v>0</v>
      </c>
      <c r="P273" s="20">
        <f t="shared" si="89"/>
        <v>0</v>
      </c>
      <c r="Q273" s="20">
        <f t="shared" si="89"/>
        <v>0</v>
      </c>
      <c r="R273" s="20">
        <f t="shared" si="89"/>
        <v>0</v>
      </c>
      <c r="S273" s="20">
        <f t="shared" si="89"/>
        <v>0</v>
      </c>
      <c r="T273" s="20">
        <f t="shared" si="89"/>
        <v>0</v>
      </c>
      <c r="U273" s="20">
        <f t="shared" si="89"/>
        <v>0</v>
      </c>
      <c r="V273" s="20">
        <f t="shared" si="89"/>
        <v>0</v>
      </c>
      <c r="W273" s="20">
        <f t="shared" si="89"/>
        <v>0</v>
      </c>
      <c r="X273" s="40" t="s">
        <v>223</v>
      </c>
      <c r="Y273" s="20">
        <f t="shared" si="77"/>
        <v>0</v>
      </c>
      <c r="Z273" s="20">
        <f t="shared" si="88"/>
        <v>0</v>
      </c>
      <c r="AA273" s="20">
        <f t="shared" si="88"/>
        <v>0</v>
      </c>
      <c r="AB273" s="20">
        <f t="shared" si="88"/>
        <v>0</v>
      </c>
      <c r="AC273" s="20">
        <f t="shared" si="88"/>
        <v>1</v>
      </c>
      <c r="AD273" s="20">
        <f t="shared" si="88"/>
        <v>0</v>
      </c>
      <c r="AE273" s="20">
        <f t="shared" si="88"/>
        <v>0</v>
      </c>
      <c r="AF273" s="20">
        <f t="shared" si="88"/>
        <v>0</v>
      </c>
      <c r="AG273" s="20">
        <f t="shared" si="88"/>
        <v>0</v>
      </c>
      <c r="AH273" s="20">
        <f t="shared" si="88"/>
        <v>0</v>
      </c>
      <c r="AI273" s="20">
        <f t="shared" si="88"/>
        <v>0</v>
      </c>
      <c r="AJ273" s="40" t="s">
        <v>962</v>
      </c>
      <c r="AK273" s="15">
        <v>4</v>
      </c>
      <c r="AL273" s="15">
        <v>0</v>
      </c>
      <c r="AM273" s="15">
        <v>4</v>
      </c>
      <c r="AN273" s="15">
        <v>0</v>
      </c>
      <c r="AO273" s="15">
        <v>17</v>
      </c>
      <c r="AP273" s="15"/>
      <c r="AQ273" s="15"/>
      <c r="AR273" s="29">
        <v>17</v>
      </c>
      <c r="AS273" s="39" t="s">
        <v>28</v>
      </c>
      <c r="AT273" s="28">
        <f t="shared" si="83"/>
        <v>0</v>
      </c>
      <c r="AU273" s="28" t="s">
        <v>101</v>
      </c>
      <c r="AV273" s="40" t="s">
        <v>28</v>
      </c>
      <c r="AW273" s="32">
        <f t="shared" si="84"/>
        <v>0</v>
      </c>
      <c r="AX273" s="32">
        <f t="shared" si="84"/>
        <v>1</v>
      </c>
      <c r="AY273" s="32">
        <f t="shared" si="84"/>
        <v>0</v>
      </c>
      <c r="AZ273" s="42" t="s">
        <v>29</v>
      </c>
      <c r="BA273">
        <f t="shared" si="75"/>
        <v>1</v>
      </c>
      <c r="BB273">
        <f t="shared" si="80"/>
        <v>0</v>
      </c>
      <c r="BC273">
        <f t="shared" si="80"/>
        <v>0</v>
      </c>
      <c r="BD273">
        <f t="shared" si="80"/>
        <v>0</v>
      </c>
      <c r="BE273">
        <f t="shared" si="80"/>
        <v>0</v>
      </c>
      <c r="BF273">
        <f t="shared" si="80"/>
        <v>0</v>
      </c>
      <c r="BG273" s="40" t="s">
        <v>109</v>
      </c>
      <c r="BH273" s="20">
        <f t="shared" si="85"/>
        <v>1</v>
      </c>
      <c r="BI273" s="20">
        <f t="shared" si="85"/>
        <v>0</v>
      </c>
      <c r="BJ273" s="20">
        <f t="shared" si="85"/>
        <v>0</v>
      </c>
      <c r="BK273" s="20">
        <f t="shared" si="85"/>
        <v>0</v>
      </c>
      <c r="BL273" s="15">
        <v>38.951308179999998</v>
      </c>
      <c r="BM273" s="16">
        <v>-84.670663390000001</v>
      </c>
      <c r="BO273">
        <f t="shared" si="86"/>
        <v>0</v>
      </c>
      <c r="BP273" s="28">
        <f t="shared" si="87"/>
        <v>1</v>
      </c>
      <c r="BQ273">
        <f t="shared" si="76"/>
        <v>1</v>
      </c>
      <c r="BR273">
        <f t="shared" si="81"/>
        <v>0</v>
      </c>
      <c r="BS273">
        <f t="shared" si="81"/>
        <v>0</v>
      </c>
      <c r="BT273">
        <f t="shared" si="81"/>
        <v>0</v>
      </c>
      <c r="BU273">
        <f t="shared" si="81"/>
        <v>0</v>
      </c>
    </row>
    <row r="274" spans="1:73" x14ac:dyDescent="0.45">
      <c r="A274" s="18">
        <v>273</v>
      </c>
      <c r="B274" s="15" t="s">
        <v>963</v>
      </c>
      <c r="C274" s="15" t="s">
        <v>1220</v>
      </c>
      <c r="D274" s="15" t="s">
        <v>1201</v>
      </c>
      <c r="E274" s="17">
        <v>34319</v>
      </c>
      <c r="F274" s="15" t="s">
        <v>963</v>
      </c>
      <c r="G274" s="40" t="s">
        <v>24</v>
      </c>
      <c r="H274">
        <f t="shared" si="82"/>
        <v>0</v>
      </c>
      <c r="I274" s="15" t="s">
        <v>354</v>
      </c>
      <c r="J274" s="40" t="s">
        <v>354</v>
      </c>
      <c r="K274" s="20">
        <f t="shared" si="74"/>
        <v>0</v>
      </c>
      <c r="L274" s="20">
        <f t="shared" si="89"/>
        <v>1</v>
      </c>
      <c r="M274" s="20">
        <f t="shared" si="89"/>
        <v>0</v>
      </c>
      <c r="N274" s="20">
        <f t="shared" si="89"/>
        <v>0</v>
      </c>
      <c r="O274" s="20">
        <f t="shared" si="89"/>
        <v>0</v>
      </c>
      <c r="P274" s="20">
        <f t="shared" si="89"/>
        <v>0</v>
      </c>
      <c r="Q274" s="20">
        <f t="shared" si="89"/>
        <v>0</v>
      </c>
      <c r="R274" s="20">
        <f t="shared" si="89"/>
        <v>0</v>
      </c>
      <c r="S274" s="20">
        <f t="shared" si="89"/>
        <v>0</v>
      </c>
      <c r="T274" s="20">
        <f t="shared" si="89"/>
        <v>0</v>
      </c>
      <c r="U274" s="20">
        <f t="shared" si="89"/>
        <v>0</v>
      </c>
      <c r="V274" s="20">
        <f t="shared" si="89"/>
        <v>0</v>
      </c>
      <c r="W274" s="20">
        <f t="shared" si="89"/>
        <v>0</v>
      </c>
      <c r="X274" s="40" t="s">
        <v>132</v>
      </c>
      <c r="Y274" s="20">
        <f t="shared" si="77"/>
        <v>0</v>
      </c>
      <c r="Z274" s="20">
        <f t="shared" si="88"/>
        <v>0</v>
      </c>
      <c r="AA274" s="20">
        <f t="shared" si="88"/>
        <v>0</v>
      </c>
      <c r="AB274" s="20">
        <f t="shared" si="88"/>
        <v>0</v>
      </c>
      <c r="AC274" s="20">
        <f t="shared" si="88"/>
        <v>0</v>
      </c>
      <c r="AD274" s="20">
        <f t="shared" si="88"/>
        <v>0</v>
      </c>
      <c r="AE274" s="20">
        <f t="shared" si="88"/>
        <v>1</v>
      </c>
      <c r="AF274" s="20">
        <f t="shared" si="88"/>
        <v>0</v>
      </c>
      <c r="AG274" s="20">
        <f t="shared" si="88"/>
        <v>0</v>
      </c>
      <c r="AH274" s="20">
        <f t="shared" si="88"/>
        <v>0</v>
      </c>
      <c r="AI274" s="20">
        <f t="shared" si="88"/>
        <v>0</v>
      </c>
      <c r="AJ274" s="40" t="s">
        <v>965</v>
      </c>
      <c r="AK274" s="15">
        <v>1</v>
      </c>
      <c r="AL274" s="15">
        <v>2</v>
      </c>
      <c r="AM274" s="15">
        <v>3</v>
      </c>
      <c r="AN274" s="15">
        <v>0</v>
      </c>
      <c r="AO274" s="15">
        <v>39</v>
      </c>
      <c r="AP274" s="15">
        <v>1</v>
      </c>
      <c r="AQ274" s="15" t="s">
        <v>963</v>
      </c>
      <c r="AR274" s="29">
        <v>39</v>
      </c>
      <c r="AS274" s="40" t="s">
        <v>52</v>
      </c>
      <c r="AT274" s="28">
        <f t="shared" si="83"/>
        <v>1</v>
      </c>
      <c r="AU274" s="29" t="s">
        <v>963</v>
      </c>
      <c r="AV274" s="40" t="s">
        <v>52</v>
      </c>
      <c r="AW274" s="32">
        <f t="shared" si="84"/>
        <v>1</v>
      </c>
      <c r="AX274" s="32">
        <f t="shared" si="84"/>
        <v>0</v>
      </c>
      <c r="AY274" s="32">
        <f t="shared" si="84"/>
        <v>0</v>
      </c>
      <c r="AZ274" s="42" t="s">
        <v>29</v>
      </c>
      <c r="BA274">
        <f t="shared" si="75"/>
        <v>1</v>
      </c>
      <c r="BB274">
        <f t="shared" si="80"/>
        <v>0</v>
      </c>
      <c r="BC274">
        <f t="shared" si="80"/>
        <v>0</v>
      </c>
      <c r="BD274">
        <f t="shared" si="80"/>
        <v>0</v>
      </c>
      <c r="BE274">
        <f t="shared" si="80"/>
        <v>0</v>
      </c>
      <c r="BF274">
        <f t="shared" si="80"/>
        <v>0</v>
      </c>
      <c r="BG274" s="40" t="s">
        <v>109</v>
      </c>
      <c r="BH274" s="20">
        <f t="shared" si="85"/>
        <v>1</v>
      </c>
      <c r="BI274" s="20">
        <f t="shared" si="85"/>
        <v>0</v>
      </c>
      <c r="BJ274" s="20">
        <f t="shared" si="85"/>
        <v>0</v>
      </c>
      <c r="BK274" s="20">
        <f t="shared" si="85"/>
        <v>0</v>
      </c>
      <c r="BL274" s="15">
        <v>42.313193759999997</v>
      </c>
      <c r="BM274" s="16">
        <v>-84.018681079999993</v>
      </c>
      <c r="BO274">
        <f t="shared" si="86"/>
        <v>0</v>
      </c>
      <c r="BP274" s="28">
        <f t="shared" si="87"/>
        <v>1</v>
      </c>
      <c r="BQ274">
        <f t="shared" si="76"/>
        <v>1</v>
      </c>
      <c r="BR274">
        <f t="shared" si="81"/>
        <v>0</v>
      </c>
      <c r="BS274">
        <f t="shared" si="81"/>
        <v>0</v>
      </c>
      <c r="BT274">
        <f t="shared" si="81"/>
        <v>0</v>
      </c>
      <c r="BU274">
        <f t="shared" si="81"/>
        <v>0</v>
      </c>
    </row>
    <row r="275" spans="1:73" x14ac:dyDescent="0.45">
      <c r="A275" s="18">
        <v>274</v>
      </c>
      <c r="B275" s="15" t="s">
        <v>966</v>
      </c>
      <c r="C275" s="15" t="s">
        <v>1219</v>
      </c>
      <c r="D275" s="15" t="s">
        <v>1218</v>
      </c>
      <c r="E275" s="17">
        <v>34317</v>
      </c>
      <c r="F275" s="15" t="s">
        <v>967</v>
      </c>
      <c r="G275" s="40" t="s">
        <v>24</v>
      </c>
      <c r="H275">
        <f t="shared" si="82"/>
        <v>0</v>
      </c>
      <c r="I275" s="15" t="s">
        <v>644</v>
      </c>
      <c r="J275" s="40" t="s">
        <v>644</v>
      </c>
      <c r="K275" s="20">
        <f t="shared" si="74"/>
        <v>0</v>
      </c>
      <c r="L275" s="20">
        <f t="shared" si="89"/>
        <v>0</v>
      </c>
      <c r="M275" s="20">
        <f t="shared" si="89"/>
        <v>1</v>
      </c>
      <c r="N275" s="20">
        <f t="shared" si="89"/>
        <v>0</v>
      </c>
      <c r="O275" s="20">
        <f t="shared" si="89"/>
        <v>0</v>
      </c>
      <c r="P275" s="20">
        <f t="shared" si="89"/>
        <v>0</v>
      </c>
      <c r="Q275" s="20">
        <f t="shared" si="89"/>
        <v>0</v>
      </c>
      <c r="R275" s="20">
        <f t="shared" si="89"/>
        <v>0</v>
      </c>
      <c r="S275" s="20">
        <f t="shared" si="89"/>
        <v>0</v>
      </c>
      <c r="T275" s="20">
        <f t="shared" si="89"/>
        <v>0</v>
      </c>
      <c r="U275" s="20">
        <f t="shared" si="89"/>
        <v>0</v>
      </c>
      <c r="V275" s="20">
        <f t="shared" si="89"/>
        <v>0</v>
      </c>
      <c r="W275" s="20">
        <f t="shared" si="89"/>
        <v>0</v>
      </c>
      <c r="X275" s="40" t="s">
        <v>62</v>
      </c>
      <c r="Y275" s="20">
        <f t="shared" si="77"/>
        <v>0</v>
      </c>
      <c r="Z275" s="20">
        <f t="shared" si="88"/>
        <v>1</v>
      </c>
      <c r="AA275" s="20">
        <f t="shared" si="88"/>
        <v>0</v>
      </c>
      <c r="AB275" s="20">
        <f t="shared" si="88"/>
        <v>0</v>
      </c>
      <c r="AC275" s="20">
        <f t="shared" si="88"/>
        <v>0</v>
      </c>
      <c r="AD275" s="20">
        <f t="shared" si="88"/>
        <v>0</v>
      </c>
      <c r="AE275" s="20">
        <f t="shared" si="88"/>
        <v>0</v>
      </c>
      <c r="AF275" s="20">
        <f t="shared" si="88"/>
        <v>0</v>
      </c>
      <c r="AG275" s="20">
        <f t="shared" si="88"/>
        <v>0</v>
      </c>
      <c r="AH275" s="20">
        <f t="shared" si="88"/>
        <v>0</v>
      </c>
      <c r="AI275" s="20">
        <f t="shared" si="88"/>
        <v>0</v>
      </c>
      <c r="AJ275" s="40" t="s">
        <v>968</v>
      </c>
      <c r="AK275" s="15">
        <v>4</v>
      </c>
      <c r="AL275" s="15">
        <v>1</v>
      </c>
      <c r="AM275" s="15">
        <v>5</v>
      </c>
      <c r="AN275" s="15">
        <v>0</v>
      </c>
      <c r="AO275" s="15">
        <v>19</v>
      </c>
      <c r="AP275" s="15">
        <v>0</v>
      </c>
      <c r="AQ275" s="15"/>
      <c r="AR275" s="29">
        <v>19</v>
      </c>
      <c r="AS275" s="39" t="s">
        <v>28</v>
      </c>
      <c r="AT275" s="28">
        <f t="shared" si="83"/>
        <v>0</v>
      </c>
      <c r="AU275" s="28" t="s">
        <v>101</v>
      </c>
      <c r="AV275" s="40" t="s">
        <v>52</v>
      </c>
      <c r="AW275" s="32">
        <f t="shared" si="84"/>
        <v>1</v>
      </c>
      <c r="AX275" s="32">
        <f t="shared" si="84"/>
        <v>0</v>
      </c>
      <c r="AY275" s="32">
        <f t="shared" si="84"/>
        <v>0</v>
      </c>
      <c r="AZ275" s="42" t="s">
        <v>1469</v>
      </c>
      <c r="BA275">
        <f t="shared" si="75"/>
        <v>0</v>
      </c>
      <c r="BB275">
        <f t="shared" si="80"/>
        <v>0</v>
      </c>
      <c r="BC275">
        <f t="shared" si="80"/>
        <v>1</v>
      </c>
      <c r="BD275">
        <f t="shared" si="80"/>
        <v>0</v>
      </c>
      <c r="BE275">
        <f t="shared" si="80"/>
        <v>0</v>
      </c>
      <c r="BF275">
        <f t="shared" si="80"/>
        <v>0</v>
      </c>
      <c r="BG275" s="40" t="s">
        <v>109</v>
      </c>
      <c r="BH275" s="20">
        <f t="shared" si="85"/>
        <v>1</v>
      </c>
      <c r="BI275" s="20">
        <f t="shared" si="85"/>
        <v>0</v>
      </c>
      <c r="BJ275" s="20">
        <f t="shared" si="85"/>
        <v>0</v>
      </c>
      <c r="BK275" s="20">
        <f t="shared" si="85"/>
        <v>0</v>
      </c>
      <c r="BL275" s="15">
        <v>39.698929329999999</v>
      </c>
      <c r="BM275" s="16">
        <v>-104.7871863</v>
      </c>
      <c r="BO275">
        <f t="shared" si="86"/>
        <v>0</v>
      </c>
      <c r="BP275" s="28">
        <f t="shared" si="87"/>
        <v>1</v>
      </c>
      <c r="BQ275">
        <f t="shared" si="76"/>
        <v>0</v>
      </c>
      <c r="BR275">
        <f t="shared" si="81"/>
        <v>0</v>
      </c>
      <c r="BS275">
        <f t="shared" si="81"/>
        <v>1</v>
      </c>
      <c r="BT275">
        <f t="shared" si="81"/>
        <v>0</v>
      </c>
      <c r="BU275">
        <f t="shared" si="81"/>
        <v>0</v>
      </c>
    </row>
    <row r="276" spans="1:73" x14ac:dyDescent="0.45">
      <c r="A276" s="18">
        <v>275</v>
      </c>
      <c r="B276" s="15" t="s">
        <v>969</v>
      </c>
      <c r="C276" s="15" t="s">
        <v>1217</v>
      </c>
      <c r="D276" s="15" t="s">
        <v>1161</v>
      </c>
      <c r="E276" s="17">
        <v>34310</v>
      </c>
      <c r="F276" s="15" t="s">
        <v>971</v>
      </c>
      <c r="G276" s="40" t="s">
        <v>24</v>
      </c>
      <c r="H276">
        <f t="shared" si="82"/>
        <v>0</v>
      </c>
      <c r="I276" s="15" t="s">
        <v>25</v>
      </c>
      <c r="J276" s="40" t="s">
        <v>25</v>
      </c>
      <c r="K276" s="20">
        <f t="shared" si="74"/>
        <v>1</v>
      </c>
      <c r="L276" s="20">
        <f t="shared" si="89"/>
        <v>0</v>
      </c>
      <c r="M276" s="20">
        <f t="shared" si="89"/>
        <v>0</v>
      </c>
      <c r="N276" s="20">
        <f t="shared" si="89"/>
        <v>0</v>
      </c>
      <c r="O276" s="20">
        <f t="shared" si="89"/>
        <v>0</v>
      </c>
      <c r="P276" s="20">
        <f t="shared" si="89"/>
        <v>0</v>
      </c>
      <c r="Q276" s="20">
        <f t="shared" si="89"/>
        <v>0</v>
      </c>
      <c r="R276" s="20">
        <f t="shared" si="89"/>
        <v>0</v>
      </c>
      <c r="S276" s="20">
        <f t="shared" si="89"/>
        <v>0</v>
      </c>
      <c r="T276" s="20">
        <f t="shared" si="89"/>
        <v>0</v>
      </c>
      <c r="U276" s="20">
        <f t="shared" si="89"/>
        <v>0</v>
      </c>
      <c r="V276" s="20">
        <f t="shared" si="89"/>
        <v>0</v>
      </c>
      <c r="W276" s="20">
        <f t="shared" si="89"/>
        <v>0</v>
      </c>
      <c r="X276" s="40" t="s">
        <v>223</v>
      </c>
      <c r="Y276" s="20">
        <f t="shared" si="77"/>
        <v>0</v>
      </c>
      <c r="Z276" s="20">
        <f t="shared" si="88"/>
        <v>0</v>
      </c>
      <c r="AA276" s="20">
        <f t="shared" si="88"/>
        <v>0</v>
      </c>
      <c r="AB276" s="20">
        <f t="shared" si="88"/>
        <v>0</v>
      </c>
      <c r="AC276" s="20">
        <f t="shared" si="88"/>
        <v>1</v>
      </c>
      <c r="AD276" s="20">
        <f t="shared" si="88"/>
        <v>0</v>
      </c>
      <c r="AE276" s="20">
        <f t="shared" si="88"/>
        <v>0</v>
      </c>
      <c r="AF276" s="20">
        <f t="shared" si="88"/>
        <v>0</v>
      </c>
      <c r="AG276" s="20">
        <f t="shared" si="88"/>
        <v>0</v>
      </c>
      <c r="AH276" s="20">
        <f t="shared" si="88"/>
        <v>0</v>
      </c>
      <c r="AI276" s="20">
        <f t="shared" si="88"/>
        <v>0</v>
      </c>
      <c r="AJ276" s="40" t="s">
        <v>972</v>
      </c>
      <c r="AK276" s="15">
        <v>6</v>
      </c>
      <c r="AL276" s="15">
        <v>19</v>
      </c>
      <c r="AM276" s="15">
        <v>25</v>
      </c>
      <c r="AN276" s="15">
        <v>0</v>
      </c>
      <c r="AO276" s="15">
        <v>34</v>
      </c>
      <c r="AP276" s="15"/>
      <c r="AQ276" s="15"/>
      <c r="AR276" s="29">
        <v>34</v>
      </c>
      <c r="AS276" s="39" t="s">
        <v>28</v>
      </c>
      <c r="AT276" s="28">
        <f t="shared" si="83"/>
        <v>0</v>
      </c>
      <c r="AU276" s="28" t="s">
        <v>101</v>
      </c>
      <c r="AV276" s="40" t="s">
        <v>28</v>
      </c>
      <c r="AW276" s="32">
        <f t="shared" si="84"/>
        <v>0</v>
      </c>
      <c r="AX276" s="32">
        <f t="shared" si="84"/>
        <v>1</v>
      </c>
      <c r="AY276" s="32">
        <f t="shared" si="84"/>
        <v>0</v>
      </c>
      <c r="AZ276" s="42" t="s">
        <v>1469</v>
      </c>
      <c r="BA276">
        <f t="shared" si="75"/>
        <v>0</v>
      </c>
      <c r="BB276">
        <f t="shared" si="80"/>
        <v>0</v>
      </c>
      <c r="BC276">
        <f t="shared" si="80"/>
        <v>1</v>
      </c>
      <c r="BD276">
        <f t="shared" si="80"/>
        <v>0</v>
      </c>
      <c r="BE276">
        <f t="shared" si="80"/>
        <v>0</v>
      </c>
      <c r="BF276">
        <f t="shared" si="80"/>
        <v>0</v>
      </c>
      <c r="BG276" s="40" t="s">
        <v>109</v>
      </c>
      <c r="BH276" s="20">
        <f t="shared" si="85"/>
        <v>1</v>
      </c>
      <c r="BI276" s="20">
        <f t="shared" si="85"/>
        <v>0</v>
      </c>
      <c r="BJ276" s="20">
        <f t="shared" si="85"/>
        <v>0</v>
      </c>
      <c r="BK276" s="20">
        <f t="shared" si="85"/>
        <v>0</v>
      </c>
      <c r="BL276" s="15">
        <v>40.726622659999997</v>
      </c>
      <c r="BM276" s="16">
        <v>-73.644711999999998</v>
      </c>
      <c r="BO276">
        <f t="shared" si="86"/>
        <v>0</v>
      </c>
      <c r="BP276" s="28">
        <f t="shared" si="87"/>
        <v>1</v>
      </c>
      <c r="BQ276">
        <f t="shared" si="76"/>
        <v>0</v>
      </c>
      <c r="BR276">
        <f t="shared" si="81"/>
        <v>0</v>
      </c>
      <c r="BS276">
        <f t="shared" si="81"/>
        <v>1</v>
      </c>
      <c r="BT276">
        <f t="shared" si="81"/>
        <v>0</v>
      </c>
      <c r="BU276">
        <f t="shared" si="81"/>
        <v>0</v>
      </c>
    </row>
    <row r="277" spans="1:73" x14ac:dyDescent="0.45">
      <c r="A277" s="18">
        <v>276</v>
      </c>
      <c r="B277" s="15" t="s">
        <v>973</v>
      </c>
      <c r="C277" s="15" t="s">
        <v>1216</v>
      </c>
      <c r="D277" s="15" t="s">
        <v>1215</v>
      </c>
      <c r="E277" s="17">
        <v>34229</v>
      </c>
      <c r="F277" s="15" t="s">
        <v>973</v>
      </c>
      <c r="G277" s="40" t="s">
        <v>24</v>
      </c>
      <c r="H277">
        <f t="shared" si="82"/>
        <v>0</v>
      </c>
      <c r="I277" s="15" t="s">
        <v>25</v>
      </c>
      <c r="J277" s="40" t="s">
        <v>25</v>
      </c>
      <c r="K277" s="20">
        <f t="shared" si="74"/>
        <v>1</v>
      </c>
      <c r="L277" s="20">
        <f t="shared" si="89"/>
        <v>0</v>
      </c>
      <c r="M277" s="20">
        <f t="shared" si="89"/>
        <v>0</v>
      </c>
      <c r="N277" s="20">
        <f t="shared" si="89"/>
        <v>0</v>
      </c>
      <c r="O277" s="20">
        <f t="shared" si="89"/>
        <v>0</v>
      </c>
      <c r="P277" s="20">
        <f t="shared" si="89"/>
        <v>0</v>
      </c>
      <c r="Q277" s="20">
        <f t="shared" si="89"/>
        <v>0</v>
      </c>
      <c r="R277" s="20">
        <f t="shared" si="89"/>
        <v>0</v>
      </c>
      <c r="S277" s="20">
        <f t="shared" si="89"/>
        <v>0</v>
      </c>
      <c r="T277" s="20">
        <f t="shared" si="89"/>
        <v>0</v>
      </c>
      <c r="U277" s="20">
        <f t="shared" si="89"/>
        <v>0</v>
      </c>
      <c r="V277" s="20">
        <f t="shared" si="89"/>
        <v>0</v>
      </c>
      <c r="W277" s="20">
        <f t="shared" si="89"/>
        <v>0</v>
      </c>
      <c r="X277" s="40" t="s">
        <v>112</v>
      </c>
      <c r="Y277" s="20">
        <f t="shared" si="77"/>
        <v>0</v>
      </c>
      <c r="Z277" s="20">
        <f t="shared" si="88"/>
        <v>0</v>
      </c>
      <c r="AA277" s="20">
        <f t="shared" si="88"/>
        <v>0</v>
      </c>
      <c r="AB277" s="20">
        <f t="shared" si="88"/>
        <v>0</v>
      </c>
      <c r="AC277" s="20">
        <f t="shared" si="88"/>
        <v>0</v>
      </c>
      <c r="AD277" s="20">
        <f t="shared" si="88"/>
        <v>0</v>
      </c>
      <c r="AE277" s="20">
        <f t="shared" si="88"/>
        <v>0</v>
      </c>
      <c r="AF277" s="20">
        <f t="shared" si="88"/>
        <v>0</v>
      </c>
      <c r="AG277" s="20">
        <f t="shared" si="88"/>
        <v>0</v>
      </c>
      <c r="AH277" s="20">
        <f t="shared" si="88"/>
        <v>0</v>
      </c>
      <c r="AI277" s="20">
        <f t="shared" si="88"/>
        <v>0</v>
      </c>
      <c r="AJ277" s="40" t="s">
        <v>975</v>
      </c>
      <c r="AK277" s="15">
        <v>1</v>
      </c>
      <c r="AL277" s="15">
        <v>4</v>
      </c>
      <c r="AM277" s="15">
        <v>4</v>
      </c>
      <c r="AN277" s="15">
        <v>0</v>
      </c>
      <c r="AO277" s="15">
        <v>29</v>
      </c>
      <c r="AP277" s="15">
        <v>0</v>
      </c>
      <c r="AQ277" s="15"/>
      <c r="AR277" s="29">
        <v>29</v>
      </c>
      <c r="AS277" s="39" t="s">
        <v>28</v>
      </c>
      <c r="AT277" s="28">
        <f t="shared" si="83"/>
        <v>0</v>
      </c>
      <c r="AU277" s="28" t="s">
        <v>101</v>
      </c>
      <c r="AV277" s="40" t="s">
        <v>28</v>
      </c>
      <c r="AW277" s="32">
        <f t="shared" si="84"/>
        <v>0</v>
      </c>
      <c r="AX277" s="32">
        <f t="shared" si="84"/>
        <v>1</v>
      </c>
      <c r="AY277" s="32">
        <f t="shared" si="84"/>
        <v>0</v>
      </c>
      <c r="AZ277" s="42" t="s">
        <v>29</v>
      </c>
      <c r="BA277">
        <f t="shared" si="75"/>
        <v>1</v>
      </c>
      <c r="BB277">
        <f t="shared" si="80"/>
        <v>0</v>
      </c>
      <c r="BC277">
        <f t="shared" si="80"/>
        <v>0</v>
      </c>
      <c r="BD277">
        <f t="shared" si="80"/>
        <v>0</v>
      </c>
      <c r="BE277">
        <f t="shared" si="80"/>
        <v>0</v>
      </c>
      <c r="BF277">
        <f t="shared" si="80"/>
        <v>0</v>
      </c>
      <c r="BG277" s="40" t="s">
        <v>109</v>
      </c>
      <c r="BH277" s="20">
        <f t="shared" si="85"/>
        <v>1</v>
      </c>
      <c r="BI277" s="20">
        <f t="shared" si="85"/>
        <v>0</v>
      </c>
      <c r="BJ277" s="20">
        <f t="shared" si="85"/>
        <v>0</v>
      </c>
      <c r="BK277" s="20">
        <f t="shared" si="85"/>
        <v>0</v>
      </c>
      <c r="BL277" s="15">
        <v>44.790510740000002</v>
      </c>
      <c r="BM277" s="16">
        <v>-106.95991650000001</v>
      </c>
      <c r="BO277">
        <f t="shared" si="86"/>
        <v>0</v>
      </c>
      <c r="BP277" s="28">
        <f t="shared" si="87"/>
        <v>1</v>
      </c>
      <c r="BQ277">
        <f t="shared" si="76"/>
        <v>1</v>
      </c>
      <c r="BR277">
        <f t="shared" si="81"/>
        <v>0</v>
      </c>
      <c r="BS277">
        <f t="shared" si="81"/>
        <v>0</v>
      </c>
      <c r="BT277">
        <f t="shared" si="81"/>
        <v>0</v>
      </c>
      <c r="BU277">
        <f t="shared" si="81"/>
        <v>0</v>
      </c>
    </row>
    <row r="278" spans="1:73" x14ac:dyDescent="0.45">
      <c r="A278" s="18">
        <v>277</v>
      </c>
      <c r="B278" s="15" t="s">
        <v>976</v>
      </c>
      <c r="C278" s="15" t="s">
        <v>1214</v>
      </c>
      <c r="D278" s="15" t="s">
        <v>1213</v>
      </c>
      <c r="E278" s="17">
        <v>34187</v>
      </c>
      <c r="F278" s="15" t="s">
        <v>978</v>
      </c>
      <c r="G278" s="40" t="s">
        <v>24</v>
      </c>
      <c r="H278">
        <f t="shared" si="82"/>
        <v>0</v>
      </c>
      <c r="I278" s="15" t="s">
        <v>25</v>
      </c>
      <c r="J278" s="40" t="s">
        <v>25</v>
      </c>
      <c r="K278" s="20">
        <f t="shared" si="74"/>
        <v>1</v>
      </c>
      <c r="L278" s="20">
        <f t="shared" si="89"/>
        <v>0</v>
      </c>
      <c r="M278" s="20">
        <f t="shared" si="89"/>
        <v>0</v>
      </c>
      <c r="N278" s="20">
        <f t="shared" si="89"/>
        <v>0</v>
      </c>
      <c r="O278" s="20">
        <f t="shared" si="89"/>
        <v>0</v>
      </c>
      <c r="P278" s="20">
        <f t="shared" si="89"/>
        <v>0</v>
      </c>
      <c r="Q278" s="20">
        <f t="shared" si="89"/>
        <v>0</v>
      </c>
      <c r="R278" s="20">
        <f t="shared" si="89"/>
        <v>0</v>
      </c>
      <c r="S278" s="20">
        <f t="shared" si="89"/>
        <v>0</v>
      </c>
      <c r="T278" s="20">
        <f t="shared" si="89"/>
        <v>0</v>
      </c>
      <c r="U278" s="20">
        <f t="shared" si="89"/>
        <v>0</v>
      </c>
      <c r="V278" s="20">
        <f t="shared" si="89"/>
        <v>0</v>
      </c>
      <c r="W278" s="20">
        <f t="shared" si="89"/>
        <v>0</v>
      </c>
      <c r="X278" s="40" t="s">
        <v>132</v>
      </c>
      <c r="Y278" s="20">
        <f t="shared" si="77"/>
        <v>0</v>
      </c>
      <c r="Z278" s="20">
        <f t="shared" si="88"/>
        <v>0</v>
      </c>
      <c r="AA278" s="20">
        <f t="shared" si="88"/>
        <v>0</v>
      </c>
      <c r="AB278" s="20">
        <f t="shared" si="88"/>
        <v>0</v>
      </c>
      <c r="AC278" s="20">
        <f t="shared" si="88"/>
        <v>0</v>
      </c>
      <c r="AD278" s="20">
        <f t="shared" si="88"/>
        <v>0</v>
      </c>
      <c r="AE278" s="20">
        <f t="shared" si="88"/>
        <v>1</v>
      </c>
      <c r="AF278" s="20">
        <f t="shared" si="88"/>
        <v>0</v>
      </c>
      <c r="AG278" s="20">
        <f t="shared" si="88"/>
        <v>0</v>
      </c>
      <c r="AH278" s="20">
        <f t="shared" si="88"/>
        <v>0</v>
      </c>
      <c r="AI278" s="20">
        <f t="shared" si="88"/>
        <v>0</v>
      </c>
      <c r="AJ278" s="40" t="s">
        <v>979</v>
      </c>
      <c r="AK278" s="15">
        <v>4</v>
      </c>
      <c r="AL278" s="15">
        <v>8</v>
      </c>
      <c r="AM278" s="15">
        <v>12</v>
      </c>
      <c r="AN278" s="15">
        <v>0</v>
      </c>
      <c r="AO278" s="15">
        <v>22</v>
      </c>
      <c r="AP278" s="15">
        <v>1</v>
      </c>
      <c r="AQ278" s="15" t="s">
        <v>980</v>
      </c>
      <c r="AR278" s="29">
        <v>22</v>
      </c>
      <c r="AS278" s="40" t="s">
        <v>52</v>
      </c>
      <c r="AT278" s="28">
        <f t="shared" si="83"/>
        <v>1</v>
      </c>
      <c r="AU278" s="29" t="s">
        <v>980</v>
      </c>
      <c r="AV278" s="40" t="s">
        <v>28</v>
      </c>
      <c r="AW278" s="32">
        <f t="shared" si="84"/>
        <v>0</v>
      </c>
      <c r="AX278" s="32">
        <f t="shared" si="84"/>
        <v>1</v>
      </c>
      <c r="AY278" s="32">
        <f t="shared" si="84"/>
        <v>0</v>
      </c>
      <c r="AZ278" s="42" t="s">
        <v>29</v>
      </c>
      <c r="BA278">
        <f t="shared" si="75"/>
        <v>1</v>
      </c>
      <c r="BB278">
        <f t="shared" si="80"/>
        <v>0</v>
      </c>
      <c r="BC278">
        <f t="shared" si="80"/>
        <v>0</v>
      </c>
      <c r="BD278">
        <f t="shared" si="80"/>
        <v>0</v>
      </c>
      <c r="BE278">
        <f t="shared" si="80"/>
        <v>0</v>
      </c>
      <c r="BF278">
        <f t="shared" si="80"/>
        <v>0</v>
      </c>
      <c r="BG278" s="40" t="s">
        <v>109</v>
      </c>
      <c r="BH278" s="20">
        <f t="shared" si="85"/>
        <v>1</v>
      </c>
      <c r="BI278" s="20">
        <f t="shared" si="85"/>
        <v>0</v>
      </c>
      <c r="BJ278" s="20">
        <f t="shared" si="85"/>
        <v>0</v>
      </c>
      <c r="BK278" s="20">
        <f t="shared" si="85"/>
        <v>0</v>
      </c>
      <c r="BL278" s="15">
        <v>35.079970860000003</v>
      </c>
      <c r="BM278" s="16">
        <v>-79.037961249999995</v>
      </c>
      <c r="BO278">
        <f t="shared" si="86"/>
        <v>0</v>
      </c>
      <c r="BP278" s="28">
        <f t="shared" si="87"/>
        <v>1</v>
      </c>
      <c r="BQ278">
        <f t="shared" si="76"/>
        <v>1</v>
      </c>
      <c r="BR278">
        <f t="shared" si="81"/>
        <v>0</v>
      </c>
      <c r="BS278">
        <f t="shared" si="81"/>
        <v>0</v>
      </c>
      <c r="BT278">
        <f t="shared" si="81"/>
        <v>0</v>
      </c>
      <c r="BU278">
        <f t="shared" si="81"/>
        <v>0</v>
      </c>
    </row>
    <row r="279" spans="1:73" x14ac:dyDescent="0.45">
      <c r="A279" s="18">
        <v>278</v>
      </c>
      <c r="B279" s="15" t="s">
        <v>981</v>
      </c>
      <c r="C279" s="15" t="s">
        <v>1212</v>
      </c>
      <c r="D279" s="15" t="s">
        <v>1211</v>
      </c>
      <c r="E279" s="17">
        <v>34158</v>
      </c>
      <c r="F279" s="15" t="s">
        <v>981</v>
      </c>
      <c r="G279" s="40" t="s">
        <v>24</v>
      </c>
      <c r="H279">
        <f t="shared" si="82"/>
        <v>0</v>
      </c>
      <c r="I279" s="15" t="s">
        <v>25</v>
      </c>
      <c r="J279" s="40" t="s">
        <v>25</v>
      </c>
      <c r="K279" s="20">
        <f t="shared" si="74"/>
        <v>1</v>
      </c>
      <c r="L279" s="20">
        <f t="shared" si="89"/>
        <v>0</v>
      </c>
      <c r="M279" s="20">
        <f t="shared" si="89"/>
        <v>0</v>
      </c>
      <c r="N279" s="20">
        <f t="shared" si="89"/>
        <v>0</v>
      </c>
      <c r="O279" s="20">
        <f t="shared" si="89"/>
        <v>0</v>
      </c>
      <c r="P279" s="20">
        <f t="shared" si="89"/>
        <v>0</v>
      </c>
      <c r="Q279" s="20">
        <f t="shared" si="89"/>
        <v>0</v>
      </c>
      <c r="R279" s="20">
        <f t="shared" si="89"/>
        <v>0</v>
      </c>
      <c r="S279" s="20">
        <f t="shared" si="89"/>
        <v>0</v>
      </c>
      <c r="T279" s="20">
        <f t="shared" si="89"/>
        <v>0</v>
      </c>
      <c r="U279" s="20">
        <f t="shared" si="89"/>
        <v>0</v>
      </c>
      <c r="V279" s="20">
        <f t="shared" si="89"/>
        <v>0</v>
      </c>
      <c r="W279" s="20">
        <f t="shared" si="89"/>
        <v>0</v>
      </c>
      <c r="X279" s="40" t="s">
        <v>112</v>
      </c>
      <c r="Y279" s="20">
        <f t="shared" si="77"/>
        <v>0</v>
      </c>
      <c r="Z279" s="20">
        <f t="shared" si="88"/>
        <v>0</v>
      </c>
      <c r="AA279" s="20">
        <f t="shared" si="88"/>
        <v>0</v>
      </c>
      <c r="AB279" s="20">
        <f t="shared" si="88"/>
        <v>0</v>
      </c>
      <c r="AC279" s="20">
        <f t="shared" si="88"/>
        <v>0</v>
      </c>
      <c r="AD279" s="20">
        <f t="shared" si="88"/>
        <v>0</v>
      </c>
      <c r="AE279" s="20">
        <f t="shared" si="88"/>
        <v>0</v>
      </c>
      <c r="AF279" s="20">
        <f t="shared" si="88"/>
        <v>0</v>
      </c>
      <c r="AG279" s="20">
        <f t="shared" si="88"/>
        <v>0</v>
      </c>
      <c r="AH279" s="20">
        <f t="shared" si="88"/>
        <v>0</v>
      </c>
      <c r="AI279" s="20">
        <f t="shared" si="88"/>
        <v>0</v>
      </c>
      <c r="AJ279" s="40" t="s">
        <v>983</v>
      </c>
      <c r="AK279" s="15">
        <v>1</v>
      </c>
      <c r="AL279" s="15">
        <v>3</v>
      </c>
      <c r="AM279" s="15">
        <v>3</v>
      </c>
      <c r="AN279" s="15">
        <v>0</v>
      </c>
      <c r="AO279" s="15">
        <v>28</v>
      </c>
      <c r="AP279" s="15"/>
      <c r="AQ279" s="15"/>
      <c r="AR279" s="29">
        <v>28</v>
      </c>
      <c r="AS279" s="39" t="s">
        <v>28</v>
      </c>
      <c r="AT279" s="28">
        <f t="shared" si="83"/>
        <v>0</v>
      </c>
      <c r="AU279" s="28" t="s">
        <v>101</v>
      </c>
      <c r="AV279" s="40" t="s">
        <v>28</v>
      </c>
      <c r="AW279" s="32">
        <f t="shared" si="84"/>
        <v>0</v>
      </c>
      <c r="AX279" s="32">
        <f t="shared" si="84"/>
        <v>1</v>
      </c>
      <c r="AY279" s="32">
        <f t="shared" si="84"/>
        <v>0</v>
      </c>
      <c r="AZ279" s="42" t="s">
        <v>144</v>
      </c>
      <c r="BA279">
        <f t="shared" si="75"/>
        <v>0</v>
      </c>
      <c r="BB279">
        <f t="shared" si="80"/>
        <v>0</v>
      </c>
      <c r="BC279">
        <f t="shared" si="80"/>
        <v>0</v>
      </c>
      <c r="BD279">
        <f t="shared" si="80"/>
        <v>0</v>
      </c>
      <c r="BE279">
        <f t="shared" si="80"/>
        <v>1</v>
      </c>
      <c r="BF279">
        <f t="shared" si="80"/>
        <v>0</v>
      </c>
      <c r="BG279" s="40" t="s">
        <v>109</v>
      </c>
      <c r="BH279" s="20">
        <f t="shared" si="85"/>
        <v>1</v>
      </c>
      <c r="BI279" s="20">
        <f t="shared" si="85"/>
        <v>0</v>
      </c>
      <c r="BJ279" s="20">
        <f t="shared" si="85"/>
        <v>0</v>
      </c>
      <c r="BK279" s="20">
        <f t="shared" si="85"/>
        <v>0</v>
      </c>
      <c r="BL279" s="15">
        <v>41.2281367</v>
      </c>
      <c r="BM279" s="16">
        <v>-111.96753169999999</v>
      </c>
      <c r="BO279">
        <f t="shared" si="86"/>
        <v>0</v>
      </c>
      <c r="BP279" s="28">
        <f t="shared" si="87"/>
        <v>1</v>
      </c>
      <c r="BQ279">
        <f t="shared" si="76"/>
        <v>0</v>
      </c>
      <c r="BR279">
        <f t="shared" si="81"/>
        <v>0</v>
      </c>
      <c r="BS279">
        <f t="shared" si="81"/>
        <v>0</v>
      </c>
      <c r="BT279">
        <f t="shared" si="81"/>
        <v>1</v>
      </c>
      <c r="BU279">
        <f t="shared" si="81"/>
        <v>0</v>
      </c>
    </row>
    <row r="280" spans="1:73" x14ac:dyDescent="0.45">
      <c r="A280" s="18">
        <v>279</v>
      </c>
      <c r="B280" s="15" t="s">
        <v>984</v>
      </c>
      <c r="C280" s="15" t="s">
        <v>1210</v>
      </c>
      <c r="D280" s="15" t="s">
        <v>1163</v>
      </c>
      <c r="E280" s="17">
        <v>34151</v>
      </c>
      <c r="F280" s="15" t="s">
        <v>986</v>
      </c>
      <c r="G280" s="40" t="s">
        <v>24</v>
      </c>
      <c r="H280">
        <f t="shared" si="82"/>
        <v>0</v>
      </c>
      <c r="I280" s="15" t="s">
        <v>987</v>
      </c>
      <c r="J280" s="40" t="s">
        <v>987</v>
      </c>
      <c r="K280" s="20">
        <f t="shared" si="74"/>
        <v>0</v>
      </c>
      <c r="L280" s="20">
        <f t="shared" si="89"/>
        <v>0</v>
      </c>
      <c r="M280" s="20">
        <f t="shared" si="89"/>
        <v>0</v>
      </c>
      <c r="N280" s="20">
        <f t="shared" si="89"/>
        <v>0</v>
      </c>
      <c r="O280" s="20">
        <f t="shared" si="89"/>
        <v>0</v>
      </c>
      <c r="P280" s="20">
        <f t="shared" si="89"/>
        <v>0</v>
      </c>
      <c r="Q280" s="20">
        <f t="shared" si="89"/>
        <v>0</v>
      </c>
      <c r="R280" s="20">
        <f t="shared" si="89"/>
        <v>0</v>
      </c>
      <c r="S280" s="20">
        <f t="shared" si="89"/>
        <v>0</v>
      </c>
      <c r="T280" s="20">
        <f t="shared" si="89"/>
        <v>0</v>
      </c>
      <c r="U280" s="20">
        <f t="shared" si="89"/>
        <v>0</v>
      </c>
      <c r="V280" s="20">
        <f t="shared" si="89"/>
        <v>0</v>
      </c>
      <c r="W280" s="20">
        <f t="shared" si="89"/>
        <v>0</v>
      </c>
      <c r="X280" s="40" t="s">
        <v>112</v>
      </c>
      <c r="Y280" s="20">
        <f t="shared" si="77"/>
        <v>0</v>
      </c>
      <c r="Z280" s="20">
        <f t="shared" si="88"/>
        <v>0</v>
      </c>
      <c r="AA280" s="20">
        <f t="shared" si="88"/>
        <v>0</v>
      </c>
      <c r="AB280" s="20">
        <f t="shared" si="88"/>
        <v>0</v>
      </c>
      <c r="AC280" s="20">
        <f t="shared" si="88"/>
        <v>0</v>
      </c>
      <c r="AD280" s="20">
        <f t="shared" si="88"/>
        <v>0</v>
      </c>
      <c r="AE280" s="20">
        <f t="shared" si="88"/>
        <v>0</v>
      </c>
      <c r="AF280" s="20">
        <f t="shared" si="88"/>
        <v>0</v>
      </c>
      <c r="AG280" s="20">
        <f t="shared" si="88"/>
        <v>0</v>
      </c>
      <c r="AH280" s="20">
        <f t="shared" si="88"/>
        <v>0</v>
      </c>
      <c r="AI280" s="20">
        <f t="shared" si="88"/>
        <v>0</v>
      </c>
      <c r="AJ280" s="40" t="s">
        <v>988</v>
      </c>
      <c r="AK280" s="15">
        <v>9</v>
      </c>
      <c r="AL280" s="15">
        <v>6</v>
      </c>
      <c r="AM280" s="15">
        <v>14</v>
      </c>
      <c r="AN280" s="15">
        <v>0</v>
      </c>
      <c r="AO280" s="15">
        <v>55</v>
      </c>
      <c r="AP280" s="15"/>
      <c r="AQ280" s="15"/>
      <c r="AR280" s="29">
        <v>55</v>
      </c>
      <c r="AS280" s="39" t="s">
        <v>28</v>
      </c>
      <c r="AT280" s="28">
        <f t="shared" si="83"/>
        <v>0</v>
      </c>
      <c r="AU280" s="28" t="s">
        <v>101</v>
      </c>
      <c r="AV280" s="40" t="s">
        <v>28</v>
      </c>
      <c r="AW280" s="32">
        <f t="shared" si="84"/>
        <v>0</v>
      </c>
      <c r="AX280" s="32">
        <f t="shared" si="84"/>
        <v>1</v>
      </c>
      <c r="AY280" s="32">
        <f t="shared" si="84"/>
        <v>0</v>
      </c>
      <c r="AZ280" s="42" t="s">
        <v>29</v>
      </c>
      <c r="BA280">
        <f t="shared" si="75"/>
        <v>1</v>
      </c>
      <c r="BB280">
        <f t="shared" si="80"/>
        <v>0</v>
      </c>
      <c r="BC280">
        <f t="shared" si="80"/>
        <v>0</v>
      </c>
      <c r="BD280">
        <f t="shared" si="80"/>
        <v>0</v>
      </c>
      <c r="BE280">
        <f t="shared" si="80"/>
        <v>0</v>
      </c>
      <c r="BF280">
        <f t="shared" si="80"/>
        <v>0</v>
      </c>
      <c r="BG280" s="40" t="s">
        <v>109</v>
      </c>
      <c r="BH280" s="20">
        <f t="shared" si="85"/>
        <v>1</v>
      </c>
      <c r="BI280" s="20">
        <f t="shared" si="85"/>
        <v>0</v>
      </c>
      <c r="BJ280" s="20">
        <f t="shared" si="85"/>
        <v>0</v>
      </c>
      <c r="BK280" s="20">
        <f t="shared" si="85"/>
        <v>0</v>
      </c>
      <c r="BL280" s="15">
        <v>37.754578389999999</v>
      </c>
      <c r="BM280" s="16">
        <v>-122.4424343</v>
      </c>
      <c r="BO280">
        <f t="shared" si="86"/>
        <v>0</v>
      </c>
      <c r="BP280" s="28">
        <f t="shared" si="87"/>
        <v>1</v>
      </c>
      <c r="BQ280">
        <f t="shared" si="76"/>
        <v>1</v>
      </c>
      <c r="BR280">
        <f t="shared" si="81"/>
        <v>0</v>
      </c>
      <c r="BS280">
        <f t="shared" si="81"/>
        <v>0</v>
      </c>
      <c r="BT280">
        <f t="shared" si="81"/>
        <v>0</v>
      </c>
      <c r="BU280">
        <f t="shared" si="81"/>
        <v>0</v>
      </c>
    </row>
    <row r="281" spans="1:73" x14ac:dyDescent="0.45">
      <c r="A281" s="18">
        <v>280</v>
      </c>
      <c r="B281" s="15" t="s">
        <v>989</v>
      </c>
      <c r="C281" s="15" t="s">
        <v>1209</v>
      </c>
      <c r="D281" s="15" t="s">
        <v>1201</v>
      </c>
      <c r="E281" s="17">
        <v>34095</v>
      </c>
      <c r="F281" s="15" t="s">
        <v>555</v>
      </c>
      <c r="G281" s="40" t="s">
        <v>24</v>
      </c>
      <c r="H281">
        <f t="shared" si="82"/>
        <v>0</v>
      </c>
      <c r="I281" s="15" t="s">
        <v>354</v>
      </c>
      <c r="J281" s="40" t="s">
        <v>354</v>
      </c>
      <c r="K281" s="20">
        <f t="shared" si="74"/>
        <v>0</v>
      </c>
      <c r="L281" s="20">
        <f t="shared" si="89"/>
        <v>1</v>
      </c>
      <c r="M281" s="20">
        <f t="shared" si="89"/>
        <v>0</v>
      </c>
      <c r="N281" s="20">
        <f t="shared" si="89"/>
        <v>0</v>
      </c>
      <c r="O281" s="20">
        <f t="shared" si="89"/>
        <v>0</v>
      </c>
      <c r="P281" s="20">
        <f t="shared" si="89"/>
        <v>0</v>
      </c>
      <c r="Q281" s="20">
        <f t="shared" si="89"/>
        <v>0</v>
      </c>
      <c r="R281" s="20">
        <f t="shared" si="89"/>
        <v>0</v>
      </c>
      <c r="S281" s="20">
        <f t="shared" si="89"/>
        <v>0</v>
      </c>
      <c r="T281" s="20">
        <f t="shared" si="89"/>
        <v>0</v>
      </c>
      <c r="U281" s="20">
        <f t="shared" si="89"/>
        <v>0</v>
      </c>
      <c r="V281" s="20">
        <f t="shared" si="89"/>
        <v>0</v>
      </c>
      <c r="W281" s="20">
        <f t="shared" si="89"/>
        <v>0</v>
      </c>
      <c r="X281" s="40" t="s">
        <v>112</v>
      </c>
      <c r="Y281" s="20">
        <f t="shared" si="77"/>
        <v>0</v>
      </c>
      <c r="Z281" s="20">
        <f t="shared" si="88"/>
        <v>0</v>
      </c>
      <c r="AA281" s="20">
        <f t="shared" si="88"/>
        <v>0</v>
      </c>
      <c r="AB281" s="20">
        <f t="shared" si="88"/>
        <v>0</v>
      </c>
      <c r="AC281" s="20">
        <f t="shared" si="88"/>
        <v>0</v>
      </c>
      <c r="AD281" s="20">
        <f t="shared" si="88"/>
        <v>0</v>
      </c>
      <c r="AE281" s="20">
        <f t="shared" si="88"/>
        <v>0</v>
      </c>
      <c r="AF281" s="20">
        <f t="shared" si="88"/>
        <v>0</v>
      </c>
      <c r="AG281" s="20">
        <f t="shared" si="88"/>
        <v>0</v>
      </c>
      <c r="AH281" s="20">
        <f t="shared" si="88"/>
        <v>0</v>
      </c>
      <c r="AI281" s="20">
        <f t="shared" si="88"/>
        <v>0</v>
      </c>
      <c r="AJ281" s="40" t="s">
        <v>991</v>
      </c>
      <c r="AK281" s="15">
        <v>2</v>
      </c>
      <c r="AL281" s="15">
        <v>2</v>
      </c>
      <c r="AM281" s="15">
        <v>3</v>
      </c>
      <c r="AN281" s="15">
        <v>0</v>
      </c>
      <c r="AO281" s="15">
        <v>45</v>
      </c>
      <c r="AP281" s="15">
        <v>1</v>
      </c>
      <c r="AQ281" s="15"/>
      <c r="AR281" s="29">
        <v>45</v>
      </c>
      <c r="AS281" s="40" t="s">
        <v>28</v>
      </c>
      <c r="AT281" s="28">
        <f t="shared" si="83"/>
        <v>0</v>
      </c>
      <c r="AU281" s="28" t="s">
        <v>101</v>
      </c>
      <c r="AV281" s="40" t="s">
        <v>101</v>
      </c>
      <c r="AW281" s="32">
        <f t="shared" si="84"/>
        <v>0</v>
      </c>
      <c r="AX281" s="32">
        <f t="shared" si="84"/>
        <v>0</v>
      </c>
      <c r="AY281" s="32">
        <f t="shared" si="84"/>
        <v>1</v>
      </c>
      <c r="AZ281" s="42" t="s">
        <v>101</v>
      </c>
      <c r="BA281">
        <f t="shared" si="75"/>
        <v>0</v>
      </c>
      <c r="BB281">
        <f t="shared" si="80"/>
        <v>0</v>
      </c>
      <c r="BC281">
        <f t="shared" si="80"/>
        <v>0</v>
      </c>
      <c r="BD281">
        <f t="shared" si="80"/>
        <v>1</v>
      </c>
      <c r="BE281">
        <f t="shared" si="80"/>
        <v>0</v>
      </c>
      <c r="BF281">
        <f t="shared" si="80"/>
        <v>1</v>
      </c>
      <c r="BG281" s="40" t="s">
        <v>109</v>
      </c>
      <c r="BH281" s="20">
        <f t="shared" si="85"/>
        <v>1</v>
      </c>
      <c r="BI281" s="20">
        <f t="shared" si="85"/>
        <v>0</v>
      </c>
      <c r="BJ281" s="20">
        <f t="shared" si="85"/>
        <v>0</v>
      </c>
      <c r="BK281" s="20">
        <f t="shared" si="85"/>
        <v>0</v>
      </c>
      <c r="BL281" s="15">
        <v>42.312695220000002</v>
      </c>
      <c r="BM281" s="16">
        <v>-83.212932440000003</v>
      </c>
      <c r="BO281">
        <f t="shared" si="86"/>
        <v>0</v>
      </c>
      <c r="BP281" s="28">
        <f t="shared" si="87"/>
        <v>1</v>
      </c>
      <c r="BQ281">
        <f t="shared" si="76"/>
        <v>0</v>
      </c>
      <c r="BR281">
        <f t="shared" si="81"/>
        <v>0</v>
      </c>
      <c r="BS281">
        <f t="shared" si="81"/>
        <v>0</v>
      </c>
      <c r="BT281">
        <f t="shared" si="81"/>
        <v>0</v>
      </c>
      <c r="BU281">
        <f t="shared" si="81"/>
        <v>1</v>
      </c>
    </row>
    <row r="282" spans="1:73" x14ac:dyDescent="0.45">
      <c r="A282" s="18">
        <v>281</v>
      </c>
      <c r="B282" s="15" t="s">
        <v>992</v>
      </c>
      <c r="C282" s="15" t="s">
        <v>1208</v>
      </c>
      <c r="D282" s="15" t="s">
        <v>1163</v>
      </c>
      <c r="E282" s="17">
        <v>34095</v>
      </c>
      <c r="F282" s="15" t="s">
        <v>1448</v>
      </c>
      <c r="G282" s="40" t="s">
        <v>994</v>
      </c>
      <c r="H282">
        <f t="shared" si="82"/>
        <v>0</v>
      </c>
      <c r="I282" s="15" t="s">
        <v>25</v>
      </c>
      <c r="J282" s="40" t="s">
        <v>25</v>
      </c>
      <c r="K282" s="20">
        <f t="shared" si="74"/>
        <v>1</v>
      </c>
      <c r="L282" s="20">
        <f t="shared" si="89"/>
        <v>0</v>
      </c>
      <c r="M282" s="20">
        <f t="shared" si="89"/>
        <v>0</v>
      </c>
      <c r="N282" s="20">
        <f t="shared" si="89"/>
        <v>0</v>
      </c>
      <c r="O282" s="20">
        <f t="shared" si="89"/>
        <v>0</v>
      </c>
      <c r="P282" s="20">
        <f t="shared" si="89"/>
        <v>0</v>
      </c>
      <c r="Q282" s="20">
        <f t="shared" si="89"/>
        <v>0</v>
      </c>
      <c r="R282" s="20">
        <f t="shared" si="89"/>
        <v>0</v>
      </c>
      <c r="S282" s="20">
        <f t="shared" si="89"/>
        <v>0</v>
      </c>
      <c r="T282" s="20">
        <f t="shared" si="89"/>
        <v>0</v>
      </c>
      <c r="U282" s="20">
        <f t="shared" si="89"/>
        <v>0</v>
      </c>
      <c r="V282" s="20">
        <f t="shared" si="89"/>
        <v>0</v>
      </c>
      <c r="W282" s="20">
        <f t="shared" si="89"/>
        <v>0</v>
      </c>
      <c r="X282" s="40" t="s">
        <v>223</v>
      </c>
      <c r="Y282" s="20">
        <f t="shared" si="77"/>
        <v>0</v>
      </c>
      <c r="Z282" s="20">
        <f t="shared" si="88"/>
        <v>0</v>
      </c>
      <c r="AA282" s="20">
        <f t="shared" si="88"/>
        <v>0</v>
      </c>
      <c r="AB282" s="20">
        <f t="shared" si="88"/>
        <v>0</v>
      </c>
      <c r="AC282" s="20">
        <f t="shared" si="88"/>
        <v>1</v>
      </c>
      <c r="AD282" s="20">
        <f t="shared" si="88"/>
        <v>0</v>
      </c>
      <c r="AE282" s="20">
        <f t="shared" si="88"/>
        <v>0</v>
      </c>
      <c r="AF282" s="20">
        <f t="shared" si="88"/>
        <v>0</v>
      </c>
      <c r="AG282" s="20">
        <f t="shared" si="88"/>
        <v>0</v>
      </c>
      <c r="AH282" s="20">
        <f t="shared" si="88"/>
        <v>0</v>
      </c>
      <c r="AI282" s="20">
        <f t="shared" si="88"/>
        <v>0</v>
      </c>
      <c r="AJ282" s="40" t="s">
        <v>995</v>
      </c>
      <c r="AK282" s="15">
        <v>1</v>
      </c>
      <c r="AL282" s="15">
        <v>5</v>
      </c>
      <c r="AM282" s="15">
        <v>6</v>
      </c>
      <c r="AN282" s="15">
        <v>0</v>
      </c>
      <c r="AO282" s="15">
        <v>38</v>
      </c>
      <c r="AP282" s="15">
        <v>0</v>
      </c>
      <c r="AQ282" s="15"/>
      <c r="AR282" s="29">
        <v>38</v>
      </c>
      <c r="AS282" s="39" t="s">
        <v>28</v>
      </c>
      <c r="AT282" s="28">
        <f t="shared" si="83"/>
        <v>0</v>
      </c>
      <c r="AU282" s="28" t="s">
        <v>101</v>
      </c>
      <c r="AV282" s="40" t="s">
        <v>52</v>
      </c>
      <c r="AW282" s="32">
        <f t="shared" si="84"/>
        <v>1</v>
      </c>
      <c r="AX282" s="32">
        <f t="shared" si="84"/>
        <v>0</v>
      </c>
      <c r="AY282" s="32">
        <f t="shared" si="84"/>
        <v>0</v>
      </c>
      <c r="AZ282" s="42" t="s">
        <v>29</v>
      </c>
      <c r="BA282">
        <f t="shared" si="75"/>
        <v>1</v>
      </c>
      <c r="BB282">
        <f t="shared" si="80"/>
        <v>0</v>
      </c>
      <c r="BC282">
        <f t="shared" si="80"/>
        <v>0</v>
      </c>
      <c r="BD282">
        <f t="shared" si="80"/>
        <v>0</v>
      </c>
      <c r="BE282">
        <f t="shared" si="80"/>
        <v>0</v>
      </c>
      <c r="BF282">
        <f t="shared" si="80"/>
        <v>0</v>
      </c>
      <c r="BG282" s="40" t="s">
        <v>109</v>
      </c>
      <c r="BH282" s="20">
        <f t="shared" si="85"/>
        <v>1</v>
      </c>
      <c r="BI282" s="20">
        <f t="shared" si="85"/>
        <v>0</v>
      </c>
      <c r="BJ282" s="20">
        <f t="shared" si="85"/>
        <v>0</v>
      </c>
      <c r="BK282" s="20">
        <f t="shared" si="85"/>
        <v>0</v>
      </c>
      <c r="BL282" s="15">
        <v>33.473160829999998</v>
      </c>
      <c r="BM282" s="16">
        <v>-117.696399</v>
      </c>
      <c r="BO282">
        <f t="shared" si="86"/>
        <v>0</v>
      </c>
      <c r="BP282" s="28">
        <f t="shared" si="87"/>
        <v>1</v>
      </c>
      <c r="BQ282">
        <f t="shared" si="76"/>
        <v>1</v>
      </c>
      <c r="BR282">
        <f t="shared" si="81"/>
        <v>0</v>
      </c>
      <c r="BS282">
        <f t="shared" si="81"/>
        <v>0</v>
      </c>
      <c r="BT282">
        <f t="shared" si="81"/>
        <v>0</v>
      </c>
      <c r="BU282">
        <f t="shared" si="81"/>
        <v>0</v>
      </c>
    </row>
    <row r="283" spans="1:73" x14ac:dyDescent="0.45">
      <c r="A283" s="18">
        <v>282</v>
      </c>
      <c r="B283" s="15" t="s">
        <v>996</v>
      </c>
      <c r="C283" s="15" t="s">
        <v>1207</v>
      </c>
      <c r="D283" s="15" t="s">
        <v>1206</v>
      </c>
      <c r="E283" s="17">
        <v>33952</v>
      </c>
      <c r="F283" s="15" t="s">
        <v>996</v>
      </c>
      <c r="G283" s="40" t="s">
        <v>24</v>
      </c>
      <c r="H283">
        <f t="shared" si="82"/>
        <v>0</v>
      </c>
      <c r="I283" s="15" t="s">
        <v>776</v>
      </c>
      <c r="J283" s="40" t="s">
        <v>776</v>
      </c>
      <c r="K283" s="20">
        <f t="shared" si="74"/>
        <v>0</v>
      </c>
      <c r="L283" s="20">
        <f t="shared" si="89"/>
        <v>0</v>
      </c>
      <c r="M283" s="20">
        <f t="shared" si="89"/>
        <v>0</v>
      </c>
      <c r="N283" s="20">
        <f t="shared" si="89"/>
        <v>0</v>
      </c>
      <c r="O283" s="20">
        <f t="shared" si="89"/>
        <v>0</v>
      </c>
      <c r="P283" s="20">
        <f t="shared" si="89"/>
        <v>0</v>
      </c>
      <c r="Q283" s="20">
        <f t="shared" si="89"/>
        <v>0</v>
      </c>
      <c r="R283" s="20">
        <f t="shared" si="89"/>
        <v>0</v>
      </c>
      <c r="S283" s="20">
        <f t="shared" si="89"/>
        <v>1</v>
      </c>
      <c r="T283" s="20">
        <f t="shared" si="89"/>
        <v>0</v>
      </c>
      <c r="U283" s="20">
        <f t="shared" si="89"/>
        <v>0</v>
      </c>
      <c r="V283" s="20">
        <f t="shared" si="89"/>
        <v>0</v>
      </c>
      <c r="W283" s="20">
        <f t="shared" si="89"/>
        <v>0</v>
      </c>
      <c r="X283" s="40" t="s">
        <v>132</v>
      </c>
      <c r="Y283" s="20">
        <f t="shared" si="77"/>
        <v>0</v>
      </c>
      <c r="Z283" s="20">
        <f t="shared" si="88"/>
        <v>0</v>
      </c>
      <c r="AA283" s="20">
        <f t="shared" si="88"/>
        <v>0</v>
      </c>
      <c r="AB283" s="20">
        <f t="shared" si="88"/>
        <v>0</v>
      </c>
      <c r="AC283" s="20">
        <f t="shared" si="88"/>
        <v>0</v>
      </c>
      <c r="AD283" s="20">
        <f t="shared" si="88"/>
        <v>0</v>
      </c>
      <c r="AE283" s="20">
        <f t="shared" si="88"/>
        <v>1</v>
      </c>
      <c r="AF283" s="20">
        <f t="shared" si="88"/>
        <v>0</v>
      </c>
      <c r="AG283" s="20">
        <f t="shared" si="88"/>
        <v>0</v>
      </c>
      <c r="AH283" s="20">
        <f t="shared" si="88"/>
        <v>0</v>
      </c>
      <c r="AI283" s="20">
        <f t="shared" si="88"/>
        <v>0</v>
      </c>
      <c r="AJ283" s="40" t="s">
        <v>998</v>
      </c>
      <c r="AK283" s="15">
        <v>2</v>
      </c>
      <c r="AL283" s="15">
        <v>4</v>
      </c>
      <c r="AM283" s="15">
        <v>6</v>
      </c>
      <c r="AN283" s="15">
        <v>0</v>
      </c>
      <c r="AO283" s="15">
        <v>18</v>
      </c>
      <c r="AP283" s="15"/>
      <c r="AQ283" s="15"/>
      <c r="AR283" s="29">
        <v>18</v>
      </c>
      <c r="AS283" s="39" t="s">
        <v>28</v>
      </c>
      <c r="AT283" s="28">
        <f t="shared" si="83"/>
        <v>0</v>
      </c>
      <c r="AU283" s="28" t="s">
        <v>101</v>
      </c>
      <c r="AV283" s="40" t="s">
        <v>28</v>
      </c>
      <c r="AW283" s="32">
        <f t="shared" si="84"/>
        <v>0</v>
      </c>
      <c r="AX283" s="32">
        <f t="shared" si="84"/>
        <v>1</v>
      </c>
      <c r="AY283" s="32">
        <f t="shared" si="84"/>
        <v>0</v>
      </c>
      <c r="AZ283" s="42" t="s">
        <v>144</v>
      </c>
      <c r="BA283">
        <f t="shared" si="75"/>
        <v>0</v>
      </c>
      <c r="BB283">
        <f t="shared" si="80"/>
        <v>0</v>
      </c>
      <c r="BC283">
        <f t="shared" si="80"/>
        <v>0</v>
      </c>
      <c r="BD283">
        <f t="shared" si="80"/>
        <v>0</v>
      </c>
      <c r="BE283">
        <f t="shared" si="80"/>
        <v>1</v>
      </c>
      <c r="BF283">
        <f t="shared" si="80"/>
        <v>0</v>
      </c>
      <c r="BG283" s="40" t="s">
        <v>109</v>
      </c>
      <c r="BH283" s="20">
        <f t="shared" si="85"/>
        <v>1</v>
      </c>
      <c r="BI283" s="20">
        <f t="shared" si="85"/>
        <v>0</v>
      </c>
      <c r="BJ283" s="20">
        <f t="shared" si="85"/>
        <v>0</v>
      </c>
      <c r="BK283" s="20">
        <f t="shared" si="85"/>
        <v>0</v>
      </c>
      <c r="BL283" s="15">
        <v>42.193582679999999</v>
      </c>
      <c r="BM283" s="16">
        <v>-73.362163390000006</v>
      </c>
      <c r="BO283">
        <f t="shared" si="86"/>
        <v>0</v>
      </c>
      <c r="BP283" s="28">
        <f t="shared" si="87"/>
        <v>1</v>
      </c>
      <c r="BQ283">
        <f t="shared" si="76"/>
        <v>0</v>
      </c>
      <c r="BR283">
        <f t="shared" si="81"/>
        <v>0</v>
      </c>
      <c r="BS283">
        <f t="shared" si="81"/>
        <v>0</v>
      </c>
      <c r="BT283">
        <f t="shared" si="81"/>
        <v>1</v>
      </c>
      <c r="BU283">
        <f t="shared" si="81"/>
        <v>0</v>
      </c>
    </row>
    <row r="284" spans="1:73" x14ac:dyDescent="0.45">
      <c r="A284" s="18">
        <v>283</v>
      </c>
      <c r="B284" s="15" t="s">
        <v>999</v>
      </c>
      <c r="C284" s="15" t="s">
        <v>1205</v>
      </c>
      <c r="D284" s="15" t="s">
        <v>1161</v>
      </c>
      <c r="E284" s="17">
        <v>33892</v>
      </c>
      <c r="F284" s="15" t="s">
        <v>1001</v>
      </c>
      <c r="G284" s="40" t="s">
        <v>24</v>
      </c>
      <c r="H284">
        <f t="shared" si="82"/>
        <v>0</v>
      </c>
      <c r="I284" s="15" t="s">
        <v>1002</v>
      </c>
      <c r="J284" s="40" t="s">
        <v>1002</v>
      </c>
      <c r="K284" s="20">
        <f t="shared" si="74"/>
        <v>0</v>
      </c>
      <c r="L284" s="20">
        <f t="shared" si="89"/>
        <v>0</v>
      </c>
      <c r="M284" s="20">
        <f t="shared" si="89"/>
        <v>0</v>
      </c>
      <c r="N284" s="20">
        <f t="shared" si="89"/>
        <v>0</v>
      </c>
      <c r="O284" s="20">
        <f t="shared" si="89"/>
        <v>0</v>
      </c>
      <c r="P284" s="20">
        <f t="shared" si="89"/>
        <v>0</v>
      </c>
      <c r="Q284" s="20">
        <f t="shared" si="89"/>
        <v>0</v>
      </c>
      <c r="R284" s="20">
        <f t="shared" si="89"/>
        <v>0</v>
      </c>
      <c r="S284" s="20">
        <f t="shared" si="89"/>
        <v>0</v>
      </c>
      <c r="T284" s="20">
        <f t="shared" si="89"/>
        <v>0</v>
      </c>
      <c r="U284" s="20">
        <f t="shared" si="89"/>
        <v>0</v>
      </c>
      <c r="V284" s="20">
        <f t="shared" si="89"/>
        <v>0</v>
      </c>
      <c r="W284" s="20">
        <f t="shared" si="89"/>
        <v>0</v>
      </c>
      <c r="X284" s="40" t="s">
        <v>112</v>
      </c>
      <c r="Y284" s="20">
        <f t="shared" si="77"/>
        <v>0</v>
      </c>
      <c r="Z284" s="20">
        <f t="shared" si="88"/>
        <v>0</v>
      </c>
      <c r="AA284" s="20">
        <f t="shared" si="88"/>
        <v>0</v>
      </c>
      <c r="AB284" s="20">
        <f t="shared" si="88"/>
        <v>0</v>
      </c>
      <c r="AC284" s="20">
        <f t="shared" si="88"/>
        <v>0</v>
      </c>
      <c r="AD284" s="20">
        <f t="shared" si="88"/>
        <v>0</v>
      </c>
      <c r="AE284" s="20">
        <f t="shared" si="88"/>
        <v>0</v>
      </c>
      <c r="AF284" s="20">
        <f t="shared" si="88"/>
        <v>0</v>
      </c>
      <c r="AG284" s="20">
        <f t="shared" si="88"/>
        <v>0</v>
      </c>
      <c r="AH284" s="20">
        <f t="shared" si="88"/>
        <v>0</v>
      </c>
      <c r="AI284" s="20">
        <f t="shared" si="88"/>
        <v>0</v>
      </c>
      <c r="AJ284" s="40" t="s">
        <v>1003</v>
      </c>
      <c r="AK284" s="15">
        <v>5</v>
      </c>
      <c r="AL284" s="15">
        <v>0</v>
      </c>
      <c r="AM284" s="15">
        <v>4</v>
      </c>
      <c r="AN284" s="15">
        <v>0</v>
      </c>
      <c r="AO284" s="15">
        <v>50</v>
      </c>
      <c r="AP284" s="15">
        <v>1</v>
      </c>
      <c r="AQ284" s="15"/>
      <c r="AR284" s="29">
        <v>50</v>
      </c>
      <c r="AS284" s="40" t="s">
        <v>28</v>
      </c>
      <c r="AT284" s="28">
        <f t="shared" si="83"/>
        <v>0</v>
      </c>
      <c r="AU284" s="28" t="s">
        <v>101</v>
      </c>
      <c r="AV284" s="40" t="s">
        <v>28</v>
      </c>
      <c r="AW284" s="32">
        <f t="shared" si="84"/>
        <v>0</v>
      </c>
      <c r="AX284" s="32">
        <f t="shared" si="84"/>
        <v>1</v>
      </c>
      <c r="AY284" s="32">
        <f t="shared" si="84"/>
        <v>0</v>
      </c>
      <c r="AZ284" s="42" t="s">
        <v>29</v>
      </c>
      <c r="BA284">
        <f t="shared" si="75"/>
        <v>1</v>
      </c>
      <c r="BB284">
        <f t="shared" si="80"/>
        <v>0</v>
      </c>
      <c r="BC284">
        <f t="shared" si="80"/>
        <v>0</v>
      </c>
      <c r="BD284">
        <f t="shared" si="80"/>
        <v>0</v>
      </c>
      <c r="BE284">
        <f t="shared" si="80"/>
        <v>0</v>
      </c>
      <c r="BF284">
        <f t="shared" si="80"/>
        <v>0</v>
      </c>
      <c r="BG284" s="40" t="s">
        <v>109</v>
      </c>
      <c r="BH284" s="20">
        <f t="shared" si="85"/>
        <v>1</v>
      </c>
      <c r="BI284" s="20">
        <f t="shared" si="85"/>
        <v>0</v>
      </c>
      <c r="BJ284" s="20">
        <f t="shared" si="85"/>
        <v>0</v>
      </c>
      <c r="BK284" s="20">
        <f t="shared" si="85"/>
        <v>0</v>
      </c>
      <c r="BL284" s="15">
        <v>42.38013875</v>
      </c>
      <c r="BM284" s="16">
        <v>-76.867246589999993</v>
      </c>
      <c r="BO284">
        <f t="shared" si="86"/>
        <v>0</v>
      </c>
      <c r="BP284" s="28">
        <f t="shared" si="87"/>
        <v>1</v>
      </c>
      <c r="BQ284">
        <f t="shared" si="76"/>
        <v>1</v>
      </c>
      <c r="BR284">
        <f t="shared" si="81"/>
        <v>0</v>
      </c>
      <c r="BS284">
        <f t="shared" si="81"/>
        <v>0</v>
      </c>
      <c r="BT284">
        <f t="shared" si="81"/>
        <v>0</v>
      </c>
      <c r="BU284">
        <f t="shared" si="81"/>
        <v>0</v>
      </c>
    </row>
    <row r="285" spans="1:73" x14ac:dyDescent="0.45">
      <c r="A285" s="18">
        <v>284</v>
      </c>
      <c r="B285" s="15" t="s">
        <v>1004</v>
      </c>
      <c r="C285" s="15" t="s">
        <v>1204</v>
      </c>
      <c r="D285" s="15" t="s">
        <v>1152</v>
      </c>
      <c r="E285" s="17">
        <v>33858</v>
      </c>
      <c r="F285" s="15" t="s">
        <v>1456</v>
      </c>
      <c r="G285" s="40" t="s">
        <v>1432</v>
      </c>
      <c r="H285">
        <f t="shared" si="82"/>
        <v>0</v>
      </c>
      <c r="I285" s="15" t="s">
        <v>331</v>
      </c>
      <c r="J285" s="40" t="s">
        <v>331</v>
      </c>
      <c r="K285" s="20">
        <f t="shared" si="74"/>
        <v>0</v>
      </c>
      <c r="L285" s="20">
        <f t="shared" si="89"/>
        <v>0</v>
      </c>
      <c r="M285" s="20">
        <f t="shared" si="89"/>
        <v>0</v>
      </c>
      <c r="N285" s="20">
        <f t="shared" si="89"/>
        <v>0</v>
      </c>
      <c r="O285" s="20">
        <f t="shared" si="89"/>
        <v>0</v>
      </c>
      <c r="P285" s="20">
        <f t="shared" si="89"/>
        <v>0</v>
      </c>
      <c r="Q285" s="20">
        <f t="shared" si="89"/>
        <v>0</v>
      </c>
      <c r="R285" s="20">
        <f t="shared" si="89"/>
        <v>1</v>
      </c>
      <c r="S285" s="20">
        <f t="shared" si="89"/>
        <v>0</v>
      </c>
      <c r="T285" s="20">
        <f t="shared" si="89"/>
        <v>0</v>
      </c>
      <c r="U285" s="20">
        <f t="shared" si="89"/>
        <v>0</v>
      </c>
      <c r="V285" s="20">
        <f t="shared" si="89"/>
        <v>0</v>
      </c>
      <c r="W285" s="20">
        <f t="shared" si="89"/>
        <v>0</v>
      </c>
      <c r="X285" s="40" t="s">
        <v>132</v>
      </c>
      <c r="Y285" s="20">
        <f t="shared" si="77"/>
        <v>0</v>
      </c>
      <c r="Z285" s="20">
        <f t="shared" si="88"/>
        <v>0</v>
      </c>
      <c r="AA285" s="20">
        <f t="shared" si="88"/>
        <v>0</v>
      </c>
      <c r="AB285" s="20">
        <f t="shared" si="88"/>
        <v>0</v>
      </c>
      <c r="AC285" s="20">
        <f t="shared" si="88"/>
        <v>0</v>
      </c>
      <c r="AD285" s="20">
        <f t="shared" si="88"/>
        <v>0</v>
      </c>
      <c r="AE285" s="20">
        <f t="shared" si="88"/>
        <v>1</v>
      </c>
      <c r="AF285" s="20">
        <f t="shared" si="88"/>
        <v>0</v>
      </c>
      <c r="AG285" s="20">
        <f t="shared" si="88"/>
        <v>0</v>
      </c>
      <c r="AH285" s="20">
        <f t="shared" si="88"/>
        <v>0</v>
      </c>
      <c r="AI285" s="20">
        <f t="shared" si="88"/>
        <v>0</v>
      </c>
      <c r="AJ285" s="40" t="s">
        <v>1006</v>
      </c>
      <c r="AK285" s="15">
        <v>0</v>
      </c>
      <c r="AL285" s="15">
        <v>6</v>
      </c>
      <c r="AM285" s="15">
        <v>6</v>
      </c>
      <c r="AN285" s="15">
        <v>0</v>
      </c>
      <c r="AO285" s="15">
        <v>17</v>
      </c>
      <c r="AP285" s="15"/>
      <c r="AQ285" s="15"/>
      <c r="AR285" s="29">
        <v>17</v>
      </c>
      <c r="AS285" s="39" t="s">
        <v>28</v>
      </c>
      <c r="AT285" s="28">
        <f t="shared" si="83"/>
        <v>0</v>
      </c>
      <c r="AU285" s="28" t="s">
        <v>101</v>
      </c>
      <c r="AV285" s="40" t="s">
        <v>101</v>
      </c>
      <c r="AW285" s="32">
        <f t="shared" si="84"/>
        <v>0</v>
      </c>
      <c r="AX285" s="32">
        <f t="shared" si="84"/>
        <v>0</v>
      </c>
      <c r="AY285" s="32">
        <f t="shared" si="84"/>
        <v>1</v>
      </c>
      <c r="AZ285" s="42" t="s">
        <v>101</v>
      </c>
      <c r="BA285">
        <f t="shared" si="75"/>
        <v>0</v>
      </c>
      <c r="BB285">
        <f t="shared" si="80"/>
        <v>0</v>
      </c>
      <c r="BC285">
        <f t="shared" si="80"/>
        <v>0</v>
      </c>
      <c r="BD285">
        <f t="shared" si="80"/>
        <v>1</v>
      </c>
      <c r="BE285">
        <f t="shared" si="80"/>
        <v>0</v>
      </c>
      <c r="BF285">
        <f t="shared" si="80"/>
        <v>1</v>
      </c>
      <c r="BG285" s="40" t="s">
        <v>109</v>
      </c>
      <c r="BH285" s="20">
        <f t="shared" si="85"/>
        <v>1</v>
      </c>
      <c r="BI285" s="20">
        <f t="shared" si="85"/>
        <v>0</v>
      </c>
      <c r="BJ285" s="20">
        <f t="shared" si="85"/>
        <v>0</v>
      </c>
      <c r="BK285" s="20">
        <f t="shared" si="85"/>
        <v>0</v>
      </c>
      <c r="BL285" s="15">
        <v>35.183224840000001</v>
      </c>
      <c r="BM285" s="16">
        <v>-101.88056880000001</v>
      </c>
      <c r="BO285">
        <f t="shared" si="86"/>
        <v>0</v>
      </c>
      <c r="BP285" s="28">
        <f t="shared" si="87"/>
        <v>1</v>
      </c>
      <c r="BQ285">
        <f t="shared" si="76"/>
        <v>0</v>
      </c>
      <c r="BR285">
        <f t="shared" si="81"/>
        <v>0</v>
      </c>
      <c r="BS285">
        <f t="shared" si="81"/>
        <v>0</v>
      </c>
      <c r="BT285">
        <f t="shared" si="81"/>
        <v>0</v>
      </c>
      <c r="BU285">
        <f t="shared" si="81"/>
        <v>1</v>
      </c>
    </row>
    <row r="286" spans="1:73" x14ac:dyDescent="0.45">
      <c r="A286" s="18">
        <v>285</v>
      </c>
      <c r="B286" s="15" t="s">
        <v>1007</v>
      </c>
      <c r="C286" s="15" t="s">
        <v>1203</v>
      </c>
      <c r="D286" s="15" t="s">
        <v>1163</v>
      </c>
      <c r="E286" s="17">
        <v>33725</v>
      </c>
      <c r="F286" s="15" t="s">
        <v>1007</v>
      </c>
      <c r="G286" s="40" t="s">
        <v>24</v>
      </c>
      <c r="H286">
        <f t="shared" si="82"/>
        <v>0</v>
      </c>
      <c r="I286" s="15" t="s">
        <v>776</v>
      </c>
      <c r="J286" s="40" t="s">
        <v>776</v>
      </c>
      <c r="K286" s="20">
        <f t="shared" si="74"/>
        <v>0</v>
      </c>
      <c r="L286" s="20">
        <f t="shared" si="89"/>
        <v>0</v>
      </c>
      <c r="M286" s="20">
        <f t="shared" si="89"/>
        <v>0</v>
      </c>
      <c r="N286" s="20">
        <f t="shared" si="89"/>
        <v>0</v>
      </c>
      <c r="O286" s="20">
        <f t="shared" si="89"/>
        <v>0</v>
      </c>
      <c r="P286" s="20">
        <f t="shared" si="89"/>
        <v>0</v>
      </c>
      <c r="Q286" s="20">
        <f t="shared" si="89"/>
        <v>0</v>
      </c>
      <c r="R286" s="20">
        <f t="shared" si="89"/>
        <v>0</v>
      </c>
      <c r="S286" s="20">
        <f t="shared" si="89"/>
        <v>1</v>
      </c>
      <c r="T286" s="20">
        <f t="shared" si="89"/>
        <v>0</v>
      </c>
      <c r="U286" s="20">
        <f t="shared" si="89"/>
        <v>0</v>
      </c>
      <c r="V286" s="20">
        <f t="shared" si="89"/>
        <v>0</v>
      </c>
      <c r="W286" s="20">
        <f t="shared" si="89"/>
        <v>0</v>
      </c>
      <c r="X286" s="40" t="s">
        <v>848</v>
      </c>
      <c r="Y286" s="20">
        <f t="shared" si="77"/>
        <v>0</v>
      </c>
      <c r="Z286" s="20">
        <f t="shared" si="88"/>
        <v>0</v>
      </c>
      <c r="AA286" s="20">
        <f t="shared" si="88"/>
        <v>0</v>
      </c>
      <c r="AB286" s="20">
        <f t="shared" si="88"/>
        <v>0</v>
      </c>
      <c r="AC286" s="20">
        <f t="shared" si="88"/>
        <v>0</v>
      </c>
      <c r="AD286" s="20">
        <f t="shared" si="88"/>
        <v>0</v>
      </c>
      <c r="AE286" s="20">
        <f t="shared" si="88"/>
        <v>0</v>
      </c>
      <c r="AF286" s="20">
        <f t="shared" si="88"/>
        <v>0</v>
      </c>
      <c r="AG286" s="20">
        <f t="shared" si="88"/>
        <v>0</v>
      </c>
      <c r="AH286" s="20">
        <f t="shared" si="88"/>
        <v>1</v>
      </c>
      <c r="AI286" s="20">
        <f t="shared" si="88"/>
        <v>0</v>
      </c>
      <c r="AJ286" s="40" t="s">
        <v>1009</v>
      </c>
      <c r="AK286" s="15">
        <v>4</v>
      </c>
      <c r="AL286" s="15">
        <v>10</v>
      </c>
      <c r="AM286" s="15">
        <v>14</v>
      </c>
      <c r="AN286" s="15">
        <v>0</v>
      </c>
      <c r="AO286" s="15">
        <v>20</v>
      </c>
      <c r="AP286" s="15"/>
      <c r="AQ286" s="15"/>
      <c r="AR286" s="29">
        <v>20</v>
      </c>
      <c r="AS286" s="39" t="s">
        <v>28</v>
      </c>
      <c r="AT286" s="28">
        <f t="shared" si="83"/>
        <v>0</v>
      </c>
      <c r="AU286" s="28" t="s">
        <v>101</v>
      </c>
      <c r="AV286" s="40" t="s">
        <v>52</v>
      </c>
      <c r="AW286" s="32">
        <f t="shared" si="84"/>
        <v>1</v>
      </c>
      <c r="AX286" s="32">
        <f t="shared" si="84"/>
        <v>0</v>
      </c>
      <c r="AY286" s="32">
        <f t="shared" si="84"/>
        <v>0</v>
      </c>
      <c r="AZ286" s="42" t="s">
        <v>29</v>
      </c>
      <c r="BA286">
        <f t="shared" si="75"/>
        <v>1</v>
      </c>
      <c r="BB286">
        <f t="shared" si="80"/>
        <v>0</v>
      </c>
      <c r="BC286">
        <f t="shared" si="80"/>
        <v>0</v>
      </c>
      <c r="BD286">
        <f t="shared" si="80"/>
        <v>0</v>
      </c>
      <c r="BE286">
        <f t="shared" si="80"/>
        <v>0</v>
      </c>
      <c r="BF286">
        <f t="shared" si="80"/>
        <v>0</v>
      </c>
      <c r="BG286" s="40" t="s">
        <v>109</v>
      </c>
      <c r="BH286" s="20">
        <f t="shared" si="85"/>
        <v>1</v>
      </c>
      <c r="BI286" s="20">
        <f t="shared" si="85"/>
        <v>0</v>
      </c>
      <c r="BJ286" s="20">
        <f t="shared" si="85"/>
        <v>0</v>
      </c>
      <c r="BK286" s="20">
        <f t="shared" si="85"/>
        <v>0</v>
      </c>
      <c r="BL286" s="15">
        <v>39.081749850000001</v>
      </c>
      <c r="BM286" s="16">
        <v>-121.5549539</v>
      </c>
      <c r="BO286">
        <f t="shared" si="86"/>
        <v>0</v>
      </c>
      <c r="BP286" s="28">
        <f t="shared" si="87"/>
        <v>1</v>
      </c>
      <c r="BQ286">
        <f t="shared" si="76"/>
        <v>1</v>
      </c>
      <c r="BR286">
        <f t="shared" si="81"/>
        <v>0</v>
      </c>
      <c r="BS286">
        <f t="shared" si="81"/>
        <v>0</v>
      </c>
      <c r="BT286">
        <f t="shared" si="81"/>
        <v>0</v>
      </c>
      <c r="BU286">
        <f t="shared" si="81"/>
        <v>0</v>
      </c>
    </row>
    <row r="287" spans="1:73" x14ac:dyDescent="0.45">
      <c r="A287" s="18">
        <v>286</v>
      </c>
      <c r="B287" s="15" t="s">
        <v>1010</v>
      </c>
      <c r="C287" s="15" t="s">
        <v>1202</v>
      </c>
      <c r="D287" s="15" t="s">
        <v>1201</v>
      </c>
      <c r="E287" s="17">
        <v>33556</v>
      </c>
      <c r="F287" s="15" t="s">
        <v>1012</v>
      </c>
      <c r="G287" s="40" t="s">
        <v>24</v>
      </c>
      <c r="H287">
        <f t="shared" si="82"/>
        <v>0</v>
      </c>
      <c r="I287" s="15" t="s">
        <v>644</v>
      </c>
      <c r="J287" s="40" t="s">
        <v>644</v>
      </c>
      <c r="K287" s="20">
        <f t="shared" si="74"/>
        <v>0</v>
      </c>
      <c r="L287" s="20">
        <f t="shared" si="89"/>
        <v>0</v>
      </c>
      <c r="M287" s="20">
        <f t="shared" si="89"/>
        <v>1</v>
      </c>
      <c r="N287" s="20">
        <f t="shared" si="89"/>
        <v>0</v>
      </c>
      <c r="O287" s="20">
        <f t="shared" si="89"/>
        <v>0</v>
      </c>
      <c r="P287" s="20">
        <f t="shared" si="89"/>
        <v>0</v>
      </c>
      <c r="Q287" s="20">
        <f t="shared" si="89"/>
        <v>0</v>
      </c>
      <c r="R287" s="20">
        <f t="shared" si="89"/>
        <v>0</v>
      </c>
      <c r="S287" s="20">
        <f t="shared" si="89"/>
        <v>0</v>
      </c>
      <c r="T287" s="20">
        <f t="shared" si="89"/>
        <v>0</v>
      </c>
      <c r="U287" s="20">
        <f t="shared" si="89"/>
        <v>0</v>
      </c>
      <c r="V287" s="20">
        <f t="shared" si="89"/>
        <v>0</v>
      </c>
      <c r="W287" s="20">
        <f t="shared" si="89"/>
        <v>0</v>
      </c>
      <c r="X287" s="40" t="s">
        <v>62</v>
      </c>
      <c r="Y287" s="20">
        <f t="shared" si="77"/>
        <v>0</v>
      </c>
      <c r="Z287" s="20">
        <f t="shared" si="88"/>
        <v>1</v>
      </c>
      <c r="AA287" s="20">
        <f t="shared" si="88"/>
        <v>0</v>
      </c>
      <c r="AB287" s="20">
        <f t="shared" si="88"/>
        <v>0</v>
      </c>
      <c r="AC287" s="20">
        <f t="shared" si="88"/>
        <v>0</v>
      </c>
      <c r="AD287" s="20">
        <f t="shared" si="88"/>
        <v>0</v>
      </c>
      <c r="AE287" s="20">
        <f t="shared" si="88"/>
        <v>0</v>
      </c>
      <c r="AF287" s="20">
        <f t="shared" si="88"/>
        <v>0</v>
      </c>
      <c r="AG287" s="20">
        <f t="shared" si="88"/>
        <v>0</v>
      </c>
      <c r="AH287" s="20">
        <f t="shared" si="88"/>
        <v>0</v>
      </c>
      <c r="AI287" s="20">
        <f t="shared" si="88"/>
        <v>0</v>
      </c>
      <c r="AJ287" s="40" t="s">
        <v>1013</v>
      </c>
      <c r="AK287" s="15">
        <v>5</v>
      </c>
      <c r="AL287" s="15">
        <v>5</v>
      </c>
      <c r="AM287" s="15">
        <v>9</v>
      </c>
      <c r="AN287" s="15">
        <v>0</v>
      </c>
      <c r="AO287" s="15">
        <v>31</v>
      </c>
      <c r="AP287" s="15">
        <v>0</v>
      </c>
      <c r="AQ287" s="15"/>
      <c r="AR287" s="29">
        <v>31</v>
      </c>
      <c r="AS287" s="39" t="s">
        <v>28</v>
      </c>
      <c r="AT287" s="28">
        <f t="shared" si="83"/>
        <v>0</v>
      </c>
      <c r="AU287" s="28" t="s">
        <v>101</v>
      </c>
      <c r="AV287" s="40" t="s">
        <v>52</v>
      </c>
      <c r="AW287" s="32">
        <f t="shared" si="84"/>
        <v>1</v>
      </c>
      <c r="AX287" s="32">
        <f t="shared" si="84"/>
        <v>0</v>
      </c>
      <c r="AY287" s="32">
        <f t="shared" si="84"/>
        <v>0</v>
      </c>
      <c r="AZ287" s="42" t="s">
        <v>29</v>
      </c>
      <c r="BA287">
        <f t="shared" si="75"/>
        <v>1</v>
      </c>
      <c r="BB287">
        <f t="shared" si="80"/>
        <v>0</v>
      </c>
      <c r="BC287">
        <f t="shared" si="80"/>
        <v>0</v>
      </c>
      <c r="BD287">
        <f t="shared" si="80"/>
        <v>0</v>
      </c>
      <c r="BE287">
        <f t="shared" si="80"/>
        <v>0</v>
      </c>
      <c r="BF287">
        <f t="shared" si="80"/>
        <v>0</v>
      </c>
      <c r="BG287" s="40" t="s">
        <v>109</v>
      </c>
      <c r="BH287" s="20">
        <f t="shared" si="85"/>
        <v>1</v>
      </c>
      <c r="BI287" s="20">
        <f t="shared" si="85"/>
        <v>0</v>
      </c>
      <c r="BJ287" s="20">
        <f t="shared" si="85"/>
        <v>0</v>
      </c>
      <c r="BK287" s="20">
        <f t="shared" si="85"/>
        <v>0</v>
      </c>
      <c r="BL287" s="15">
        <v>42.508402029999999</v>
      </c>
      <c r="BM287" s="16">
        <v>-83.153874270000003</v>
      </c>
      <c r="BO287">
        <f t="shared" si="86"/>
        <v>0</v>
      </c>
      <c r="BP287" s="28">
        <f t="shared" si="87"/>
        <v>1</v>
      </c>
      <c r="BQ287">
        <f t="shared" si="76"/>
        <v>1</v>
      </c>
      <c r="BR287">
        <f t="shared" si="81"/>
        <v>0</v>
      </c>
      <c r="BS287">
        <f t="shared" si="81"/>
        <v>0</v>
      </c>
      <c r="BT287">
        <f t="shared" si="81"/>
        <v>0</v>
      </c>
      <c r="BU287">
        <f t="shared" si="81"/>
        <v>0</v>
      </c>
    </row>
    <row r="288" spans="1:73" x14ac:dyDescent="0.45">
      <c r="A288" s="18">
        <v>287</v>
      </c>
      <c r="B288" s="15" t="s">
        <v>1014</v>
      </c>
      <c r="C288" s="15" t="s">
        <v>1200</v>
      </c>
      <c r="D288" s="15" t="s">
        <v>1199</v>
      </c>
      <c r="E288" s="17">
        <v>33543</v>
      </c>
      <c r="F288" s="15" t="s">
        <v>1016</v>
      </c>
      <c r="G288" s="40" t="s">
        <v>24</v>
      </c>
      <c r="H288">
        <f t="shared" si="82"/>
        <v>0</v>
      </c>
      <c r="I288" s="15" t="s">
        <v>354</v>
      </c>
      <c r="J288" s="40" t="s">
        <v>354</v>
      </c>
      <c r="K288" s="20">
        <f t="shared" si="74"/>
        <v>0</v>
      </c>
      <c r="L288" s="20">
        <f t="shared" si="89"/>
        <v>1</v>
      </c>
      <c r="M288" s="20">
        <f t="shared" si="89"/>
        <v>0</v>
      </c>
      <c r="N288" s="20">
        <f t="shared" si="89"/>
        <v>0</v>
      </c>
      <c r="O288" s="20">
        <f t="shared" si="89"/>
        <v>0</v>
      </c>
      <c r="P288" s="20">
        <f t="shared" si="89"/>
        <v>0</v>
      </c>
      <c r="Q288" s="20">
        <f t="shared" si="89"/>
        <v>0</v>
      </c>
      <c r="R288" s="20">
        <f t="shared" si="89"/>
        <v>0</v>
      </c>
      <c r="S288" s="20">
        <f t="shared" si="89"/>
        <v>0</v>
      </c>
      <c r="T288" s="20">
        <f t="shared" si="89"/>
        <v>0</v>
      </c>
      <c r="U288" s="20">
        <f t="shared" si="89"/>
        <v>0</v>
      </c>
      <c r="V288" s="20">
        <f t="shared" si="89"/>
        <v>0</v>
      </c>
      <c r="W288" s="20">
        <f t="shared" si="89"/>
        <v>0</v>
      </c>
      <c r="X288" s="40" t="s">
        <v>112</v>
      </c>
      <c r="Y288" s="20">
        <f t="shared" si="77"/>
        <v>0</v>
      </c>
      <c r="Z288" s="20">
        <f t="shared" si="88"/>
        <v>0</v>
      </c>
      <c r="AA288" s="20">
        <f t="shared" si="88"/>
        <v>0</v>
      </c>
      <c r="AB288" s="20">
        <f t="shared" si="88"/>
        <v>0</v>
      </c>
      <c r="AC288" s="20">
        <f t="shared" si="88"/>
        <v>0</v>
      </c>
      <c r="AD288" s="20">
        <f t="shared" si="88"/>
        <v>0</v>
      </c>
      <c r="AE288" s="20">
        <f t="shared" si="88"/>
        <v>0</v>
      </c>
      <c r="AF288" s="20">
        <f t="shared" si="88"/>
        <v>0</v>
      </c>
      <c r="AG288" s="20">
        <f t="shared" si="88"/>
        <v>0</v>
      </c>
      <c r="AH288" s="20">
        <f t="shared" si="88"/>
        <v>0</v>
      </c>
      <c r="AI288" s="20">
        <f t="shared" si="88"/>
        <v>0</v>
      </c>
      <c r="AJ288" s="40" t="s">
        <v>1017</v>
      </c>
      <c r="AK288" s="15">
        <v>6</v>
      </c>
      <c r="AL288" s="15">
        <v>1</v>
      </c>
      <c r="AM288" s="15">
        <v>6</v>
      </c>
      <c r="AN288" s="15">
        <v>0</v>
      </c>
      <c r="AO288" s="15">
        <v>28</v>
      </c>
      <c r="AP288" s="15">
        <v>1</v>
      </c>
      <c r="AQ288" s="15" t="s">
        <v>1016</v>
      </c>
      <c r="AR288" s="29">
        <v>28</v>
      </c>
      <c r="AS288" s="40" t="s">
        <v>52</v>
      </c>
      <c r="AT288" s="28">
        <f t="shared" si="83"/>
        <v>1</v>
      </c>
      <c r="AU288" s="29" t="s">
        <v>1016</v>
      </c>
      <c r="AV288" s="40" t="s">
        <v>28</v>
      </c>
      <c r="AW288" s="32">
        <f t="shared" si="84"/>
        <v>0</v>
      </c>
      <c r="AX288" s="32">
        <f t="shared" si="84"/>
        <v>1</v>
      </c>
      <c r="AY288" s="32">
        <f t="shared" si="84"/>
        <v>0</v>
      </c>
      <c r="AZ288" s="42" t="s">
        <v>144</v>
      </c>
      <c r="BA288">
        <f t="shared" si="75"/>
        <v>0</v>
      </c>
      <c r="BB288">
        <f t="shared" si="80"/>
        <v>0</v>
      </c>
      <c r="BC288">
        <f t="shared" si="80"/>
        <v>0</v>
      </c>
      <c r="BD288">
        <f t="shared" si="80"/>
        <v>0</v>
      </c>
      <c r="BE288">
        <f t="shared" si="80"/>
        <v>1</v>
      </c>
      <c r="BF288">
        <f t="shared" si="80"/>
        <v>0</v>
      </c>
      <c r="BG288" s="40" t="s">
        <v>109</v>
      </c>
      <c r="BH288" s="20">
        <f t="shared" si="85"/>
        <v>1</v>
      </c>
      <c r="BI288" s="20">
        <f t="shared" si="85"/>
        <v>0</v>
      </c>
      <c r="BJ288" s="20">
        <f t="shared" si="85"/>
        <v>0</v>
      </c>
      <c r="BK288" s="20">
        <f t="shared" si="85"/>
        <v>0</v>
      </c>
      <c r="BL288" s="15">
        <v>41.655894050000001</v>
      </c>
      <c r="BM288" s="16">
        <v>-91.531179859999995</v>
      </c>
      <c r="BO288">
        <f t="shared" si="86"/>
        <v>0</v>
      </c>
      <c r="BP288" s="28">
        <f t="shared" si="87"/>
        <v>1</v>
      </c>
      <c r="BQ288">
        <f t="shared" si="76"/>
        <v>0</v>
      </c>
      <c r="BR288">
        <f t="shared" si="81"/>
        <v>0</v>
      </c>
      <c r="BS288">
        <f t="shared" si="81"/>
        <v>0</v>
      </c>
      <c r="BT288">
        <f t="shared" si="81"/>
        <v>1</v>
      </c>
      <c r="BU288">
        <f t="shared" si="81"/>
        <v>0</v>
      </c>
    </row>
    <row r="289" spans="1:73" x14ac:dyDescent="0.45">
      <c r="A289" s="18">
        <v>288</v>
      </c>
      <c r="B289" s="15" t="s">
        <v>1018</v>
      </c>
      <c r="C289" s="15" t="s">
        <v>426</v>
      </c>
      <c r="D289" s="15" t="s">
        <v>1152</v>
      </c>
      <c r="E289" s="17">
        <v>33527</v>
      </c>
      <c r="F289" s="15" t="s">
        <v>1019</v>
      </c>
      <c r="G289" s="40" t="s">
        <v>34</v>
      </c>
      <c r="H289">
        <f t="shared" si="82"/>
        <v>1</v>
      </c>
      <c r="I289" s="15" t="s">
        <v>25</v>
      </c>
      <c r="J289" s="40" t="s">
        <v>25</v>
      </c>
      <c r="K289" s="20">
        <f t="shared" si="74"/>
        <v>1</v>
      </c>
      <c r="L289" s="20">
        <f t="shared" si="89"/>
        <v>0</v>
      </c>
      <c r="M289" s="20">
        <f t="shared" si="89"/>
        <v>0</v>
      </c>
      <c r="N289" s="20">
        <f t="shared" si="89"/>
        <v>0</v>
      </c>
      <c r="O289" s="20">
        <f t="shared" si="89"/>
        <v>0</v>
      </c>
      <c r="P289" s="20">
        <f t="shared" si="89"/>
        <v>0</v>
      </c>
      <c r="Q289" s="20">
        <f t="shared" si="89"/>
        <v>0</v>
      </c>
      <c r="R289" s="20">
        <f t="shared" si="89"/>
        <v>0</v>
      </c>
      <c r="S289" s="20">
        <f t="shared" si="89"/>
        <v>0</v>
      </c>
      <c r="T289" s="20">
        <f t="shared" si="89"/>
        <v>0</v>
      </c>
      <c r="U289" s="20">
        <f t="shared" si="89"/>
        <v>0</v>
      </c>
      <c r="V289" s="20">
        <f t="shared" si="89"/>
        <v>0</v>
      </c>
      <c r="W289" s="20">
        <f t="shared" si="89"/>
        <v>0</v>
      </c>
      <c r="X289" s="40" t="s">
        <v>62</v>
      </c>
      <c r="Y289" s="20">
        <f t="shared" si="77"/>
        <v>0</v>
      </c>
      <c r="Z289" s="20">
        <f t="shared" si="88"/>
        <v>1</v>
      </c>
      <c r="AA289" s="20">
        <f t="shared" si="88"/>
        <v>0</v>
      </c>
      <c r="AB289" s="20">
        <f t="shared" si="88"/>
        <v>0</v>
      </c>
      <c r="AC289" s="20">
        <f t="shared" si="88"/>
        <v>0</v>
      </c>
      <c r="AD289" s="20">
        <f t="shared" si="88"/>
        <v>0</v>
      </c>
      <c r="AE289" s="20">
        <f t="shared" si="88"/>
        <v>0</v>
      </c>
      <c r="AF289" s="20">
        <f t="shared" si="88"/>
        <v>0</v>
      </c>
      <c r="AG289" s="20">
        <f t="shared" si="88"/>
        <v>0</v>
      </c>
      <c r="AH289" s="20">
        <f t="shared" si="88"/>
        <v>0</v>
      </c>
      <c r="AI289" s="20">
        <f t="shared" si="88"/>
        <v>0</v>
      </c>
      <c r="AJ289" s="40" t="s">
        <v>1020</v>
      </c>
      <c r="AK289" s="15">
        <v>24</v>
      </c>
      <c r="AL289" s="15">
        <v>20</v>
      </c>
      <c r="AM289" s="15">
        <v>43</v>
      </c>
      <c r="AN289" s="15">
        <v>0</v>
      </c>
      <c r="AO289" s="15">
        <v>35</v>
      </c>
      <c r="AP289" s="15">
        <v>0</v>
      </c>
      <c r="AQ289" s="15"/>
      <c r="AR289" s="29">
        <v>35</v>
      </c>
      <c r="AS289" s="39" t="s">
        <v>28</v>
      </c>
      <c r="AT289" s="28">
        <f t="shared" si="83"/>
        <v>0</v>
      </c>
      <c r="AU289" s="28" t="s">
        <v>101</v>
      </c>
      <c r="AV289" s="40" t="s">
        <v>52</v>
      </c>
      <c r="AW289" s="32">
        <f t="shared" si="84"/>
        <v>1</v>
      </c>
      <c r="AX289" s="32">
        <f t="shared" si="84"/>
        <v>0</v>
      </c>
      <c r="AY289" s="32">
        <f t="shared" si="84"/>
        <v>0</v>
      </c>
      <c r="AZ289" s="42" t="s">
        <v>29</v>
      </c>
      <c r="BA289">
        <f t="shared" si="75"/>
        <v>1</v>
      </c>
      <c r="BB289">
        <f t="shared" si="80"/>
        <v>0</v>
      </c>
      <c r="BC289">
        <f t="shared" si="80"/>
        <v>0</v>
      </c>
      <c r="BD289">
        <f t="shared" si="80"/>
        <v>0</v>
      </c>
      <c r="BE289">
        <f t="shared" si="80"/>
        <v>0</v>
      </c>
      <c r="BF289">
        <f t="shared" si="80"/>
        <v>0</v>
      </c>
      <c r="BG289" s="40" t="s">
        <v>109</v>
      </c>
      <c r="BH289" s="20">
        <f t="shared" si="85"/>
        <v>1</v>
      </c>
      <c r="BI289" s="20">
        <f t="shared" si="85"/>
        <v>0</v>
      </c>
      <c r="BJ289" s="20">
        <f t="shared" si="85"/>
        <v>0</v>
      </c>
      <c r="BK289" s="20">
        <f t="shared" si="85"/>
        <v>0</v>
      </c>
      <c r="BL289" s="15">
        <v>31.079255060000001</v>
      </c>
      <c r="BM289" s="16">
        <v>-97.733923169999997</v>
      </c>
      <c r="BO289">
        <f t="shared" si="86"/>
        <v>0</v>
      </c>
      <c r="BP289" s="28">
        <f t="shared" si="87"/>
        <v>1</v>
      </c>
      <c r="BQ289">
        <f t="shared" si="76"/>
        <v>1</v>
      </c>
      <c r="BR289">
        <f t="shared" si="81"/>
        <v>0</v>
      </c>
      <c r="BS289">
        <f t="shared" si="81"/>
        <v>0</v>
      </c>
      <c r="BT289">
        <f t="shared" si="81"/>
        <v>0</v>
      </c>
      <c r="BU289">
        <f t="shared" si="81"/>
        <v>0</v>
      </c>
    </row>
    <row r="290" spans="1:73" x14ac:dyDescent="0.45">
      <c r="A290" s="18">
        <v>289</v>
      </c>
      <c r="B290" s="15" t="s">
        <v>1021</v>
      </c>
      <c r="C290" s="15" t="s">
        <v>1198</v>
      </c>
      <c r="D290" s="15" t="s">
        <v>1197</v>
      </c>
      <c r="E290" s="17">
        <v>33521</v>
      </c>
      <c r="F290" s="15" t="s">
        <v>1457</v>
      </c>
      <c r="G290" s="40" t="s">
        <v>24</v>
      </c>
      <c r="H290">
        <f t="shared" si="82"/>
        <v>0</v>
      </c>
      <c r="I290" s="15" t="s">
        <v>644</v>
      </c>
      <c r="J290" s="40" t="s">
        <v>644</v>
      </c>
      <c r="K290" s="20">
        <f t="shared" si="74"/>
        <v>0</v>
      </c>
      <c r="L290" s="20">
        <f t="shared" si="89"/>
        <v>0</v>
      </c>
      <c r="M290" s="20">
        <f t="shared" si="89"/>
        <v>1</v>
      </c>
      <c r="N290" s="20">
        <f t="shared" si="89"/>
        <v>0</v>
      </c>
      <c r="O290" s="20">
        <f t="shared" si="89"/>
        <v>0</v>
      </c>
      <c r="P290" s="20">
        <f t="shared" si="89"/>
        <v>0</v>
      </c>
      <c r="Q290" s="20">
        <f t="shared" si="89"/>
        <v>0</v>
      </c>
      <c r="R290" s="20">
        <f t="shared" si="89"/>
        <v>0</v>
      </c>
      <c r="S290" s="20">
        <f t="shared" si="89"/>
        <v>0</v>
      </c>
      <c r="T290" s="20">
        <f t="shared" si="89"/>
        <v>0</v>
      </c>
      <c r="U290" s="20">
        <f t="shared" si="89"/>
        <v>0</v>
      </c>
      <c r="V290" s="20">
        <f t="shared" si="89"/>
        <v>0</v>
      </c>
      <c r="W290" s="20">
        <f t="shared" si="89"/>
        <v>0</v>
      </c>
      <c r="X290" s="40" t="s">
        <v>363</v>
      </c>
      <c r="Y290" s="20">
        <f t="shared" si="77"/>
        <v>0</v>
      </c>
      <c r="Z290" s="20">
        <f t="shared" si="88"/>
        <v>0</v>
      </c>
      <c r="AA290" s="20">
        <f t="shared" si="88"/>
        <v>0</v>
      </c>
      <c r="AB290" s="20">
        <f t="shared" si="88"/>
        <v>0</v>
      </c>
      <c r="AC290" s="20">
        <f t="shared" si="88"/>
        <v>0</v>
      </c>
      <c r="AD290" s="20">
        <f t="shared" si="88"/>
        <v>0</v>
      </c>
      <c r="AE290" s="20">
        <f t="shared" si="88"/>
        <v>0</v>
      </c>
      <c r="AF290" s="20">
        <f t="shared" si="88"/>
        <v>0</v>
      </c>
      <c r="AG290" s="20">
        <f t="shared" si="88"/>
        <v>0</v>
      </c>
      <c r="AH290" s="20">
        <f t="shared" si="88"/>
        <v>0</v>
      </c>
      <c r="AI290" s="20">
        <f t="shared" si="88"/>
        <v>0</v>
      </c>
      <c r="AJ290" s="40" t="s">
        <v>1023</v>
      </c>
      <c r="AK290" s="15">
        <v>3</v>
      </c>
      <c r="AL290" s="15">
        <v>0</v>
      </c>
      <c r="AM290" s="15">
        <v>3</v>
      </c>
      <c r="AN290" s="15">
        <v>0</v>
      </c>
      <c r="AO290" s="15">
        <v>35</v>
      </c>
      <c r="AP290" s="15"/>
      <c r="AQ290" s="15"/>
      <c r="AR290" s="29">
        <v>35</v>
      </c>
      <c r="AS290" s="39" t="s">
        <v>28</v>
      </c>
      <c r="AT290" s="28">
        <f t="shared" si="83"/>
        <v>0</v>
      </c>
      <c r="AU290" s="28" t="s">
        <v>101</v>
      </c>
      <c r="AV290" s="40" t="s">
        <v>52</v>
      </c>
      <c r="AW290" s="32">
        <f t="shared" si="84"/>
        <v>1</v>
      </c>
      <c r="AX290" s="32">
        <f t="shared" si="84"/>
        <v>0</v>
      </c>
      <c r="AY290" s="32">
        <f t="shared" si="84"/>
        <v>0</v>
      </c>
      <c r="AZ290" s="42" t="s">
        <v>1469</v>
      </c>
      <c r="BA290">
        <f t="shared" si="75"/>
        <v>0</v>
      </c>
      <c r="BB290">
        <f t="shared" si="80"/>
        <v>0</v>
      </c>
      <c r="BC290">
        <f t="shared" si="80"/>
        <v>1</v>
      </c>
      <c r="BD290">
        <f t="shared" si="80"/>
        <v>0</v>
      </c>
      <c r="BE290">
        <f t="shared" si="80"/>
        <v>0</v>
      </c>
      <c r="BF290">
        <f t="shared" si="80"/>
        <v>0</v>
      </c>
      <c r="BG290" s="40" t="s">
        <v>109</v>
      </c>
      <c r="BH290" s="20">
        <f t="shared" si="85"/>
        <v>1</v>
      </c>
      <c r="BI290" s="20">
        <f t="shared" si="85"/>
        <v>0</v>
      </c>
      <c r="BJ290" s="20">
        <f t="shared" si="85"/>
        <v>0</v>
      </c>
      <c r="BK290" s="20">
        <f t="shared" si="85"/>
        <v>0</v>
      </c>
      <c r="BL290" s="15">
        <v>40.98213277</v>
      </c>
      <c r="BM290" s="16">
        <v>-74.11264731</v>
      </c>
      <c r="BO290">
        <f t="shared" si="86"/>
        <v>0</v>
      </c>
      <c r="BP290" s="28">
        <f t="shared" si="87"/>
        <v>1</v>
      </c>
      <c r="BQ290">
        <f t="shared" si="76"/>
        <v>0</v>
      </c>
      <c r="BR290">
        <f t="shared" si="81"/>
        <v>0</v>
      </c>
      <c r="BS290">
        <f t="shared" si="81"/>
        <v>1</v>
      </c>
      <c r="BT290">
        <f t="shared" si="81"/>
        <v>0</v>
      </c>
      <c r="BU290">
        <f t="shared" si="81"/>
        <v>0</v>
      </c>
    </row>
    <row r="291" spans="1:73" x14ac:dyDescent="0.45">
      <c r="A291" s="18">
        <v>290</v>
      </c>
      <c r="B291" s="15" t="s">
        <v>1024</v>
      </c>
      <c r="C291" s="15" t="s">
        <v>430</v>
      </c>
      <c r="D291" s="15" t="s">
        <v>1154</v>
      </c>
      <c r="E291" s="17">
        <v>33459</v>
      </c>
      <c r="F291" s="15" t="s">
        <v>1025</v>
      </c>
      <c r="G291" s="40" t="s">
        <v>24</v>
      </c>
      <c r="H291">
        <f t="shared" si="82"/>
        <v>0</v>
      </c>
      <c r="I291" s="15" t="s">
        <v>1026</v>
      </c>
      <c r="J291" s="40" t="s">
        <v>1026</v>
      </c>
      <c r="K291" s="20">
        <f t="shared" si="74"/>
        <v>0</v>
      </c>
      <c r="L291" s="20">
        <f t="shared" si="89"/>
        <v>0</v>
      </c>
      <c r="M291" s="20">
        <f t="shared" si="89"/>
        <v>0</v>
      </c>
      <c r="N291" s="20">
        <f t="shared" si="89"/>
        <v>0</v>
      </c>
      <c r="O291" s="20">
        <f t="shared" si="89"/>
        <v>0</v>
      </c>
      <c r="P291" s="20">
        <f t="shared" si="89"/>
        <v>0</v>
      </c>
      <c r="Q291" s="20">
        <f t="shared" ref="L291:W295" si="90">IF($J291=Q$1,1,0)</f>
        <v>0</v>
      </c>
      <c r="R291" s="20">
        <f t="shared" si="90"/>
        <v>0</v>
      </c>
      <c r="S291" s="20">
        <f t="shared" si="90"/>
        <v>0</v>
      </c>
      <c r="T291" s="20">
        <f t="shared" si="90"/>
        <v>0</v>
      </c>
      <c r="U291" s="20">
        <f t="shared" si="90"/>
        <v>0</v>
      </c>
      <c r="V291" s="20">
        <f t="shared" si="90"/>
        <v>0</v>
      </c>
      <c r="W291" s="20">
        <f t="shared" si="90"/>
        <v>0</v>
      </c>
      <c r="X291" s="40" t="s">
        <v>1027</v>
      </c>
      <c r="Y291" s="20">
        <f t="shared" si="77"/>
        <v>0</v>
      </c>
      <c r="Z291" s="20">
        <f t="shared" si="88"/>
        <v>0</v>
      </c>
      <c r="AA291" s="20">
        <f t="shared" si="88"/>
        <v>0</v>
      </c>
      <c r="AB291" s="20">
        <f t="shared" si="88"/>
        <v>0</v>
      </c>
      <c r="AC291" s="20">
        <f t="shared" si="88"/>
        <v>0</v>
      </c>
      <c r="AD291" s="20">
        <f t="shared" si="88"/>
        <v>0</v>
      </c>
      <c r="AE291" s="20">
        <f t="shared" si="88"/>
        <v>0</v>
      </c>
      <c r="AF291" s="20">
        <f t="shared" si="88"/>
        <v>1</v>
      </c>
      <c r="AG291" s="20">
        <f t="shared" si="88"/>
        <v>0</v>
      </c>
      <c r="AH291" s="20">
        <f t="shared" si="88"/>
        <v>0</v>
      </c>
      <c r="AI291" s="20">
        <f t="shared" si="88"/>
        <v>0</v>
      </c>
      <c r="AJ291" s="40" t="s">
        <v>1028</v>
      </c>
      <c r="AK291" s="15">
        <v>9</v>
      </c>
      <c r="AL291" s="15">
        <v>0</v>
      </c>
      <c r="AM291" s="15">
        <v>9</v>
      </c>
      <c r="AN291" s="15">
        <v>0</v>
      </c>
      <c r="AO291" s="15"/>
      <c r="AP291" s="15"/>
      <c r="AQ291" s="15"/>
      <c r="AR291" s="29" t="s">
        <v>101</v>
      </c>
      <c r="AS291" s="39" t="s">
        <v>28</v>
      </c>
      <c r="AT291" s="28">
        <f t="shared" si="83"/>
        <v>0</v>
      </c>
      <c r="AU291" s="28" t="s">
        <v>101</v>
      </c>
      <c r="AV291" s="40" t="s">
        <v>28</v>
      </c>
      <c r="AW291" s="32">
        <f t="shared" ref="AW291:AY324" si="91">IF($AV291=AW$1,1,0)</f>
        <v>0</v>
      </c>
      <c r="AX291" s="32">
        <f t="shared" si="91"/>
        <v>1</v>
      </c>
      <c r="AY291" s="32">
        <f t="shared" si="91"/>
        <v>0</v>
      </c>
      <c r="AZ291" s="42" t="s">
        <v>144</v>
      </c>
      <c r="BA291">
        <f t="shared" si="75"/>
        <v>0</v>
      </c>
      <c r="BB291">
        <f t="shared" si="80"/>
        <v>0</v>
      </c>
      <c r="BC291">
        <f t="shared" si="80"/>
        <v>0</v>
      </c>
      <c r="BD291">
        <f t="shared" si="80"/>
        <v>0</v>
      </c>
      <c r="BE291">
        <f t="shared" si="80"/>
        <v>1</v>
      </c>
      <c r="BF291">
        <f t="shared" si="80"/>
        <v>0</v>
      </c>
      <c r="BG291" s="40" t="s">
        <v>109</v>
      </c>
      <c r="BH291" s="20">
        <f t="shared" ref="BH291:BK324" si="92">IF($BG291=BH$1,1,0)</f>
        <v>1</v>
      </c>
      <c r="BI291" s="20">
        <f t="shared" si="92"/>
        <v>0</v>
      </c>
      <c r="BJ291" s="20">
        <f t="shared" si="92"/>
        <v>0</v>
      </c>
      <c r="BK291" s="20">
        <f t="shared" si="92"/>
        <v>0</v>
      </c>
      <c r="BL291" s="15">
        <v>33.571458749999998</v>
      </c>
      <c r="BM291" s="16">
        <v>-112.09048540000001</v>
      </c>
      <c r="BO291">
        <f t="shared" si="86"/>
        <v>0</v>
      </c>
      <c r="BP291" s="28">
        <f t="shared" si="87"/>
        <v>1</v>
      </c>
      <c r="BQ291">
        <f t="shared" si="76"/>
        <v>0</v>
      </c>
      <c r="BR291">
        <f t="shared" si="81"/>
        <v>0</v>
      </c>
      <c r="BS291">
        <f t="shared" si="81"/>
        <v>0</v>
      </c>
      <c r="BT291">
        <f t="shared" si="81"/>
        <v>1</v>
      </c>
      <c r="BU291">
        <f t="shared" si="81"/>
        <v>0</v>
      </c>
    </row>
    <row r="292" spans="1:73" x14ac:dyDescent="0.45">
      <c r="A292" s="18">
        <v>291</v>
      </c>
      <c r="B292" s="15" t="s">
        <v>1030</v>
      </c>
      <c r="C292" s="15" t="s">
        <v>1196</v>
      </c>
      <c r="D292" s="15" t="s">
        <v>1171</v>
      </c>
      <c r="E292" s="17">
        <v>33041</v>
      </c>
      <c r="F292" s="15" t="s">
        <v>421</v>
      </c>
      <c r="G292" s="40" t="s">
        <v>1441</v>
      </c>
      <c r="H292">
        <f t="shared" si="82"/>
        <v>1</v>
      </c>
      <c r="I292" s="15" t="s">
        <v>25</v>
      </c>
      <c r="J292" s="40" t="s">
        <v>25</v>
      </c>
      <c r="K292" s="20">
        <f t="shared" si="74"/>
        <v>1</v>
      </c>
      <c r="L292" s="20">
        <f t="shared" si="90"/>
        <v>0</v>
      </c>
      <c r="M292" s="20">
        <f t="shared" si="90"/>
        <v>0</v>
      </c>
      <c r="N292" s="20">
        <f t="shared" si="90"/>
        <v>0</v>
      </c>
      <c r="O292" s="20">
        <f t="shared" si="90"/>
        <v>0</v>
      </c>
      <c r="P292" s="20">
        <f t="shared" si="90"/>
        <v>0</v>
      </c>
      <c r="Q292" s="20">
        <f t="shared" si="90"/>
        <v>0</v>
      </c>
      <c r="R292" s="20">
        <f t="shared" si="90"/>
        <v>0</v>
      </c>
      <c r="S292" s="20">
        <f t="shared" si="90"/>
        <v>0</v>
      </c>
      <c r="T292" s="20">
        <f t="shared" si="90"/>
        <v>0</v>
      </c>
      <c r="U292" s="20">
        <f t="shared" si="90"/>
        <v>0</v>
      </c>
      <c r="V292" s="20">
        <f t="shared" si="90"/>
        <v>0</v>
      </c>
      <c r="W292" s="20">
        <f t="shared" si="90"/>
        <v>0</v>
      </c>
      <c r="X292" s="40" t="s">
        <v>223</v>
      </c>
      <c r="Y292" s="20">
        <f t="shared" si="77"/>
        <v>0</v>
      </c>
      <c r="Z292" s="20">
        <f t="shared" si="88"/>
        <v>0</v>
      </c>
      <c r="AA292" s="20">
        <f t="shared" si="88"/>
        <v>0</v>
      </c>
      <c r="AB292" s="20">
        <f t="shared" si="88"/>
        <v>0</v>
      </c>
      <c r="AC292" s="20">
        <f t="shared" si="88"/>
        <v>1</v>
      </c>
      <c r="AD292" s="20">
        <f t="shared" si="88"/>
        <v>0</v>
      </c>
      <c r="AE292" s="20">
        <f t="shared" si="88"/>
        <v>0</v>
      </c>
      <c r="AF292" s="20">
        <f t="shared" si="88"/>
        <v>0</v>
      </c>
      <c r="AG292" s="20">
        <f t="shared" si="88"/>
        <v>0</v>
      </c>
      <c r="AH292" s="20">
        <f t="shared" si="88"/>
        <v>0</v>
      </c>
      <c r="AI292" s="20">
        <f t="shared" si="88"/>
        <v>0</v>
      </c>
      <c r="AJ292" s="40" t="s">
        <v>1031</v>
      </c>
      <c r="AK292" s="15">
        <v>12</v>
      </c>
      <c r="AL292" s="15">
        <v>6</v>
      </c>
      <c r="AM292" s="15">
        <v>17</v>
      </c>
      <c r="AN292" s="15">
        <v>0</v>
      </c>
      <c r="AO292" s="15">
        <v>42</v>
      </c>
      <c r="AP292" s="15"/>
      <c r="AQ292" s="15"/>
      <c r="AR292" s="29">
        <v>42</v>
      </c>
      <c r="AS292" s="39" t="s">
        <v>28</v>
      </c>
      <c r="AT292" s="28">
        <f t="shared" si="83"/>
        <v>0</v>
      </c>
      <c r="AU292" s="28" t="s">
        <v>101</v>
      </c>
      <c r="AV292" s="40" t="s">
        <v>28</v>
      </c>
      <c r="AW292" s="32">
        <f t="shared" si="91"/>
        <v>0</v>
      </c>
      <c r="AX292" s="32">
        <f t="shared" si="91"/>
        <v>1</v>
      </c>
      <c r="AY292" s="32">
        <f t="shared" si="91"/>
        <v>0</v>
      </c>
      <c r="AZ292" s="42" t="s">
        <v>1469</v>
      </c>
      <c r="BA292">
        <f t="shared" si="75"/>
        <v>0</v>
      </c>
      <c r="BB292">
        <f t="shared" si="80"/>
        <v>0</v>
      </c>
      <c r="BC292">
        <f t="shared" si="80"/>
        <v>1</v>
      </c>
      <c r="BD292">
        <f t="shared" si="80"/>
        <v>0</v>
      </c>
      <c r="BE292">
        <f t="shared" si="80"/>
        <v>0</v>
      </c>
      <c r="BF292">
        <f t="shared" si="80"/>
        <v>0</v>
      </c>
      <c r="BG292" s="40" t="s">
        <v>109</v>
      </c>
      <c r="BH292" s="20">
        <f t="shared" si="92"/>
        <v>1</v>
      </c>
      <c r="BI292" s="20">
        <f t="shared" si="92"/>
        <v>0</v>
      </c>
      <c r="BJ292" s="20">
        <f t="shared" si="92"/>
        <v>0</v>
      </c>
      <c r="BK292" s="20">
        <f t="shared" si="92"/>
        <v>0</v>
      </c>
      <c r="BL292" s="15">
        <v>30.33216122</v>
      </c>
      <c r="BM292" s="16">
        <v>-81.675769930000001</v>
      </c>
      <c r="BO292">
        <f t="shared" si="86"/>
        <v>0</v>
      </c>
      <c r="BP292" s="28">
        <f t="shared" si="87"/>
        <v>1</v>
      </c>
      <c r="BQ292">
        <f t="shared" si="76"/>
        <v>0</v>
      </c>
      <c r="BR292">
        <f t="shared" si="81"/>
        <v>0</v>
      </c>
      <c r="BS292">
        <f t="shared" si="81"/>
        <v>1</v>
      </c>
      <c r="BT292">
        <f t="shared" si="81"/>
        <v>0</v>
      </c>
      <c r="BU292">
        <f t="shared" si="81"/>
        <v>0</v>
      </c>
    </row>
    <row r="293" spans="1:73" x14ac:dyDescent="0.45">
      <c r="A293" s="18">
        <v>292</v>
      </c>
      <c r="B293" s="15" t="s">
        <v>1032</v>
      </c>
      <c r="C293" s="15" t="s">
        <v>1195</v>
      </c>
      <c r="D293" s="15" t="s">
        <v>1194</v>
      </c>
      <c r="E293" s="17">
        <v>32765</v>
      </c>
      <c r="F293" s="15" t="s">
        <v>1033</v>
      </c>
      <c r="G293" s="40" t="s">
        <v>24</v>
      </c>
      <c r="H293">
        <f t="shared" si="82"/>
        <v>0</v>
      </c>
      <c r="I293" s="15" t="s">
        <v>644</v>
      </c>
      <c r="J293" s="40" t="s">
        <v>644</v>
      </c>
      <c r="K293" s="20">
        <f t="shared" ref="K293:K295" si="93">IF($J293=K$1,1,0)</f>
        <v>0</v>
      </c>
      <c r="L293" s="20">
        <f t="shared" si="90"/>
        <v>0</v>
      </c>
      <c r="M293" s="20">
        <f t="shared" si="90"/>
        <v>1</v>
      </c>
      <c r="N293" s="20">
        <f t="shared" si="90"/>
        <v>0</v>
      </c>
      <c r="O293" s="20">
        <f t="shared" si="90"/>
        <v>0</v>
      </c>
      <c r="P293" s="20">
        <f t="shared" si="90"/>
        <v>0</v>
      </c>
      <c r="Q293" s="20">
        <f t="shared" si="90"/>
        <v>0</v>
      </c>
      <c r="R293" s="20">
        <f t="shared" si="90"/>
        <v>0</v>
      </c>
      <c r="S293" s="20">
        <f t="shared" si="90"/>
        <v>0</v>
      </c>
      <c r="T293" s="20">
        <f t="shared" si="90"/>
        <v>0</v>
      </c>
      <c r="U293" s="20">
        <f t="shared" si="90"/>
        <v>0</v>
      </c>
      <c r="V293" s="20">
        <f t="shared" si="90"/>
        <v>0</v>
      </c>
      <c r="W293" s="20">
        <f t="shared" si="90"/>
        <v>0</v>
      </c>
      <c r="X293" s="40" t="s">
        <v>112</v>
      </c>
      <c r="Y293" s="20">
        <f t="shared" si="77"/>
        <v>0</v>
      </c>
      <c r="Z293" s="20">
        <f t="shared" si="88"/>
        <v>0</v>
      </c>
      <c r="AA293" s="20">
        <f t="shared" si="88"/>
        <v>0</v>
      </c>
      <c r="AB293" s="20">
        <f t="shared" si="88"/>
        <v>0</v>
      </c>
      <c r="AC293" s="20">
        <f t="shared" si="88"/>
        <v>0</v>
      </c>
      <c r="AD293" s="20">
        <f t="shared" si="88"/>
        <v>0</v>
      </c>
      <c r="AE293" s="20">
        <f t="shared" si="88"/>
        <v>0</v>
      </c>
      <c r="AF293" s="20">
        <f t="shared" si="88"/>
        <v>0</v>
      </c>
      <c r="AG293" s="20">
        <f t="shared" si="88"/>
        <v>0</v>
      </c>
      <c r="AH293" s="20">
        <f t="shared" si="88"/>
        <v>0</v>
      </c>
      <c r="AI293" s="20">
        <f t="shared" si="88"/>
        <v>0</v>
      </c>
      <c r="AJ293" s="40" t="s">
        <v>1034</v>
      </c>
      <c r="AK293" s="15">
        <v>9</v>
      </c>
      <c r="AL293" s="15">
        <v>12</v>
      </c>
      <c r="AM293" s="15">
        <v>20</v>
      </c>
      <c r="AN293" s="15">
        <v>0</v>
      </c>
      <c r="AO293" s="15">
        <v>47</v>
      </c>
      <c r="AP293" s="15"/>
      <c r="AQ293" s="15"/>
      <c r="AR293" s="29">
        <v>47</v>
      </c>
      <c r="AS293" s="39" t="s">
        <v>28</v>
      </c>
      <c r="AT293" s="28">
        <f t="shared" si="83"/>
        <v>0</v>
      </c>
      <c r="AU293" s="28" t="s">
        <v>101</v>
      </c>
      <c r="AV293" s="40" t="s">
        <v>52</v>
      </c>
      <c r="AW293" s="32">
        <f t="shared" si="91"/>
        <v>1</v>
      </c>
      <c r="AX293" s="32">
        <f t="shared" si="91"/>
        <v>0</v>
      </c>
      <c r="AY293" s="32">
        <f t="shared" si="91"/>
        <v>0</v>
      </c>
      <c r="AZ293" s="42" t="s">
        <v>29</v>
      </c>
      <c r="BA293">
        <f t="shared" ref="BA293:BA324" si="94">IF($AZ293=BA$1,1,0)</f>
        <v>1</v>
      </c>
      <c r="BB293">
        <f t="shared" si="80"/>
        <v>0</v>
      </c>
      <c r="BC293">
        <f t="shared" si="80"/>
        <v>0</v>
      </c>
      <c r="BD293">
        <f t="shared" si="80"/>
        <v>0</v>
      </c>
      <c r="BE293">
        <f t="shared" si="80"/>
        <v>0</v>
      </c>
      <c r="BF293">
        <f t="shared" si="80"/>
        <v>0</v>
      </c>
      <c r="BG293" s="40" t="s">
        <v>109</v>
      </c>
      <c r="BH293" s="20">
        <f t="shared" si="92"/>
        <v>1</v>
      </c>
      <c r="BI293" s="20">
        <f t="shared" si="92"/>
        <v>0</v>
      </c>
      <c r="BJ293" s="20">
        <f t="shared" si="92"/>
        <v>0</v>
      </c>
      <c r="BK293" s="20">
        <f t="shared" si="92"/>
        <v>0</v>
      </c>
      <c r="BL293" s="15">
        <v>38.249431999999999</v>
      </c>
      <c r="BM293" s="16">
        <v>-85.726242999999997</v>
      </c>
      <c r="BO293">
        <f t="shared" si="86"/>
        <v>0</v>
      </c>
      <c r="BP293" s="28">
        <f t="shared" si="87"/>
        <v>1</v>
      </c>
      <c r="BQ293">
        <f t="shared" ref="BQ293:BQ324" si="95">IF($AZ293=BQ$1,1,0)</f>
        <v>1</v>
      </c>
      <c r="BR293">
        <f t="shared" si="81"/>
        <v>0</v>
      </c>
      <c r="BS293">
        <f t="shared" si="81"/>
        <v>0</v>
      </c>
      <c r="BT293">
        <f t="shared" si="81"/>
        <v>0</v>
      </c>
      <c r="BU293">
        <f t="shared" si="81"/>
        <v>0</v>
      </c>
    </row>
    <row r="294" spans="1:73" x14ac:dyDescent="0.45">
      <c r="A294" s="18">
        <v>293</v>
      </c>
      <c r="B294" s="15" t="s">
        <v>1035</v>
      </c>
      <c r="C294" s="15" t="s">
        <v>1193</v>
      </c>
      <c r="D294" s="15" t="s">
        <v>1163</v>
      </c>
      <c r="E294" s="17">
        <v>32730</v>
      </c>
      <c r="F294" s="15" t="s">
        <v>1457</v>
      </c>
      <c r="G294" s="40" t="s">
        <v>24</v>
      </c>
      <c r="H294">
        <f t="shared" si="82"/>
        <v>0</v>
      </c>
      <c r="I294" s="15" t="s">
        <v>25</v>
      </c>
      <c r="J294" s="40" t="s">
        <v>25</v>
      </c>
      <c r="K294" s="20">
        <f t="shared" si="93"/>
        <v>1</v>
      </c>
      <c r="L294" s="20">
        <f t="shared" si="90"/>
        <v>0</v>
      </c>
      <c r="M294" s="20">
        <f t="shared" si="90"/>
        <v>0</v>
      </c>
      <c r="N294" s="20">
        <f t="shared" si="90"/>
        <v>0</v>
      </c>
      <c r="O294" s="20">
        <f t="shared" si="90"/>
        <v>0</v>
      </c>
      <c r="P294" s="20">
        <f t="shared" si="90"/>
        <v>0</v>
      </c>
      <c r="Q294" s="20">
        <f t="shared" si="90"/>
        <v>0</v>
      </c>
      <c r="R294" s="20">
        <f t="shared" si="90"/>
        <v>0</v>
      </c>
      <c r="S294" s="20">
        <f t="shared" si="90"/>
        <v>0</v>
      </c>
      <c r="T294" s="20">
        <f t="shared" si="90"/>
        <v>0</v>
      </c>
      <c r="U294" s="20">
        <f t="shared" si="90"/>
        <v>0</v>
      </c>
      <c r="V294" s="20">
        <f t="shared" si="90"/>
        <v>0</v>
      </c>
      <c r="W294" s="20">
        <f t="shared" si="90"/>
        <v>0</v>
      </c>
      <c r="X294" s="40" t="s">
        <v>223</v>
      </c>
      <c r="Y294" s="20">
        <f t="shared" si="77"/>
        <v>0</v>
      </c>
      <c r="Z294" s="20">
        <f t="shared" si="88"/>
        <v>0</v>
      </c>
      <c r="AA294" s="20">
        <f t="shared" si="88"/>
        <v>0</v>
      </c>
      <c r="AB294" s="20">
        <f t="shared" si="88"/>
        <v>0</v>
      </c>
      <c r="AC294" s="20">
        <f t="shared" si="88"/>
        <v>1</v>
      </c>
      <c r="AD294" s="20">
        <f t="shared" si="88"/>
        <v>0</v>
      </c>
      <c r="AE294" s="20">
        <f t="shared" si="88"/>
        <v>0</v>
      </c>
      <c r="AF294" s="20">
        <f t="shared" si="88"/>
        <v>0</v>
      </c>
      <c r="AG294" s="20">
        <f t="shared" si="88"/>
        <v>0</v>
      </c>
      <c r="AH294" s="20">
        <f t="shared" ref="Z294:AI320" si="96">IF($X294=AH$1,1,0)</f>
        <v>0</v>
      </c>
      <c r="AI294" s="20">
        <f t="shared" si="96"/>
        <v>0</v>
      </c>
      <c r="AJ294" s="40" t="s">
        <v>1037</v>
      </c>
      <c r="AK294" s="15">
        <v>4</v>
      </c>
      <c r="AL294" s="15">
        <v>1</v>
      </c>
      <c r="AM294" s="15">
        <v>4</v>
      </c>
      <c r="AN294" s="15">
        <v>0</v>
      </c>
      <c r="AO294" s="15">
        <v>52</v>
      </c>
      <c r="AP294" s="15">
        <v>1</v>
      </c>
      <c r="AQ294" s="15" t="s">
        <v>1035</v>
      </c>
      <c r="AR294" s="29">
        <v>52</v>
      </c>
      <c r="AS294" s="40" t="s">
        <v>52</v>
      </c>
      <c r="AT294" s="28">
        <f t="shared" si="83"/>
        <v>1</v>
      </c>
      <c r="AU294" s="29" t="s">
        <v>1035</v>
      </c>
      <c r="AV294" s="40" t="s">
        <v>28</v>
      </c>
      <c r="AW294" s="32">
        <f t="shared" si="91"/>
        <v>0</v>
      </c>
      <c r="AX294" s="32">
        <f t="shared" si="91"/>
        <v>1</v>
      </c>
      <c r="AY294" s="32">
        <f t="shared" si="91"/>
        <v>0</v>
      </c>
      <c r="AZ294" s="42" t="s">
        <v>29</v>
      </c>
      <c r="BA294">
        <f t="shared" si="94"/>
        <v>1</v>
      </c>
      <c r="BB294">
        <f t="shared" si="80"/>
        <v>0</v>
      </c>
      <c r="BC294">
        <f t="shared" si="80"/>
        <v>0</v>
      </c>
      <c r="BD294">
        <f t="shared" si="80"/>
        <v>0</v>
      </c>
      <c r="BE294">
        <f t="shared" si="80"/>
        <v>0</v>
      </c>
      <c r="BF294">
        <f t="shared" si="80"/>
        <v>0</v>
      </c>
      <c r="BG294" s="40" t="s">
        <v>109</v>
      </c>
      <c r="BH294" s="20">
        <f t="shared" si="92"/>
        <v>1</v>
      </c>
      <c r="BI294" s="20">
        <f t="shared" si="92"/>
        <v>0</v>
      </c>
      <c r="BJ294" s="20">
        <f t="shared" si="92"/>
        <v>0</v>
      </c>
      <c r="BK294" s="20">
        <f t="shared" si="92"/>
        <v>0</v>
      </c>
      <c r="BL294" s="15">
        <v>33.134399250000001</v>
      </c>
      <c r="BM294" s="16">
        <v>-117.0722528</v>
      </c>
      <c r="BO294">
        <f t="shared" si="86"/>
        <v>0</v>
      </c>
      <c r="BP294" s="28">
        <f t="shared" si="87"/>
        <v>1</v>
      </c>
      <c r="BQ294">
        <f t="shared" si="95"/>
        <v>1</v>
      </c>
      <c r="BR294">
        <f t="shared" si="81"/>
        <v>0</v>
      </c>
      <c r="BS294">
        <f t="shared" si="81"/>
        <v>0</v>
      </c>
      <c r="BT294">
        <f t="shared" si="81"/>
        <v>0</v>
      </c>
      <c r="BU294">
        <f t="shared" si="81"/>
        <v>0</v>
      </c>
    </row>
    <row r="295" spans="1:73" x14ac:dyDescent="0.45">
      <c r="A295" s="18">
        <v>294</v>
      </c>
      <c r="B295" s="15" t="s">
        <v>1038</v>
      </c>
      <c r="C295" s="15" t="s">
        <v>1192</v>
      </c>
      <c r="D295" s="15" t="s">
        <v>1163</v>
      </c>
      <c r="E295" s="17">
        <v>32525</v>
      </c>
      <c r="F295" s="15" t="s">
        <v>1038</v>
      </c>
      <c r="G295" s="40" t="s">
        <v>24</v>
      </c>
      <c r="H295">
        <f t="shared" si="82"/>
        <v>0</v>
      </c>
      <c r="I295" s="15" t="s">
        <v>776</v>
      </c>
      <c r="J295" s="40" t="s">
        <v>776</v>
      </c>
      <c r="K295" s="20">
        <f t="shared" si="93"/>
        <v>0</v>
      </c>
      <c r="L295" s="20">
        <f t="shared" si="90"/>
        <v>0</v>
      </c>
      <c r="M295" s="20">
        <f t="shared" si="90"/>
        <v>0</v>
      </c>
      <c r="N295" s="20">
        <f t="shared" si="90"/>
        <v>0</v>
      </c>
      <c r="O295" s="20">
        <f t="shared" si="90"/>
        <v>0</v>
      </c>
      <c r="P295" s="20">
        <f t="shared" si="90"/>
        <v>0</v>
      </c>
      <c r="Q295" s="20">
        <f t="shared" si="90"/>
        <v>0</v>
      </c>
      <c r="R295" s="20">
        <f t="shared" si="90"/>
        <v>0</v>
      </c>
      <c r="S295" s="20">
        <f t="shared" si="90"/>
        <v>1</v>
      </c>
      <c r="T295" s="20">
        <f t="shared" si="90"/>
        <v>0</v>
      </c>
      <c r="U295" s="20">
        <f t="shared" si="90"/>
        <v>0</v>
      </c>
      <c r="V295" s="20">
        <f t="shared" si="90"/>
        <v>0</v>
      </c>
      <c r="W295" s="20">
        <f t="shared" si="90"/>
        <v>0</v>
      </c>
      <c r="X295" s="40" t="s">
        <v>57</v>
      </c>
      <c r="Y295" s="20">
        <f t="shared" si="77"/>
        <v>0</v>
      </c>
      <c r="Z295" s="20">
        <f t="shared" si="96"/>
        <v>0</v>
      </c>
      <c r="AA295" s="20">
        <f t="shared" si="96"/>
        <v>0</v>
      </c>
      <c r="AB295" s="20">
        <f t="shared" si="96"/>
        <v>1</v>
      </c>
      <c r="AC295" s="20">
        <f t="shared" si="96"/>
        <v>0</v>
      </c>
      <c r="AD295" s="20">
        <f t="shared" si="96"/>
        <v>0</v>
      </c>
      <c r="AE295" s="20">
        <f t="shared" si="96"/>
        <v>0</v>
      </c>
      <c r="AF295" s="20">
        <f t="shared" si="96"/>
        <v>0</v>
      </c>
      <c r="AG295" s="20">
        <f t="shared" si="96"/>
        <v>0</v>
      </c>
      <c r="AH295" s="20">
        <f t="shared" si="96"/>
        <v>0</v>
      </c>
      <c r="AI295" s="20">
        <f t="shared" si="96"/>
        <v>0</v>
      </c>
      <c r="AJ295" s="40" t="s">
        <v>1040</v>
      </c>
      <c r="AK295" s="15">
        <v>6</v>
      </c>
      <c r="AL295" s="15">
        <v>30</v>
      </c>
      <c r="AM295" s="15">
        <v>35</v>
      </c>
      <c r="AN295" s="15">
        <v>0</v>
      </c>
      <c r="AO295" s="15">
        <v>24</v>
      </c>
      <c r="AP295" s="15">
        <v>0</v>
      </c>
      <c r="AQ295" s="15"/>
      <c r="AR295" s="29">
        <v>24</v>
      </c>
      <c r="AS295" s="39" t="s">
        <v>28</v>
      </c>
      <c r="AT295" s="28">
        <f t="shared" si="83"/>
        <v>0</v>
      </c>
      <c r="AU295" s="28" t="s">
        <v>101</v>
      </c>
      <c r="AV295" s="40" t="s">
        <v>52</v>
      </c>
      <c r="AW295" s="32">
        <f t="shared" si="91"/>
        <v>1</v>
      </c>
      <c r="AX295" s="32">
        <f t="shared" si="91"/>
        <v>0</v>
      </c>
      <c r="AY295" s="32">
        <f t="shared" si="91"/>
        <v>0</v>
      </c>
      <c r="AZ295" s="42" t="s">
        <v>29</v>
      </c>
      <c r="BA295">
        <f t="shared" si="94"/>
        <v>1</v>
      </c>
      <c r="BB295">
        <f t="shared" si="80"/>
        <v>0</v>
      </c>
      <c r="BC295">
        <f t="shared" si="80"/>
        <v>0</v>
      </c>
      <c r="BD295">
        <f t="shared" si="80"/>
        <v>0</v>
      </c>
      <c r="BE295">
        <f t="shared" si="80"/>
        <v>0</v>
      </c>
      <c r="BF295">
        <f t="shared" si="80"/>
        <v>0</v>
      </c>
      <c r="BG295" s="40" t="s">
        <v>109</v>
      </c>
      <c r="BH295" s="20">
        <f t="shared" si="92"/>
        <v>1</v>
      </c>
      <c r="BI295" s="20">
        <f t="shared" si="92"/>
        <v>0</v>
      </c>
      <c r="BJ295" s="20">
        <f t="shared" si="92"/>
        <v>0</v>
      </c>
      <c r="BK295" s="20">
        <f t="shared" si="92"/>
        <v>0</v>
      </c>
      <c r="BL295" s="15">
        <v>37.966318119999997</v>
      </c>
      <c r="BM295" s="16">
        <v>-121.3018775</v>
      </c>
      <c r="BO295">
        <f t="shared" si="86"/>
        <v>0</v>
      </c>
      <c r="BP295" s="28">
        <f t="shared" si="87"/>
        <v>1</v>
      </c>
      <c r="BQ295">
        <f t="shared" si="95"/>
        <v>1</v>
      </c>
      <c r="BR295">
        <f t="shared" si="81"/>
        <v>0</v>
      </c>
      <c r="BS295">
        <f t="shared" si="81"/>
        <v>0</v>
      </c>
      <c r="BT295">
        <f t="shared" si="81"/>
        <v>0</v>
      </c>
      <c r="BU295">
        <f t="shared" si="81"/>
        <v>0</v>
      </c>
    </row>
    <row r="296" spans="1:73" x14ac:dyDescent="0.45">
      <c r="A296" s="18">
        <v>295</v>
      </c>
      <c r="B296" s="15" t="s">
        <v>1041</v>
      </c>
      <c r="C296" s="15" t="s">
        <v>1158</v>
      </c>
      <c r="D296" s="15" t="s">
        <v>1157</v>
      </c>
      <c r="E296" s="17">
        <v>32491</v>
      </c>
      <c r="F296" s="15" t="s">
        <v>1042</v>
      </c>
      <c r="G296" s="40" t="s">
        <v>24</v>
      </c>
      <c r="H296">
        <f t="shared" si="82"/>
        <v>0</v>
      </c>
      <c r="I296" s="15"/>
      <c r="J296" s="40"/>
      <c r="K296" s="15"/>
      <c r="L296" s="15"/>
      <c r="M296" s="15"/>
      <c r="N296" s="15"/>
      <c r="O296" s="15"/>
      <c r="P296" s="15"/>
      <c r="Q296" s="15"/>
      <c r="R296" s="15"/>
      <c r="S296" s="15"/>
      <c r="T296" s="15"/>
      <c r="U296" s="15"/>
      <c r="V296" s="15"/>
      <c r="W296" s="15"/>
      <c r="X296" s="40" t="s">
        <v>1191</v>
      </c>
      <c r="Y296" s="20">
        <f t="shared" ref="Y296:Y324" si="97">IF($X296=Y$1,1,0)</f>
        <v>0</v>
      </c>
      <c r="Z296" s="20">
        <f t="shared" si="96"/>
        <v>0</v>
      </c>
      <c r="AA296" s="20">
        <f t="shared" si="96"/>
        <v>0</v>
      </c>
      <c r="AB296" s="20">
        <f t="shared" si="96"/>
        <v>0</v>
      </c>
      <c r="AC296" s="20">
        <f t="shared" si="96"/>
        <v>0</v>
      </c>
      <c r="AD296" s="20">
        <f t="shared" si="96"/>
        <v>0</v>
      </c>
      <c r="AE296" s="20">
        <f t="shared" si="96"/>
        <v>0</v>
      </c>
      <c r="AF296" s="20">
        <f t="shared" si="96"/>
        <v>0</v>
      </c>
      <c r="AG296" s="20">
        <f t="shared" si="96"/>
        <v>0</v>
      </c>
      <c r="AH296" s="20">
        <f t="shared" si="96"/>
        <v>0</v>
      </c>
      <c r="AI296" s="20">
        <f t="shared" si="96"/>
        <v>0</v>
      </c>
      <c r="AJ296" s="40" t="s">
        <v>1043</v>
      </c>
      <c r="AK296" s="15">
        <v>0</v>
      </c>
      <c r="AL296" s="15">
        <v>4</v>
      </c>
      <c r="AM296" s="15">
        <v>4</v>
      </c>
      <c r="AN296" s="15">
        <v>0</v>
      </c>
      <c r="AO296" s="15">
        <v>39</v>
      </c>
      <c r="AP296" s="15">
        <v>1</v>
      </c>
      <c r="AQ296" s="15" t="s">
        <v>1044</v>
      </c>
      <c r="AR296" s="29">
        <v>39</v>
      </c>
      <c r="AS296" s="40" t="s">
        <v>52</v>
      </c>
      <c r="AT296" s="28">
        <f t="shared" si="83"/>
        <v>1</v>
      </c>
      <c r="AU296" s="29" t="s">
        <v>1044</v>
      </c>
      <c r="AV296" s="40" t="s">
        <v>101</v>
      </c>
      <c r="AW296" s="32">
        <f t="shared" si="91"/>
        <v>0</v>
      </c>
      <c r="AX296" s="32">
        <f t="shared" si="91"/>
        <v>0</v>
      </c>
      <c r="AY296" s="32">
        <f t="shared" si="91"/>
        <v>1</v>
      </c>
      <c r="AZ296" s="42" t="s">
        <v>101</v>
      </c>
      <c r="BA296">
        <f t="shared" si="94"/>
        <v>0</v>
      </c>
      <c r="BB296">
        <f t="shared" si="80"/>
        <v>0</v>
      </c>
      <c r="BC296">
        <f t="shared" si="80"/>
        <v>0</v>
      </c>
      <c r="BD296">
        <f t="shared" si="80"/>
        <v>1</v>
      </c>
      <c r="BE296">
        <f t="shared" si="80"/>
        <v>0</v>
      </c>
      <c r="BF296">
        <f t="shared" si="80"/>
        <v>1</v>
      </c>
      <c r="BG296" s="40" t="s">
        <v>109</v>
      </c>
      <c r="BH296" s="20">
        <f t="shared" si="92"/>
        <v>1</v>
      </c>
      <c r="BI296" s="20">
        <f t="shared" si="92"/>
        <v>0</v>
      </c>
      <c r="BJ296" s="20">
        <f t="shared" si="92"/>
        <v>0</v>
      </c>
      <c r="BK296" s="20">
        <f t="shared" si="92"/>
        <v>0</v>
      </c>
      <c r="BL296" s="15">
        <v>30.068724199999998</v>
      </c>
      <c r="BM296" s="16">
        <v>-89.931474120000004</v>
      </c>
      <c r="BO296">
        <f t="shared" si="86"/>
        <v>0</v>
      </c>
      <c r="BP296" s="28">
        <f t="shared" si="87"/>
        <v>1</v>
      </c>
      <c r="BQ296">
        <f t="shared" si="95"/>
        <v>0</v>
      </c>
      <c r="BR296">
        <f t="shared" si="81"/>
        <v>0</v>
      </c>
      <c r="BS296">
        <f t="shared" si="81"/>
        <v>0</v>
      </c>
      <c r="BT296">
        <f t="shared" si="81"/>
        <v>0</v>
      </c>
      <c r="BU296">
        <f t="shared" si="81"/>
        <v>1</v>
      </c>
    </row>
    <row r="297" spans="1:73" x14ac:dyDescent="0.45">
      <c r="A297" s="18">
        <v>296</v>
      </c>
      <c r="B297" s="15" t="s">
        <v>1045</v>
      </c>
      <c r="C297" s="15" t="s">
        <v>1190</v>
      </c>
      <c r="D297" s="15" t="s">
        <v>1167</v>
      </c>
      <c r="E297" s="17">
        <v>32412</v>
      </c>
      <c r="F297" s="15" t="s">
        <v>1045</v>
      </c>
      <c r="G297" s="40" t="s">
        <v>24</v>
      </c>
      <c r="H297">
        <f t="shared" si="82"/>
        <v>0</v>
      </c>
      <c r="I297" s="15" t="s">
        <v>776</v>
      </c>
      <c r="J297" s="40" t="s">
        <v>776</v>
      </c>
      <c r="K297" s="15"/>
      <c r="L297" s="15"/>
      <c r="M297" s="15"/>
      <c r="N297" s="15"/>
      <c r="O297" s="15"/>
      <c r="P297" s="15"/>
      <c r="Q297" s="15"/>
      <c r="R297" s="15"/>
      <c r="S297" s="15"/>
      <c r="T297" s="15"/>
      <c r="U297" s="15"/>
      <c r="V297" s="15"/>
      <c r="W297" s="15"/>
      <c r="X297" s="40" t="s">
        <v>223</v>
      </c>
      <c r="Y297" s="20">
        <f t="shared" si="97"/>
        <v>0</v>
      </c>
      <c r="Z297" s="20">
        <f t="shared" si="96"/>
        <v>0</v>
      </c>
      <c r="AA297" s="20">
        <f t="shared" si="96"/>
        <v>0</v>
      </c>
      <c r="AB297" s="20">
        <f t="shared" si="96"/>
        <v>0</v>
      </c>
      <c r="AC297" s="20">
        <f t="shared" si="96"/>
        <v>1</v>
      </c>
      <c r="AD297" s="20">
        <f t="shared" si="96"/>
        <v>0</v>
      </c>
      <c r="AE297" s="20">
        <f t="shared" si="96"/>
        <v>0</v>
      </c>
      <c r="AF297" s="20">
        <f t="shared" si="96"/>
        <v>0</v>
      </c>
      <c r="AG297" s="20">
        <f t="shared" si="96"/>
        <v>0</v>
      </c>
      <c r="AH297" s="20">
        <f t="shared" si="96"/>
        <v>0</v>
      </c>
      <c r="AI297" s="20">
        <f t="shared" si="96"/>
        <v>0</v>
      </c>
      <c r="AJ297" s="40" t="s">
        <v>1047</v>
      </c>
      <c r="AK297" s="15">
        <v>2</v>
      </c>
      <c r="AL297" s="15">
        <v>9</v>
      </c>
      <c r="AM297" s="15">
        <v>11</v>
      </c>
      <c r="AN297" s="15">
        <v>0</v>
      </c>
      <c r="AO297" s="15">
        <v>19</v>
      </c>
      <c r="AP297" s="15">
        <v>0</v>
      </c>
      <c r="AQ297" s="15"/>
      <c r="AR297" s="29">
        <v>19</v>
      </c>
      <c r="AS297" s="39" t="s">
        <v>28</v>
      </c>
      <c r="AT297" s="28">
        <f t="shared" si="83"/>
        <v>0</v>
      </c>
      <c r="AU297" s="28" t="s">
        <v>101</v>
      </c>
      <c r="AV297" s="40" t="s">
        <v>52</v>
      </c>
      <c r="AW297" s="32">
        <f t="shared" si="91"/>
        <v>1</v>
      </c>
      <c r="AX297" s="32">
        <f t="shared" si="91"/>
        <v>0</v>
      </c>
      <c r="AY297" s="32">
        <f t="shared" si="91"/>
        <v>0</v>
      </c>
      <c r="AZ297" s="42" t="s">
        <v>29</v>
      </c>
      <c r="BA297">
        <f t="shared" si="94"/>
        <v>1</v>
      </c>
      <c r="BB297">
        <f t="shared" si="80"/>
        <v>0</v>
      </c>
      <c r="BC297">
        <f t="shared" si="80"/>
        <v>0</v>
      </c>
      <c r="BD297">
        <f t="shared" si="80"/>
        <v>0</v>
      </c>
      <c r="BE297">
        <f t="shared" si="80"/>
        <v>0</v>
      </c>
      <c r="BF297">
        <f t="shared" si="80"/>
        <v>0</v>
      </c>
      <c r="BG297" s="40" t="s">
        <v>109</v>
      </c>
      <c r="BH297" s="20">
        <f t="shared" si="92"/>
        <v>1</v>
      </c>
      <c r="BI297" s="20">
        <f t="shared" si="92"/>
        <v>0</v>
      </c>
      <c r="BJ297" s="20">
        <f t="shared" si="92"/>
        <v>0</v>
      </c>
      <c r="BK297" s="20">
        <f t="shared" si="92"/>
        <v>0</v>
      </c>
      <c r="BL297" s="15">
        <v>34.192895200000002</v>
      </c>
      <c r="BM297" s="16">
        <v>-82.153555080000004</v>
      </c>
      <c r="BO297">
        <f t="shared" si="86"/>
        <v>0</v>
      </c>
      <c r="BP297" s="28">
        <f t="shared" si="87"/>
        <v>1</v>
      </c>
      <c r="BQ297">
        <f t="shared" si="95"/>
        <v>1</v>
      </c>
      <c r="BR297">
        <f t="shared" si="81"/>
        <v>0</v>
      </c>
      <c r="BS297">
        <f t="shared" si="81"/>
        <v>0</v>
      </c>
      <c r="BT297">
        <f t="shared" si="81"/>
        <v>0</v>
      </c>
      <c r="BU297">
        <f t="shared" si="81"/>
        <v>0</v>
      </c>
    </row>
    <row r="298" spans="1:73" x14ac:dyDescent="0.45">
      <c r="A298" s="18">
        <v>297</v>
      </c>
      <c r="B298" s="15" t="s">
        <v>1048</v>
      </c>
      <c r="C298" s="15" t="s">
        <v>1160</v>
      </c>
      <c r="D298" s="15" t="s">
        <v>1159</v>
      </c>
      <c r="E298" s="17">
        <v>32408</v>
      </c>
      <c r="F298" s="15" t="s">
        <v>1458</v>
      </c>
      <c r="G298" s="40" t="s">
        <v>464</v>
      </c>
      <c r="H298">
        <f t="shared" si="82"/>
        <v>0</v>
      </c>
      <c r="I298" s="15" t="s">
        <v>25</v>
      </c>
      <c r="J298" s="40" t="s">
        <v>25</v>
      </c>
      <c r="K298" s="15"/>
      <c r="L298" s="15"/>
      <c r="M298" s="15"/>
      <c r="N298" s="15"/>
      <c r="O298" s="15"/>
      <c r="P298" s="15"/>
      <c r="Q298" s="15"/>
      <c r="R298" s="15"/>
      <c r="S298" s="15"/>
      <c r="T298" s="15"/>
      <c r="U298" s="15"/>
      <c r="V298" s="15"/>
      <c r="W298" s="15"/>
      <c r="X298" s="40" t="s">
        <v>57</v>
      </c>
      <c r="Y298" s="20">
        <f t="shared" si="97"/>
        <v>0</v>
      </c>
      <c r="Z298" s="20">
        <f t="shared" si="96"/>
        <v>0</v>
      </c>
      <c r="AA298" s="20">
        <f t="shared" si="96"/>
        <v>0</v>
      </c>
      <c r="AB298" s="20">
        <f t="shared" si="96"/>
        <v>1</v>
      </c>
      <c r="AC298" s="20">
        <f t="shared" si="96"/>
        <v>0</v>
      </c>
      <c r="AD298" s="20">
        <f t="shared" si="96"/>
        <v>0</v>
      </c>
      <c r="AE298" s="20">
        <f t="shared" si="96"/>
        <v>0</v>
      </c>
      <c r="AF298" s="20">
        <f t="shared" si="96"/>
        <v>0</v>
      </c>
      <c r="AG298" s="20">
        <f t="shared" si="96"/>
        <v>0</v>
      </c>
      <c r="AH298" s="20">
        <f t="shared" si="96"/>
        <v>0</v>
      </c>
      <c r="AI298" s="20">
        <f t="shared" si="96"/>
        <v>0</v>
      </c>
      <c r="AJ298" s="40" t="s">
        <v>1049</v>
      </c>
      <c r="AK298" s="15">
        <v>5</v>
      </c>
      <c r="AL298" s="15">
        <v>2</v>
      </c>
      <c r="AM298" s="15">
        <v>6</v>
      </c>
      <c r="AN298" s="15">
        <v>1</v>
      </c>
      <c r="AO298" s="15">
        <v>40</v>
      </c>
      <c r="AP298" s="15"/>
      <c r="AQ298" s="15"/>
      <c r="AR298" s="29">
        <v>40</v>
      </c>
      <c r="AS298" s="39" t="s">
        <v>28</v>
      </c>
      <c r="AT298" s="28">
        <f t="shared" si="83"/>
        <v>0</v>
      </c>
      <c r="AU298" s="28" t="s">
        <v>101</v>
      </c>
      <c r="AV298" s="40" t="s">
        <v>28</v>
      </c>
      <c r="AW298" s="32">
        <f t="shared" si="91"/>
        <v>0</v>
      </c>
      <c r="AX298" s="32">
        <f t="shared" si="91"/>
        <v>1</v>
      </c>
      <c r="AY298" s="32">
        <f t="shared" si="91"/>
        <v>0</v>
      </c>
      <c r="AZ298" s="42" t="s">
        <v>1469</v>
      </c>
      <c r="BA298">
        <f t="shared" si="94"/>
        <v>0</v>
      </c>
      <c r="BB298">
        <f t="shared" si="80"/>
        <v>0</v>
      </c>
      <c r="BC298">
        <f t="shared" si="80"/>
        <v>1</v>
      </c>
      <c r="BD298">
        <f t="shared" si="80"/>
        <v>0</v>
      </c>
      <c r="BE298">
        <f t="shared" si="80"/>
        <v>0</v>
      </c>
      <c r="BF298">
        <f t="shared" si="80"/>
        <v>0</v>
      </c>
      <c r="BG298" s="40" t="s">
        <v>109</v>
      </c>
      <c r="BH298" s="20">
        <f t="shared" si="92"/>
        <v>1</v>
      </c>
      <c r="BI298" s="20">
        <f t="shared" si="92"/>
        <v>0</v>
      </c>
      <c r="BJ298" s="20">
        <f t="shared" si="92"/>
        <v>0</v>
      </c>
      <c r="BK298" s="20">
        <f t="shared" si="92"/>
        <v>0</v>
      </c>
      <c r="BL298" s="15">
        <v>41.839280449999997</v>
      </c>
      <c r="BM298" s="16">
        <v>-87.688181450000002</v>
      </c>
      <c r="BO298">
        <f t="shared" si="86"/>
        <v>0</v>
      </c>
      <c r="BP298" s="28">
        <f t="shared" si="87"/>
        <v>1</v>
      </c>
      <c r="BQ298">
        <f t="shared" si="95"/>
        <v>0</v>
      </c>
      <c r="BR298">
        <f t="shared" si="81"/>
        <v>0</v>
      </c>
      <c r="BS298">
        <f t="shared" si="81"/>
        <v>1</v>
      </c>
      <c r="BT298">
        <f t="shared" si="81"/>
        <v>0</v>
      </c>
      <c r="BU298">
        <f t="shared" si="81"/>
        <v>0</v>
      </c>
    </row>
    <row r="299" spans="1:73" x14ac:dyDescent="0.45">
      <c r="A299" s="18">
        <v>298</v>
      </c>
      <c r="B299" s="15" t="s">
        <v>1050</v>
      </c>
      <c r="C299" s="15" t="s">
        <v>1189</v>
      </c>
      <c r="D299" s="15" t="s">
        <v>1159</v>
      </c>
      <c r="E299" s="17">
        <v>32283</v>
      </c>
      <c r="F299" s="15" t="s">
        <v>807</v>
      </c>
      <c r="G299" s="40" t="s">
        <v>24</v>
      </c>
      <c r="H299">
        <f t="shared" si="82"/>
        <v>0</v>
      </c>
      <c r="I299" s="15" t="s">
        <v>331</v>
      </c>
      <c r="J299" s="40" t="s">
        <v>331</v>
      </c>
      <c r="K299" s="15"/>
      <c r="L299" s="15"/>
      <c r="M299" s="15"/>
      <c r="N299" s="15"/>
      <c r="O299" s="15"/>
      <c r="P299" s="15"/>
      <c r="Q299" s="15"/>
      <c r="R299" s="15"/>
      <c r="S299" s="15"/>
      <c r="T299" s="15"/>
      <c r="U299" s="15"/>
      <c r="V299" s="15"/>
      <c r="W299" s="15"/>
      <c r="X299" s="40" t="s">
        <v>57</v>
      </c>
      <c r="Y299" s="20">
        <f t="shared" si="97"/>
        <v>0</v>
      </c>
      <c r="Z299" s="20">
        <f t="shared" si="96"/>
        <v>0</v>
      </c>
      <c r="AA299" s="20">
        <f t="shared" si="96"/>
        <v>0</v>
      </c>
      <c r="AB299" s="20">
        <f t="shared" si="96"/>
        <v>1</v>
      </c>
      <c r="AC299" s="20">
        <f t="shared" si="96"/>
        <v>0</v>
      </c>
      <c r="AD299" s="20">
        <f t="shared" si="96"/>
        <v>0</v>
      </c>
      <c r="AE299" s="20">
        <f t="shared" si="96"/>
        <v>0</v>
      </c>
      <c r="AF299" s="20">
        <f t="shared" si="96"/>
        <v>0</v>
      </c>
      <c r="AG299" s="20">
        <f t="shared" si="96"/>
        <v>0</v>
      </c>
      <c r="AH299" s="20">
        <f t="shared" si="96"/>
        <v>0</v>
      </c>
      <c r="AI299" s="20">
        <f t="shared" si="96"/>
        <v>0</v>
      </c>
      <c r="AJ299" s="40" t="s">
        <v>1052</v>
      </c>
      <c r="AK299" s="15">
        <v>2</v>
      </c>
      <c r="AL299" s="15">
        <v>7</v>
      </c>
      <c r="AM299" s="15">
        <v>8</v>
      </c>
      <c r="AN299" s="15">
        <v>0</v>
      </c>
      <c r="AO299" s="15">
        <v>30</v>
      </c>
      <c r="AP299" s="15"/>
      <c r="AQ299" s="15"/>
      <c r="AR299" s="29">
        <v>30</v>
      </c>
      <c r="AS299" s="39" t="s">
        <v>28</v>
      </c>
      <c r="AT299" s="28">
        <f t="shared" si="83"/>
        <v>0</v>
      </c>
      <c r="AU299" s="28" t="s">
        <v>101</v>
      </c>
      <c r="AV299" s="40" t="s">
        <v>52</v>
      </c>
      <c r="AW299" s="32">
        <f t="shared" si="91"/>
        <v>1</v>
      </c>
      <c r="AX299" s="32">
        <f t="shared" si="91"/>
        <v>0</v>
      </c>
      <c r="AY299" s="32">
        <f t="shared" si="91"/>
        <v>0</v>
      </c>
      <c r="AZ299" s="42" t="s">
        <v>29</v>
      </c>
      <c r="BA299">
        <f t="shared" si="94"/>
        <v>1</v>
      </c>
      <c r="BB299">
        <f t="shared" si="80"/>
        <v>0</v>
      </c>
      <c r="BC299">
        <f t="shared" si="80"/>
        <v>0</v>
      </c>
      <c r="BD299">
        <f t="shared" si="80"/>
        <v>0</v>
      </c>
      <c r="BE299">
        <f t="shared" si="80"/>
        <v>0</v>
      </c>
      <c r="BF299">
        <f t="shared" si="80"/>
        <v>0</v>
      </c>
      <c r="BG299" s="40" t="s">
        <v>570</v>
      </c>
      <c r="BH299" s="20">
        <f t="shared" si="92"/>
        <v>0</v>
      </c>
      <c r="BI299" s="20">
        <f t="shared" si="92"/>
        <v>0</v>
      </c>
      <c r="BJ299" s="20">
        <f t="shared" si="92"/>
        <v>1</v>
      </c>
      <c r="BK299" s="20">
        <f t="shared" si="92"/>
        <v>0</v>
      </c>
      <c r="BL299" s="15">
        <v>42.106488069999997</v>
      </c>
      <c r="BM299" s="16">
        <v>-87.742111410000007</v>
      </c>
      <c r="BO299">
        <f t="shared" si="86"/>
        <v>0</v>
      </c>
      <c r="BP299" s="28">
        <f t="shared" si="87"/>
        <v>1</v>
      </c>
      <c r="BQ299">
        <f t="shared" si="95"/>
        <v>1</v>
      </c>
      <c r="BR299">
        <f t="shared" si="81"/>
        <v>0</v>
      </c>
      <c r="BS299">
        <f t="shared" si="81"/>
        <v>0</v>
      </c>
      <c r="BT299">
        <f t="shared" si="81"/>
        <v>0</v>
      </c>
      <c r="BU299">
        <f t="shared" si="81"/>
        <v>0</v>
      </c>
    </row>
    <row r="300" spans="1:73" x14ac:dyDescent="0.45">
      <c r="A300" s="18">
        <v>299</v>
      </c>
      <c r="B300" s="15" t="s">
        <v>1053</v>
      </c>
      <c r="C300" s="15" t="s">
        <v>1188</v>
      </c>
      <c r="D300" s="15" t="s">
        <v>1163</v>
      </c>
      <c r="E300" s="17">
        <v>32189</v>
      </c>
      <c r="F300" s="15" t="s">
        <v>1055</v>
      </c>
      <c r="G300" s="40" t="s">
        <v>464</v>
      </c>
      <c r="H300">
        <f t="shared" si="82"/>
        <v>0</v>
      </c>
      <c r="I300" s="15" t="s">
        <v>644</v>
      </c>
      <c r="J300" s="40" t="s">
        <v>644</v>
      </c>
      <c r="K300" s="15"/>
      <c r="L300" s="15"/>
      <c r="M300" s="15"/>
      <c r="N300" s="15"/>
      <c r="O300" s="15"/>
      <c r="P300" s="15"/>
      <c r="Q300" s="15"/>
      <c r="R300" s="15"/>
      <c r="S300" s="15"/>
      <c r="T300" s="15"/>
      <c r="U300" s="15"/>
      <c r="V300" s="15"/>
      <c r="W300" s="15"/>
      <c r="X300" s="40" t="s">
        <v>363</v>
      </c>
      <c r="Y300" s="20">
        <f t="shared" si="97"/>
        <v>0</v>
      </c>
      <c r="Z300" s="20">
        <f t="shared" si="96"/>
        <v>0</v>
      </c>
      <c r="AA300" s="20">
        <f t="shared" si="96"/>
        <v>0</v>
      </c>
      <c r="AB300" s="20">
        <f t="shared" si="96"/>
        <v>0</v>
      </c>
      <c r="AC300" s="20">
        <f t="shared" si="96"/>
        <v>0</v>
      </c>
      <c r="AD300" s="20">
        <f t="shared" si="96"/>
        <v>0</v>
      </c>
      <c r="AE300" s="20">
        <f t="shared" si="96"/>
        <v>0</v>
      </c>
      <c r="AF300" s="20">
        <f t="shared" si="96"/>
        <v>0</v>
      </c>
      <c r="AG300" s="20">
        <f t="shared" si="96"/>
        <v>0</v>
      </c>
      <c r="AH300" s="20">
        <f t="shared" si="96"/>
        <v>0</v>
      </c>
      <c r="AI300" s="20">
        <f t="shared" si="96"/>
        <v>0</v>
      </c>
      <c r="AJ300" s="40" t="s">
        <v>1056</v>
      </c>
      <c r="AK300" s="15">
        <v>7</v>
      </c>
      <c r="AL300" s="15">
        <v>4</v>
      </c>
      <c r="AM300" s="15">
        <v>11</v>
      </c>
      <c r="AN300" s="15">
        <v>0</v>
      </c>
      <c r="AO300" s="15">
        <v>39</v>
      </c>
      <c r="AP300" s="15">
        <v>0</v>
      </c>
      <c r="AQ300" s="15"/>
      <c r="AR300" s="29">
        <v>39</v>
      </c>
      <c r="AS300" s="39" t="s">
        <v>28</v>
      </c>
      <c r="AT300" s="28">
        <f t="shared" si="83"/>
        <v>0</v>
      </c>
      <c r="AU300" s="28" t="s">
        <v>101</v>
      </c>
      <c r="AV300" s="40" t="s">
        <v>52</v>
      </c>
      <c r="AW300" s="32">
        <f t="shared" si="91"/>
        <v>1</v>
      </c>
      <c r="AX300" s="32">
        <f t="shared" si="91"/>
        <v>0</v>
      </c>
      <c r="AY300" s="32">
        <f t="shared" si="91"/>
        <v>0</v>
      </c>
      <c r="AZ300" s="42" t="s">
        <v>29</v>
      </c>
      <c r="BA300">
        <f t="shared" si="94"/>
        <v>1</v>
      </c>
      <c r="BB300">
        <f t="shared" si="80"/>
        <v>0</v>
      </c>
      <c r="BC300">
        <f t="shared" si="80"/>
        <v>0</v>
      </c>
      <c r="BD300">
        <f t="shared" si="80"/>
        <v>0</v>
      </c>
      <c r="BE300">
        <f t="shared" si="80"/>
        <v>0</v>
      </c>
      <c r="BF300">
        <f t="shared" si="80"/>
        <v>0</v>
      </c>
      <c r="BG300" s="40" t="s">
        <v>109</v>
      </c>
      <c r="BH300" s="20">
        <f t="shared" si="92"/>
        <v>1</v>
      </c>
      <c r="BI300" s="20">
        <f t="shared" si="92"/>
        <v>0</v>
      </c>
      <c r="BJ300" s="20">
        <f t="shared" si="92"/>
        <v>0</v>
      </c>
      <c r="BK300" s="20">
        <f t="shared" si="92"/>
        <v>0</v>
      </c>
      <c r="BL300" s="15">
        <v>37.38344257</v>
      </c>
      <c r="BM300" s="16">
        <v>-122.02561849999999</v>
      </c>
      <c r="BO300">
        <f t="shared" si="86"/>
        <v>0</v>
      </c>
      <c r="BP300" s="28">
        <f t="shared" si="87"/>
        <v>1</v>
      </c>
      <c r="BQ300">
        <f t="shared" si="95"/>
        <v>1</v>
      </c>
      <c r="BR300">
        <f t="shared" si="81"/>
        <v>0</v>
      </c>
      <c r="BS300">
        <f t="shared" si="81"/>
        <v>0</v>
      </c>
      <c r="BT300">
        <f t="shared" si="81"/>
        <v>0</v>
      </c>
      <c r="BU300">
        <f t="shared" si="81"/>
        <v>0</v>
      </c>
    </row>
    <row r="301" spans="1:73" x14ac:dyDescent="0.45">
      <c r="A301" s="18">
        <v>300</v>
      </c>
      <c r="B301" s="15" t="s">
        <v>1057</v>
      </c>
      <c r="C301" s="15" t="s">
        <v>1187</v>
      </c>
      <c r="D301" s="15" t="s">
        <v>1171</v>
      </c>
      <c r="E301" s="17">
        <v>32184</v>
      </c>
      <c r="F301" s="15" t="s">
        <v>843</v>
      </c>
      <c r="G301" s="40" t="s">
        <v>24</v>
      </c>
      <c r="H301">
        <f t="shared" si="82"/>
        <v>0</v>
      </c>
      <c r="I301" s="15" t="s">
        <v>331</v>
      </c>
      <c r="J301" s="40" t="s">
        <v>331</v>
      </c>
      <c r="K301" s="15"/>
      <c r="L301" s="15"/>
      <c r="M301" s="15"/>
      <c r="N301" s="15"/>
      <c r="O301" s="15"/>
      <c r="P301" s="15"/>
      <c r="Q301" s="15"/>
      <c r="R301" s="15"/>
      <c r="S301" s="15"/>
      <c r="T301" s="15"/>
      <c r="U301" s="15"/>
      <c r="V301" s="15"/>
      <c r="W301" s="15"/>
      <c r="X301" s="40" t="s">
        <v>112</v>
      </c>
      <c r="Y301" s="20">
        <f t="shared" si="97"/>
        <v>0</v>
      </c>
      <c r="Z301" s="20">
        <f t="shared" si="96"/>
        <v>0</v>
      </c>
      <c r="AA301" s="20">
        <f t="shared" si="96"/>
        <v>0</v>
      </c>
      <c r="AB301" s="20">
        <f t="shared" si="96"/>
        <v>0</v>
      </c>
      <c r="AC301" s="20">
        <f t="shared" si="96"/>
        <v>0</v>
      </c>
      <c r="AD301" s="20">
        <f t="shared" si="96"/>
        <v>0</v>
      </c>
      <c r="AE301" s="20">
        <f t="shared" si="96"/>
        <v>0</v>
      </c>
      <c r="AF301" s="20">
        <f t="shared" si="96"/>
        <v>0</v>
      </c>
      <c r="AG301" s="20">
        <f t="shared" si="96"/>
        <v>0</v>
      </c>
      <c r="AH301" s="20">
        <f t="shared" si="96"/>
        <v>0</v>
      </c>
      <c r="AI301" s="20">
        <f t="shared" si="96"/>
        <v>0</v>
      </c>
      <c r="AJ301" s="40" t="s">
        <v>1059</v>
      </c>
      <c r="AK301" s="15">
        <v>1</v>
      </c>
      <c r="AL301" s="15">
        <v>2</v>
      </c>
      <c r="AM301" s="15">
        <v>3</v>
      </c>
      <c r="AN301" s="15">
        <v>0</v>
      </c>
      <c r="AO301" s="15" t="s">
        <v>1060</v>
      </c>
      <c r="AP301" s="15"/>
      <c r="AQ301" s="15"/>
      <c r="AR301" s="29">
        <v>16</v>
      </c>
      <c r="AS301" s="39" t="s">
        <v>28</v>
      </c>
      <c r="AT301" s="28">
        <f t="shared" si="83"/>
        <v>0</v>
      </c>
      <c r="AU301" s="28" t="s">
        <v>101</v>
      </c>
      <c r="AV301" s="40" t="s">
        <v>28</v>
      </c>
      <c r="AW301" s="32">
        <f t="shared" si="91"/>
        <v>0</v>
      </c>
      <c r="AX301" s="32">
        <f t="shared" si="91"/>
        <v>1</v>
      </c>
      <c r="AY301" s="32">
        <f t="shared" si="91"/>
        <v>0</v>
      </c>
      <c r="AZ301" s="42" t="s">
        <v>29</v>
      </c>
      <c r="BA301">
        <f t="shared" si="94"/>
        <v>1</v>
      </c>
      <c r="BB301">
        <f t="shared" si="80"/>
        <v>0</v>
      </c>
      <c r="BC301">
        <f t="shared" si="80"/>
        <v>0</v>
      </c>
      <c r="BD301">
        <f t="shared" si="80"/>
        <v>0</v>
      </c>
      <c r="BE301">
        <f t="shared" si="80"/>
        <v>0</v>
      </c>
      <c r="BF301">
        <f t="shared" si="80"/>
        <v>0</v>
      </c>
      <c r="BG301" s="40" t="s">
        <v>109</v>
      </c>
      <c r="BH301" s="20">
        <f t="shared" si="92"/>
        <v>1</v>
      </c>
      <c r="BI301" s="20">
        <f t="shared" si="92"/>
        <v>0</v>
      </c>
      <c r="BJ301" s="20">
        <f t="shared" si="92"/>
        <v>0</v>
      </c>
      <c r="BK301" s="20">
        <f t="shared" si="92"/>
        <v>0</v>
      </c>
      <c r="BL301" s="15">
        <v>27.848870609999999</v>
      </c>
      <c r="BM301" s="16">
        <v>-82.710579999999993</v>
      </c>
      <c r="BO301">
        <f t="shared" si="86"/>
        <v>0</v>
      </c>
      <c r="BP301" s="28">
        <f t="shared" si="87"/>
        <v>1</v>
      </c>
      <c r="BQ301">
        <f t="shared" si="95"/>
        <v>1</v>
      </c>
      <c r="BR301">
        <f t="shared" si="81"/>
        <v>0</v>
      </c>
      <c r="BS301">
        <f t="shared" si="81"/>
        <v>0</v>
      </c>
      <c r="BT301">
        <f t="shared" si="81"/>
        <v>0</v>
      </c>
      <c r="BU301">
        <f t="shared" si="81"/>
        <v>0</v>
      </c>
    </row>
    <row r="302" spans="1:73" x14ac:dyDescent="0.45">
      <c r="A302" s="18">
        <v>301</v>
      </c>
      <c r="B302" s="15" t="s">
        <v>1061</v>
      </c>
      <c r="C302" s="15" t="s">
        <v>1186</v>
      </c>
      <c r="D302" s="15" t="s">
        <v>1171</v>
      </c>
      <c r="E302" s="17">
        <v>31890</v>
      </c>
      <c r="F302" s="15" t="s">
        <v>1459</v>
      </c>
      <c r="G302" s="40" t="s">
        <v>34</v>
      </c>
      <c r="H302">
        <f t="shared" si="82"/>
        <v>1</v>
      </c>
      <c r="I302" s="15" t="s">
        <v>25</v>
      </c>
      <c r="J302" s="40" t="s">
        <v>25</v>
      </c>
      <c r="K302" s="15"/>
      <c r="L302" s="15"/>
      <c r="M302" s="15"/>
      <c r="N302" s="15"/>
      <c r="O302" s="15"/>
      <c r="P302" s="15"/>
      <c r="Q302" s="15"/>
      <c r="R302" s="15"/>
      <c r="S302" s="15"/>
      <c r="T302" s="15"/>
      <c r="U302" s="15"/>
      <c r="V302" s="15"/>
      <c r="W302" s="15"/>
      <c r="X302" s="40" t="s">
        <v>223</v>
      </c>
      <c r="Y302" s="20">
        <f t="shared" si="97"/>
        <v>0</v>
      </c>
      <c r="Z302" s="20">
        <f t="shared" si="96"/>
        <v>0</v>
      </c>
      <c r="AA302" s="20">
        <f t="shared" si="96"/>
        <v>0</v>
      </c>
      <c r="AB302" s="20">
        <f t="shared" si="96"/>
        <v>0</v>
      </c>
      <c r="AC302" s="20">
        <f t="shared" si="96"/>
        <v>1</v>
      </c>
      <c r="AD302" s="20">
        <f t="shared" si="96"/>
        <v>0</v>
      </c>
      <c r="AE302" s="20">
        <f t="shared" si="96"/>
        <v>0</v>
      </c>
      <c r="AF302" s="20">
        <f t="shared" si="96"/>
        <v>0</v>
      </c>
      <c r="AG302" s="20">
        <f t="shared" si="96"/>
        <v>0</v>
      </c>
      <c r="AH302" s="20">
        <f t="shared" si="96"/>
        <v>0</v>
      </c>
      <c r="AI302" s="20">
        <f t="shared" si="96"/>
        <v>0</v>
      </c>
      <c r="AJ302" s="40" t="s">
        <v>1063</v>
      </c>
      <c r="AK302" s="15">
        <v>6</v>
      </c>
      <c r="AL302" s="15">
        <v>14</v>
      </c>
      <c r="AM302" s="15">
        <v>20</v>
      </c>
      <c r="AN302" s="15">
        <v>0</v>
      </c>
      <c r="AO302" s="15">
        <v>59</v>
      </c>
      <c r="AP302" s="15"/>
      <c r="AQ302" s="15"/>
      <c r="AR302" s="29">
        <v>59</v>
      </c>
      <c r="AS302" s="39" t="s">
        <v>28</v>
      </c>
      <c r="AT302" s="28">
        <f t="shared" si="83"/>
        <v>0</v>
      </c>
      <c r="AU302" s="28" t="s">
        <v>101</v>
      </c>
      <c r="AV302" s="40" t="s">
        <v>52</v>
      </c>
      <c r="AW302" s="32">
        <f t="shared" si="91"/>
        <v>1</v>
      </c>
      <c r="AX302" s="32">
        <f t="shared" si="91"/>
        <v>0</v>
      </c>
      <c r="AY302" s="32">
        <f t="shared" si="91"/>
        <v>0</v>
      </c>
      <c r="AZ302" s="42" t="s">
        <v>29</v>
      </c>
      <c r="BA302">
        <f t="shared" si="94"/>
        <v>1</v>
      </c>
      <c r="BB302">
        <f t="shared" si="80"/>
        <v>0</v>
      </c>
      <c r="BC302">
        <f t="shared" si="80"/>
        <v>0</v>
      </c>
      <c r="BD302">
        <f t="shared" si="80"/>
        <v>0</v>
      </c>
      <c r="BE302">
        <f t="shared" si="80"/>
        <v>0</v>
      </c>
      <c r="BF302">
        <f t="shared" si="80"/>
        <v>0</v>
      </c>
      <c r="BG302" s="40" t="s">
        <v>109</v>
      </c>
      <c r="BH302" s="20">
        <f t="shared" si="92"/>
        <v>1</v>
      </c>
      <c r="BI302" s="20">
        <f t="shared" si="92"/>
        <v>0</v>
      </c>
      <c r="BJ302" s="20">
        <f t="shared" si="92"/>
        <v>0</v>
      </c>
      <c r="BK302" s="20">
        <f t="shared" si="92"/>
        <v>0</v>
      </c>
      <c r="BL302" s="15">
        <v>27.983889829999999</v>
      </c>
      <c r="BM302" s="16">
        <v>-80.666627129999995</v>
      </c>
      <c r="BO302">
        <f t="shared" si="86"/>
        <v>0</v>
      </c>
      <c r="BP302" s="28">
        <f t="shared" si="87"/>
        <v>1</v>
      </c>
      <c r="BQ302">
        <f t="shared" si="95"/>
        <v>1</v>
      </c>
      <c r="BR302">
        <f t="shared" si="81"/>
        <v>0</v>
      </c>
      <c r="BS302">
        <f t="shared" si="81"/>
        <v>0</v>
      </c>
      <c r="BT302">
        <f t="shared" si="81"/>
        <v>0</v>
      </c>
      <c r="BU302">
        <f t="shared" si="81"/>
        <v>0</v>
      </c>
    </row>
    <row r="303" spans="1:73" x14ac:dyDescent="0.45">
      <c r="A303" s="18">
        <v>302</v>
      </c>
      <c r="B303" s="15" t="s">
        <v>1064</v>
      </c>
      <c r="C303" s="15" t="s">
        <v>1185</v>
      </c>
      <c r="D303" s="15" t="s">
        <v>1184</v>
      </c>
      <c r="E303" s="17">
        <v>31750</v>
      </c>
      <c r="F303" s="15" t="s">
        <v>1064</v>
      </c>
      <c r="G303" s="40" t="s">
        <v>24</v>
      </c>
      <c r="H303">
        <f t="shared" si="82"/>
        <v>0</v>
      </c>
      <c r="I303" s="15" t="s">
        <v>847</v>
      </c>
      <c r="J303" s="40" t="s">
        <v>847</v>
      </c>
      <c r="K303" s="15"/>
      <c r="L303" s="15"/>
      <c r="M303" s="15"/>
      <c r="N303" s="15"/>
      <c r="O303" s="15"/>
      <c r="P303" s="15"/>
      <c r="Q303" s="15"/>
      <c r="R303" s="15"/>
      <c r="S303" s="15"/>
      <c r="T303" s="15"/>
      <c r="U303" s="15"/>
      <c r="V303" s="15"/>
      <c r="W303" s="15"/>
      <c r="X303" s="40" t="s">
        <v>848</v>
      </c>
      <c r="Y303" s="20">
        <f t="shared" si="97"/>
        <v>0</v>
      </c>
      <c r="Z303" s="20">
        <f t="shared" si="96"/>
        <v>0</v>
      </c>
      <c r="AA303" s="20">
        <f t="shared" si="96"/>
        <v>0</v>
      </c>
      <c r="AB303" s="20">
        <f t="shared" si="96"/>
        <v>0</v>
      </c>
      <c r="AC303" s="20">
        <f t="shared" si="96"/>
        <v>0</v>
      </c>
      <c r="AD303" s="20">
        <f t="shared" si="96"/>
        <v>0</v>
      </c>
      <c r="AE303" s="20">
        <f t="shared" si="96"/>
        <v>0</v>
      </c>
      <c r="AF303" s="20">
        <f t="shared" si="96"/>
        <v>0</v>
      </c>
      <c r="AG303" s="20">
        <f t="shared" si="96"/>
        <v>0</v>
      </c>
      <c r="AH303" s="20">
        <f t="shared" si="96"/>
        <v>1</v>
      </c>
      <c r="AI303" s="20">
        <f t="shared" si="96"/>
        <v>0</v>
      </c>
      <c r="AJ303" s="40" t="s">
        <v>1066</v>
      </c>
      <c r="AK303" s="15">
        <v>1</v>
      </c>
      <c r="AL303" s="15">
        <v>3</v>
      </c>
      <c r="AM303" s="15">
        <v>4</v>
      </c>
      <c r="AN303" s="15">
        <v>0</v>
      </c>
      <c r="AO303" s="15">
        <v>14</v>
      </c>
      <c r="AP303" s="15"/>
      <c r="AQ303" s="15"/>
      <c r="AR303" s="29">
        <v>14</v>
      </c>
      <c r="AS303" s="39" t="s">
        <v>28</v>
      </c>
      <c r="AT303" s="28">
        <f t="shared" si="83"/>
        <v>0</v>
      </c>
      <c r="AU303" s="28" t="s">
        <v>101</v>
      </c>
      <c r="AV303" s="40" t="s">
        <v>52</v>
      </c>
      <c r="AW303" s="32">
        <f t="shared" si="91"/>
        <v>1</v>
      </c>
      <c r="AX303" s="32">
        <f t="shared" si="91"/>
        <v>0</v>
      </c>
      <c r="AY303" s="32">
        <f t="shared" si="91"/>
        <v>0</v>
      </c>
      <c r="AZ303" s="42" t="s">
        <v>29</v>
      </c>
      <c r="BA303">
        <f t="shared" si="94"/>
        <v>1</v>
      </c>
      <c r="BB303">
        <f t="shared" si="80"/>
        <v>0</v>
      </c>
      <c r="BC303">
        <f t="shared" si="80"/>
        <v>0</v>
      </c>
      <c r="BD303">
        <f t="shared" si="80"/>
        <v>0</v>
      </c>
      <c r="BE303">
        <f t="shared" si="80"/>
        <v>0</v>
      </c>
      <c r="BF303">
        <f t="shared" si="80"/>
        <v>0</v>
      </c>
      <c r="BG303" s="40" t="s">
        <v>109</v>
      </c>
      <c r="BH303" s="20">
        <f t="shared" si="92"/>
        <v>1</v>
      </c>
      <c r="BI303" s="20">
        <f t="shared" si="92"/>
        <v>0</v>
      </c>
      <c r="BJ303" s="20">
        <f t="shared" si="92"/>
        <v>0</v>
      </c>
      <c r="BK303" s="20">
        <f t="shared" si="92"/>
        <v>0</v>
      </c>
      <c r="BL303" s="15">
        <v>47.037406529999998</v>
      </c>
      <c r="BM303" s="16">
        <v>-109.4844918</v>
      </c>
      <c r="BO303">
        <f t="shared" si="86"/>
        <v>0</v>
      </c>
      <c r="BP303" s="28">
        <f t="shared" si="87"/>
        <v>1</v>
      </c>
      <c r="BQ303">
        <f t="shared" si="95"/>
        <v>1</v>
      </c>
      <c r="BR303">
        <f t="shared" si="81"/>
        <v>0</v>
      </c>
      <c r="BS303">
        <f t="shared" si="81"/>
        <v>0</v>
      </c>
      <c r="BT303">
        <f t="shared" si="81"/>
        <v>0</v>
      </c>
      <c r="BU303">
        <f t="shared" si="81"/>
        <v>0</v>
      </c>
    </row>
    <row r="304" spans="1:73" x14ac:dyDescent="0.45">
      <c r="A304" s="18">
        <v>303</v>
      </c>
      <c r="B304" s="15" t="s">
        <v>1067</v>
      </c>
      <c r="C304" s="15" t="s">
        <v>1183</v>
      </c>
      <c r="D304" s="15" t="s">
        <v>1182</v>
      </c>
      <c r="E304" s="17">
        <v>31644</v>
      </c>
      <c r="F304" s="15" t="s">
        <v>1068</v>
      </c>
      <c r="G304" s="40" t="s">
        <v>24</v>
      </c>
      <c r="H304">
        <f t="shared" si="82"/>
        <v>0</v>
      </c>
      <c r="I304" s="15" t="s">
        <v>354</v>
      </c>
      <c r="J304" s="40" t="s">
        <v>354</v>
      </c>
      <c r="K304" s="15"/>
      <c r="L304" s="15"/>
      <c r="M304" s="15"/>
      <c r="N304" s="15"/>
      <c r="O304" s="15"/>
      <c r="P304" s="15"/>
      <c r="Q304" s="15"/>
      <c r="R304" s="15"/>
      <c r="S304" s="15"/>
      <c r="T304" s="15"/>
      <c r="U304" s="15"/>
      <c r="V304" s="15"/>
      <c r="W304" s="15"/>
      <c r="X304" s="40" t="s">
        <v>223</v>
      </c>
      <c r="Y304" s="20">
        <f t="shared" si="97"/>
        <v>0</v>
      </c>
      <c r="Z304" s="20">
        <f t="shared" si="96"/>
        <v>0</v>
      </c>
      <c r="AA304" s="20">
        <f t="shared" si="96"/>
        <v>0</v>
      </c>
      <c r="AB304" s="20">
        <f t="shared" si="96"/>
        <v>0</v>
      </c>
      <c r="AC304" s="20">
        <f t="shared" si="96"/>
        <v>1</v>
      </c>
      <c r="AD304" s="20">
        <f t="shared" si="96"/>
        <v>0</v>
      </c>
      <c r="AE304" s="20">
        <f t="shared" si="96"/>
        <v>0</v>
      </c>
      <c r="AF304" s="20">
        <f t="shared" si="96"/>
        <v>0</v>
      </c>
      <c r="AG304" s="20">
        <f t="shared" si="96"/>
        <v>0</v>
      </c>
      <c r="AH304" s="20">
        <f t="shared" si="96"/>
        <v>0</v>
      </c>
      <c r="AI304" s="20">
        <f t="shared" si="96"/>
        <v>0</v>
      </c>
      <c r="AJ304" s="40" t="s">
        <v>1069</v>
      </c>
      <c r="AK304" s="15">
        <v>15</v>
      </c>
      <c r="AL304" s="15">
        <v>6</v>
      </c>
      <c r="AM304" s="15">
        <v>20</v>
      </c>
      <c r="AN304" s="15">
        <v>0</v>
      </c>
      <c r="AO304" s="15">
        <v>44</v>
      </c>
      <c r="AP304" s="15">
        <v>1</v>
      </c>
      <c r="AQ304" s="15" t="s">
        <v>1044</v>
      </c>
      <c r="AR304" s="29">
        <v>44</v>
      </c>
      <c r="AS304" s="40" t="s">
        <v>52</v>
      </c>
      <c r="AT304" s="28">
        <f t="shared" si="83"/>
        <v>1</v>
      </c>
      <c r="AU304" s="29" t="s">
        <v>1044</v>
      </c>
      <c r="AV304" s="40" t="s">
        <v>52</v>
      </c>
      <c r="AW304" s="32">
        <f t="shared" si="91"/>
        <v>1</v>
      </c>
      <c r="AX304" s="32">
        <f t="shared" si="91"/>
        <v>0</v>
      </c>
      <c r="AY304" s="32">
        <f t="shared" si="91"/>
        <v>0</v>
      </c>
      <c r="AZ304" s="42" t="s">
        <v>29</v>
      </c>
      <c r="BA304">
        <f t="shared" si="94"/>
        <v>1</v>
      </c>
      <c r="BB304">
        <f t="shared" si="80"/>
        <v>0</v>
      </c>
      <c r="BC304">
        <f t="shared" si="80"/>
        <v>0</v>
      </c>
      <c r="BD304">
        <f t="shared" ref="BB304:BF324" si="98">IF($AZ304=BD$1,1,0)</f>
        <v>0</v>
      </c>
      <c r="BE304">
        <f t="shared" si="98"/>
        <v>0</v>
      </c>
      <c r="BF304">
        <f t="shared" si="98"/>
        <v>0</v>
      </c>
      <c r="BG304" s="40" t="s">
        <v>109</v>
      </c>
      <c r="BH304" s="20">
        <f t="shared" si="92"/>
        <v>1</v>
      </c>
      <c r="BI304" s="20">
        <f t="shared" si="92"/>
        <v>0</v>
      </c>
      <c r="BJ304" s="20">
        <f t="shared" si="92"/>
        <v>0</v>
      </c>
      <c r="BK304" s="20">
        <f t="shared" si="92"/>
        <v>0</v>
      </c>
      <c r="BL304" s="15">
        <v>35.668892229999997</v>
      </c>
      <c r="BM304" s="16">
        <v>-97.414387919999996</v>
      </c>
      <c r="BO304">
        <f t="shared" si="86"/>
        <v>0</v>
      </c>
      <c r="BP304" s="28">
        <f t="shared" si="87"/>
        <v>1</v>
      </c>
      <c r="BQ304">
        <f t="shared" si="95"/>
        <v>1</v>
      </c>
      <c r="BR304">
        <f t="shared" si="81"/>
        <v>0</v>
      </c>
      <c r="BS304">
        <f t="shared" si="81"/>
        <v>0</v>
      </c>
      <c r="BT304">
        <f t="shared" ref="BR304:BU324" si="99">IF($AZ304=BT$1,1,0)</f>
        <v>0</v>
      </c>
      <c r="BU304">
        <f t="shared" si="99"/>
        <v>0</v>
      </c>
    </row>
    <row r="305" spans="1:73" x14ac:dyDescent="0.45">
      <c r="A305" s="18">
        <v>304</v>
      </c>
      <c r="B305" s="15" t="s">
        <v>1070</v>
      </c>
      <c r="C305" s="15" t="s">
        <v>1181</v>
      </c>
      <c r="D305" s="15" t="s">
        <v>1161</v>
      </c>
      <c r="E305" s="17">
        <v>31636</v>
      </c>
      <c r="F305" s="15" t="s">
        <v>1072</v>
      </c>
      <c r="G305" s="40" t="s">
        <v>24</v>
      </c>
      <c r="H305">
        <f t="shared" si="82"/>
        <v>0</v>
      </c>
      <c r="I305" s="15" t="s">
        <v>847</v>
      </c>
      <c r="J305" s="40" t="s">
        <v>847</v>
      </c>
      <c r="K305" s="15"/>
      <c r="L305" s="15"/>
      <c r="M305" s="15"/>
      <c r="N305" s="15"/>
      <c r="O305" s="15"/>
      <c r="P305" s="15"/>
      <c r="Q305" s="15"/>
      <c r="R305" s="15"/>
      <c r="S305" s="15"/>
      <c r="T305" s="15"/>
      <c r="U305" s="15"/>
      <c r="V305" s="15"/>
      <c r="W305" s="15"/>
      <c r="X305" s="40" t="s">
        <v>363</v>
      </c>
      <c r="Y305" s="20">
        <f t="shared" si="97"/>
        <v>0</v>
      </c>
      <c r="Z305" s="20">
        <f t="shared" si="96"/>
        <v>0</v>
      </c>
      <c r="AA305" s="20">
        <f t="shared" si="96"/>
        <v>0</v>
      </c>
      <c r="AB305" s="20">
        <f t="shared" si="96"/>
        <v>0</v>
      </c>
      <c r="AC305" s="20">
        <f t="shared" si="96"/>
        <v>0</v>
      </c>
      <c r="AD305" s="20">
        <f t="shared" si="96"/>
        <v>0</v>
      </c>
      <c r="AE305" s="20">
        <f t="shared" si="96"/>
        <v>0</v>
      </c>
      <c r="AF305" s="20">
        <f t="shared" si="96"/>
        <v>0</v>
      </c>
      <c r="AG305" s="20">
        <f t="shared" si="96"/>
        <v>0</v>
      </c>
      <c r="AH305" s="20">
        <f t="shared" si="96"/>
        <v>0</v>
      </c>
      <c r="AI305" s="20">
        <f t="shared" si="96"/>
        <v>0</v>
      </c>
      <c r="AJ305" s="40" t="s">
        <v>1073</v>
      </c>
      <c r="AK305" s="15">
        <v>1</v>
      </c>
      <c r="AL305" s="15">
        <v>4</v>
      </c>
      <c r="AM305" s="15">
        <v>5</v>
      </c>
      <c r="AN305" s="15">
        <v>0</v>
      </c>
      <c r="AO305" s="15">
        <v>29</v>
      </c>
      <c r="AP305" s="15"/>
      <c r="AQ305" s="15"/>
      <c r="AR305" s="29">
        <v>29</v>
      </c>
      <c r="AS305" s="39" t="s">
        <v>28</v>
      </c>
      <c r="AT305" s="28">
        <f t="shared" si="83"/>
        <v>0</v>
      </c>
      <c r="AU305" s="28" t="s">
        <v>101</v>
      </c>
      <c r="AV305" s="40" t="s">
        <v>52</v>
      </c>
      <c r="AW305" s="32">
        <f t="shared" si="91"/>
        <v>1</v>
      </c>
      <c r="AX305" s="32">
        <f t="shared" si="91"/>
        <v>0</v>
      </c>
      <c r="AY305" s="32">
        <f t="shared" si="91"/>
        <v>0</v>
      </c>
      <c r="AZ305" s="42" t="s">
        <v>1469</v>
      </c>
      <c r="BA305">
        <f t="shared" si="94"/>
        <v>0</v>
      </c>
      <c r="BB305">
        <f t="shared" si="98"/>
        <v>0</v>
      </c>
      <c r="BC305">
        <f t="shared" si="98"/>
        <v>1</v>
      </c>
      <c r="BD305">
        <f t="shared" si="98"/>
        <v>0</v>
      </c>
      <c r="BE305">
        <f t="shared" si="98"/>
        <v>0</v>
      </c>
      <c r="BF305">
        <f t="shared" si="98"/>
        <v>0</v>
      </c>
      <c r="BG305" s="40" t="s">
        <v>109</v>
      </c>
      <c r="BH305" s="20">
        <f t="shared" si="92"/>
        <v>1</v>
      </c>
      <c r="BI305" s="20">
        <f t="shared" si="92"/>
        <v>0</v>
      </c>
      <c r="BJ305" s="20">
        <f t="shared" si="92"/>
        <v>0</v>
      </c>
      <c r="BK305" s="20">
        <f t="shared" si="92"/>
        <v>0</v>
      </c>
      <c r="BL305" s="15">
        <v>40.679276000000002</v>
      </c>
      <c r="BM305" s="16">
        <v>-73.939513000000005</v>
      </c>
      <c r="BO305">
        <f t="shared" si="86"/>
        <v>0</v>
      </c>
      <c r="BP305" s="28">
        <f t="shared" si="87"/>
        <v>1</v>
      </c>
      <c r="BQ305">
        <f t="shared" si="95"/>
        <v>0</v>
      </c>
      <c r="BR305">
        <f t="shared" si="99"/>
        <v>0</v>
      </c>
      <c r="BS305">
        <f t="shared" si="99"/>
        <v>1</v>
      </c>
      <c r="BT305">
        <f t="shared" si="99"/>
        <v>0</v>
      </c>
      <c r="BU305">
        <f t="shared" si="99"/>
        <v>0</v>
      </c>
    </row>
    <row r="306" spans="1:73" x14ac:dyDescent="0.45">
      <c r="A306" s="18">
        <v>305</v>
      </c>
      <c r="B306" s="15" t="s">
        <v>1074</v>
      </c>
      <c r="C306" s="15" t="s">
        <v>1180</v>
      </c>
      <c r="D306" s="15" t="s">
        <v>1179</v>
      </c>
      <c r="E306" s="17">
        <v>31112</v>
      </c>
      <c r="F306" s="15" t="s">
        <v>1074</v>
      </c>
      <c r="G306" s="40" t="s">
        <v>24</v>
      </c>
      <c r="H306">
        <f t="shared" si="82"/>
        <v>0</v>
      </c>
      <c r="I306" s="15" t="s">
        <v>354</v>
      </c>
      <c r="J306" s="40" t="s">
        <v>354</v>
      </c>
      <c r="K306" s="15"/>
      <c r="L306" s="15"/>
      <c r="M306" s="15"/>
      <c r="N306" s="15"/>
      <c r="O306" s="15"/>
      <c r="P306" s="15"/>
      <c r="Q306" s="15"/>
      <c r="R306" s="15"/>
      <c r="S306" s="15"/>
      <c r="T306" s="15"/>
      <c r="U306" s="15"/>
      <c r="V306" s="15"/>
      <c r="W306" s="15"/>
      <c r="X306" s="40" t="s">
        <v>132</v>
      </c>
      <c r="Y306" s="20">
        <f t="shared" si="97"/>
        <v>0</v>
      </c>
      <c r="Z306" s="20">
        <f t="shared" si="96"/>
        <v>0</v>
      </c>
      <c r="AA306" s="20">
        <f t="shared" si="96"/>
        <v>0</v>
      </c>
      <c r="AB306" s="20">
        <f t="shared" si="96"/>
        <v>0</v>
      </c>
      <c r="AC306" s="20">
        <f t="shared" si="96"/>
        <v>0</v>
      </c>
      <c r="AD306" s="20">
        <f t="shared" si="96"/>
        <v>0</v>
      </c>
      <c r="AE306" s="20">
        <f t="shared" si="96"/>
        <v>1</v>
      </c>
      <c r="AF306" s="20">
        <f t="shared" si="96"/>
        <v>0</v>
      </c>
      <c r="AG306" s="20">
        <f t="shared" si="96"/>
        <v>0</v>
      </c>
      <c r="AH306" s="20">
        <f t="shared" si="96"/>
        <v>0</v>
      </c>
      <c r="AI306" s="20">
        <f t="shared" si="96"/>
        <v>0</v>
      </c>
      <c r="AJ306" s="40" t="s">
        <v>1075</v>
      </c>
      <c r="AK306" s="15">
        <v>2</v>
      </c>
      <c r="AL306" s="15">
        <v>1</v>
      </c>
      <c r="AM306" s="15">
        <v>3</v>
      </c>
      <c r="AN306" s="15">
        <v>0</v>
      </c>
      <c r="AO306" s="15">
        <v>30</v>
      </c>
      <c r="AP306" s="15">
        <v>1</v>
      </c>
      <c r="AQ306" s="15" t="s">
        <v>1074</v>
      </c>
      <c r="AR306" s="29">
        <v>30</v>
      </c>
      <c r="AS306" s="40" t="s">
        <v>52</v>
      </c>
      <c r="AT306" s="28">
        <f t="shared" si="83"/>
        <v>1</v>
      </c>
      <c r="AU306" s="29" t="s">
        <v>1074</v>
      </c>
      <c r="AV306" s="40" t="s">
        <v>52</v>
      </c>
      <c r="AW306" s="32">
        <f t="shared" si="91"/>
        <v>1</v>
      </c>
      <c r="AX306" s="32">
        <f t="shared" si="91"/>
        <v>0</v>
      </c>
      <c r="AY306" s="32">
        <f t="shared" si="91"/>
        <v>0</v>
      </c>
      <c r="AZ306" s="42" t="s">
        <v>1469</v>
      </c>
      <c r="BA306">
        <f t="shared" si="94"/>
        <v>0</v>
      </c>
      <c r="BB306">
        <f t="shared" si="98"/>
        <v>0</v>
      </c>
      <c r="BC306">
        <f t="shared" si="98"/>
        <v>1</v>
      </c>
      <c r="BD306">
        <f t="shared" si="98"/>
        <v>0</v>
      </c>
      <c r="BE306">
        <f t="shared" si="98"/>
        <v>0</v>
      </c>
      <c r="BF306">
        <f t="shared" si="98"/>
        <v>0</v>
      </c>
      <c r="BG306" s="40" t="s">
        <v>109</v>
      </c>
      <c r="BH306" s="20">
        <f t="shared" si="92"/>
        <v>1</v>
      </c>
      <c r="BI306" s="20">
        <f t="shared" si="92"/>
        <v>0</v>
      </c>
      <c r="BJ306" s="20">
        <f t="shared" si="92"/>
        <v>0</v>
      </c>
      <c r="BK306" s="20">
        <f t="shared" si="92"/>
        <v>0</v>
      </c>
      <c r="BL306" s="15">
        <v>33.762996899999997</v>
      </c>
      <c r="BM306" s="16">
        <v>-84.423132800000005</v>
      </c>
      <c r="BO306">
        <f t="shared" si="86"/>
        <v>0</v>
      </c>
      <c r="BP306" s="28">
        <f t="shared" si="87"/>
        <v>1</v>
      </c>
      <c r="BQ306">
        <f t="shared" si="95"/>
        <v>0</v>
      </c>
      <c r="BR306">
        <f t="shared" si="99"/>
        <v>0</v>
      </c>
      <c r="BS306">
        <f t="shared" si="99"/>
        <v>1</v>
      </c>
      <c r="BT306">
        <f t="shared" si="99"/>
        <v>0</v>
      </c>
      <c r="BU306">
        <f t="shared" si="99"/>
        <v>0</v>
      </c>
    </row>
    <row r="307" spans="1:73" x14ac:dyDescent="0.45">
      <c r="A307" s="18">
        <v>306</v>
      </c>
      <c r="B307" s="15" t="s">
        <v>1076</v>
      </c>
      <c r="C307" s="15" t="s">
        <v>1178</v>
      </c>
      <c r="D307" s="15" t="s">
        <v>1177</v>
      </c>
      <c r="E307" s="17">
        <v>31068</v>
      </c>
      <c r="F307" s="15" t="s">
        <v>1076</v>
      </c>
      <c r="G307" s="40" t="s">
        <v>24</v>
      </c>
      <c r="H307">
        <f t="shared" si="82"/>
        <v>0</v>
      </c>
      <c r="I307" s="15" t="s">
        <v>776</v>
      </c>
      <c r="J307" s="40" t="s">
        <v>776</v>
      </c>
      <c r="K307" s="15"/>
      <c r="L307" s="15"/>
      <c r="M307" s="15"/>
      <c r="N307" s="15"/>
      <c r="O307" s="15"/>
      <c r="P307" s="15"/>
      <c r="Q307" s="15"/>
      <c r="R307" s="15"/>
      <c r="S307" s="15"/>
      <c r="T307" s="15"/>
      <c r="U307" s="15"/>
      <c r="V307" s="15"/>
      <c r="W307" s="15"/>
      <c r="X307" s="40" t="s">
        <v>26</v>
      </c>
      <c r="Y307" s="20">
        <f t="shared" si="97"/>
        <v>1</v>
      </c>
      <c r="Z307" s="20">
        <f t="shared" si="96"/>
        <v>0</v>
      </c>
      <c r="AA307" s="20">
        <f t="shared" si="96"/>
        <v>0</v>
      </c>
      <c r="AB307" s="20">
        <f t="shared" si="96"/>
        <v>0</v>
      </c>
      <c r="AC307" s="20">
        <f t="shared" si="96"/>
        <v>0</v>
      </c>
      <c r="AD307" s="20">
        <f t="shared" si="96"/>
        <v>0</v>
      </c>
      <c r="AE307" s="20">
        <f t="shared" si="96"/>
        <v>0</v>
      </c>
      <c r="AF307" s="20">
        <f t="shared" si="96"/>
        <v>0</v>
      </c>
      <c r="AG307" s="20">
        <f t="shared" si="96"/>
        <v>0</v>
      </c>
      <c r="AH307" s="20">
        <f t="shared" si="96"/>
        <v>0</v>
      </c>
      <c r="AI307" s="20">
        <f t="shared" si="96"/>
        <v>0</v>
      </c>
      <c r="AJ307" s="40" t="s">
        <v>1078</v>
      </c>
      <c r="AK307" s="15">
        <v>1</v>
      </c>
      <c r="AL307" s="15">
        <v>3</v>
      </c>
      <c r="AM307" s="15">
        <v>4</v>
      </c>
      <c r="AN307" s="15">
        <v>0</v>
      </c>
      <c r="AO307" s="15">
        <v>14</v>
      </c>
      <c r="AP307" s="15"/>
      <c r="AQ307" s="15"/>
      <c r="AR307" s="29">
        <v>14</v>
      </c>
      <c r="AS307" s="39" t="s">
        <v>28</v>
      </c>
      <c r="AT307" s="28">
        <f t="shared" si="83"/>
        <v>0</v>
      </c>
      <c r="AU307" s="28" t="s">
        <v>101</v>
      </c>
      <c r="AV307" s="40" t="s">
        <v>52</v>
      </c>
      <c r="AW307" s="32">
        <f t="shared" si="91"/>
        <v>1</v>
      </c>
      <c r="AX307" s="32">
        <f t="shared" si="91"/>
        <v>0</v>
      </c>
      <c r="AY307" s="32">
        <f t="shared" si="91"/>
        <v>0</v>
      </c>
      <c r="AZ307" s="42" t="s">
        <v>29</v>
      </c>
      <c r="BA307">
        <f t="shared" si="94"/>
        <v>1</v>
      </c>
      <c r="BB307">
        <f t="shared" si="98"/>
        <v>0</v>
      </c>
      <c r="BC307">
        <f t="shared" si="98"/>
        <v>0</v>
      </c>
      <c r="BD307">
        <f t="shared" si="98"/>
        <v>0</v>
      </c>
      <c r="BE307">
        <f t="shared" si="98"/>
        <v>0</v>
      </c>
      <c r="BF307">
        <f t="shared" si="98"/>
        <v>0</v>
      </c>
      <c r="BG307" s="40" t="s">
        <v>109</v>
      </c>
      <c r="BH307" s="20">
        <f t="shared" si="92"/>
        <v>1</v>
      </c>
      <c r="BI307" s="20">
        <f t="shared" si="92"/>
        <v>0</v>
      </c>
      <c r="BJ307" s="20">
        <f t="shared" si="92"/>
        <v>0</v>
      </c>
      <c r="BK307" s="20">
        <f t="shared" si="92"/>
        <v>0</v>
      </c>
      <c r="BL307" s="15">
        <v>37.671294179999997</v>
      </c>
      <c r="BM307" s="16">
        <v>-97.550704760000002</v>
      </c>
      <c r="BO307">
        <f t="shared" si="86"/>
        <v>0</v>
      </c>
      <c r="BP307" s="28">
        <f t="shared" si="87"/>
        <v>1</v>
      </c>
      <c r="BQ307">
        <f t="shared" si="95"/>
        <v>1</v>
      </c>
      <c r="BR307">
        <f t="shared" si="99"/>
        <v>0</v>
      </c>
      <c r="BS307">
        <f t="shared" si="99"/>
        <v>0</v>
      </c>
      <c r="BT307">
        <f t="shared" si="99"/>
        <v>0</v>
      </c>
      <c r="BU307">
        <f t="shared" si="99"/>
        <v>0</v>
      </c>
    </row>
    <row r="308" spans="1:73" x14ac:dyDescent="0.45">
      <c r="A308" s="18">
        <v>307</v>
      </c>
      <c r="B308" s="15" t="s">
        <v>1079</v>
      </c>
      <c r="C308" s="15" t="s">
        <v>1176</v>
      </c>
      <c r="D308" s="15" t="s">
        <v>1163</v>
      </c>
      <c r="E308" s="17">
        <v>30881</v>
      </c>
      <c r="F308" s="15" t="s">
        <v>1079</v>
      </c>
      <c r="G308" s="40" t="s">
        <v>24</v>
      </c>
      <c r="H308">
        <f t="shared" si="82"/>
        <v>0</v>
      </c>
      <c r="I308" s="15" t="s">
        <v>25</v>
      </c>
      <c r="J308" s="40" t="s">
        <v>25</v>
      </c>
      <c r="K308" s="15"/>
      <c r="L308" s="15"/>
      <c r="M308" s="15"/>
      <c r="N308" s="15"/>
      <c r="O308" s="15"/>
      <c r="P308" s="15"/>
      <c r="Q308" s="15"/>
      <c r="R308" s="15"/>
      <c r="S308" s="15"/>
      <c r="T308" s="15"/>
      <c r="U308" s="15"/>
      <c r="V308" s="15"/>
      <c r="W308" s="15"/>
      <c r="X308" s="40" t="s">
        <v>223</v>
      </c>
      <c r="Y308" s="20">
        <f t="shared" si="97"/>
        <v>0</v>
      </c>
      <c r="Z308" s="20">
        <f t="shared" si="96"/>
        <v>0</v>
      </c>
      <c r="AA308" s="20">
        <f t="shared" si="96"/>
        <v>0</v>
      </c>
      <c r="AB308" s="20">
        <f t="shared" si="96"/>
        <v>0</v>
      </c>
      <c r="AC308" s="20">
        <f t="shared" si="96"/>
        <v>1</v>
      </c>
      <c r="AD308" s="20">
        <f t="shared" si="96"/>
        <v>0</v>
      </c>
      <c r="AE308" s="20">
        <f t="shared" si="96"/>
        <v>0</v>
      </c>
      <c r="AF308" s="20">
        <f t="shared" si="96"/>
        <v>0</v>
      </c>
      <c r="AG308" s="20">
        <f t="shared" si="96"/>
        <v>0</v>
      </c>
      <c r="AH308" s="20">
        <f t="shared" si="96"/>
        <v>0</v>
      </c>
      <c r="AI308" s="20">
        <f t="shared" si="96"/>
        <v>0</v>
      </c>
      <c r="AJ308" s="40" t="s">
        <v>1081</v>
      </c>
      <c r="AK308" s="15">
        <v>22</v>
      </c>
      <c r="AL308" s="15">
        <v>19</v>
      </c>
      <c r="AM308" s="15">
        <v>40</v>
      </c>
      <c r="AN308" s="15">
        <v>0</v>
      </c>
      <c r="AO308" s="15">
        <v>41</v>
      </c>
      <c r="AP308" s="15">
        <v>0</v>
      </c>
      <c r="AQ308" s="15"/>
      <c r="AR308" s="29">
        <v>41</v>
      </c>
      <c r="AS308" s="39" t="s">
        <v>28</v>
      </c>
      <c r="AT308" s="28">
        <f t="shared" si="83"/>
        <v>0</v>
      </c>
      <c r="AU308" s="28" t="s">
        <v>101</v>
      </c>
      <c r="AV308" s="40" t="s">
        <v>52</v>
      </c>
      <c r="AW308" s="32">
        <f t="shared" si="91"/>
        <v>1</v>
      </c>
      <c r="AX308" s="32">
        <f t="shared" si="91"/>
        <v>0</v>
      </c>
      <c r="AY308" s="32">
        <f t="shared" si="91"/>
        <v>0</v>
      </c>
      <c r="AZ308" s="42" t="s">
        <v>29</v>
      </c>
      <c r="BA308">
        <f t="shared" si="94"/>
        <v>1</v>
      </c>
      <c r="BB308">
        <f t="shared" si="98"/>
        <v>0</v>
      </c>
      <c r="BC308">
        <f t="shared" si="98"/>
        <v>0</v>
      </c>
      <c r="BD308">
        <f t="shared" si="98"/>
        <v>0</v>
      </c>
      <c r="BE308">
        <f t="shared" si="98"/>
        <v>0</v>
      </c>
      <c r="BF308">
        <f t="shared" si="98"/>
        <v>0</v>
      </c>
      <c r="BG308" s="40" t="s">
        <v>109</v>
      </c>
      <c r="BH308" s="20">
        <f t="shared" si="92"/>
        <v>1</v>
      </c>
      <c r="BI308" s="20">
        <f t="shared" si="92"/>
        <v>0</v>
      </c>
      <c r="BJ308" s="20">
        <f t="shared" si="92"/>
        <v>0</v>
      </c>
      <c r="BK308" s="20">
        <f t="shared" si="92"/>
        <v>0</v>
      </c>
      <c r="BL308" s="15">
        <v>32.555556000000003</v>
      </c>
      <c r="BM308" s="16">
        <v>-117.047656</v>
      </c>
      <c r="BO308">
        <f t="shared" si="86"/>
        <v>0</v>
      </c>
      <c r="BP308" s="28">
        <f t="shared" si="87"/>
        <v>1</v>
      </c>
      <c r="BQ308">
        <f t="shared" si="95"/>
        <v>1</v>
      </c>
      <c r="BR308">
        <f t="shared" si="99"/>
        <v>0</v>
      </c>
      <c r="BS308">
        <f t="shared" si="99"/>
        <v>0</v>
      </c>
      <c r="BT308">
        <f t="shared" si="99"/>
        <v>0</v>
      </c>
      <c r="BU308">
        <f t="shared" si="99"/>
        <v>0</v>
      </c>
    </row>
    <row r="309" spans="1:73" x14ac:dyDescent="0.45">
      <c r="A309" s="18">
        <v>308</v>
      </c>
      <c r="B309" s="15" t="s">
        <v>1082</v>
      </c>
      <c r="C309" s="15" t="s">
        <v>1175</v>
      </c>
      <c r="D309" s="15" t="s">
        <v>1152</v>
      </c>
      <c r="E309" s="17">
        <v>30862</v>
      </c>
      <c r="F309" s="15" t="s">
        <v>1083</v>
      </c>
      <c r="G309" s="40" t="s">
        <v>24</v>
      </c>
      <c r="H309">
        <f t="shared" si="82"/>
        <v>0</v>
      </c>
      <c r="I309" s="15" t="s">
        <v>25</v>
      </c>
      <c r="J309" s="40" t="s">
        <v>25</v>
      </c>
      <c r="K309" s="15"/>
      <c r="L309" s="15"/>
      <c r="M309" s="15"/>
      <c r="N309" s="15"/>
      <c r="O309" s="15"/>
      <c r="P309" s="15"/>
      <c r="Q309" s="15"/>
      <c r="R309" s="15"/>
      <c r="S309" s="15"/>
      <c r="T309" s="15"/>
      <c r="U309" s="15"/>
      <c r="V309" s="15"/>
      <c r="W309" s="15"/>
      <c r="X309" s="40" t="s">
        <v>363</v>
      </c>
      <c r="Y309" s="20">
        <f t="shared" si="97"/>
        <v>0</v>
      </c>
      <c r="Z309" s="20">
        <f t="shared" si="96"/>
        <v>0</v>
      </c>
      <c r="AA309" s="20">
        <f t="shared" si="96"/>
        <v>0</v>
      </c>
      <c r="AB309" s="20">
        <f t="shared" si="96"/>
        <v>0</v>
      </c>
      <c r="AC309" s="20">
        <f t="shared" si="96"/>
        <v>0</v>
      </c>
      <c r="AD309" s="20">
        <f t="shared" si="96"/>
        <v>0</v>
      </c>
      <c r="AE309" s="20">
        <f t="shared" si="96"/>
        <v>0</v>
      </c>
      <c r="AF309" s="20">
        <f t="shared" si="96"/>
        <v>0</v>
      </c>
      <c r="AG309" s="20">
        <f t="shared" si="96"/>
        <v>0</v>
      </c>
      <c r="AH309" s="20">
        <f t="shared" si="96"/>
        <v>0</v>
      </c>
      <c r="AI309" s="20">
        <f t="shared" si="96"/>
        <v>0</v>
      </c>
      <c r="AJ309" s="40" t="s">
        <v>1084</v>
      </c>
      <c r="AK309" s="15">
        <v>6</v>
      </c>
      <c r="AL309" s="15">
        <v>1</v>
      </c>
      <c r="AM309" s="15">
        <v>7</v>
      </c>
      <c r="AN309" s="15">
        <v>0</v>
      </c>
      <c r="AO309" s="15">
        <v>39</v>
      </c>
      <c r="AP309" s="15"/>
      <c r="AQ309" s="15"/>
      <c r="AR309" s="29">
        <v>39</v>
      </c>
      <c r="AS309" s="39" t="s">
        <v>28</v>
      </c>
      <c r="AT309" s="28">
        <f t="shared" si="83"/>
        <v>0</v>
      </c>
      <c r="AU309" s="28" t="s">
        <v>101</v>
      </c>
      <c r="AV309" s="40" t="s">
        <v>52</v>
      </c>
      <c r="AW309" s="32">
        <f t="shared" si="91"/>
        <v>1</v>
      </c>
      <c r="AX309" s="32">
        <f t="shared" si="91"/>
        <v>0</v>
      </c>
      <c r="AY309" s="32">
        <f t="shared" si="91"/>
        <v>0</v>
      </c>
      <c r="AZ309" s="42" t="s">
        <v>29</v>
      </c>
      <c r="BA309">
        <f t="shared" si="94"/>
        <v>1</v>
      </c>
      <c r="BB309">
        <f t="shared" si="98"/>
        <v>0</v>
      </c>
      <c r="BC309">
        <f t="shared" si="98"/>
        <v>0</v>
      </c>
      <c r="BD309">
        <f t="shared" si="98"/>
        <v>0</v>
      </c>
      <c r="BE309">
        <f t="shared" si="98"/>
        <v>0</v>
      </c>
      <c r="BF309">
        <f t="shared" si="98"/>
        <v>0</v>
      </c>
      <c r="BG309" s="40" t="s">
        <v>109</v>
      </c>
      <c r="BH309" s="20">
        <f t="shared" si="92"/>
        <v>1</v>
      </c>
      <c r="BI309" s="20">
        <f t="shared" si="92"/>
        <v>0</v>
      </c>
      <c r="BJ309" s="20">
        <f t="shared" si="92"/>
        <v>0</v>
      </c>
      <c r="BK309" s="20">
        <f t="shared" si="92"/>
        <v>0</v>
      </c>
      <c r="BL309" s="15">
        <v>32.794805959999998</v>
      </c>
      <c r="BM309" s="16">
        <v>-96.766310939999997</v>
      </c>
      <c r="BO309">
        <f t="shared" si="86"/>
        <v>0</v>
      </c>
      <c r="BP309" s="28">
        <f t="shared" si="87"/>
        <v>1</v>
      </c>
      <c r="BQ309">
        <f t="shared" si="95"/>
        <v>1</v>
      </c>
      <c r="BR309">
        <f t="shared" si="99"/>
        <v>0</v>
      </c>
      <c r="BS309">
        <f t="shared" si="99"/>
        <v>0</v>
      </c>
      <c r="BT309">
        <f t="shared" si="99"/>
        <v>0</v>
      </c>
      <c r="BU309">
        <f t="shared" si="99"/>
        <v>0</v>
      </c>
    </row>
    <row r="310" spans="1:73" x14ac:dyDescent="0.45">
      <c r="A310" s="18">
        <v>309</v>
      </c>
      <c r="B310" s="15" t="s">
        <v>1085</v>
      </c>
      <c r="C310" s="15" t="s">
        <v>1164</v>
      </c>
      <c r="D310" s="15" t="s">
        <v>1163</v>
      </c>
      <c r="E310" s="17">
        <v>30736</v>
      </c>
      <c r="F310" s="15" t="s">
        <v>1460</v>
      </c>
      <c r="G310" s="40" t="s">
        <v>34</v>
      </c>
      <c r="H310">
        <f t="shared" si="82"/>
        <v>1</v>
      </c>
      <c r="I310" s="15" t="s">
        <v>1086</v>
      </c>
      <c r="J310" s="40" t="s">
        <v>1086</v>
      </c>
      <c r="K310" s="15"/>
      <c r="L310" s="15"/>
      <c r="M310" s="15"/>
      <c r="N310" s="15"/>
      <c r="O310" s="15"/>
      <c r="P310" s="15"/>
      <c r="Q310" s="15"/>
      <c r="R310" s="15"/>
      <c r="S310" s="15"/>
      <c r="T310" s="15"/>
      <c r="U310" s="15"/>
      <c r="V310" s="15"/>
      <c r="W310" s="15"/>
      <c r="X310" s="40" t="s">
        <v>57</v>
      </c>
      <c r="Y310" s="20">
        <f t="shared" si="97"/>
        <v>0</v>
      </c>
      <c r="Z310" s="20">
        <f t="shared" si="96"/>
        <v>0</v>
      </c>
      <c r="AA310" s="20">
        <f t="shared" si="96"/>
        <v>0</v>
      </c>
      <c r="AB310" s="20">
        <f t="shared" si="96"/>
        <v>1</v>
      </c>
      <c r="AC310" s="20">
        <f t="shared" si="96"/>
        <v>0</v>
      </c>
      <c r="AD310" s="20">
        <f t="shared" si="96"/>
        <v>0</v>
      </c>
      <c r="AE310" s="20">
        <f t="shared" si="96"/>
        <v>0</v>
      </c>
      <c r="AF310" s="20">
        <f t="shared" si="96"/>
        <v>0</v>
      </c>
      <c r="AG310" s="20">
        <f t="shared" si="96"/>
        <v>0</v>
      </c>
      <c r="AH310" s="20">
        <f t="shared" si="96"/>
        <v>0</v>
      </c>
      <c r="AI310" s="20">
        <f t="shared" si="96"/>
        <v>0</v>
      </c>
      <c r="AJ310" s="40" t="s">
        <v>1087</v>
      </c>
      <c r="AK310" s="15">
        <v>3</v>
      </c>
      <c r="AL310" s="15">
        <v>12</v>
      </c>
      <c r="AM310" s="15">
        <v>14</v>
      </c>
      <c r="AN310" s="15">
        <v>0</v>
      </c>
      <c r="AO310" s="15">
        <v>28</v>
      </c>
      <c r="AP310" s="15"/>
      <c r="AQ310" s="15"/>
      <c r="AR310" s="29">
        <v>28</v>
      </c>
      <c r="AS310" s="39" t="s">
        <v>28</v>
      </c>
      <c r="AT310" s="28">
        <f t="shared" si="83"/>
        <v>0</v>
      </c>
      <c r="AU310" s="28" t="s">
        <v>101</v>
      </c>
      <c r="AV310" s="40" t="s">
        <v>52</v>
      </c>
      <c r="AW310" s="32">
        <f t="shared" si="91"/>
        <v>1</v>
      </c>
      <c r="AX310" s="32">
        <f t="shared" si="91"/>
        <v>0</v>
      </c>
      <c r="AY310" s="32">
        <f t="shared" si="91"/>
        <v>0</v>
      </c>
      <c r="AZ310" s="42" t="s">
        <v>1469</v>
      </c>
      <c r="BA310">
        <f t="shared" si="94"/>
        <v>0</v>
      </c>
      <c r="BB310">
        <f t="shared" si="98"/>
        <v>0</v>
      </c>
      <c r="BC310">
        <f t="shared" si="98"/>
        <v>1</v>
      </c>
      <c r="BD310">
        <f t="shared" si="98"/>
        <v>0</v>
      </c>
      <c r="BE310">
        <f t="shared" si="98"/>
        <v>0</v>
      </c>
      <c r="BF310">
        <f t="shared" si="98"/>
        <v>0</v>
      </c>
      <c r="BG310" s="40" t="s">
        <v>109</v>
      </c>
      <c r="BH310" s="20">
        <f t="shared" si="92"/>
        <v>1</v>
      </c>
      <c r="BI310" s="20">
        <f t="shared" si="92"/>
        <v>0</v>
      </c>
      <c r="BJ310" s="20">
        <f t="shared" si="92"/>
        <v>0</v>
      </c>
      <c r="BK310" s="20">
        <f t="shared" si="92"/>
        <v>0</v>
      </c>
      <c r="BL310" s="15">
        <v>34.176220919999999</v>
      </c>
      <c r="BM310" s="16">
        <v>-118.5399542</v>
      </c>
      <c r="BO310">
        <f t="shared" si="86"/>
        <v>0</v>
      </c>
      <c r="BP310" s="28">
        <f t="shared" si="87"/>
        <v>1</v>
      </c>
      <c r="BQ310">
        <f t="shared" si="95"/>
        <v>0</v>
      </c>
      <c r="BR310">
        <f t="shared" si="99"/>
        <v>0</v>
      </c>
      <c r="BS310">
        <f t="shared" si="99"/>
        <v>1</v>
      </c>
      <c r="BT310">
        <f t="shared" si="99"/>
        <v>0</v>
      </c>
      <c r="BU310">
        <f t="shared" si="99"/>
        <v>0</v>
      </c>
    </row>
    <row r="311" spans="1:73" x14ac:dyDescent="0.45">
      <c r="A311" s="18">
        <v>310</v>
      </c>
      <c r="B311" s="15" t="s">
        <v>1088</v>
      </c>
      <c r="C311" s="15" t="s">
        <v>1174</v>
      </c>
      <c r="D311" s="15" t="s">
        <v>1167</v>
      </c>
      <c r="E311" s="17">
        <v>30547</v>
      </c>
      <c r="F311" s="15" t="s">
        <v>1088</v>
      </c>
      <c r="G311" s="40" t="s">
        <v>24</v>
      </c>
      <c r="H311">
        <f t="shared" si="82"/>
        <v>0</v>
      </c>
      <c r="I311" s="15" t="s">
        <v>1090</v>
      </c>
      <c r="J311" s="40" t="s">
        <v>1090</v>
      </c>
      <c r="K311" s="15"/>
      <c r="L311" s="15"/>
      <c r="M311" s="15"/>
      <c r="N311" s="15"/>
      <c r="O311" s="15"/>
      <c r="P311" s="15"/>
      <c r="Q311" s="15"/>
      <c r="R311" s="15"/>
      <c r="S311" s="15"/>
      <c r="T311" s="15"/>
      <c r="U311" s="15"/>
      <c r="V311" s="15"/>
      <c r="W311" s="15"/>
      <c r="X311" s="40" t="s">
        <v>132</v>
      </c>
      <c r="Y311" s="20">
        <f t="shared" si="97"/>
        <v>0</v>
      </c>
      <c r="Z311" s="20">
        <f t="shared" si="96"/>
        <v>0</v>
      </c>
      <c r="AA311" s="20">
        <f t="shared" si="96"/>
        <v>0</v>
      </c>
      <c r="AB311" s="20">
        <f t="shared" si="96"/>
        <v>0</v>
      </c>
      <c r="AC311" s="20">
        <f t="shared" si="96"/>
        <v>0</v>
      </c>
      <c r="AD311" s="20">
        <f t="shared" si="96"/>
        <v>0</v>
      </c>
      <c r="AE311" s="20">
        <f t="shared" si="96"/>
        <v>1</v>
      </c>
      <c r="AF311" s="20">
        <f t="shared" si="96"/>
        <v>0</v>
      </c>
      <c r="AG311" s="20">
        <f t="shared" si="96"/>
        <v>0</v>
      </c>
      <c r="AH311" s="20">
        <f t="shared" si="96"/>
        <v>0</v>
      </c>
      <c r="AI311" s="20">
        <f t="shared" si="96"/>
        <v>0</v>
      </c>
      <c r="AJ311" s="40" t="s">
        <v>1091</v>
      </c>
      <c r="AK311" s="15">
        <v>1</v>
      </c>
      <c r="AL311" s="15">
        <v>3</v>
      </c>
      <c r="AM311" s="15">
        <v>4</v>
      </c>
      <c r="AN311" s="15">
        <v>0</v>
      </c>
      <c r="AO311" s="15">
        <v>55</v>
      </c>
      <c r="AP311" s="15">
        <v>0</v>
      </c>
      <c r="AQ311" s="15"/>
      <c r="AR311" s="29">
        <v>55</v>
      </c>
      <c r="AS311" s="39" t="s">
        <v>28</v>
      </c>
      <c r="AT311" s="28">
        <f t="shared" si="83"/>
        <v>0</v>
      </c>
      <c r="AU311" s="28" t="s">
        <v>101</v>
      </c>
      <c r="AV311" s="40" t="s">
        <v>52</v>
      </c>
      <c r="AW311" s="32">
        <f t="shared" si="91"/>
        <v>1</v>
      </c>
      <c r="AX311" s="32">
        <f t="shared" si="91"/>
        <v>0</v>
      </c>
      <c r="AY311" s="32">
        <f t="shared" si="91"/>
        <v>0</v>
      </c>
      <c r="AZ311" s="42" t="s">
        <v>29</v>
      </c>
      <c r="BA311">
        <f t="shared" si="94"/>
        <v>1</v>
      </c>
      <c r="BB311">
        <f t="shared" si="98"/>
        <v>0</v>
      </c>
      <c r="BC311">
        <f t="shared" si="98"/>
        <v>0</v>
      </c>
      <c r="BD311">
        <f t="shared" si="98"/>
        <v>0</v>
      </c>
      <c r="BE311">
        <f t="shared" si="98"/>
        <v>0</v>
      </c>
      <c r="BF311">
        <f t="shared" si="98"/>
        <v>0</v>
      </c>
      <c r="BG311" s="40" t="s">
        <v>109</v>
      </c>
      <c r="BH311" s="20">
        <f t="shared" si="92"/>
        <v>1</v>
      </c>
      <c r="BI311" s="20">
        <f t="shared" si="92"/>
        <v>0</v>
      </c>
      <c r="BJ311" s="20">
        <f t="shared" si="92"/>
        <v>0</v>
      </c>
      <c r="BK311" s="20">
        <f t="shared" si="92"/>
        <v>0</v>
      </c>
      <c r="BL311" s="15">
        <v>33.832728869999997</v>
      </c>
      <c r="BM311" s="16">
        <v>-81.805158399999996</v>
      </c>
      <c r="BO311">
        <f t="shared" si="86"/>
        <v>0</v>
      </c>
      <c r="BP311" s="28">
        <f t="shared" si="87"/>
        <v>1</v>
      </c>
      <c r="BQ311">
        <f t="shared" si="95"/>
        <v>1</v>
      </c>
      <c r="BR311">
        <f t="shared" si="99"/>
        <v>0</v>
      </c>
      <c r="BS311">
        <f t="shared" si="99"/>
        <v>0</v>
      </c>
      <c r="BT311">
        <f t="shared" si="99"/>
        <v>0</v>
      </c>
      <c r="BU311">
        <f t="shared" si="99"/>
        <v>0</v>
      </c>
    </row>
    <row r="312" spans="1:73" x14ac:dyDescent="0.45">
      <c r="A312" s="18">
        <v>311</v>
      </c>
      <c r="B312" s="15" t="s">
        <v>1092</v>
      </c>
      <c r="C312" s="15" t="s">
        <v>1173</v>
      </c>
      <c r="D312" s="15" t="s">
        <v>1155</v>
      </c>
      <c r="E312" s="17">
        <v>30365</v>
      </c>
      <c r="F312" s="15" t="s">
        <v>1093</v>
      </c>
      <c r="G312" s="40" t="s">
        <v>24</v>
      </c>
      <c r="H312">
        <f t="shared" si="82"/>
        <v>0</v>
      </c>
      <c r="I312" s="15" t="s">
        <v>25</v>
      </c>
      <c r="J312" s="40" t="s">
        <v>25</v>
      </c>
      <c r="K312" s="15"/>
      <c r="L312" s="15"/>
      <c r="M312" s="15"/>
      <c r="N312" s="15"/>
      <c r="O312" s="15"/>
      <c r="P312" s="15"/>
      <c r="Q312" s="15"/>
      <c r="R312" s="15"/>
      <c r="S312" s="15"/>
      <c r="T312" s="15"/>
      <c r="U312" s="15"/>
      <c r="V312" s="15"/>
      <c r="W312" s="15"/>
      <c r="X312" s="40" t="s">
        <v>57</v>
      </c>
      <c r="Y312" s="20">
        <f t="shared" si="97"/>
        <v>0</v>
      </c>
      <c r="Z312" s="20">
        <f t="shared" si="96"/>
        <v>0</v>
      </c>
      <c r="AA312" s="20">
        <f t="shared" si="96"/>
        <v>0</v>
      </c>
      <c r="AB312" s="20">
        <f t="shared" si="96"/>
        <v>1</v>
      </c>
      <c r="AC312" s="20">
        <f t="shared" si="96"/>
        <v>0</v>
      </c>
      <c r="AD312" s="20">
        <f t="shared" si="96"/>
        <v>0</v>
      </c>
      <c r="AE312" s="20">
        <f t="shared" si="96"/>
        <v>0</v>
      </c>
      <c r="AF312" s="20">
        <f t="shared" si="96"/>
        <v>0</v>
      </c>
      <c r="AG312" s="20">
        <f t="shared" si="96"/>
        <v>0</v>
      </c>
      <c r="AH312" s="20">
        <f t="shared" si="96"/>
        <v>0</v>
      </c>
      <c r="AI312" s="20">
        <f t="shared" si="96"/>
        <v>0</v>
      </c>
      <c r="AJ312" s="40" t="s">
        <v>1094</v>
      </c>
      <c r="AK312" s="15">
        <v>13</v>
      </c>
      <c r="AL312" s="15">
        <v>1</v>
      </c>
      <c r="AM312" s="15">
        <v>14</v>
      </c>
      <c r="AN312" s="15">
        <v>0</v>
      </c>
      <c r="AO312" s="15">
        <v>23</v>
      </c>
      <c r="AP312" s="15"/>
      <c r="AQ312" s="15"/>
      <c r="AR312" s="29">
        <v>23</v>
      </c>
      <c r="AS312" s="39" t="s">
        <v>28</v>
      </c>
      <c r="AT312" s="28">
        <f t="shared" si="83"/>
        <v>0</v>
      </c>
      <c r="AU312" s="28" t="s">
        <v>101</v>
      </c>
      <c r="AV312" s="40" t="s">
        <v>101</v>
      </c>
      <c r="AW312" s="32">
        <f t="shared" si="91"/>
        <v>0</v>
      </c>
      <c r="AX312" s="32">
        <f t="shared" si="91"/>
        <v>0</v>
      </c>
      <c r="AY312" s="32">
        <f t="shared" si="91"/>
        <v>1</v>
      </c>
      <c r="AZ312" s="42" t="s">
        <v>144</v>
      </c>
      <c r="BA312">
        <f t="shared" si="94"/>
        <v>0</v>
      </c>
      <c r="BB312">
        <f t="shared" si="98"/>
        <v>0</v>
      </c>
      <c r="BC312">
        <f t="shared" si="98"/>
        <v>0</v>
      </c>
      <c r="BD312">
        <f t="shared" si="98"/>
        <v>0</v>
      </c>
      <c r="BE312">
        <f t="shared" si="98"/>
        <v>1</v>
      </c>
      <c r="BF312">
        <f t="shared" si="98"/>
        <v>0</v>
      </c>
      <c r="BG312" s="40" t="s">
        <v>109</v>
      </c>
      <c r="BH312" s="20">
        <f t="shared" si="92"/>
        <v>1</v>
      </c>
      <c r="BI312" s="20">
        <f t="shared" si="92"/>
        <v>0</v>
      </c>
      <c r="BJ312" s="20">
        <f t="shared" si="92"/>
        <v>0</v>
      </c>
      <c r="BK312" s="20">
        <f t="shared" si="92"/>
        <v>0</v>
      </c>
      <c r="BL312" s="15">
        <v>47.621995750000004</v>
      </c>
      <c r="BM312" s="16">
        <v>-122.323646</v>
      </c>
      <c r="BO312">
        <f t="shared" si="86"/>
        <v>0</v>
      </c>
      <c r="BP312" s="28">
        <f t="shared" si="87"/>
        <v>1</v>
      </c>
      <c r="BQ312">
        <f t="shared" si="95"/>
        <v>0</v>
      </c>
      <c r="BR312">
        <f t="shared" si="99"/>
        <v>0</v>
      </c>
      <c r="BS312">
        <f t="shared" si="99"/>
        <v>0</v>
      </c>
      <c r="BT312">
        <f t="shared" si="99"/>
        <v>1</v>
      </c>
      <c r="BU312">
        <f t="shared" si="99"/>
        <v>0</v>
      </c>
    </row>
    <row r="313" spans="1:73" x14ac:dyDescent="0.45">
      <c r="A313" s="18">
        <v>312</v>
      </c>
      <c r="B313" s="15" t="s">
        <v>1095</v>
      </c>
      <c r="C313" s="15" t="s">
        <v>1172</v>
      </c>
      <c r="D313" s="15" t="s">
        <v>1171</v>
      </c>
      <c r="E313" s="17">
        <v>30183</v>
      </c>
      <c r="F313" s="15" t="s">
        <v>1461</v>
      </c>
      <c r="G313" s="40" t="s">
        <v>24</v>
      </c>
      <c r="H313">
        <f t="shared" si="82"/>
        <v>0</v>
      </c>
      <c r="I313" s="15" t="s">
        <v>1096</v>
      </c>
      <c r="J313" s="40" t="s">
        <v>1096</v>
      </c>
      <c r="K313" s="15"/>
      <c r="L313" s="15"/>
      <c r="M313" s="15"/>
      <c r="N313" s="15"/>
      <c r="O313" s="15"/>
      <c r="P313" s="15"/>
      <c r="Q313" s="15"/>
      <c r="R313" s="15"/>
      <c r="S313" s="15"/>
      <c r="T313" s="15"/>
      <c r="U313" s="15"/>
      <c r="V313" s="15"/>
      <c r="W313" s="15"/>
      <c r="X313" s="40" t="s">
        <v>223</v>
      </c>
      <c r="Y313" s="20">
        <f t="shared" si="97"/>
        <v>0</v>
      </c>
      <c r="Z313" s="20">
        <f t="shared" si="96"/>
        <v>0</v>
      </c>
      <c r="AA313" s="20">
        <f t="shared" si="96"/>
        <v>0</v>
      </c>
      <c r="AB313" s="20">
        <f t="shared" si="96"/>
        <v>0</v>
      </c>
      <c r="AC313" s="20">
        <f t="shared" si="96"/>
        <v>1</v>
      </c>
      <c r="AD313" s="20">
        <f t="shared" si="96"/>
        <v>0</v>
      </c>
      <c r="AE313" s="20">
        <f t="shared" si="96"/>
        <v>0</v>
      </c>
      <c r="AF313" s="20">
        <f t="shared" si="96"/>
        <v>0</v>
      </c>
      <c r="AG313" s="20">
        <f t="shared" si="96"/>
        <v>0</v>
      </c>
      <c r="AH313" s="20">
        <f t="shared" si="96"/>
        <v>0</v>
      </c>
      <c r="AI313" s="20">
        <f t="shared" si="96"/>
        <v>0</v>
      </c>
      <c r="AJ313" s="40" t="s">
        <v>1097</v>
      </c>
      <c r="AK313" s="15">
        <v>9</v>
      </c>
      <c r="AL313" s="15">
        <v>3</v>
      </c>
      <c r="AM313" s="15">
        <v>11</v>
      </c>
      <c r="AN313" s="15">
        <v>0</v>
      </c>
      <c r="AO313" s="15">
        <v>51</v>
      </c>
      <c r="AP313" s="15"/>
      <c r="AQ313" s="15"/>
      <c r="AR313" s="29">
        <v>51</v>
      </c>
      <c r="AS313" s="39" t="s">
        <v>28</v>
      </c>
      <c r="AT313" s="28">
        <f t="shared" si="83"/>
        <v>0</v>
      </c>
      <c r="AU313" s="28" t="s">
        <v>101</v>
      </c>
      <c r="AV313" s="40" t="s">
        <v>52</v>
      </c>
      <c r="AW313" s="32">
        <f t="shared" si="91"/>
        <v>1</v>
      </c>
      <c r="AX313" s="32">
        <f t="shared" si="91"/>
        <v>0</v>
      </c>
      <c r="AY313" s="32">
        <f t="shared" si="91"/>
        <v>0</v>
      </c>
      <c r="AZ313" s="42" t="s">
        <v>29</v>
      </c>
      <c r="BA313">
        <f t="shared" si="94"/>
        <v>1</v>
      </c>
      <c r="BB313">
        <f t="shared" si="98"/>
        <v>0</v>
      </c>
      <c r="BC313">
        <f t="shared" si="98"/>
        <v>0</v>
      </c>
      <c r="BD313">
        <f t="shared" si="98"/>
        <v>0</v>
      </c>
      <c r="BE313">
        <f t="shared" si="98"/>
        <v>0</v>
      </c>
      <c r="BF313">
        <f t="shared" si="98"/>
        <v>0</v>
      </c>
      <c r="BG313" s="40" t="s">
        <v>109</v>
      </c>
      <c r="BH313" s="20">
        <f t="shared" si="92"/>
        <v>1</v>
      </c>
      <c r="BI313" s="20">
        <f t="shared" si="92"/>
        <v>0</v>
      </c>
      <c r="BJ313" s="20">
        <f t="shared" si="92"/>
        <v>0</v>
      </c>
      <c r="BK313" s="20">
        <f t="shared" si="92"/>
        <v>0</v>
      </c>
      <c r="BL313" s="15">
        <v>25.796539429999999</v>
      </c>
      <c r="BM313" s="16">
        <v>-80.208403970000006</v>
      </c>
      <c r="BO313">
        <f t="shared" si="86"/>
        <v>0</v>
      </c>
      <c r="BP313" s="28">
        <f t="shared" si="87"/>
        <v>1</v>
      </c>
      <c r="BQ313">
        <f t="shared" si="95"/>
        <v>1</v>
      </c>
      <c r="BR313">
        <f t="shared" si="99"/>
        <v>0</v>
      </c>
      <c r="BS313">
        <f t="shared" si="99"/>
        <v>0</v>
      </c>
      <c r="BT313">
        <f t="shared" si="99"/>
        <v>0</v>
      </c>
      <c r="BU313">
        <f t="shared" si="99"/>
        <v>0</v>
      </c>
    </row>
    <row r="314" spans="1:73" x14ac:dyDescent="0.45">
      <c r="A314" s="18">
        <v>313</v>
      </c>
      <c r="B314" s="15" t="s">
        <v>1098</v>
      </c>
      <c r="C314" s="15" t="s">
        <v>1170</v>
      </c>
      <c r="D314" s="15" t="s">
        <v>1169</v>
      </c>
      <c r="E314" s="17">
        <v>30029</v>
      </c>
      <c r="F314" s="15" t="s">
        <v>1098</v>
      </c>
      <c r="G314" s="40" t="s">
        <v>24</v>
      </c>
      <c r="H314">
        <f t="shared" si="82"/>
        <v>0</v>
      </c>
      <c r="I314" s="15" t="s">
        <v>776</v>
      </c>
      <c r="J314" s="40" t="s">
        <v>776</v>
      </c>
      <c r="K314" s="15"/>
      <c r="L314" s="15"/>
      <c r="M314" s="15"/>
      <c r="N314" s="15"/>
      <c r="O314" s="15"/>
      <c r="P314" s="15"/>
      <c r="Q314" s="15"/>
      <c r="R314" s="15"/>
      <c r="S314" s="15"/>
      <c r="T314" s="15"/>
      <c r="U314" s="15"/>
      <c r="V314" s="15"/>
      <c r="W314" s="15"/>
      <c r="X314" s="40" t="s">
        <v>132</v>
      </c>
      <c r="Y314" s="20">
        <f t="shared" si="97"/>
        <v>0</v>
      </c>
      <c r="Z314" s="20">
        <f t="shared" si="96"/>
        <v>0</v>
      </c>
      <c r="AA314" s="20">
        <f t="shared" si="96"/>
        <v>0</v>
      </c>
      <c r="AB314" s="20">
        <f t="shared" si="96"/>
        <v>0</v>
      </c>
      <c r="AC314" s="20">
        <f t="shared" si="96"/>
        <v>0</v>
      </c>
      <c r="AD314" s="20">
        <f t="shared" si="96"/>
        <v>0</v>
      </c>
      <c r="AE314" s="20">
        <f t="shared" si="96"/>
        <v>1</v>
      </c>
      <c r="AF314" s="20">
        <f t="shared" si="96"/>
        <v>0</v>
      </c>
      <c r="AG314" s="20">
        <f t="shared" si="96"/>
        <v>0</v>
      </c>
      <c r="AH314" s="20">
        <f t="shared" si="96"/>
        <v>0</v>
      </c>
      <c r="AI314" s="20">
        <f t="shared" si="96"/>
        <v>0</v>
      </c>
      <c r="AJ314" s="40" t="s">
        <v>1099</v>
      </c>
      <c r="AK314" s="15">
        <v>1</v>
      </c>
      <c r="AL314" s="15">
        <v>2</v>
      </c>
      <c r="AM314" s="15">
        <v>3</v>
      </c>
      <c r="AN314" s="15">
        <v>0</v>
      </c>
      <c r="AO314" s="15">
        <v>17</v>
      </c>
      <c r="AP314" s="15"/>
      <c r="AQ314" s="15"/>
      <c r="AR314" s="29">
        <v>17</v>
      </c>
      <c r="AS314" s="39" t="s">
        <v>28</v>
      </c>
      <c r="AT314" s="28">
        <f t="shared" si="83"/>
        <v>0</v>
      </c>
      <c r="AU314" s="28" t="s">
        <v>101</v>
      </c>
      <c r="AV314" s="40" t="s">
        <v>52</v>
      </c>
      <c r="AW314" s="32">
        <f t="shared" si="91"/>
        <v>1</v>
      </c>
      <c r="AX314" s="32">
        <f t="shared" si="91"/>
        <v>0</v>
      </c>
      <c r="AY314" s="32">
        <f t="shared" si="91"/>
        <v>0</v>
      </c>
      <c r="AZ314" s="42" t="s">
        <v>29</v>
      </c>
      <c r="BA314">
        <f t="shared" si="94"/>
        <v>1</v>
      </c>
      <c r="BB314">
        <f t="shared" si="98"/>
        <v>0</v>
      </c>
      <c r="BC314">
        <f t="shared" si="98"/>
        <v>0</v>
      </c>
      <c r="BD314">
        <f t="shared" si="98"/>
        <v>0</v>
      </c>
      <c r="BE314">
        <f t="shared" si="98"/>
        <v>0</v>
      </c>
      <c r="BF314">
        <f t="shared" si="98"/>
        <v>0</v>
      </c>
      <c r="BG314" s="40" t="s">
        <v>109</v>
      </c>
      <c r="BH314" s="20">
        <f t="shared" si="92"/>
        <v>1</v>
      </c>
      <c r="BI314" s="20">
        <f t="shared" si="92"/>
        <v>0</v>
      </c>
      <c r="BJ314" s="20">
        <f t="shared" si="92"/>
        <v>0</v>
      </c>
      <c r="BK314" s="20">
        <f t="shared" si="92"/>
        <v>0</v>
      </c>
      <c r="BL314" s="15">
        <v>36.189319230000002</v>
      </c>
      <c r="BM314" s="16">
        <v>-115.3264875</v>
      </c>
      <c r="BO314">
        <f t="shared" si="86"/>
        <v>0</v>
      </c>
      <c r="BP314" s="28">
        <f t="shared" si="87"/>
        <v>1</v>
      </c>
      <c r="BQ314">
        <f t="shared" si="95"/>
        <v>1</v>
      </c>
      <c r="BR314">
        <f t="shared" si="99"/>
        <v>0</v>
      </c>
      <c r="BS314">
        <f t="shared" si="99"/>
        <v>0</v>
      </c>
      <c r="BT314">
        <f t="shared" si="99"/>
        <v>0</v>
      </c>
      <c r="BU314">
        <f t="shared" si="99"/>
        <v>0</v>
      </c>
    </row>
    <row r="315" spans="1:73" x14ac:dyDescent="0.45">
      <c r="A315" s="18">
        <v>314</v>
      </c>
      <c r="B315" s="15" t="s">
        <v>1100</v>
      </c>
      <c r="C315" s="15" t="s">
        <v>1168</v>
      </c>
      <c r="D315" s="15" t="s">
        <v>1167</v>
      </c>
      <c r="E315" s="17">
        <v>29134</v>
      </c>
      <c r="F315" s="15" t="s">
        <v>697</v>
      </c>
      <c r="G315" s="40" t="s">
        <v>24</v>
      </c>
      <c r="H315">
        <f t="shared" si="82"/>
        <v>0</v>
      </c>
      <c r="I315" s="15" t="s">
        <v>331</v>
      </c>
      <c r="J315" s="40" t="s">
        <v>331</v>
      </c>
      <c r="K315" s="15"/>
      <c r="L315" s="15"/>
      <c r="M315" s="15"/>
      <c r="N315" s="15"/>
      <c r="O315" s="15"/>
      <c r="P315" s="15"/>
      <c r="Q315" s="15"/>
      <c r="R315" s="15"/>
      <c r="S315" s="15"/>
      <c r="T315" s="15"/>
      <c r="U315" s="15"/>
      <c r="V315" s="15"/>
      <c r="W315" s="15"/>
      <c r="X315" s="40" t="s">
        <v>26</v>
      </c>
      <c r="Y315" s="20">
        <f t="shared" si="97"/>
        <v>1</v>
      </c>
      <c r="Z315" s="20">
        <f t="shared" si="96"/>
        <v>0</v>
      </c>
      <c r="AA315" s="20">
        <f t="shared" si="96"/>
        <v>0</v>
      </c>
      <c r="AB315" s="20">
        <f t="shared" si="96"/>
        <v>0</v>
      </c>
      <c r="AC315" s="20">
        <f t="shared" si="96"/>
        <v>0</v>
      </c>
      <c r="AD315" s="20">
        <f t="shared" si="96"/>
        <v>0</v>
      </c>
      <c r="AE315" s="20">
        <f t="shared" si="96"/>
        <v>0</v>
      </c>
      <c r="AF315" s="20">
        <f t="shared" si="96"/>
        <v>0</v>
      </c>
      <c r="AG315" s="20">
        <f t="shared" si="96"/>
        <v>0</v>
      </c>
      <c r="AH315" s="20">
        <f t="shared" si="96"/>
        <v>0</v>
      </c>
      <c r="AI315" s="20">
        <f t="shared" si="96"/>
        <v>0</v>
      </c>
      <c r="AJ315" s="40" t="s">
        <v>1102</v>
      </c>
      <c r="AK315" s="15">
        <v>2</v>
      </c>
      <c r="AL315" s="15">
        <v>5</v>
      </c>
      <c r="AM315" s="15">
        <v>7</v>
      </c>
      <c r="AN315" s="15">
        <v>0</v>
      </c>
      <c r="AO315" s="15">
        <v>19</v>
      </c>
      <c r="AP315" s="15"/>
      <c r="AQ315" s="15"/>
      <c r="AR315" s="29">
        <v>19</v>
      </c>
      <c r="AS315" s="39" t="s">
        <v>28</v>
      </c>
      <c r="AT315" s="28">
        <f t="shared" si="83"/>
        <v>0</v>
      </c>
      <c r="AU315" s="28" t="s">
        <v>101</v>
      </c>
      <c r="AV315" s="40" t="s">
        <v>101</v>
      </c>
      <c r="AW315" s="32">
        <f t="shared" si="91"/>
        <v>0</v>
      </c>
      <c r="AX315" s="32">
        <f t="shared" si="91"/>
        <v>0</v>
      </c>
      <c r="AY315" s="32">
        <f t="shared" si="91"/>
        <v>1</v>
      </c>
      <c r="AZ315" s="42" t="s">
        <v>1469</v>
      </c>
      <c r="BA315">
        <f t="shared" si="94"/>
        <v>0</v>
      </c>
      <c r="BB315">
        <f t="shared" si="98"/>
        <v>0</v>
      </c>
      <c r="BC315">
        <f t="shared" si="98"/>
        <v>1</v>
      </c>
      <c r="BD315">
        <f t="shared" si="98"/>
        <v>0</v>
      </c>
      <c r="BE315">
        <f t="shared" si="98"/>
        <v>0</v>
      </c>
      <c r="BF315">
        <f t="shared" si="98"/>
        <v>0</v>
      </c>
      <c r="BG315" s="40" t="s">
        <v>109</v>
      </c>
      <c r="BH315" s="20">
        <f t="shared" si="92"/>
        <v>1</v>
      </c>
      <c r="BI315" s="20">
        <f t="shared" si="92"/>
        <v>0</v>
      </c>
      <c r="BJ315" s="20">
        <f t="shared" si="92"/>
        <v>0</v>
      </c>
      <c r="BK315" s="20">
        <f t="shared" si="92"/>
        <v>0</v>
      </c>
      <c r="BL315" s="15">
        <v>34.050988340000004</v>
      </c>
      <c r="BM315" s="16">
        <v>-80.820775269999999</v>
      </c>
      <c r="BO315">
        <f t="shared" si="86"/>
        <v>0</v>
      </c>
      <c r="BP315" s="28">
        <f t="shared" si="87"/>
        <v>1</v>
      </c>
      <c r="BQ315">
        <f t="shared" si="95"/>
        <v>0</v>
      </c>
      <c r="BR315">
        <f t="shared" si="99"/>
        <v>0</v>
      </c>
      <c r="BS315">
        <f t="shared" si="99"/>
        <v>1</v>
      </c>
      <c r="BT315">
        <f t="shared" si="99"/>
        <v>0</v>
      </c>
      <c r="BU315">
        <f t="shared" si="99"/>
        <v>0</v>
      </c>
    </row>
    <row r="316" spans="1:73" x14ac:dyDescent="0.45">
      <c r="A316" s="18">
        <v>315</v>
      </c>
      <c r="B316" s="15" t="s">
        <v>1103</v>
      </c>
      <c r="C316" s="15" t="s">
        <v>1166</v>
      </c>
      <c r="D316" s="15" t="s">
        <v>1163</v>
      </c>
      <c r="E316" s="17">
        <v>28884</v>
      </c>
      <c r="F316" s="15" t="s">
        <v>1462</v>
      </c>
      <c r="G316" s="40" t="s">
        <v>34</v>
      </c>
      <c r="H316">
        <f t="shared" si="82"/>
        <v>1</v>
      </c>
      <c r="I316" s="15" t="s">
        <v>1086</v>
      </c>
      <c r="J316" s="40" t="s">
        <v>1086</v>
      </c>
      <c r="K316" s="15"/>
      <c r="L316" s="15"/>
      <c r="M316" s="15"/>
      <c r="N316" s="15"/>
      <c r="O316" s="15"/>
      <c r="P316" s="15"/>
      <c r="Q316" s="15"/>
      <c r="R316" s="15"/>
      <c r="S316" s="15"/>
      <c r="T316" s="15"/>
      <c r="U316" s="15"/>
      <c r="V316" s="15"/>
      <c r="W316" s="15"/>
      <c r="X316" s="40" t="s">
        <v>57</v>
      </c>
      <c r="Y316" s="20">
        <f t="shared" si="97"/>
        <v>0</v>
      </c>
      <c r="Z316" s="20">
        <f t="shared" si="96"/>
        <v>0</v>
      </c>
      <c r="AA316" s="20">
        <f t="shared" si="96"/>
        <v>0</v>
      </c>
      <c r="AB316" s="20">
        <f t="shared" si="96"/>
        <v>1</v>
      </c>
      <c r="AC316" s="20">
        <f t="shared" si="96"/>
        <v>0</v>
      </c>
      <c r="AD316" s="20">
        <f t="shared" si="96"/>
        <v>0</v>
      </c>
      <c r="AE316" s="20">
        <f t="shared" si="96"/>
        <v>0</v>
      </c>
      <c r="AF316" s="20">
        <f t="shared" si="96"/>
        <v>0</v>
      </c>
      <c r="AG316" s="20">
        <f t="shared" si="96"/>
        <v>0</v>
      </c>
      <c r="AH316" s="20">
        <f t="shared" si="96"/>
        <v>0</v>
      </c>
      <c r="AI316" s="20">
        <f t="shared" si="96"/>
        <v>0</v>
      </c>
      <c r="AJ316" s="40" t="s">
        <v>1104</v>
      </c>
      <c r="AK316" s="15">
        <v>2</v>
      </c>
      <c r="AL316" s="15">
        <v>9</v>
      </c>
      <c r="AM316" s="15">
        <v>11</v>
      </c>
      <c r="AN316" s="15">
        <v>0</v>
      </c>
      <c r="AO316" s="15">
        <v>16</v>
      </c>
      <c r="AP316" s="15"/>
      <c r="AQ316" s="15"/>
      <c r="AR316" s="29">
        <v>16</v>
      </c>
      <c r="AS316" s="39" t="s">
        <v>28</v>
      </c>
      <c r="AT316" s="28">
        <f t="shared" si="83"/>
        <v>0</v>
      </c>
      <c r="AU316" s="28" t="s">
        <v>101</v>
      </c>
      <c r="AV316" s="40" t="s">
        <v>52</v>
      </c>
      <c r="AW316" s="32">
        <f t="shared" si="91"/>
        <v>1</v>
      </c>
      <c r="AX316" s="32">
        <f t="shared" si="91"/>
        <v>0</v>
      </c>
      <c r="AY316" s="32">
        <f t="shared" si="91"/>
        <v>0</v>
      </c>
      <c r="AZ316" s="42" t="s">
        <v>29</v>
      </c>
      <c r="BA316">
        <f t="shared" si="94"/>
        <v>1</v>
      </c>
      <c r="BB316">
        <f t="shared" si="98"/>
        <v>0</v>
      </c>
      <c r="BC316">
        <f t="shared" si="98"/>
        <v>0</v>
      </c>
      <c r="BD316">
        <f t="shared" si="98"/>
        <v>0</v>
      </c>
      <c r="BE316">
        <f t="shared" si="98"/>
        <v>0</v>
      </c>
      <c r="BF316">
        <f t="shared" si="98"/>
        <v>0</v>
      </c>
      <c r="BG316" s="40" t="s">
        <v>570</v>
      </c>
      <c r="BH316" s="20">
        <f t="shared" si="92"/>
        <v>0</v>
      </c>
      <c r="BI316" s="20">
        <f t="shared" si="92"/>
        <v>0</v>
      </c>
      <c r="BJ316" s="20">
        <f t="shared" si="92"/>
        <v>1</v>
      </c>
      <c r="BK316" s="20">
        <f t="shared" si="92"/>
        <v>0</v>
      </c>
      <c r="BL316" s="15">
        <v>32.863572769999998</v>
      </c>
      <c r="BM316" s="16">
        <v>-117.1281628</v>
      </c>
      <c r="BO316">
        <f t="shared" si="86"/>
        <v>0</v>
      </c>
      <c r="BP316" s="28">
        <f t="shared" si="87"/>
        <v>1</v>
      </c>
      <c r="BQ316">
        <f t="shared" si="95"/>
        <v>1</v>
      </c>
      <c r="BR316">
        <f t="shared" si="99"/>
        <v>0</v>
      </c>
      <c r="BS316">
        <f t="shared" si="99"/>
        <v>0</v>
      </c>
      <c r="BT316">
        <f t="shared" si="99"/>
        <v>0</v>
      </c>
      <c r="BU316">
        <f t="shared" si="99"/>
        <v>0</v>
      </c>
    </row>
    <row r="317" spans="1:73" x14ac:dyDescent="0.45">
      <c r="A317" s="18">
        <v>316</v>
      </c>
      <c r="B317" s="15" t="s">
        <v>1105</v>
      </c>
      <c r="C317" s="15" t="s">
        <v>1165</v>
      </c>
      <c r="D317" s="15" t="s">
        <v>1163</v>
      </c>
      <c r="E317" s="17">
        <v>27953</v>
      </c>
      <c r="F317" s="15" t="s">
        <v>1107</v>
      </c>
      <c r="G317" s="40" t="s">
        <v>24</v>
      </c>
      <c r="H317">
        <f t="shared" si="82"/>
        <v>0</v>
      </c>
      <c r="I317" s="15" t="s">
        <v>25</v>
      </c>
      <c r="J317" s="40" t="s">
        <v>25</v>
      </c>
      <c r="K317" s="15"/>
      <c r="L317" s="15"/>
      <c r="M317" s="15"/>
      <c r="N317" s="15"/>
      <c r="O317" s="15"/>
      <c r="P317" s="15"/>
      <c r="Q317" s="15"/>
      <c r="R317" s="15"/>
      <c r="S317" s="15"/>
      <c r="T317" s="15"/>
      <c r="U317" s="15"/>
      <c r="V317" s="15"/>
      <c r="W317" s="15"/>
      <c r="X317" s="40" t="s">
        <v>57</v>
      </c>
      <c r="Y317" s="20">
        <f t="shared" si="97"/>
        <v>0</v>
      </c>
      <c r="Z317" s="20">
        <f t="shared" si="96"/>
        <v>0</v>
      </c>
      <c r="AA317" s="20">
        <f t="shared" si="96"/>
        <v>0</v>
      </c>
      <c r="AB317" s="20">
        <f t="shared" si="96"/>
        <v>1</v>
      </c>
      <c r="AC317" s="20">
        <f t="shared" si="96"/>
        <v>0</v>
      </c>
      <c r="AD317" s="20">
        <f t="shared" si="96"/>
        <v>0</v>
      </c>
      <c r="AE317" s="20">
        <f t="shared" si="96"/>
        <v>0</v>
      </c>
      <c r="AF317" s="20">
        <f t="shared" si="96"/>
        <v>0</v>
      </c>
      <c r="AG317" s="20">
        <f t="shared" si="96"/>
        <v>0</v>
      </c>
      <c r="AH317" s="20">
        <f t="shared" si="96"/>
        <v>0</v>
      </c>
      <c r="AI317" s="20">
        <f t="shared" si="96"/>
        <v>0</v>
      </c>
      <c r="AJ317" s="40" t="s">
        <v>1108</v>
      </c>
      <c r="AK317" s="15">
        <v>7</v>
      </c>
      <c r="AL317" s="15">
        <v>2</v>
      </c>
      <c r="AM317" s="15">
        <v>9</v>
      </c>
      <c r="AN317" s="15">
        <v>0</v>
      </c>
      <c r="AO317" s="15">
        <v>37</v>
      </c>
      <c r="AP317" s="15">
        <v>1</v>
      </c>
      <c r="AQ317" s="15" t="s">
        <v>1107</v>
      </c>
      <c r="AR317" s="29">
        <v>37</v>
      </c>
      <c r="AS317" s="40" t="s">
        <v>52</v>
      </c>
      <c r="AT317" s="28">
        <f t="shared" si="83"/>
        <v>1</v>
      </c>
      <c r="AU317" s="29" t="s">
        <v>1107</v>
      </c>
      <c r="AV317" s="40" t="s">
        <v>52</v>
      </c>
      <c r="AW317" s="32">
        <f t="shared" si="91"/>
        <v>1</v>
      </c>
      <c r="AX317" s="32">
        <f t="shared" si="91"/>
        <v>0</v>
      </c>
      <c r="AY317" s="32">
        <f t="shared" si="91"/>
        <v>0</v>
      </c>
      <c r="AZ317" s="42" t="s">
        <v>29</v>
      </c>
      <c r="BA317">
        <f t="shared" si="94"/>
        <v>1</v>
      </c>
      <c r="BB317">
        <f t="shared" si="98"/>
        <v>0</v>
      </c>
      <c r="BC317">
        <f t="shared" si="98"/>
        <v>0</v>
      </c>
      <c r="BD317">
        <f t="shared" si="98"/>
        <v>0</v>
      </c>
      <c r="BE317">
        <f t="shared" si="98"/>
        <v>0</v>
      </c>
      <c r="BF317">
        <f t="shared" si="98"/>
        <v>0</v>
      </c>
      <c r="BG317" s="40" t="s">
        <v>109</v>
      </c>
      <c r="BH317" s="20">
        <f t="shared" si="92"/>
        <v>1</v>
      </c>
      <c r="BI317" s="20">
        <f t="shared" si="92"/>
        <v>0</v>
      </c>
      <c r="BJ317" s="20">
        <f t="shared" si="92"/>
        <v>0</v>
      </c>
      <c r="BK317" s="20">
        <f t="shared" si="92"/>
        <v>0</v>
      </c>
      <c r="BL317" s="15">
        <v>33.884042440000002</v>
      </c>
      <c r="BM317" s="16">
        <v>-117.92785000000001</v>
      </c>
      <c r="BO317">
        <f t="shared" si="86"/>
        <v>0</v>
      </c>
      <c r="BP317" s="28">
        <f t="shared" si="87"/>
        <v>1</v>
      </c>
      <c r="BQ317">
        <f t="shared" si="95"/>
        <v>1</v>
      </c>
      <c r="BR317">
        <f t="shared" si="99"/>
        <v>0</v>
      </c>
      <c r="BS317">
        <f t="shared" si="99"/>
        <v>0</v>
      </c>
      <c r="BT317">
        <f t="shared" si="99"/>
        <v>0</v>
      </c>
      <c r="BU317">
        <f t="shared" si="99"/>
        <v>0</v>
      </c>
    </row>
    <row r="318" spans="1:73" x14ac:dyDescent="0.45">
      <c r="A318" s="18">
        <v>317</v>
      </c>
      <c r="B318" s="15" t="s">
        <v>1109</v>
      </c>
      <c r="C318" s="15" t="s">
        <v>1164</v>
      </c>
      <c r="D318" s="15" t="s">
        <v>1163</v>
      </c>
      <c r="E318" s="17">
        <v>27809</v>
      </c>
      <c r="F318" s="15" t="s">
        <v>1110</v>
      </c>
      <c r="G318" s="40" t="s">
        <v>24</v>
      </c>
      <c r="H318">
        <f t="shared" si="82"/>
        <v>0</v>
      </c>
      <c r="I318" s="15" t="s">
        <v>331</v>
      </c>
      <c r="J318" s="40" t="s">
        <v>331</v>
      </c>
      <c r="K318" s="15"/>
      <c r="L318" s="15"/>
      <c r="M318" s="15"/>
      <c r="N318" s="15"/>
      <c r="O318" s="15"/>
      <c r="P318" s="15"/>
      <c r="Q318" s="15"/>
      <c r="R318" s="15"/>
      <c r="S318" s="15"/>
      <c r="T318" s="15"/>
      <c r="U318" s="15"/>
      <c r="V318" s="15"/>
      <c r="W318" s="15"/>
      <c r="X318" s="40" t="s">
        <v>132</v>
      </c>
      <c r="Y318" s="20">
        <f t="shared" si="97"/>
        <v>0</v>
      </c>
      <c r="Z318" s="20">
        <f t="shared" si="96"/>
        <v>0</v>
      </c>
      <c r="AA318" s="20">
        <f t="shared" si="96"/>
        <v>0</v>
      </c>
      <c r="AB318" s="20">
        <f t="shared" si="96"/>
        <v>0</v>
      </c>
      <c r="AC318" s="20">
        <f t="shared" si="96"/>
        <v>0</v>
      </c>
      <c r="AD318" s="20">
        <f t="shared" si="96"/>
        <v>0</v>
      </c>
      <c r="AE318" s="20">
        <f t="shared" si="96"/>
        <v>1</v>
      </c>
      <c r="AF318" s="20">
        <f t="shared" si="96"/>
        <v>0</v>
      </c>
      <c r="AG318" s="20">
        <f t="shared" si="96"/>
        <v>0</v>
      </c>
      <c r="AH318" s="20">
        <f t="shared" si="96"/>
        <v>0</v>
      </c>
      <c r="AI318" s="20">
        <f t="shared" si="96"/>
        <v>0</v>
      </c>
      <c r="AJ318" s="40" t="s">
        <v>1111</v>
      </c>
      <c r="AK318" s="15">
        <v>1</v>
      </c>
      <c r="AL318" s="15">
        <v>7</v>
      </c>
      <c r="AM318" s="15">
        <v>8</v>
      </c>
      <c r="AN318" s="15">
        <v>0</v>
      </c>
      <c r="AO318" s="15">
        <v>18</v>
      </c>
      <c r="AP318" s="15"/>
      <c r="AQ318" s="15"/>
      <c r="AR318" s="29">
        <v>18</v>
      </c>
      <c r="AS318" s="39" t="s">
        <v>28</v>
      </c>
      <c r="AT318" s="28">
        <f t="shared" si="83"/>
        <v>0</v>
      </c>
      <c r="AU318" s="28" t="s">
        <v>101</v>
      </c>
      <c r="AV318" s="40" t="s">
        <v>101</v>
      </c>
      <c r="AW318" s="32">
        <f t="shared" si="91"/>
        <v>0</v>
      </c>
      <c r="AX318" s="32">
        <f t="shared" si="91"/>
        <v>0</v>
      </c>
      <c r="AY318" s="32">
        <f t="shared" si="91"/>
        <v>1</v>
      </c>
      <c r="AZ318" s="42" t="s">
        <v>29</v>
      </c>
      <c r="BA318">
        <f t="shared" si="94"/>
        <v>1</v>
      </c>
      <c r="BB318">
        <f t="shared" si="98"/>
        <v>0</v>
      </c>
      <c r="BC318">
        <f t="shared" si="98"/>
        <v>0</v>
      </c>
      <c r="BD318">
        <f t="shared" si="98"/>
        <v>0</v>
      </c>
      <c r="BE318">
        <f t="shared" si="98"/>
        <v>0</v>
      </c>
      <c r="BF318">
        <f t="shared" si="98"/>
        <v>0</v>
      </c>
      <c r="BG318" s="40" t="s">
        <v>109</v>
      </c>
      <c r="BH318" s="20">
        <f t="shared" si="92"/>
        <v>1</v>
      </c>
      <c r="BI318" s="20">
        <f t="shared" si="92"/>
        <v>0</v>
      </c>
      <c r="BJ318" s="20">
        <f t="shared" si="92"/>
        <v>0</v>
      </c>
      <c r="BK318" s="20">
        <f t="shared" si="92"/>
        <v>0</v>
      </c>
      <c r="BL318" s="15">
        <v>34.176220919999999</v>
      </c>
      <c r="BM318" s="16">
        <v>-118.5399542</v>
      </c>
      <c r="BO318">
        <f t="shared" si="86"/>
        <v>0</v>
      </c>
      <c r="BP318" s="28">
        <f t="shared" si="87"/>
        <v>1</v>
      </c>
      <c r="BQ318">
        <f t="shared" si="95"/>
        <v>1</v>
      </c>
      <c r="BR318">
        <f t="shared" si="99"/>
        <v>0</v>
      </c>
      <c r="BS318">
        <f t="shared" si="99"/>
        <v>0</v>
      </c>
      <c r="BT318">
        <f t="shared" si="99"/>
        <v>0</v>
      </c>
      <c r="BU318">
        <f t="shared" si="99"/>
        <v>0</v>
      </c>
    </row>
    <row r="319" spans="1:73" x14ac:dyDescent="0.45">
      <c r="A319" s="18">
        <v>318</v>
      </c>
      <c r="B319" s="15" t="s">
        <v>1112</v>
      </c>
      <c r="C319" s="15" t="s">
        <v>1162</v>
      </c>
      <c r="D319" s="15" t="s">
        <v>1161</v>
      </c>
      <c r="E319" s="17">
        <v>27393</v>
      </c>
      <c r="F319" s="15" t="s">
        <v>1463</v>
      </c>
      <c r="G319" s="40" t="s">
        <v>464</v>
      </c>
      <c r="H319">
        <f t="shared" si="82"/>
        <v>0</v>
      </c>
      <c r="I319" s="15" t="s">
        <v>25</v>
      </c>
      <c r="J319" s="40" t="s">
        <v>25</v>
      </c>
      <c r="K319" s="15"/>
      <c r="L319" s="15"/>
      <c r="M319" s="15"/>
      <c r="N319" s="15"/>
      <c r="O319" s="15"/>
      <c r="P319" s="15"/>
      <c r="Q319" s="15"/>
      <c r="R319" s="15"/>
      <c r="S319" s="15"/>
      <c r="T319" s="15"/>
      <c r="U319" s="15"/>
      <c r="V319" s="15"/>
      <c r="W319" s="15"/>
      <c r="X319" s="40" t="s">
        <v>57</v>
      </c>
      <c r="Y319" s="20">
        <f t="shared" si="97"/>
        <v>0</v>
      </c>
      <c r="Z319" s="20">
        <f t="shared" si="96"/>
        <v>0</v>
      </c>
      <c r="AA319" s="20">
        <f t="shared" si="96"/>
        <v>0</v>
      </c>
      <c r="AB319" s="20">
        <f t="shared" si="96"/>
        <v>1</v>
      </c>
      <c r="AC319" s="20">
        <f t="shared" si="96"/>
        <v>0</v>
      </c>
      <c r="AD319" s="20">
        <f t="shared" si="96"/>
        <v>0</v>
      </c>
      <c r="AE319" s="20">
        <f t="shared" si="96"/>
        <v>0</v>
      </c>
      <c r="AF319" s="20">
        <f t="shared" si="96"/>
        <v>0</v>
      </c>
      <c r="AG319" s="20">
        <f t="shared" si="96"/>
        <v>0</v>
      </c>
      <c r="AH319" s="20">
        <f t="shared" si="96"/>
        <v>0</v>
      </c>
      <c r="AI319" s="20">
        <f t="shared" si="96"/>
        <v>0</v>
      </c>
      <c r="AJ319" s="40" t="s">
        <v>1114</v>
      </c>
      <c r="AK319" s="15">
        <v>3</v>
      </c>
      <c r="AL319" s="15">
        <v>7</v>
      </c>
      <c r="AM319" s="15">
        <v>10</v>
      </c>
      <c r="AN319" s="15">
        <v>0</v>
      </c>
      <c r="AO319" s="15">
        <v>17</v>
      </c>
      <c r="AP319" s="15"/>
      <c r="AQ319" s="15"/>
      <c r="AR319" s="29">
        <v>17</v>
      </c>
      <c r="AS319" s="39" t="s">
        <v>28</v>
      </c>
      <c r="AT319" s="28">
        <f t="shared" si="83"/>
        <v>0</v>
      </c>
      <c r="AU319" s="28" t="s">
        <v>101</v>
      </c>
      <c r="AV319" s="40" t="s">
        <v>28</v>
      </c>
      <c r="AW319" s="32">
        <f t="shared" si="91"/>
        <v>0</v>
      </c>
      <c r="AX319" s="32">
        <f t="shared" si="91"/>
        <v>1</v>
      </c>
      <c r="AY319" s="32">
        <f t="shared" si="91"/>
        <v>0</v>
      </c>
      <c r="AZ319" s="42" t="s">
        <v>29</v>
      </c>
      <c r="BA319">
        <f t="shared" si="94"/>
        <v>1</v>
      </c>
      <c r="BB319">
        <f t="shared" si="98"/>
        <v>0</v>
      </c>
      <c r="BC319">
        <f t="shared" si="98"/>
        <v>0</v>
      </c>
      <c r="BD319">
        <f t="shared" si="98"/>
        <v>0</v>
      </c>
      <c r="BE319">
        <f t="shared" si="98"/>
        <v>0</v>
      </c>
      <c r="BF319">
        <f t="shared" si="98"/>
        <v>0</v>
      </c>
      <c r="BG319" s="40" t="s">
        <v>109</v>
      </c>
      <c r="BH319" s="20">
        <f t="shared" si="92"/>
        <v>1</v>
      </c>
      <c r="BI319" s="20">
        <f t="shared" si="92"/>
        <v>0</v>
      </c>
      <c r="BJ319" s="20">
        <f t="shared" si="92"/>
        <v>0</v>
      </c>
      <c r="BK319" s="20">
        <f t="shared" si="92"/>
        <v>0</v>
      </c>
      <c r="BL319" s="15">
        <v>42.081853690000003</v>
      </c>
      <c r="BM319" s="16">
        <v>-78.432139219999996</v>
      </c>
      <c r="BO319">
        <f t="shared" si="86"/>
        <v>0</v>
      </c>
      <c r="BP319" s="28">
        <f t="shared" si="87"/>
        <v>1</v>
      </c>
      <c r="BQ319">
        <f t="shared" si="95"/>
        <v>1</v>
      </c>
      <c r="BR319">
        <f t="shared" si="99"/>
        <v>0</v>
      </c>
      <c r="BS319">
        <f t="shared" si="99"/>
        <v>0</v>
      </c>
      <c r="BT319">
        <f t="shared" si="99"/>
        <v>0</v>
      </c>
      <c r="BU319">
        <f t="shared" si="99"/>
        <v>0</v>
      </c>
    </row>
    <row r="320" spans="1:73" x14ac:dyDescent="0.45">
      <c r="A320" s="18">
        <v>319</v>
      </c>
      <c r="B320" s="15" t="s">
        <v>1115</v>
      </c>
      <c r="C320" s="15" t="s">
        <v>1160</v>
      </c>
      <c r="D320" s="15" t="s">
        <v>1159</v>
      </c>
      <c r="E320" s="17">
        <v>27046</v>
      </c>
      <c r="F320" s="15" t="s">
        <v>1115</v>
      </c>
      <c r="G320" s="40" t="s">
        <v>24</v>
      </c>
      <c r="H320">
        <f t="shared" si="82"/>
        <v>0</v>
      </c>
      <c r="I320" s="15" t="s">
        <v>847</v>
      </c>
      <c r="J320" s="40" t="s">
        <v>847</v>
      </c>
      <c r="K320" s="15"/>
      <c r="L320" s="15"/>
      <c r="M320" s="15"/>
      <c r="N320" s="15"/>
      <c r="O320" s="15"/>
      <c r="P320" s="15"/>
      <c r="Q320" s="15"/>
      <c r="R320" s="15"/>
      <c r="S320" s="15"/>
      <c r="T320" s="15"/>
      <c r="U320" s="15"/>
      <c r="V320" s="15"/>
      <c r="W320" s="15"/>
      <c r="X320" s="40" t="s">
        <v>132</v>
      </c>
      <c r="Y320" s="20">
        <f t="shared" si="97"/>
        <v>0</v>
      </c>
      <c r="Z320" s="20">
        <f t="shared" si="96"/>
        <v>0</v>
      </c>
      <c r="AA320" s="20">
        <f t="shared" si="96"/>
        <v>0</v>
      </c>
      <c r="AB320" s="20">
        <f t="shared" si="96"/>
        <v>0</v>
      </c>
      <c r="AC320" s="20">
        <f t="shared" ref="AC320:AI324" si="100">IF($X320=AC$1,1,0)</f>
        <v>0</v>
      </c>
      <c r="AD320" s="20">
        <f t="shared" si="100"/>
        <v>0</v>
      </c>
      <c r="AE320" s="20">
        <f t="shared" si="100"/>
        <v>1</v>
      </c>
      <c r="AF320" s="20">
        <f t="shared" si="100"/>
        <v>0</v>
      </c>
      <c r="AG320" s="20">
        <f t="shared" si="100"/>
        <v>0</v>
      </c>
      <c r="AH320" s="20">
        <f t="shared" si="100"/>
        <v>0</v>
      </c>
      <c r="AI320" s="20">
        <f t="shared" si="100"/>
        <v>0</v>
      </c>
      <c r="AJ320" s="40" t="s">
        <v>1116</v>
      </c>
      <c r="AK320" s="15">
        <v>1</v>
      </c>
      <c r="AL320" s="15">
        <v>3</v>
      </c>
      <c r="AM320" s="15">
        <v>4</v>
      </c>
      <c r="AN320" s="15">
        <v>0</v>
      </c>
      <c r="AO320" s="15">
        <v>14</v>
      </c>
      <c r="AP320" s="15"/>
      <c r="AQ320" s="15"/>
      <c r="AR320" s="29">
        <v>14</v>
      </c>
      <c r="AS320" s="39" t="s">
        <v>28</v>
      </c>
      <c r="AT320" s="28">
        <f t="shared" si="83"/>
        <v>0</v>
      </c>
      <c r="AU320" s="28" t="s">
        <v>101</v>
      </c>
      <c r="AV320" s="40" t="s">
        <v>52</v>
      </c>
      <c r="AW320" s="32">
        <f t="shared" si="91"/>
        <v>1</v>
      </c>
      <c r="AX320" s="32">
        <f t="shared" si="91"/>
        <v>0</v>
      </c>
      <c r="AY320" s="32">
        <f t="shared" si="91"/>
        <v>0</v>
      </c>
      <c r="AZ320" s="42" t="s">
        <v>101</v>
      </c>
      <c r="BA320">
        <f t="shared" si="94"/>
        <v>0</v>
      </c>
      <c r="BB320">
        <f t="shared" si="98"/>
        <v>0</v>
      </c>
      <c r="BC320">
        <f t="shared" si="98"/>
        <v>0</v>
      </c>
      <c r="BD320">
        <f t="shared" si="98"/>
        <v>1</v>
      </c>
      <c r="BE320">
        <f t="shared" si="98"/>
        <v>0</v>
      </c>
      <c r="BF320">
        <f t="shared" si="98"/>
        <v>1</v>
      </c>
      <c r="BG320" s="40" t="s">
        <v>109</v>
      </c>
      <c r="BH320" s="20">
        <f t="shared" si="92"/>
        <v>1</v>
      </c>
      <c r="BI320" s="20">
        <f t="shared" si="92"/>
        <v>0</v>
      </c>
      <c r="BJ320" s="20">
        <f t="shared" si="92"/>
        <v>0</v>
      </c>
      <c r="BK320" s="20">
        <f t="shared" si="92"/>
        <v>0</v>
      </c>
      <c r="BL320" s="15">
        <v>41.839280449999997</v>
      </c>
      <c r="BM320" s="16">
        <v>-87.688181450000002</v>
      </c>
      <c r="BO320">
        <f t="shared" si="86"/>
        <v>0</v>
      </c>
      <c r="BP320" s="28">
        <f t="shared" si="87"/>
        <v>1</v>
      </c>
      <c r="BQ320">
        <f t="shared" si="95"/>
        <v>0</v>
      </c>
      <c r="BR320">
        <f t="shared" si="99"/>
        <v>0</v>
      </c>
      <c r="BS320">
        <f t="shared" si="99"/>
        <v>0</v>
      </c>
      <c r="BT320">
        <f t="shared" si="99"/>
        <v>0</v>
      </c>
      <c r="BU320">
        <f t="shared" si="99"/>
        <v>1</v>
      </c>
    </row>
    <row r="321" spans="1:73" x14ac:dyDescent="0.45">
      <c r="A321" s="18">
        <v>320</v>
      </c>
      <c r="B321" s="15" t="s">
        <v>1117</v>
      </c>
      <c r="C321" s="15" t="s">
        <v>1158</v>
      </c>
      <c r="D321" s="15" t="s">
        <v>1157</v>
      </c>
      <c r="E321" s="17">
        <v>26664</v>
      </c>
      <c r="F321" s="15" t="s">
        <v>1464</v>
      </c>
      <c r="G321" s="40" t="s">
        <v>1465</v>
      </c>
      <c r="H321">
        <f t="shared" si="82"/>
        <v>0</v>
      </c>
      <c r="I321" s="15" t="s">
        <v>25</v>
      </c>
      <c r="J321" s="40" t="s">
        <v>25</v>
      </c>
      <c r="K321" s="15"/>
      <c r="L321" s="15"/>
      <c r="M321" s="15"/>
      <c r="N321" s="15"/>
      <c r="O321" s="15"/>
      <c r="P321" s="15"/>
      <c r="Q321" s="15"/>
      <c r="R321" s="15"/>
      <c r="S321" s="15"/>
      <c r="T321" s="15"/>
      <c r="U321" s="15"/>
      <c r="V321" s="15"/>
      <c r="W321" s="15"/>
      <c r="X321" s="40" t="s">
        <v>223</v>
      </c>
      <c r="Y321" s="20">
        <f t="shared" si="97"/>
        <v>0</v>
      </c>
      <c r="Z321" s="20">
        <f t="shared" ref="Z321:AB324" si="101">IF($X321=Z$1,1,0)</f>
        <v>0</v>
      </c>
      <c r="AA321" s="20">
        <f t="shared" si="101"/>
        <v>0</v>
      </c>
      <c r="AB321" s="20">
        <f t="shared" si="101"/>
        <v>0</v>
      </c>
      <c r="AC321" s="20">
        <f t="shared" si="100"/>
        <v>1</v>
      </c>
      <c r="AD321" s="20">
        <f t="shared" si="100"/>
        <v>0</v>
      </c>
      <c r="AE321" s="20">
        <f t="shared" si="100"/>
        <v>0</v>
      </c>
      <c r="AF321" s="20">
        <f t="shared" si="100"/>
        <v>0</v>
      </c>
      <c r="AG321" s="20">
        <f t="shared" si="100"/>
        <v>0</v>
      </c>
      <c r="AH321" s="20">
        <f t="shared" si="100"/>
        <v>0</v>
      </c>
      <c r="AI321" s="20">
        <f t="shared" si="100"/>
        <v>0</v>
      </c>
      <c r="AJ321" s="40" t="s">
        <v>1118</v>
      </c>
      <c r="AK321" s="15">
        <v>10</v>
      </c>
      <c r="AL321" s="15">
        <v>13</v>
      </c>
      <c r="AM321" s="15">
        <v>22</v>
      </c>
      <c r="AN321" s="15">
        <v>4</v>
      </c>
      <c r="AO321" s="15">
        <v>23</v>
      </c>
      <c r="AP321" s="15"/>
      <c r="AQ321" s="15"/>
      <c r="AR321" s="29">
        <v>23</v>
      </c>
      <c r="AS321" s="39" t="s">
        <v>28</v>
      </c>
      <c r="AT321" s="28">
        <f t="shared" si="83"/>
        <v>0</v>
      </c>
      <c r="AU321" s="28" t="s">
        <v>101</v>
      </c>
      <c r="AV321" s="40" t="s">
        <v>52</v>
      </c>
      <c r="AW321" s="32">
        <f t="shared" si="91"/>
        <v>1</v>
      </c>
      <c r="AX321" s="32">
        <f t="shared" si="91"/>
        <v>0</v>
      </c>
      <c r="AY321" s="32">
        <f t="shared" si="91"/>
        <v>0</v>
      </c>
      <c r="AZ321" s="42" t="s">
        <v>1469</v>
      </c>
      <c r="BA321">
        <f t="shared" si="94"/>
        <v>0</v>
      </c>
      <c r="BB321">
        <f t="shared" si="98"/>
        <v>0</v>
      </c>
      <c r="BC321">
        <f t="shared" si="98"/>
        <v>1</v>
      </c>
      <c r="BD321">
        <f t="shared" si="98"/>
        <v>0</v>
      </c>
      <c r="BE321">
        <f t="shared" si="98"/>
        <v>0</v>
      </c>
      <c r="BF321">
        <f t="shared" si="98"/>
        <v>0</v>
      </c>
      <c r="BG321" s="40" t="s">
        <v>109</v>
      </c>
      <c r="BH321" s="20">
        <f t="shared" si="92"/>
        <v>1</v>
      </c>
      <c r="BI321" s="20">
        <f t="shared" si="92"/>
        <v>0</v>
      </c>
      <c r="BJ321" s="20">
        <f t="shared" si="92"/>
        <v>0</v>
      </c>
      <c r="BK321" s="20">
        <f t="shared" si="92"/>
        <v>0</v>
      </c>
      <c r="BL321" s="15">
        <v>30.068724199999998</v>
      </c>
      <c r="BM321" s="16">
        <v>-89.931474120000004</v>
      </c>
      <c r="BO321">
        <f t="shared" si="86"/>
        <v>0</v>
      </c>
      <c r="BP321" s="28">
        <f t="shared" si="87"/>
        <v>1</v>
      </c>
      <c r="BQ321">
        <f t="shared" si="95"/>
        <v>0</v>
      </c>
      <c r="BR321">
        <f t="shared" si="99"/>
        <v>0</v>
      </c>
      <c r="BS321">
        <f t="shared" si="99"/>
        <v>1</v>
      </c>
      <c r="BT321">
        <f t="shared" si="99"/>
        <v>0</v>
      </c>
      <c r="BU321">
        <f t="shared" si="99"/>
        <v>0</v>
      </c>
    </row>
    <row r="322" spans="1:73" x14ac:dyDescent="0.45">
      <c r="A322" s="18">
        <v>321</v>
      </c>
      <c r="B322" s="15" t="s">
        <v>1119</v>
      </c>
      <c r="C322" s="15" t="s">
        <v>1156</v>
      </c>
      <c r="D322" s="15" t="s">
        <v>1155</v>
      </c>
      <c r="E322" s="17">
        <v>26248</v>
      </c>
      <c r="F322" s="15" t="s">
        <v>23</v>
      </c>
      <c r="G322" s="40" t="s">
        <v>24</v>
      </c>
      <c r="H322">
        <f t="shared" si="82"/>
        <v>0</v>
      </c>
      <c r="I322" s="15" t="s">
        <v>25</v>
      </c>
      <c r="J322" s="40" t="s">
        <v>25</v>
      </c>
      <c r="K322" s="15"/>
      <c r="L322" s="15"/>
      <c r="M322" s="15"/>
      <c r="N322" s="15"/>
      <c r="O322" s="15"/>
      <c r="P322" s="15"/>
      <c r="Q322" s="15"/>
      <c r="R322" s="15"/>
      <c r="S322" s="15"/>
      <c r="T322" s="15"/>
      <c r="U322" s="15"/>
      <c r="V322" s="15"/>
      <c r="W322" s="15"/>
      <c r="X322" s="40" t="s">
        <v>57</v>
      </c>
      <c r="Y322" s="20">
        <f t="shared" si="97"/>
        <v>0</v>
      </c>
      <c r="Z322" s="20">
        <f t="shared" si="101"/>
        <v>0</v>
      </c>
      <c r="AA322" s="20">
        <f t="shared" si="101"/>
        <v>0</v>
      </c>
      <c r="AB322" s="20">
        <f t="shared" si="101"/>
        <v>1</v>
      </c>
      <c r="AC322" s="20">
        <f t="shared" si="100"/>
        <v>0</v>
      </c>
      <c r="AD322" s="20">
        <f t="shared" si="100"/>
        <v>0</v>
      </c>
      <c r="AE322" s="20">
        <f t="shared" si="100"/>
        <v>0</v>
      </c>
      <c r="AF322" s="20">
        <f t="shared" si="100"/>
        <v>0</v>
      </c>
      <c r="AG322" s="20">
        <f t="shared" si="100"/>
        <v>0</v>
      </c>
      <c r="AH322" s="20">
        <f t="shared" si="100"/>
        <v>0</v>
      </c>
      <c r="AI322" s="20">
        <f t="shared" si="100"/>
        <v>0</v>
      </c>
      <c r="AJ322" s="40" t="s">
        <v>1121</v>
      </c>
      <c r="AK322" s="15">
        <v>2</v>
      </c>
      <c r="AL322" s="15">
        <v>4</v>
      </c>
      <c r="AM322" s="15">
        <v>5</v>
      </c>
      <c r="AN322" s="15">
        <v>0</v>
      </c>
      <c r="AO322" s="15"/>
      <c r="AP322" s="15"/>
      <c r="AQ322" s="15"/>
      <c r="AR322" s="29" t="s">
        <v>101</v>
      </c>
      <c r="AS322" s="39" t="s">
        <v>28</v>
      </c>
      <c r="AT322" s="28">
        <f t="shared" si="83"/>
        <v>0</v>
      </c>
      <c r="AU322" s="28" t="s">
        <v>101</v>
      </c>
      <c r="AV322" s="40" t="s">
        <v>52</v>
      </c>
      <c r="AW322" s="32">
        <f t="shared" si="91"/>
        <v>1</v>
      </c>
      <c r="AX322" s="32">
        <f t="shared" si="91"/>
        <v>0</v>
      </c>
      <c r="AY322" s="32">
        <f t="shared" si="91"/>
        <v>0</v>
      </c>
      <c r="AZ322" s="42" t="s">
        <v>29</v>
      </c>
      <c r="BA322">
        <f t="shared" si="94"/>
        <v>1</v>
      </c>
      <c r="BB322">
        <f t="shared" si="98"/>
        <v>0</v>
      </c>
      <c r="BC322">
        <f t="shared" si="98"/>
        <v>0</v>
      </c>
      <c r="BD322">
        <f t="shared" si="98"/>
        <v>0</v>
      </c>
      <c r="BE322">
        <f t="shared" si="98"/>
        <v>0</v>
      </c>
      <c r="BF322">
        <f t="shared" si="98"/>
        <v>0</v>
      </c>
      <c r="BG322" s="40" t="s">
        <v>109</v>
      </c>
      <c r="BH322" s="20">
        <f t="shared" si="92"/>
        <v>1</v>
      </c>
      <c r="BI322" s="20">
        <f t="shared" si="92"/>
        <v>0</v>
      </c>
      <c r="BJ322" s="20">
        <f t="shared" si="92"/>
        <v>0</v>
      </c>
      <c r="BK322" s="20">
        <f t="shared" si="92"/>
        <v>0</v>
      </c>
      <c r="BL322" s="15">
        <v>47.673673749999999</v>
      </c>
      <c r="BM322" s="16">
        <v>-117.41598430000001</v>
      </c>
      <c r="BO322">
        <f t="shared" si="86"/>
        <v>0</v>
      </c>
      <c r="BP322" s="28">
        <f t="shared" si="87"/>
        <v>1</v>
      </c>
      <c r="BQ322">
        <f t="shared" si="95"/>
        <v>1</v>
      </c>
      <c r="BR322">
        <f t="shared" si="99"/>
        <v>0</v>
      </c>
      <c r="BS322">
        <f t="shared" si="99"/>
        <v>0</v>
      </c>
      <c r="BT322">
        <f t="shared" si="99"/>
        <v>0</v>
      </c>
      <c r="BU322">
        <f t="shared" si="99"/>
        <v>0</v>
      </c>
    </row>
    <row r="323" spans="1:73" x14ac:dyDescent="0.45">
      <c r="A323" s="18">
        <v>322</v>
      </c>
      <c r="B323" s="15" t="s">
        <v>1122</v>
      </c>
      <c r="C323" s="15" t="s">
        <v>451</v>
      </c>
      <c r="D323" s="15" t="s">
        <v>1154</v>
      </c>
      <c r="E323" s="17">
        <v>24423</v>
      </c>
      <c r="F323" s="15" t="s">
        <v>1122</v>
      </c>
      <c r="G323" s="40" t="s">
        <v>24</v>
      </c>
      <c r="H323">
        <f t="shared" ref="H323:H324" si="102">IF(G323="open",1,0)</f>
        <v>0</v>
      </c>
      <c r="I323" s="15" t="s">
        <v>25</v>
      </c>
      <c r="J323" s="40" t="s">
        <v>25</v>
      </c>
      <c r="K323" s="15"/>
      <c r="L323" s="15"/>
      <c r="M323" s="15"/>
      <c r="N323" s="15"/>
      <c r="O323" s="15"/>
      <c r="P323" s="15"/>
      <c r="Q323" s="15"/>
      <c r="R323" s="15"/>
      <c r="S323" s="15"/>
      <c r="T323" s="15"/>
      <c r="U323" s="15"/>
      <c r="V323" s="15"/>
      <c r="W323" s="15"/>
      <c r="X323" s="40" t="s">
        <v>57</v>
      </c>
      <c r="Y323" s="20">
        <f t="shared" si="97"/>
        <v>0</v>
      </c>
      <c r="Z323" s="20">
        <f t="shared" si="101"/>
        <v>0</v>
      </c>
      <c r="AA323" s="20">
        <f t="shared" si="101"/>
        <v>0</v>
      </c>
      <c r="AB323" s="20">
        <f t="shared" si="101"/>
        <v>1</v>
      </c>
      <c r="AC323" s="20">
        <f t="shared" si="100"/>
        <v>0</v>
      </c>
      <c r="AD323" s="20">
        <f t="shared" si="100"/>
        <v>0</v>
      </c>
      <c r="AE323" s="20">
        <f t="shared" si="100"/>
        <v>0</v>
      </c>
      <c r="AF323" s="20">
        <f t="shared" si="100"/>
        <v>0</v>
      </c>
      <c r="AG323" s="20">
        <f t="shared" si="100"/>
        <v>0</v>
      </c>
      <c r="AH323" s="20">
        <f t="shared" si="100"/>
        <v>0</v>
      </c>
      <c r="AI323" s="20">
        <f t="shared" si="100"/>
        <v>0</v>
      </c>
      <c r="AJ323" s="40" t="s">
        <v>1123</v>
      </c>
      <c r="AK323" s="15">
        <v>5</v>
      </c>
      <c r="AL323" s="15">
        <v>1</v>
      </c>
      <c r="AM323" s="15">
        <v>6</v>
      </c>
      <c r="AN323" s="15">
        <v>0</v>
      </c>
      <c r="AO323" s="15">
        <v>18</v>
      </c>
      <c r="AP323" s="15"/>
      <c r="AQ323" s="15"/>
      <c r="AR323" s="29">
        <v>18</v>
      </c>
      <c r="AS323" s="39" t="s">
        <v>28</v>
      </c>
      <c r="AT323" s="28">
        <f t="shared" ref="AT323:AT324" si="103">IF(AS323="NO",0,1)</f>
        <v>0</v>
      </c>
      <c r="AU323" s="28" t="s">
        <v>101</v>
      </c>
      <c r="AV323" s="40" t="s">
        <v>52</v>
      </c>
      <c r="AW323" s="32">
        <f t="shared" si="91"/>
        <v>1</v>
      </c>
      <c r="AX323" s="32">
        <f t="shared" si="91"/>
        <v>0</v>
      </c>
      <c r="AY323" s="32">
        <f t="shared" si="91"/>
        <v>0</v>
      </c>
      <c r="AZ323" s="42" t="s">
        <v>29</v>
      </c>
      <c r="BA323">
        <f t="shared" si="94"/>
        <v>1</v>
      </c>
      <c r="BB323">
        <f t="shared" si="98"/>
        <v>0</v>
      </c>
      <c r="BC323">
        <f t="shared" si="98"/>
        <v>0</v>
      </c>
      <c r="BD323">
        <f t="shared" si="98"/>
        <v>0</v>
      </c>
      <c r="BE323">
        <f t="shared" si="98"/>
        <v>0</v>
      </c>
      <c r="BF323">
        <f t="shared" si="98"/>
        <v>0</v>
      </c>
      <c r="BG323" s="40" t="s">
        <v>109</v>
      </c>
      <c r="BH323" s="20">
        <f t="shared" si="92"/>
        <v>1</v>
      </c>
      <c r="BI323" s="20">
        <f t="shared" si="92"/>
        <v>0</v>
      </c>
      <c r="BJ323" s="20">
        <f t="shared" si="92"/>
        <v>0</v>
      </c>
      <c r="BK323" s="20">
        <f t="shared" si="92"/>
        <v>0</v>
      </c>
      <c r="BL323" s="15">
        <v>33.42268696</v>
      </c>
      <c r="BM323" s="16">
        <v>-111.81632020000001</v>
      </c>
      <c r="BO323">
        <f t="shared" ref="BO323:BO324" si="104">IF(BN323="open",1,0)</f>
        <v>0</v>
      </c>
      <c r="BP323" s="28">
        <f t="shared" ref="BP323:BP324" si="105">IF(BO323="NO",0,1)</f>
        <v>1</v>
      </c>
      <c r="BQ323">
        <f t="shared" si="95"/>
        <v>1</v>
      </c>
      <c r="BR323">
        <f t="shared" si="99"/>
        <v>0</v>
      </c>
      <c r="BS323">
        <f t="shared" si="99"/>
        <v>0</v>
      </c>
      <c r="BT323">
        <f t="shared" si="99"/>
        <v>0</v>
      </c>
      <c r="BU323">
        <f t="shared" si="99"/>
        <v>0</v>
      </c>
    </row>
    <row r="324" spans="1:73" ht="14.65" thickBot="1" x14ac:dyDescent="0.5">
      <c r="A324" s="14">
        <v>323</v>
      </c>
      <c r="B324" s="11" t="s">
        <v>1124</v>
      </c>
      <c r="C324" s="11" t="s">
        <v>1153</v>
      </c>
      <c r="D324" s="11" t="s">
        <v>1152</v>
      </c>
      <c r="E324" s="13">
        <v>24320</v>
      </c>
      <c r="F324" s="11" t="s">
        <v>1126</v>
      </c>
      <c r="G324" s="41" t="s">
        <v>24</v>
      </c>
      <c r="H324">
        <f t="shared" si="102"/>
        <v>0</v>
      </c>
      <c r="I324" s="11" t="s">
        <v>25</v>
      </c>
      <c r="J324" s="41" t="s">
        <v>25</v>
      </c>
      <c r="K324" s="11"/>
      <c r="L324" s="11"/>
      <c r="M324" s="11"/>
      <c r="N324" s="11"/>
      <c r="O324" s="11"/>
      <c r="P324" s="11"/>
      <c r="Q324" s="11"/>
      <c r="R324" s="11"/>
      <c r="S324" s="11"/>
      <c r="T324" s="11"/>
      <c r="U324" s="11"/>
      <c r="V324" s="11"/>
      <c r="W324" s="11"/>
      <c r="X324" s="41" t="s">
        <v>57</v>
      </c>
      <c r="Y324" s="20">
        <f t="shared" si="97"/>
        <v>0</v>
      </c>
      <c r="Z324" s="20">
        <f t="shared" si="101"/>
        <v>0</v>
      </c>
      <c r="AA324" s="20">
        <f t="shared" si="101"/>
        <v>0</v>
      </c>
      <c r="AB324" s="20">
        <f t="shared" si="101"/>
        <v>1</v>
      </c>
      <c r="AC324" s="20">
        <f t="shared" si="100"/>
        <v>0</v>
      </c>
      <c r="AD324" s="20">
        <f t="shared" si="100"/>
        <v>0</v>
      </c>
      <c r="AE324" s="20">
        <f t="shared" si="100"/>
        <v>0</v>
      </c>
      <c r="AF324" s="20">
        <f t="shared" si="100"/>
        <v>0</v>
      </c>
      <c r="AG324" s="20">
        <f t="shared" si="100"/>
        <v>0</v>
      </c>
      <c r="AH324" s="20">
        <f t="shared" si="100"/>
        <v>0</v>
      </c>
      <c r="AI324" s="20">
        <f t="shared" si="100"/>
        <v>0</v>
      </c>
      <c r="AJ324" s="41" t="s">
        <v>1127</v>
      </c>
      <c r="AK324" s="11">
        <v>17</v>
      </c>
      <c r="AL324" s="11">
        <v>32</v>
      </c>
      <c r="AM324" s="11">
        <v>48</v>
      </c>
      <c r="AN324" s="11">
        <v>0</v>
      </c>
      <c r="AO324" s="11">
        <v>25</v>
      </c>
      <c r="AP324" s="11"/>
      <c r="AQ324" s="11"/>
      <c r="AR324" s="30">
        <v>25</v>
      </c>
      <c r="AS324" s="39" t="s">
        <v>28</v>
      </c>
      <c r="AT324" s="28">
        <f t="shared" si="103"/>
        <v>0</v>
      </c>
      <c r="AU324" s="28" t="s">
        <v>101</v>
      </c>
      <c r="AV324" s="41" t="s">
        <v>52</v>
      </c>
      <c r="AW324" s="32">
        <f t="shared" si="91"/>
        <v>1</v>
      </c>
      <c r="AX324" s="32">
        <f t="shared" si="91"/>
        <v>0</v>
      </c>
      <c r="AY324" s="32">
        <f t="shared" si="91"/>
        <v>0</v>
      </c>
      <c r="AZ324" s="42" t="s">
        <v>29</v>
      </c>
      <c r="BA324">
        <f t="shared" si="94"/>
        <v>1</v>
      </c>
      <c r="BB324">
        <f t="shared" si="98"/>
        <v>0</v>
      </c>
      <c r="BC324">
        <f t="shared" si="98"/>
        <v>0</v>
      </c>
      <c r="BD324">
        <f t="shared" si="98"/>
        <v>0</v>
      </c>
      <c r="BE324">
        <f t="shared" si="98"/>
        <v>0</v>
      </c>
      <c r="BF324">
        <f t="shared" si="98"/>
        <v>0</v>
      </c>
      <c r="BG324" s="40" t="s">
        <v>109</v>
      </c>
      <c r="BH324" s="20">
        <f t="shared" si="92"/>
        <v>1</v>
      </c>
      <c r="BI324" s="20">
        <f t="shared" si="92"/>
        <v>0</v>
      </c>
      <c r="BJ324" s="20">
        <f t="shared" si="92"/>
        <v>0</v>
      </c>
      <c r="BK324" s="20">
        <f t="shared" si="92"/>
        <v>0</v>
      </c>
      <c r="BL324" s="11">
        <v>30.198887299999999</v>
      </c>
      <c r="BM324" s="12">
        <v>-97.844159489999996</v>
      </c>
      <c r="BO324">
        <f t="shared" si="104"/>
        <v>0</v>
      </c>
      <c r="BP324" s="28">
        <f t="shared" si="105"/>
        <v>1</v>
      </c>
      <c r="BQ324">
        <f t="shared" si="95"/>
        <v>1</v>
      </c>
      <c r="BR324">
        <f t="shared" si="99"/>
        <v>0</v>
      </c>
      <c r="BS324">
        <f t="shared" si="99"/>
        <v>0</v>
      </c>
      <c r="BT324">
        <f t="shared" si="99"/>
        <v>0</v>
      </c>
      <c r="BU324">
        <f t="shared" si="99"/>
        <v>0</v>
      </c>
    </row>
    <row r="325" spans="1:73" ht="14.65" thickTop="1" x14ac:dyDescent="0.45">
      <c r="Y325" s="20"/>
      <c r="Z325" s="20"/>
      <c r="AA325" s="20"/>
      <c r="AB325" s="20"/>
      <c r="AC325" s="20"/>
      <c r="AD325" s="20"/>
      <c r="AE325" s="20"/>
      <c r="AF325" s="20"/>
      <c r="AG325" s="20"/>
      <c r="AH325" s="20"/>
      <c r="AI325" s="20"/>
    </row>
    <row r="326" spans="1:73" x14ac:dyDescent="0.45">
      <c r="Y326" s="20"/>
      <c r="Z326" s="20"/>
      <c r="AA326" s="20"/>
      <c r="AB326" s="20"/>
      <c r="AC326" s="20"/>
      <c r="AD326" s="20"/>
      <c r="AE326" s="20"/>
      <c r="AF326" s="20"/>
      <c r="AG326" s="20"/>
      <c r="AH326" s="20"/>
      <c r="AI326" s="20"/>
    </row>
    <row r="327" spans="1:73" x14ac:dyDescent="0.45">
      <c r="Y327" s="20"/>
      <c r="Z327" s="20"/>
      <c r="AA327" s="20"/>
      <c r="AB327" s="20"/>
      <c r="AC327" s="20"/>
      <c r="AD327" s="20"/>
      <c r="AE327" s="20"/>
      <c r="AF327" s="20"/>
      <c r="AG327" s="20"/>
      <c r="AH327" s="20"/>
      <c r="AI327" s="20"/>
    </row>
    <row r="328" spans="1:73" x14ac:dyDescent="0.45">
      <c r="Y328" s="20"/>
      <c r="Z328" s="20"/>
      <c r="AA328" s="20"/>
      <c r="AB328" s="20"/>
      <c r="AC328" s="20"/>
      <c r="AD328" s="20"/>
      <c r="AE328" s="20"/>
      <c r="AF328" s="20"/>
      <c r="AG328" s="20"/>
      <c r="AH328" s="20"/>
      <c r="AI328" s="20"/>
    </row>
  </sheetData>
  <sortState ref="J2:J328">
    <sortCondition ref="J1"/>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26"/>
  <sheetViews>
    <sheetView workbookViewId="0">
      <selection activeCell="B1" sqref="B1:B1048576"/>
    </sheetView>
  </sheetViews>
  <sheetFormatPr defaultColWidth="10.6640625" defaultRowHeight="14.25" x14ac:dyDescent="0.45"/>
  <cols>
    <col min="2" max="2" width="53.1328125" bestFit="1" customWidth="1"/>
  </cols>
  <sheetData>
    <row r="1" spans="1:21" ht="15.75" x14ac:dyDescent="0.5">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0" t="s">
        <v>15</v>
      </c>
      <c r="Q1" s="10" t="s">
        <v>16</v>
      </c>
      <c r="R1" s="10" t="s">
        <v>17</v>
      </c>
      <c r="S1" s="10" t="s">
        <v>18</v>
      </c>
      <c r="T1" s="10" t="s">
        <v>19</v>
      </c>
      <c r="U1" s="10" t="s">
        <v>20</v>
      </c>
    </row>
    <row r="2" spans="1:21" ht="15.75" x14ac:dyDescent="0.5">
      <c r="A2" s="7">
        <v>15</v>
      </c>
      <c r="B2" s="7" t="s">
        <v>98</v>
      </c>
      <c r="C2" s="7" t="s">
        <v>99</v>
      </c>
      <c r="D2" s="8">
        <v>42489</v>
      </c>
      <c r="E2" s="7"/>
      <c r="F2" s="7" t="s">
        <v>34</v>
      </c>
      <c r="G2" s="7" t="s">
        <v>25</v>
      </c>
      <c r="H2" s="7"/>
      <c r="I2" s="7" t="s">
        <v>100</v>
      </c>
      <c r="J2" s="7">
        <v>0</v>
      </c>
      <c r="K2" s="7">
        <v>4</v>
      </c>
      <c r="L2" s="7">
        <v>4</v>
      </c>
      <c r="M2" s="7">
        <v>0</v>
      </c>
      <c r="N2" s="7">
        <v>0</v>
      </c>
      <c r="O2" s="7"/>
      <c r="P2" s="7"/>
      <c r="Q2" s="7" t="s">
        <v>101</v>
      </c>
      <c r="R2" s="7" t="s">
        <v>101</v>
      </c>
      <c r="S2" s="7" t="s">
        <v>101</v>
      </c>
      <c r="T2" s="7">
        <v>38.744216999999999</v>
      </c>
      <c r="U2" s="7">
        <v>-90.305391</v>
      </c>
    </row>
    <row r="3" spans="1:21" ht="15.75" x14ac:dyDescent="0.5">
      <c r="A3" s="7">
        <v>163</v>
      </c>
      <c r="B3" s="7" t="s">
        <v>580</v>
      </c>
      <c r="C3" s="7" t="s">
        <v>581</v>
      </c>
      <c r="D3" s="8">
        <v>41568</v>
      </c>
      <c r="E3" s="7" t="s">
        <v>582</v>
      </c>
      <c r="F3" s="7" t="s">
        <v>24</v>
      </c>
      <c r="G3" s="7" t="s">
        <v>25</v>
      </c>
      <c r="H3" s="7" t="s">
        <v>223</v>
      </c>
      <c r="I3" s="7" t="s">
        <v>583</v>
      </c>
      <c r="J3" s="7">
        <v>2</v>
      </c>
      <c r="K3" s="7">
        <v>2</v>
      </c>
      <c r="L3" s="7">
        <v>3</v>
      </c>
      <c r="M3" s="7">
        <v>0</v>
      </c>
      <c r="N3" s="7">
        <v>12</v>
      </c>
      <c r="O3" s="7"/>
      <c r="P3" s="7"/>
      <c r="Q3" s="7" t="s">
        <v>101</v>
      </c>
      <c r="R3" s="7" t="s">
        <v>191</v>
      </c>
      <c r="S3" s="7" t="s">
        <v>109</v>
      </c>
      <c r="T3" s="7">
        <v>39.54058388</v>
      </c>
      <c r="U3" s="7">
        <v>-119.74829099999999</v>
      </c>
    </row>
    <row r="4" spans="1:21" ht="15.75" x14ac:dyDescent="0.5">
      <c r="A4" s="7">
        <v>245</v>
      </c>
      <c r="B4" s="7" t="s">
        <v>867</v>
      </c>
      <c r="C4" s="7" t="s">
        <v>868</v>
      </c>
      <c r="D4" s="8">
        <v>36500</v>
      </c>
      <c r="E4" s="7" t="s">
        <v>867</v>
      </c>
      <c r="F4" s="7" t="s">
        <v>24</v>
      </c>
      <c r="G4" s="7" t="s">
        <v>331</v>
      </c>
      <c r="H4" s="7"/>
      <c r="I4" s="7" t="s">
        <v>869</v>
      </c>
      <c r="J4" s="7">
        <v>0</v>
      </c>
      <c r="K4" s="7">
        <v>4</v>
      </c>
      <c r="L4" s="7">
        <v>4</v>
      </c>
      <c r="M4" s="7">
        <v>0</v>
      </c>
      <c r="N4" s="7">
        <v>13</v>
      </c>
      <c r="O4" s="7"/>
      <c r="P4" s="7"/>
      <c r="Q4" s="7" t="s">
        <v>28</v>
      </c>
      <c r="R4" s="7" t="s">
        <v>122</v>
      </c>
      <c r="S4" s="7" t="s">
        <v>109</v>
      </c>
      <c r="T4" s="7">
        <v>35.776699110000003</v>
      </c>
      <c r="U4" s="7">
        <v>-95.259965960000002</v>
      </c>
    </row>
    <row r="5" spans="1:21" ht="15.75" x14ac:dyDescent="0.5">
      <c r="A5" s="7">
        <v>219</v>
      </c>
      <c r="B5" s="7" t="s">
        <v>775</v>
      </c>
      <c r="C5" s="7" t="s">
        <v>399</v>
      </c>
      <c r="D5" s="8">
        <v>39366</v>
      </c>
      <c r="E5" s="7" t="s">
        <v>775</v>
      </c>
      <c r="F5" s="7" t="s">
        <v>24</v>
      </c>
      <c r="G5" s="7" t="s">
        <v>776</v>
      </c>
      <c r="H5" s="7" t="s">
        <v>777</v>
      </c>
      <c r="I5" s="7" t="s">
        <v>778</v>
      </c>
      <c r="J5" s="7">
        <v>1</v>
      </c>
      <c r="K5" s="7">
        <v>4</v>
      </c>
      <c r="L5" s="7">
        <v>4</v>
      </c>
      <c r="M5" s="7">
        <v>0</v>
      </c>
      <c r="N5" s="7">
        <v>14</v>
      </c>
      <c r="O5" s="7"/>
      <c r="P5" s="7"/>
      <c r="Q5" s="7" t="s">
        <v>52</v>
      </c>
      <c r="R5" s="7" t="s">
        <v>122</v>
      </c>
      <c r="S5" s="7" t="s">
        <v>109</v>
      </c>
      <c r="T5" s="7">
        <v>41.476575570000001</v>
      </c>
      <c r="U5" s="7">
        <v>-81.680515020000001</v>
      </c>
    </row>
    <row r="6" spans="1:21" ht="15.75" x14ac:dyDescent="0.5">
      <c r="A6" s="7">
        <v>253</v>
      </c>
      <c r="B6" s="7" t="s">
        <v>896</v>
      </c>
      <c r="C6" s="7" t="s">
        <v>897</v>
      </c>
      <c r="D6" s="8">
        <v>35909</v>
      </c>
      <c r="E6" s="7" t="s">
        <v>898</v>
      </c>
      <c r="F6" s="7" t="s">
        <v>24</v>
      </c>
      <c r="G6" s="7" t="s">
        <v>25</v>
      </c>
      <c r="H6" s="7"/>
      <c r="I6" s="7" t="s">
        <v>899</v>
      </c>
      <c r="J6" s="7">
        <v>1</v>
      </c>
      <c r="K6" s="7">
        <v>3</v>
      </c>
      <c r="L6" s="7">
        <v>4</v>
      </c>
      <c r="M6" s="7">
        <v>0</v>
      </c>
      <c r="N6" s="7">
        <v>14</v>
      </c>
      <c r="O6" s="7"/>
      <c r="P6" s="7"/>
      <c r="Q6" s="7" t="s">
        <v>52</v>
      </c>
      <c r="R6" s="7" t="s">
        <v>122</v>
      </c>
      <c r="S6" s="7" t="s">
        <v>109</v>
      </c>
      <c r="T6" s="7">
        <v>41.876171360000001</v>
      </c>
      <c r="U6" s="7">
        <v>-80.124596319999995</v>
      </c>
    </row>
    <row r="7" spans="1:21" ht="15.75" x14ac:dyDescent="0.5">
      <c r="A7" s="7">
        <v>258</v>
      </c>
      <c r="B7" s="7" t="s">
        <v>913</v>
      </c>
      <c r="C7" s="7" t="s">
        <v>914</v>
      </c>
      <c r="D7" s="8">
        <v>35765</v>
      </c>
      <c r="E7" s="56" t="s">
        <v>915</v>
      </c>
      <c r="F7" s="56"/>
      <c r="G7" s="7" t="s">
        <v>916</v>
      </c>
      <c r="H7" s="7" t="s">
        <v>223</v>
      </c>
      <c r="I7" s="7" t="s">
        <v>917</v>
      </c>
      <c r="J7" s="7">
        <v>3</v>
      </c>
      <c r="K7" s="7">
        <v>5</v>
      </c>
      <c r="L7" s="7">
        <v>8</v>
      </c>
      <c r="M7" s="7">
        <v>0</v>
      </c>
      <c r="N7" s="7">
        <v>14</v>
      </c>
      <c r="O7" s="7"/>
      <c r="P7" s="7"/>
      <c r="Q7" s="7" t="s">
        <v>52</v>
      </c>
      <c r="R7" s="7" t="s">
        <v>122</v>
      </c>
      <c r="S7" s="7" t="s">
        <v>109</v>
      </c>
      <c r="T7" s="7">
        <v>37.085059999999999</v>
      </c>
      <c r="U7" s="7">
        <v>-88.744219999999999</v>
      </c>
    </row>
    <row r="8" spans="1:21" ht="15.75" x14ac:dyDescent="0.5">
      <c r="A8" s="7">
        <v>264</v>
      </c>
      <c r="B8" s="7" t="s">
        <v>933</v>
      </c>
      <c r="C8" s="7" t="s">
        <v>934</v>
      </c>
      <c r="D8" s="8">
        <v>35097</v>
      </c>
      <c r="E8" s="7" t="s">
        <v>933</v>
      </c>
      <c r="F8" s="7" t="s">
        <v>24</v>
      </c>
      <c r="G8" s="7" t="s">
        <v>776</v>
      </c>
      <c r="H8" s="7" t="s">
        <v>112</v>
      </c>
      <c r="I8" s="7" t="s">
        <v>935</v>
      </c>
      <c r="J8" s="7">
        <v>3</v>
      </c>
      <c r="K8" s="7">
        <v>1</v>
      </c>
      <c r="L8" s="7">
        <v>4</v>
      </c>
      <c r="M8" s="7">
        <v>0</v>
      </c>
      <c r="N8" s="7">
        <v>14</v>
      </c>
      <c r="O8" s="7"/>
      <c r="P8" s="7"/>
      <c r="Q8" s="7" t="s">
        <v>52</v>
      </c>
      <c r="R8" s="7" t="s">
        <v>122</v>
      </c>
      <c r="S8" s="7" t="s">
        <v>109</v>
      </c>
      <c r="T8" s="7">
        <v>47.121894240000003</v>
      </c>
      <c r="U8" s="7">
        <v>-119.27506990000001</v>
      </c>
    </row>
    <row r="9" spans="1:21" ht="15.75" x14ac:dyDescent="0.5">
      <c r="A9" s="7">
        <v>302</v>
      </c>
      <c r="B9" s="7" t="s">
        <v>1064</v>
      </c>
      <c r="C9" s="7" t="s">
        <v>1065</v>
      </c>
      <c r="D9" s="8">
        <v>31750</v>
      </c>
      <c r="E9" s="7" t="s">
        <v>1064</v>
      </c>
      <c r="F9" s="7" t="s">
        <v>24</v>
      </c>
      <c r="G9" s="7" t="s">
        <v>847</v>
      </c>
      <c r="H9" s="7" t="s">
        <v>848</v>
      </c>
      <c r="I9" s="7" t="s">
        <v>1066</v>
      </c>
      <c r="J9" s="7">
        <v>1</v>
      </c>
      <c r="K9" s="7">
        <v>3</v>
      </c>
      <c r="L9" s="7">
        <v>4</v>
      </c>
      <c r="M9" s="7">
        <v>0</v>
      </c>
      <c r="N9" s="7">
        <v>14</v>
      </c>
      <c r="O9" s="7"/>
      <c r="P9" s="7"/>
      <c r="Q9" s="7" t="s">
        <v>52</v>
      </c>
      <c r="R9" s="7" t="s">
        <v>122</v>
      </c>
      <c r="S9" s="7" t="s">
        <v>109</v>
      </c>
      <c r="T9" s="7">
        <v>47.037406529999998</v>
      </c>
      <c r="U9" s="7">
        <v>-109.4844918</v>
      </c>
    </row>
    <row r="10" spans="1:21" ht="15.75" x14ac:dyDescent="0.5">
      <c r="A10" s="7">
        <v>306</v>
      </c>
      <c r="B10" s="7" t="s">
        <v>1076</v>
      </c>
      <c r="C10" s="7" t="s">
        <v>1077</v>
      </c>
      <c r="D10" s="8">
        <v>31068</v>
      </c>
      <c r="E10" s="7" t="s">
        <v>1076</v>
      </c>
      <c r="F10" s="7" t="s">
        <v>24</v>
      </c>
      <c r="G10" s="56" t="s">
        <v>776</v>
      </c>
      <c r="H10" s="56"/>
      <c r="I10" s="7" t="s">
        <v>1078</v>
      </c>
      <c r="J10" s="7">
        <v>1</v>
      </c>
      <c r="K10" s="7">
        <v>3</v>
      </c>
      <c r="L10" s="7">
        <v>4</v>
      </c>
      <c r="M10" s="7">
        <v>0</v>
      </c>
      <c r="N10" s="7">
        <v>14</v>
      </c>
      <c r="O10" s="7"/>
      <c r="P10" s="7"/>
      <c r="Q10" s="7" t="s">
        <v>52</v>
      </c>
      <c r="R10" s="7" t="s">
        <v>122</v>
      </c>
      <c r="S10" s="7" t="s">
        <v>109</v>
      </c>
      <c r="T10" s="7">
        <v>37.671294179999997</v>
      </c>
      <c r="U10" s="7">
        <v>-97.550704760000002</v>
      </c>
    </row>
    <row r="11" spans="1:21" ht="15.75" x14ac:dyDescent="0.5">
      <c r="A11" s="7">
        <v>319</v>
      </c>
      <c r="B11" s="7" t="s">
        <v>1115</v>
      </c>
      <c r="C11" s="7" t="s">
        <v>836</v>
      </c>
      <c r="D11" s="8">
        <v>27046</v>
      </c>
      <c r="E11" s="7" t="s">
        <v>1115</v>
      </c>
      <c r="F11" s="7" t="s">
        <v>24</v>
      </c>
      <c r="G11" s="7" t="s">
        <v>847</v>
      </c>
      <c r="H11" s="7" t="s">
        <v>132</v>
      </c>
      <c r="I11" s="7" t="s">
        <v>1116</v>
      </c>
      <c r="J11" s="7">
        <v>1</v>
      </c>
      <c r="K11" s="7">
        <v>3</v>
      </c>
      <c r="L11" s="7">
        <v>4</v>
      </c>
      <c r="M11" s="7">
        <v>0</v>
      </c>
      <c r="N11" s="7">
        <v>14</v>
      </c>
      <c r="O11" s="7"/>
      <c r="P11" s="7"/>
      <c r="Q11" s="7" t="s">
        <v>52</v>
      </c>
      <c r="R11" s="7" t="s">
        <v>101</v>
      </c>
      <c r="S11" s="7" t="s">
        <v>109</v>
      </c>
      <c r="T11" s="7">
        <v>41.839280449999997</v>
      </c>
      <c r="U11" s="7">
        <v>-87.688181450000002</v>
      </c>
    </row>
    <row r="12" spans="1:21" ht="15.75" x14ac:dyDescent="0.5">
      <c r="A12" s="7">
        <v>176</v>
      </c>
      <c r="B12" s="7" t="s">
        <v>626</v>
      </c>
      <c r="C12" s="7" t="s">
        <v>627</v>
      </c>
      <c r="D12" s="8">
        <v>41293</v>
      </c>
      <c r="E12" s="7" t="s">
        <v>118</v>
      </c>
      <c r="F12" s="7" t="s">
        <v>24</v>
      </c>
      <c r="G12" s="7" t="s">
        <v>119</v>
      </c>
      <c r="H12" s="7" t="s">
        <v>223</v>
      </c>
      <c r="I12" s="7" t="s">
        <v>628</v>
      </c>
      <c r="J12" s="7">
        <v>5</v>
      </c>
      <c r="K12" s="7">
        <v>0</v>
      </c>
      <c r="L12" s="7">
        <v>5</v>
      </c>
      <c r="M12" s="7">
        <v>0</v>
      </c>
      <c r="N12" s="7">
        <v>15</v>
      </c>
      <c r="O12" s="7"/>
      <c r="P12" s="7"/>
      <c r="Q12" s="7" t="s">
        <v>52</v>
      </c>
      <c r="R12" s="7" t="s">
        <v>191</v>
      </c>
      <c r="S12" s="7" t="s">
        <v>109</v>
      </c>
      <c r="T12" s="7">
        <v>35.152905220000001</v>
      </c>
      <c r="U12" s="7">
        <v>-106.7791378</v>
      </c>
    </row>
    <row r="13" spans="1:21" ht="15.75" x14ac:dyDescent="0.5">
      <c r="A13" s="7">
        <v>218</v>
      </c>
      <c r="B13" s="7" t="s">
        <v>771</v>
      </c>
      <c r="C13" s="7" t="s">
        <v>772</v>
      </c>
      <c r="D13" s="8">
        <v>39380</v>
      </c>
      <c r="E13" s="7" t="s">
        <v>773</v>
      </c>
      <c r="F13" s="7" t="s">
        <v>34</v>
      </c>
      <c r="G13" s="7" t="s">
        <v>331</v>
      </c>
      <c r="H13" s="7" t="s">
        <v>112</v>
      </c>
      <c r="I13" s="7" t="s">
        <v>774</v>
      </c>
      <c r="J13" s="7">
        <v>0</v>
      </c>
      <c r="K13" s="7">
        <v>4</v>
      </c>
      <c r="L13" s="7">
        <v>4</v>
      </c>
      <c r="M13" s="7">
        <v>0</v>
      </c>
      <c r="N13" s="7">
        <v>15</v>
      </c>
      <c r="O13" s="7"/>
      <c r="P13" s="7"/>
      <c r="Q13" s="7" t="s">
        <v>28</v>
      </c>
      <c r="R13" s="7" t="s">
        <v>108</v>
      </c>
      <c r="S13" s="7" t="s">
        <v>109</v>
      </c>
      <c r="T13" s="7">
        <v>43.419291170000001</v>
      </c>
      <c r="U13" s="7">
        <v>-83.950327590000001</v>
      </c>
    </row>
    <row r="14" spans="1:21" ht="15.75" x14ac:dyDescent="0.5">
      <c r="A14" s="7">
        <v>222</v>
      </c>
      <c r="B14" s="7" t="s">
        <v>787</v>
      </c>
      <c r="C14" s="7" t="s">
        <v>788</v>
      </c>
      <c r="D14" s="8">
        <v>39182</v>
      </c>
      <c r="E14" s="7" t="s">
        <v>787</v>
      </c>
      <c r="F14" s="7" t="s">
        <v>24</v>
      </c>
      <c r="G14" s="7" t="s">
        <v>331</v>
      </c>
      <c r="H14" s="7" t="s">
        <v>57</v>
      </c>
      <c r="I14" s="7" t="s">
        <v>789</v>
      </c>
      <c r="J14" s="7">
        <v>0</v>
      </c>
      <c r="K14" s="7">
        <v>10</v>
      </c>
      <c r="L14" s="7">
        <v>10</v>
      </c>
      <c r="M14" s="7">
        <v>0</v>
      </c>
      <c r="N14" s="7">
        <v>15</v>
      </c>
      <c r="O14" s="7"/>
      <c r="P14" s="7"/>
      <c r="Q14" s="7" t="s">
        <v>28</v>
      </c>
      <c r="R14" s="7" t="s">
        <v>191</v>
      </c>
      <c r="S14" s="7" t="s">
        <v>109</v>
      </c>
      <c r="T14" s="7">
        <v>45.50216511</v>
      </c>
      <c r="U14" s="7">
        <v>-122.44127589999999</v>
      </c>
    </row>
    <row r="15" spans="1:21" ht="15.75" x14ac:dyDescent="0.5">
      <c r="A15" s="7">
        <v>241</v>
      </c>
      <c r="B15" s="7" t="s">
        <v>853</v>
      </c>
      <c r="C15" s="7" t="s">
        <v>854</v>
      </c>
      <c r="D15" s="8">
        <v>36955</v>
      </c>
      <c r="E15" s="7" t="s">
        <v>853</v>
      </c>
      <c r="F15" s="7" t="s">
        <v>24</v>
      </c>
      <c r="G15" s="7" t="s">
        <v>331</v>
      </c>
      <c r="H15" s="7" t="s">
        <v>57</v>
      </c>
      <c r="I15" s="7" t="s">
        <v>855</v>
      </c>
      <c r="J15" s="7">
        <v>2</v>
      </c>
      <c r="K15" s="7">
        <v>13</v>
      </c>
      <c r="L15" s="7">
        <v>15</v>
      </c>
      <c r="M15" s="7">
        <v>0</v>
      </c>
      <c r="N15" s="7">
        <v>15</v>
      </c>
      <c r="O15" s="7"/>
      <c r="P15" s="7"/>
      <c r="Q15" s="7" t="s">
        <v>28</v>
      </c>
      <c r="R15" s="7" t="s">
        <v>122</v>
      </c>
      <c r="S15" s="7" t="s">
        <v>109</v>
      </c>
      <c r="T15" s="7">
        <v>32.863572769999998</v>
      </c>
      <c r="U15" s="7">
        <v>-117.1281628</v>
      </c>
    </row>
    <row r="16" spans="1:21" ht="15.75" x14ac:dyDescent="0.5">
      <c r="A16" s="7">
        <v>249</v>
      </c>
      <c r="B16" s="7" t="s">
        <v>881</v>
      </c>
      <c r="C16" s="7" t="s">
        <v>403</v>
      </c>
      <c r="D16" s="8">
        <v>36300</v>
      </c>
      <c r="E16" s="56" t="s">
        <v>881</v>
      </c>
      <c r="F16" s="56"/>
      <c r="G16" s="7" t="s">
        <v>331</v>
      </c>
      <c r="H16" s="7" t="s">
        <v>882</v>
      </c>
      <c r="I16" s="7" t="s">
        <v>883</v>
      </c>
      <c r="J16" s="7">
        <v>0</v>
      </c>
      <c r="K16" s="7">
        <v>6</v>
      </c>
      <c r="L16" s="7">
        <v>6</v>
      </c>
      <c r="M16" s="7">
        <v>0</v>
      </c>
      <c r="N16" s="7">
        <v>15</v>
      </c>
      <c r="O16" s="7"/>
      <c r="P16" s="7"/>
      <c r="Q16" s="7" t="s">
        <v>28</v>
      </c>
      <c r="R16" s="7" t="s">
        <v>122</v>
      </c>
      <c r="S16" s="7" t="s">
        <v>109</v>
      </c>
      <c r="T16" s="7">
        <v>33.66086267</v>
      </c>
      <c r="U16" s="7">
        <v>-84.026885269999994</v>
      </c>
    </row>
    <row r="17" spans="1:21" ht="15.75" x14ac:dyDescent="0.5">
      <c r="A17" s="7">
        <v>252</v>
      </c>
      <c r="B17" s="7" t="s">
        <v>892</v>
      </c>
      <c r="C17" s="7" t="s">
        <v>893</v>
      </c>
      <c r="D17" s="8">
        <v>35936</v>
      </c>
      <c r="E17" s="7" t="s">
        <v>807</v>
      </c>
      <c r="F17" s="7" t="s">
        <v>24</v>
      </c>
      <c r="G17" s="7" t="s">
        <v>894</v>
      </c>
      <c r="H17" s="7" t="s">
        <v>223</v>
      </c>
      <c r="I17" s="7" t="s">
        <v>895</v>
      </c>
      <c r="J17" s="7">
        <v>4</v>
      </c>
      <c r="K17" s="7">
        <v>25</v>
      </c>
      <c r="L17" s="7">
        <v>29</v>
      </c>
      <c r="M17" s="7">
        <v>0</v>
      </c>
      <c r="N17" s="7">
        <v>15</v>
      </c>
      <c r="O17" s="7"/>
      <c r="P17" s="7"/>
      <c r="Q17" s="7" t="s">
        <v>52</v>
      </c>
      <c r="R17" s="7" t="s">
        <v>122</v>
      </c>
      <c r="S17" s="7" t="s">
        <v>109</v>
      </c>
      <c r="T17" s="7">
        <v>44.054896980000002</v>
      </c>
      <c r="U17" s="7">
        <v>-123.0075562</v>
      </c>
    </row>
    <row r="18" spans="1:21" ht="15.75" x14ac:dyDescent="0.5">
      <c r="A18" s="7">
        <v>231</v>
      </c>
      <c r="B18" s="7" t="s">
        <v>820</v>
      </c>
      <c r="C18" s="7" t="s">
        <v>821</v>
      </c>
      <c r="D18" s="8">
        <v>38432</v>
      </c>
      <c r="E18" s="7" t="s">
        <v>807</v>
      </c>
      <c r="F18" s="7" t="s">
        <v>24</v>
      </c>
      <c r="G18" s="7" t="s">
        <v>25</v>
      </c>
      <c r="H18" s="7" t="s">
        <v>223</v>
      </c>
      <c r="I18" s="7" t="s">
        <v>822</v>
      </c>
      <c r="J18" s="7">
        <v>10</v>
      </c>
      <c r="K18" s="7">
        <v>5</v>
      </c>
      <c r="L18" s="7">
        <v>14</v>
      </c>
      <c r="M18" s="7">
        <v>0</v>
      </c>
      <c r="N18" s="7">
        <v>16</v>
      </c>
      <c r="O18" s="7"/>
      <c r="P18" s="7"/>
      <c r="Q18" s="7" t="s">
        <v>52</v>
      </c>
      <c r="R18" s="7" t="s">
        <v>535</v>
      </c>
      <c r="S18" s="7" t="s">
        <v>109</v>
      </c>
      <c r="T18" s="7">
        <v>47.870672890000002</v>
      </c>
      <c r="U18" s="7">
        <v>-95.005290090000003</v>
      </c>
    </row>
    <row r="19" spans="1:21" ht="15.75" x14ac:dyDescent="0.5">
      <c r="A19" s="7">
        <v>259</v>
      </c>
      <c r="B19" s="7" t="s">
        <v>918</v>
      </c>
      <c r="C19" s="7" t="s">
        <v>919</v>
      </c>
      <c r="D19" s="8">
        <v>35704</v>
      </c>
      <c r="E19" s="7" t="s">
        <v>807</v>
      </c>
      <c r="F19" s="7" t="s">
        <v>24</v>
      </c>
      <c r="G19" s="7" t="s">
        <v>25</v>
      </c>
      <c r="H19" s="7" t="s">
        <v>223</v>
      </c>
      <c r="I19" s="7" t="s">
        <v>920</v>
      </c>
      <c r="J19" s="7">
        <v>2</v>
      </c>
      <c r="K19" s="7">
        <v>7</v>
      </c>
      <c r="L19" s="7">
        <v>9</v>
      </c>
      <c r="M19" s="7">
        <v>0</v>
      </c>
      <c r="N19" s="7">
        <v>16</v>
      </c>
      <c r="O19" s="7"/>
      <c r="P19" s="7"/>
      <c r="Q19" s="7" t="s">
        <v>52</v>
      </c>
      <c r="R19" s="7" t="s">
        <v>122</v>
      </c>
      <c r="S19" s="7" t="s">
        <v>109</v>
      </c>
      <c r="T19" s="7">
        <v>32.274927830000003</v>
      </c>
      <c r="U19" s="7">
        <v>-90.094706549999998</v>
      </c>
    </row>
    <row r="20" spans="1:21" ht="15.75" x14ac:dyDescent="0.5">
      <c r="A20" s="7">
        <v>261</v>
      </c>
      <c r="B20" s="7" t="s">
        <v>925</v>
      </c>
      <c r="C20" s="7" t="s">
        <v>926</v>
      </c>
      <c r="D20" s="8">
        <v>35480</v>
      </c>
      <c r="E20" s="7" t="s">
        <v>925</v>
      </c>
      <c r="F20" s="7" t="s">
        <v>24</v>
      </c>
      <c r="G20" s="7" t="s">
        <v>776</v>
      </c>
      <c r="H20" s="7" t="s">
        <v>112</v>
      </c>
      <c r="I20" s="7" t="s">
        <v>927</v>
      </c>
      <c r="J20" s="7">
        <v>2</v>
      </c>
      <c r="K20" s="7">
        <v>2</v>
      </c>
      <c r="L20" s="7">
        <v>4</v>
      </c>
      <c r="M20" s="7">
        <v>0</v>
      </c>
      <c r="N20" s="7">
        <v>16</v>
      </c>
      <c r="O20" s="7"/>
      <c r="P20" s="7"/>
      <c r="Q20" s="7" t="s">
        <v>52</v>
      </c>
      <c r="R20" s="7" t="s">
        <v>122</v>
      </c>
      <c r="S20" s="7" t="s">
        <v>109</v>
      </c>
      <c r="T20" s="7">
        <v>60.790538820000002</v>
      </c>
      <c r="U20" s="7">
        <v>-161.7927517</v>
      </c>
    </row>
    <row r="21" spans="1:21" ht="15.75" x14ac:dyDescent="0.5">
      <c r="A21" s="7">
        <v>315</v>
      </c>
      <c r="B21" s="7" t="s">
        <v>1103</v>
      </c>
      <c r="C21" s="7" t="s">
        <v>929</v>
      </c>
      <c r="D21" s="8">
        <v>28884</v>
      </c>
      <c r="E21" s="7"/>
      <c r="F21" s="7" t="s">
        <v>34</v>
      </c>
      <c r="G21" s="7" t="s">
        <v>1086</v>
      </c>
      <c r="H21" s="7" t="s">
        <v>57</v>
      </c>
      <c r="I21" s="7" t="s">
        <v>1104</v>
      </c>
      <c r="J21" s="7">
        <v>2</v>
      </c>
      <c r="K21" s="7">
        <v>9</v>
      </c>
      <c r="L21" s="7">
        <v>11</v>
      </c>
      <c r="M21" s="7">
        <v>0</v>
      </c>
      <c r="N21" s="7">
        <v>16</v>
      </c>
      <c r="O21" s="7"/>
      <c r="P21" s="7"/>
      <c r="Q21" s="7" t="s">
        <v>52</v>
      </c>
      <c r="R21" s="7" t="s">
        <v>122</v>
      </c>
      <c r="S21" s="7" t="s">
        <v>570</v>
      </c>
      <c r="T21" s="7">
        <v>32.863572769999998</v>
      </c>
      <c r="U21" s="7">
        <v>-117.1281628</v>
      </c>
    </row>
    <row r="22" spans="1:21" ht="15.75" x14ac:dyDescent="0.5">
      <c r="A22" s="7">
        <v>189</v>
      </c>
      <c r="B22" s="7" t="s">
        <v>670</v>
      </c>
      <c r="C22" s="7" t="s">
        <v>671</v>
      </c>
      <c r="D22" s="8">
        <v>40966</v>
      </c>
      <c r="E22" s="7" t="s">
        <v>672</v>
      </c>
      <c r="F22" s="7" t="s">
        <v>24</v>
      </c>
      <c r="G22" s="7" t="s">
        <v>331</v>
      </c>
      <c r="H22" s="7" t="s">
        <v>57</v>
      </c>
      <c r="I22" s="7" t="s">
        <v>673</v>
      </c>
      <c r="J22" s="7">
        <v>3</v>
      </c>
      <c r="K22" s="7">
        <v>3</v>
      </c>
      <c r="L22" s="7">
        <v>6</v>
      </c>
      <c r="M22" s="7">
        <v>0</v>
      </c>
      <c r="N22" s="7">
        <v>17</v>
      </c>
      <c r="O22" s="7"/>
      <c r="P22" s="7"/>
      <c r="Q22" s="7" t="s">
        <v>52</v>
      </c>
      <c r="R22" s="7" t="s">
        <v>122</v>
      </c>
      <c r="S22" s="7" t="s">
        <v>109</v>
      </c>
      <c r="T22" s="7">
        <v>41.580255409999999</v>
      </c>
      <c r="U22" s="7">
        <v>-81.208126250000007</v>
      </c>
    </row>
    <row r="23" spans="1:21" ht="15.75" x14ac:dyDescent="0.5">
      <c r="A23" s="7">
        <v>265</v>
      </c>
      <c r="B23" s="7" t="s">
        <v>936</v>
      </c>
      <c r="C23" s="7" t="s">
        <v>937</v>
      </c>
      <c r="D23" s="8">
        <v>35018</v>
      </c>
      <c r="E23" s="7" t="s">
        <v>936</v>
      </c>
      <c r="F23" s="7" t="s">
        <v>24</v>
      </c>
      <c r="G23" s="56" t="s">
        <v>776</v>
      </c>
      <c r="H23" s="56"/>
      <c r="I23" s="7" t="s">
        <v>938</v>
      </c>
      <c r="J23" s="7">
        <v>2</v>
      </c>
      <c r="K23" s="7">
        <v>1</v>
      </c>
      <c r="L23" s="7">
        <v>3</v>
      </c>
      <c r="M23" s="7">
        <v>0</v>
      </c>
      <c r="N23" s="7">
        <v>17</v>
      </c>
      <c r="O23" s="7"/>
      <c r="P23" s="7"/>
      <c r="Q23" s="7" t="s">
        <v>52</v>
      </c>
      <c r="R23" s="7" t="s">
        <v>122</v>
      </c>
      <c r="S23" s="7" t="s">
        <v>109</v>
      </c>
      <c r="T23" s="7">
        <v>35.37810374</v>
      </c>
      <c r="U23" s="7">
        <v>-87.006105590000004</v>
      </c>
    </row>
    <row r="24" spans="1:21" ht="15.75" x14ac:dyDescent="0.5">
      <c r="A24" s="7">
        <v>272</v>
      </c>
      <c r="B24" s="7" t="s">
        <v>960</v>
      </c>
      <c r="C24" s="7" t="s">
        <v>961</v>
      </c>
      <c r="D24" s="8">
        <v>34480</v>
      </c>
      <c r="E24" s="7" t="s">
        <v>807</v>
      </c>
      <c r="F24" s="7" t="s">
        <v>24</v>
      </c>
      <c r="G24" s="7" t="s">
        <v>25</v>
      </c>
      <c r="H24" s="7" t="s">
        <v>223</v>
      </c>
      <c r="I24" s="7" t="s">
        <v>962</v>
      </c>
      <c r="J24" s="7">
        <v>4</v>
      </c>
      <c r="K24" s="7">
        <v>0</v>
      </c>
      <c r="L24" s="7">
        <v>4</v>
      </c>
      <c r="M24" s="7">
        <v>0</v>
      </c>
      <c r="N24" s="7">
        <v>17</v>
      </c>
      <c r="O24" s="7"/>
      <c r="P24" s="7"/>
      <c r="Q24" s="7" t="s">
        <v>28</v>
      </c>
      <c r="R24" s="7" t="s">
        <v>122</v>
      </c>
      <c r="S24" s="7" t="s">
        <v>109</v>
      </c>
      <c r="T24" s="7">
        <v>38.951308179999998</v>
      </c>
      <c r="U24" s="7">
        <v>-84.670663390000001</v>
      </c>
    </row>
    <row r="25" spans="1:21" ht="15.75" x14ac:dyDescent="0.5">
      <c r="A25" s="7">
        <v>284</v>
      </c>
      <c r="B25" s="7" t="s">
        <v>1004</v>
      </c>
      <c r="C25" s="7" t="s">
        <v>1005</v>
      </c>
      <c r="D25" s="8">
        <v>33858</v>
      </c>
      <c r="E25" s="56" t="s">
        <v>1005</v>
      </c>
      <c r="F25" s="56"/>
      <c r="G25" s="7" t="s">
        <v>331</v>
      </c>
      <c r="H25" s="7" t="s">
        <v>132</v>
      </c>
      <c r="I25" s="7" t="s">
        <v>1006</v>
      </c>
      <c r="J25" s="7">
        <v>0</v>
      </c>
      <c r="K25" s="7">
        <v>6</v>
      </c>
      <c r="L25" s="7">
        <v>6</v>
      </c>
      <c r="M25" s="7">
        <v>0</v>
      </c>
      <c r="N25" s="7">
        <v>17</v>
      </c>
      <c r="O25" s="7"/>
      <c r="P25" s="7"/>
      <c r="Q25" s="7" t="s">
        <v>101</v>
      </c>
      <c r="R25" s="7" t="s">
        <v>101</v>
      </c>
      <c r="S25" s="7" t="s">
        <v>109</v>
      </c>
      <c r="T25" s="7">
        <v>35.183224840000001</v>
      </c>
      <c r="U25" s="7">
        <v>-101.88056880000001</v>
      </c>
    </row>
    <row r="26" spans="1:21" ht="15.75" x14ac:dyDescent="0.5">
      <c r="A26" s="7">
        <v>313</v>
      </c>
      <c r="B26" s="7" t="s">
        <v>1098</v>
      </c>
      <c r="C26" s="7" t="s">
        <v>544</v>
      </c>
      <c r="D26" s="8">
        <v>30029</v>
      </c>
      <c r="E26" s="7" t="s">
        <v>1098</v>
      </c>
      <c r="F26" s="7" t="s">
        <v>24</v>
      </c>
      <c r="G26" s="56" t="s">
        <v>776</v>
      </c>
      <c r="H26" s="56"/>
      <c r="I26" s="7" t="s">
        <v>1099</v>
      </c>
      <c r="J26" s="7">
        <v>1</v>
      </c>
      <c r="K26" s="7">
        <v>2</v>
      </c>
      <c r="L26" s="7">
        <v>3</v>
      </c>
      <c r="M26" s="7">
        <v>0</v>
      </c>
      <c r="N26" s="7">
        <v>17</v>
      </c>
      <c r="O26" s="7"/>
      <c r="P26" s="7"/>
      <c r="Q26" s="7" t="s">
        <v>52</v>
      </c>
      <c r="R26" s="7" t="s">
        <v>122</v>
      </c>
      <c r="S26" s="7" t="s">
        <v>109</v>
      </c>
      <c r="T26" s="7">
        <v>36.189319230000002</v>
      </c>
      <c r="U26" s="7">
        <v>-115.3264875</v>
      </c>
    </row>
    <row r="27" spans="1:21" ht="15.75" x14ac:dyDescent="0.5">
      <c r="A27" s="7">
        <v>318</v>
      </c>
      <c r="B27" s="7" t="s">
        <v>1112</v>
      </c>
      <c r="C27" s="7" t="s">
        <v>1113</v>
      </c>
      <c r="D27" s="8">
        <v>27393</v>
      </c>
      <c r="E27" s="7"/>
      <c r="F27" s="7" t="s">
        <v>464</v>
      </c>
      <c r="G27" s="7" t="s">
        <v>25</v>
      </c>
      <c r="H27" s="7" t="s">
        <v>57</v>
      </c>
      <c r="I27" s="7" t="s">
        <v>1114</v>
      </c>
      <c r="J27" s="7">
        <v>3</v>
      </c>
      <c r="K27" s="7">
        <v>7</v>
      </c>
      <c r="L27" s="7">
        <v>10</v>
      </c>
      <c r="M27" s="7">
        <v>0</v>
      </c>
      <c r="N27" s="7">
        <v>17</v>
      </c>
      <c r="O27" s="7"/>
      <c r="P27" s="7"/>
      <c r="Q27" s="7" t="s">
        <v>28</v>
      </c>
      <c r="R27" s="7" t="s">
        <v>122</v>
      </c>
      <c r="S27" s="7" t="s">
        <v>109</v>
      </c>
      <c r="T27" s="7">
        <v>42.081853690000003</v>
      </c>
      <c r="U27" s="7">
        <v>-78.432139219999996</v>
      </c>
    </row>
    <row r="28" spans="1:21" ht="15.75" x14ac:dyDescent="0.5">
      <c r="A28" s="7">
        <v>215</v>
      </c>
      <c r="B28" s="7" t="s">
        <v>762</v>
      </c>
      <c r="C28" s="7" t="s">
        <v>544</v>
      </c>
      <c r="D28" s="8">
        <v>39427</v>
      </c>
      <c r="E28" s="7" t="s">
        <v>763</v>
      </c>
      <c r="F28" s="7" t="s">
        <v>34</v>
      </c>
      <c r="G28" s="7" t="s">
        <v>25</v>
      </c>
      <c r="H28" s="7" t="s">
        <v>57</v>
      </c>
      <c r="I28" s="7" t="s">
        <v>764</v>
      </c>
      <c r="J28" s="7">
        <v>0</v>
      </c>
      <c r="K28" s="7">
        <v>6</v>
      </c>
      <c r="L28" s="7">
        <v>6</v>
      </c>
      <c r="M28" s="7">
        <v>0</v>
      </c>
      <c r="N28" s="7">
        <v>18</v>
      </c>
      <c r="O28" s="7"/>
      <c r="P28" s="7"/>
      <c r="Q28" s="7" t="s">
        <v>28</v>
      </c>
      <c r="R28" s="7" t="s">
        <v>108</v>
      </c>
      <c r="S28" s="7" t="s">
        <v>109</v>
      </c>
      <c r="T28" s="7">
        <v>36.189319230000002</v>
      </c>
      <c r="U28" s="7">
        <v>-115.3264875</v>
      </c>
    </row>
    <row r="29" spans="1:21" ht="15.75" x14ac:dyDescent="0.5">
      <c r="A29" s="7">
        <v>223</v>
      </c>
      <c r="B29" s="7" t="s">
        <v>790</v>
      </c>
      <c r="C29" s="7" t="s">
        <v>791</v>
      </c>
      <c r="D29" s="8">
        <v>39125</v>
      </c>
      <c r="E29" s="7" t="s">
        <v>790</v>
      </c>
      <c r="F29" s="7" t="s">
        <v>34</v>
      </c>
      <c r="G29" s="7" t="s">
        <v>25</v>
      </c>
      <c r="H29" s="7" t="s">
        <v>792</v>
      </c>
      <c r="I29" s="7" t="s">
        <v>793</v>
      </c>
      <c r="J29" s="7">
        <v>6</v>
      </c>
      <c r="K29" s="7">
        <v>4</v>
      </c>
      <c r="L29" s="7">
        <v>9</v>
      </c>
      <c r="M29" s="7">
        <v>0</v>
      </c>
      <c r="N29" s="7">
        <v>18</v>
      </c>
      <c r="O29" s="7"/>
      <c r="P29" s="7"/>
      <c r="Q29" s="7" t="s">
        <v>101</v>
      </c>
      <c r="R29" s="7" t="s">
        <v>122</v>
      </c>
      <c r="S29" s="7" t="s">
        <v>109</v>
      </c>
      <c r="T29" s="7">
        <v>40.77787404</v>
      </c>
      <c r="U29" s="7">
        <v>-111.9312168</v>
      </c>
    </row>
    <row r="30" spans="1:21" ht="15.75" x14ac:dyDescent="0.5">
      <c r="A30" s="7">
        <v>226</v>
      </c>
      <c r="B30" s="7" t="s">
        <v>802</v>
      </c>
      <c r="C30" s="7" t="s">
        <v>183</v>
      </c>
      <c r="D30" s="8">
        <v>38977</v>
      </c>
      <c r="E30" s="7"/>
      <c r="F30" s="7"/>
      <c r="G30" s="7" t="s">
        <v>803</v>
      </c>
      <c r="H30" s="7" t="s">
        <v>112</v>
      </c>
      <c r="I30" s="7" t="s">
        <v>804</v>
      </c>
      <c r="J30" s="7">
        <v>0</v>
      </c>
      <c r="K30" s="7">
        <v>5</v>
      </c>
      <c r="L30" s="7">
        <v>5</v>
      </c>
      <c r="M30" s="7">
        <v>0</v>
      </c>
      <c r="N30" s="7">
        <v>18</v>
      </c>
      <c r="O30" s="7"/>
      <c r="P30" s="7"/>
      <c r="Q30" s="7" t="s">
        <v>101</v>
      </c>
      <c r="R30" s="7" t="s">
        <v>108</v>
      </c>
      <c r="S30" s="7" t="s">
        <v>109</v>
      </c>
      <c r="T30" s="7">
        <v>40.439485480000002</v>
      </c>
      <c r="U30" s="7">
        <v>-79.976315810000003</v>
      </c>
    </row>
    <row r="31" spans="1:21" ht="15.75" x14ac:dyDescent="0.5">
      <c r="A31" s="7">
        <v>227</v>
      </c>
      <c r="B31" s="7" t="s">
        <v>805</v>
      </c>
      <c r="C31" s="7" t="s">
        <v>806</v>
      </c>
      <c r="D31" s="8">
        <v>38959</v>
      </c>
      <c r="E31" s="7" t="s">
        <v>807</v>
      </c>
      <c r="F31" s="7" t="s">
        <v>24</v>
      </c>
      <c r="G31" s="7" t="s">
        <v>25</v>
      </c>
      <c r="H31" s="7" t="s">
        <v>223</v>
      </c>
      <c r="I31" s="7" t="s">
        <v>808</v>
      </c>
      <c r="J31" s="7">
        <v>1</v>
      </c>
      <c r="K31" s="7">
        <v>2</v>
      </c>
      <c r="L31" s="7">
        <v>3</v>
      </c>
      <c r="M31" s="7">
        <v>0</v>
      </c>
      <c r="N31" s="7">
        <v>18</v>
      </c>
      <c r="O31" s="7"/>
      <c r="P31" s="7"/>
      <c r="Q31" s="7" t="s">
        <v>52</v>
      </c>
      <c r="R31" s="7" t="s">
        <v>191</v>
      </c>
      <c r="S31" s="7" t="s">
        <v>109</v>
      </c>
      <c r="T31" s="7">
        <v>36.040998569999999</v>
      </c>
      <c r="U31" s="7">
        <v>-79.09701201</v>
      </c>
    </row>
    <row r="32" spans="1:21" ht="15.75" x14ac:dyDescent="0.5">
      <c r="A32" s="7">
        <v>282</v>
      </c>
      <c r="B32" s="7" t="s">
        <v>996</v>
      </c>
      <c r="C32" s="7" t="s">
        <v>997</v>
      </c>
      <c r="D32" s="8">
        <v>33952</v>
      </c>
      <c r="E32" s="7" t="s">
        <v>996</v>
      </c>
      <c r="F32" s="7" t="s">
        <v>24</v>
      </c>
      <c r="G32" s="56" t="s">
        <v>776</v>
      </c>
      <c r="H32" s="56"/>
      <c r="I32" s="7" t="s">
        <v>998</v>
      </c>
      <c r="J32" s="7">
        <v>2</v>
      </c>
      <c r="K32" s="7">
        <v>4</v>
      </c>
      <c r="L32" s="7">
        <v>6</v>
      </c>
      <c r="M32" s="7">
        <v>0</v>
      </c>
      <c r="N32" s="7">
        <v>18</v>
      </c>
      <c r="O32" s="7"/>
      <c r="P32" s="7"/>
      <c r="Q32" s="7" t="s">
        <v>28</v>
      </c>
      <c r="R32" s="7" t="s">
        <v>144</v>
      </c>
      <c r="S32" s="7" t="s">
        <v>109</v>
      </c>
      <c r="T32" s="7">
        <v>42.193582679999999</v>
      </c>
      <c r="U32" s="7">
        <v>-73.362163390000006</v>
      </c>
    </row>
    <row r="33" spans="1:21" ht="15.75" x14ac:dyDescent="0.5">
      <c r="A33" s="7">
        <v>317</v>
      </c>
      <c r="B33" s="7" t="s">
        <v>1109</v>
      </c>
      <c r="C33" s="7" t="s">
        <v>576</v>
      </c>
      <c r="D33" s="8">
        <v>27809</v>
      </c>
      <c r="E33" s="7" t="s">
        <v>1110</v>
      </c>
      <c r="F33" s="7" t="s">
        <v>24</v>
      </c>
      <c r="G33" s="7" t="s">
        <v>331</v>
      </c>
      <c r="H33" s="7" t="s">
        <v>132</v>
      </c>
      <c r="I33" s="7" t="s">
        <v>1111</v>
      </c>
      <c r="J33" s="7">
        <v>1</v>
      </c>
      <c r="K33" s="7">
        <v>7</v>
      </c>
      <c r="L33" s="7">
        <v>8</v>
      </c>
      <c r="M33" s="7">
        <v>0</v>
      </c>
      <c r="N33" s="7">
        <v>18</v>
      </c>
      <c r="O33" s="7"/>
      <c r="P33" s="7"/>
      <c r="Q33" s="7" t="s">
        <v>101</v>
      </c>
      <c r="R33" s="7" t="s">
        <v>122</v>
      </c>
      <c r="S33" s="7" t="s">
        <v>109</v>
      </c>
      <c r="T33" s="7">
        <v>34.176220919999999</v>
      </c>
      <c r="U33" s="7">
        <v>-118.5399542</v>
      </c>
    </row>
    <row r="34" spans="1:21" ht="15.75" x14ac:dyDescent="0.5">
      <c r="A34" s="7">
        <v>322</v>
      </c>
      <c r="B34" s="7" t="s">
        <v>1122</v>
      </c>
      <c r="C34" s="7" t="s">
        <v>452</v>
      </c>
      <c r="D34" s="8">
        <v>24423</v>
      </c>
      <c r="E34" s="7" t="s">
        <v>1122</v>
      </c>
      <c r="F34" s="7" t="s">
        <v>24</v>
      </c>
      <c r="G34" s="7" t="s">
        <v>25</v>
      </c>
      <c r="H34" s="7" t="s">
        <v>57</v>
      </c>
      <c r="I34" s="7" t="s">
        <v>1123</v>
      </c>
      <c r="J34" s="7">
        <v>5</v>
      </c>
      <c r="K34" s="7">
        <v>1</v>
      </c>
      <c r="L34" s="7">
        <v>6</v>
      </c>
      <c r="M34" s="7">
        <v>0</v>
      </c>
      <c r="N34" s="7">
        <v>18</v>
      </c>
      <c r="O34" s="7"/>
      <c r="P34" s="7"/>
      <c r="Q34" s="7" t="s">
        <v>52</v>
      </c>
      <c r="R34" s="7" t="s">
        <v>122</v>
      </c>
      <c r="S34" s="7" t="s">
        <v>109</v>
      </c>
      <c r="T34" s="7">
        <v>33.42268696</v>
      </c>
      <c r="U34" s="7">
        <v>-111.81632020000001</v>
      </c>
    </row>
    <row r="35" spans="1:21" ht="15.75" x14ac:dyDescent="0.5">
      <c r="A35" s="7">
        <v>156</v>
      </c>
      <c r="B35" s="7" t="s">
        <v>553</v>
      </c>
      <c r="C35" s="7" t="s">
        <v>554</v>
      </c>
      <c r="D35" s="8">
        <v>41758</v>
      </c>
      <c r="E35" s="7" t="s">
        <v>555</v>
      </c>
      <c r="F35" s="7" t="s">
        <v>24</v>
      </c>
      <c r="G35" s="7" t="s">
        <v>354</v>
      </c>
      <c r="H35" s="7" t="s">
        <v>57</v>
      </c>
      <c r="I35" s="7" t="s">
        <v>556</v>
      </c>
      <c r="J35" s="7">
        <v>1</v>
      </c>
      <c r="K35" s="7">
        <v>6</v>
      </c>
      <c r="L35" s="7">
        <v>6</v>
      </c>
      <c r="M35" s="7">
        <v>0</v>
      </c>
      <c r="N35" s="7">
        <v>19</v>
      </c>
      <c r="O35" s="7">
        <v>1</v>
      </c>
      <c r="P35" s="7" t="s">
        <v>557</v>
      </c>
      <c r="Q35" s="7" t="s">
        <v>28</v>
      </c>
      <c r="R35" s="7" t="s">
        <v>122</v>
      </c>
      <c r="S35" s="7" t="s">
        <v>109</v>
      </c>
      <c r="T35" s="7">
        <v>34.025296740000002</v>
      </c>
      <c r="U35" s="7">
        <v>-84.617668309999999</v>
      </c>
    </row>
    <row r="36" spans="1:21" ht="15.75" x14ac:dyDescent="0.5">
      <c r="A36" s="7">
        <v>209</v>
      </c>
      <c r="B36" s="7" t="s">
        <v>740</v>
      </c>
      <c r="C36" s="7" t="s">
        <v>741</v>
      </c>
      <c r="D36" s="8">
        <v>39747</v>
      </c>
      <c r="E36" s="7" t="s">
        <v>742</v>
      </c>
      <c r="F36" s="7" t="s">
        <v>24</v>
      </c>
      <c r="G36" s="7" t="s">
        <v>331</v>
      </c>
      <c r="H36" s="7" t="s">
        <v>57</v>
      </c>
      <c r="I36" s="7" t="s">
        <v>743</v>
      </c>
      <c r="J36" s="7">
        <v>0</v>
      </c>
      <c r="K36" s="7">
        <v>1</v>
      </c>
      <c r="L36" s="7">
        <v>3</v>
      </c>
      <c r="M36" s="7">
        <v>0</v>
      </c>
      <c r="N36" s="7">
        <v>19</v>
      </c>
      <c r="O36" s="7"/>
      <c r="P36" s="7"/>
      <c r="Q36" s="7" t="s">
        <v>28</v>
      </c>
      <c r="R36" s="7" t="s">
        <v>108</v>
      </c>
      <c r="S36" s="7" t="s">
        <v>109</v>
      </c>
      <c r="T36" s="7">
        <v>35.081307440000003</v>
      </c>
      <c r="U36" s="7">
        <v>-92.432782750000001</v>
      </c>
    </row>
    <row r="37" spans="1:21" ht="15.75" x14ac:dyDescent="0.5">
      <c r="A37" s="7">
        <v>217</v>
      </c>
      <c r="B37" s="7" t="s">
        <v>769</v>
      </c>
      <c r="C37" s="7" t="s">
        <v>290</v>
      </c>
      <c r="D37" s="8">
        <v>39421</v>
      </c>
      <c r="E37" s="7" t="s">
        <v>491</v>
      </c>
      <c r="F37" s="7" t="s">
        <v>24</v>
      </c>
      <c r="G37" s="7" t="s">
        <v>25</v>
      </c>
      <c r="H37" s="7" t="s">
        <v>57</v>
      </c>
      <c r="I37" s="7" t="s">
        <v>770</v>
      </c>
      <c r="J37" s="7">
        <v>9</v>
      </c>
      <c r="K37" s="7">
        <v>4</v>
      </c>
      <c r="L37" s="7">
        <v>13</v>
      </c>
      <c r="M37" s="7">
        <v>0</v>
      </c>
      <c r="N37" s="7">
        <v>19</v>
      </c>
      <c r="O37" s="7"/>
      <c r="P37" s="7"/>
      <c r="Q37" s="7" t="s">
        <v>52</v>
      </c>
      <c r="R37" s="7" t="s">
        <v>654</v>
      </c>
      <c r="S37" s="7" t="s">
        <v>109</v>
      </c>
      <c r="T37" s="7">
        <v>41.258731699999998</v>
      </c>
      <c r="U37" s="7">
        <v>-95.937873199999999</v>
      </c>
    </row>
    <row r="38" spans="1:21" ht="15.75" x14ac:dyDescent="0.5">
      <c r="A38" s="7">
        <v>274</v>
      </c>
      <c r="B38" s="7" t="s">
        <v>966</v>
      </c>
      <c r="C38" s="7" t="s">
        <v>652</v>
      </c>
      <c r="D38" s="8">
        <v>34317</v>
      </c>
      <c r="E38" s="7" t="s">
        <v>967</v>
      </c>
      <c r="F38" s="7" t="s">
        <v>24</v>
      </c>
      <c r="G38" s="7" t="s">
        <v>644</v>
      </c>
      <c r="H38" s="7" t="s">
        <v>62</v>
      </c>
      <c r="I38" s="7" t="s">
        <v>968</v>
      </c>
      <c r="J38" s="7">
        <v>4</v>
      </c>
      <c r="K38" s="7">
        <v>1</v>
      </c>
      <c r="L38" s="7">
        <v>5</v>
      </c>
      <c r="M38" s="7">
        <v>0</v>
      </c>
      <c r="N38" s="7">
        <v>19</v>
      </c>
      <c r="O38" s="7">
        <v>0</v>
      </c>
      <c r="P38" s="7"/>
      <c r="Q38" s="7" t="s">
        <v>52</v>
      </c>
      <c r="R38" s="7" t="s">
        <v>108</v>
      </c>
      <c r="S38" s="7" t="s">
        <v>109</v>
      </c>
      <c r="T38" s="7">
        <v>39.698929329999999</v>
      </c>
      <c r="U38" s="7">
        <v>-104.7871863</v>
      </c>
    </row>
    <row r="39" spans="1:21" ht="15.75" x14ac:dyDescent="0.5">
      <c r="A39" s="7">
        <v>296</v>
      </c>
      <c r="B39" s="7" t="s">
        <v>1045</v>
      </c>
      <c r="C39" s="7" t="s">
        <v>1046</v>
      </c>
      <c r="D39" s="8">
        <v>32412</v>
      </c>
      <c r="E39" s="7" t="s">
        <v>1045</v>
      </c>
      <c r="F39" s="7" t="s">
        <v>24</v>
      </c>
      <c r="G39" s="7" t="s">
        <v>776</v>
      </c>
      <c r="H39" s="7" t="s">
        <v>223</v>
      </c>
      <c r="I39" s="7" t="s">
        <v>1047</v>
      </c>
      <c r="J39" s="7">
        <v>2</v>
      </c>
      <c r="K39" s="7">
        <v>9</v>
      </c>
      <c r="L39" s="7">
        <v>11</v>
      </c>
      <c r="M39" s="7">
        <v>0</v>
      </c>
      <c r="N39" s="7">
        <v>19</v>
      </c>
      <c r="O39" s="7">
        <v>0</v>
      </c>
      <c r="P39" s="7"/>
      <c r="Q39" s="7" t="s">
        <v>52</v>
      </c>
      <c r="R39" s="7" t="s">
        <v>122</v>
      </c>
      <c r="S39" s="7" t="s">
        <v>109</v>
      </c>
      <c r="T39" s="7">
        <v>34.192895200000002</v>
      </c>
      <c r="U39" s="7">
        <v>-82.153555080000004</v>
      </c>
    </row>
    <row r="40" spans="1:21" ht="15.75" x14ac:dyDescent="0.5">
      <c r="A40" s="7">
        <v>314</v>
      </c>
      <c r="B40" s="7" t="s">
        <v>1100</v>
      </c>
      <c r="C40" s="7" t="s">
        <v>1101</v>
      </c>
      <c r="D40" s="8">
        <v>29134</v>
      </c>
      <c r="E40" s="7" t="s">
        <v>697</v>
      </c>
      <c r="F40" s="7" t="s">
        <v>24</v>
      </c>
      <c r="G40" s="7" t="s">
        <v>331</v>
      </c>
      <c r="H40" s="7"/>
      <c r="I40" s="7" t="s">
        <v>1102</v>
      </c>
      <c r="J40" s="7">
        <v>2</v>
      </c>
      <c r="K40" s="7">
        <v>5</v>
      </c>
      <c r="L40" s="7">
        <v>7</v>
      </c>
      <c r="M40" s="7">
        <v>0</v>
      </c>
      <c r="N40" s="7">
        <v>19</v>
      </c>
      <c r="O40" s="7"/>
      <c r="P40" s="7"/>
      <c r="Q40" s="7" t="s">
        <v>101</v>
      </c>
      <c r="R40" s="7" t="s">
        <v>108</v>
      </c>
      <c r="S40" s="7" t="s">
        <v>109</v>
      </c>
      <c r="T40" s="7">
        <v>34.050988340000004</v>
      </c>
      <c r="U40" s="7">
        <v>-80.820775269999999</v>
      </c>
    </row>
    <row r="41" spans="1:21" ht="15.75" x14ac:dyDescent="0.5">
      <c r="A41" s="7">
        <v>11</v>
      </c>
      <c r="B41" s="7" t="s">
        <v>79</v>
      </c>
      <c r="C41" s="7" t="s">
        <v>80</v>
      </c>
      <c r="D41" s="8">
        <v>42636</v>
      </c>
      <c r="E41" s="7" t="s">
        <v>1137</v>
      </c>
      <c r="F41" s="7" t="s">
        <v>24</v>
      </c>
      <c r="G41" s="7" t="s">
        <v>82</v>
      </c>
      <c r="H41" s="7" t="s">
        <v>57</v>
      </c>
      <c r="I41" s="7" t="s">
        <v>1138</v>
      </c>
      <c r="J41" s="7">
        <v>5</v>
      </c>
      <c r="K41" s="7">
        <v>0</v>
      </c>
      <c r="L41" s="7">
        <v>5</v>
      </c>
      <c r="M41" s="7"/>
      <c r="N41" s="7">
        <v>20</v>
      </c>
      <c r="O41" s="7"/>
      <c r="P41" s="7"/>
      <c r="Q41" s="7" t="s">
        <v>52</v>
      </c>
      <c r="R41" s="7" t="s">
        <v>1139</v>
      </c>
      <c r="S41" s="7" t="s">
        <v>109</v>
      </c>
      <c r="T41" s="7"/>
      <c r="U41" s="7"/>
    </row>
    <row r="42" spans="1:21" ht="15.75" x14ac:dyDescent="0.5">
      <c r="A42" s="7">
        <v>173</v>
      </c>
      <c r="B42" s="7" t="s">
        <v>616</v>
      </c>
      <c r="C42" s="7" t="s">
        <v>617</v>
      </c>
      <c r="D42" s="8">
        <v>41324</v>
      </c>
      <c r="E42" s="7"/>
      <c r="F42" s="7" t="s">
        <v>464</v>
      </c>
      <c r="G42" s="7" t="s">
        <v>25</v>
      </c>
      <c r="H42" s="7" t="s">
        <v>223</v>
      </c>
      <c r="I42" s="7" t="s">
        <v>618</v>
      </c>
      <c r="J42" s="7">
        <v>4</v>
      </c>
      <c r="K42" s="7">
        <v>3</v>
      </c>
      <c r="L42" s="7">
        <v>6</v>
      </c>
      <c r="M42" s="7">
        <v>0</v>
      </c>
      <c r="N42" s="7">
        <v>20</v>
      </c>
      <c r="O42" s="7">
        <v>0</v>
      </c>
      <c r="P42" s="7"/>
      <c r="Q42" s="7" t="s">
        <v>52</v>
      </c>
      <c r="R42" s="7" t="s">
        <v>122</v>
      </c>
      <c r="S42" s="7" t="s">
        <v>109</v>
      </c>
      <c r="T42" s="7">
        <v>33.54961059</v>
      </c>
      <c r="U42" s="7">
        <v>-117.6415707</v>
      </c>
    </row>
    <row r="43" spans="1:21" ht="15.75" x14ac:dyDescent="0.5">
      <c r="A43" s="7">
        <v>177</v>
      </c>
      <c r="B43" s="7" t="s">
        <v>629</v>
      </c>
      <c r="C43" s="7" t="s">
        <v>630</v>
      </c>
      <c r="D43" s="8">
        <v>41257</v>
      </c>
      <c r="E43" s="7"/>
      <c r="F43" s="7" t="s">
        <v>464</v>
      </c>
      <c r="G43" s="7" t="s">
        <v>631</v>
      </c>
      <c r="H43" s="7" t="s">
        <v>57</v>
      </c>
      <c r="I43" s="7" t="s">
        <v>632</v>
      </c>
      <c r="J43" s="7">
        <v>28</v>
      </c>
      <c r="K43" s="7">
        <v>2</v>
      </c>
      <c r="L43" s="7">
        <v>29</v>
      </c>
      <c r="M43" s="7">
        <v>0</v>
      </c>
      <c r="N43" s="7">
        <v>20</v>
      </c>
      <c r="O43" s="7"/>
      <c r="P43" s="7"/>
      <c r="Q43" s="7" t="s">
        <v>52</v>
      </c>
      <c r="R43" s="7" t="s">
        <v>122</v>
      </c>
      <c r="S43" s="7" t="s">
        <v>109</v>
      </c>
      <c r="T43" s="7">
        <v>41.411908459999999</v>
      </c>
      <c r="U43" s="7">
        <v>-73.31196267</v>
      </c>
    </row>
    <row r="44" spans="1:21" ht="15.75" x14ac:dyDescent="0.5">
      <c r="A44" s="7">
        <v>220</v>
      </c>
      <c r="B44" s="7" t="s">
        <v>779</v>
      </c>
      <c r="C44" s="7" t="s">
        <v>780</v>
      </c>
      <c r="D44" s="8">
        <v>39362</v>
      </c>
      <c r="E44" s="7" t="s">
        <v>118</v>
      </c>
      <c r="F44" s="7" t="s">
        <v>24</v>
      </c>
      <c r="G44" s="7" t="s">
        <v>165</v>
      </c>
      <c r="H44" s="7" t="s">
        <v>132</v>
      </c>
      <c r="I44" s="7" t="s">
        <v>781</v>
      </c>
      <c r="J44" s="7">
        <v>6</v>
      </c>
      <c r="K44" s="7">
        <v>1</v>
      </c>
      <c r="L44" s="7">
        <v>7</v>
      </c>
      <c r="M44" s="7">
        <v>0</v>
      </c>
      <c r="N44" s="7">
        <v>20</v>
      </c>
      <c r="O44" s="7">
        <v>1</v>
      </c>
      <c r="P44" s="7" t="s">
        <v>782</v>
      </c>
      <c r="Q44" s="7" t="s">
        <v>47</v>
      </c>
      <c r="R44" s="7" t="s">
        <v>654</v>
      </c>
      <c r="S44" s="7" t="s">
        <v>109</v>
      </c>
      <c r="T44" s="7">
        <v>45.571907199999998</v>
      </c>
      <c r="U44" s="7">
        <v>-88.902892199999997</v>
      </c>
    </row>
    <row r="45" spans="1:21" ht="15.75" x14ac:dyDescent="0.5">
      <c r="A45" s="7">
        <v>271</v>
      </c>
      <c r="B45" s="7" t="s">
        <v>955</v>
      </c>
      <c r="C45" s="7" t="s">
        <v>956</v>
      </c>
      <c r="D45" s="8">
        <v>34505</v>
      </c>
      <c r="E45" s="7" t="s">
        <v>957</v>
      </c>
      <c r="F45" s="7" t="s">
        <v>24</v>
      </c>
      <c r="G45" s="7" t="s">
        <v>958</v>
      </c>
      <c r="H45" s="7" t="s">
        <v>132</v>
      </c>
      <c r="I45" s="7" t="s">
        <v>959</v>
      </c>
      <c r="J45" s="7">
        <v>5</v>
      </c>
      <c r="K45" s="7">
        <v>23</v>
      </c>
      <c r="L45" s="7">
        <v>27</v>
      </c>
      <c r="M45" s="7">
        <v>0</v>
      </c>
      <c r="N45" s="7">
        <v>20</v>
      </c>
      <c r="O45" s="7">
        <v>0</v>
      </c>
      <c r="P45" s="7"/>
      <c r="Q45" s="7" t="s">
        <v>52</v>
      </c>
      <c r="R45" s="7" t="s">
        <v>122</v>
      </c>
      <c r="S45" s="7" t="s">
        <v>109</v>
      </c>
      <c r="T45" s="7">
        <v>47.618456000000002</v>
      </c>
      <c r="U45" s="7">
        <v>-117.644099</v>
      </c>
    </row>
    <row r="46" spans="1:21" ht="15.75" x14ac:dyDescent="0.5">
      <c r="A46" s="7">
        <v>285</v>
      </c>
      <c r="B46" s="7" t="s">
        <v>1007</v>
      </c>
      <c r="C46" s="7" t="s">
        <v>1008</v>
      </c>
      <c r="D46" s="8">
        <v>33725</v>
      </c>
      <c r="E46" s="7" t="s">
        <v>1007</v>
      </c>
      <c r="F46" s="7" t="s">
        <v>24</v>
      </c>
      <c r="G46" s="7" t="s">
        <v>776</v>
      </c>
      <c r="H46" s="7" t="s">
        <v>848</v>
      </c>
      <c r="I46" s="7" t="s">
        <v>1009</v>
      </c>
      <c r="J46" s="7">
        <v>4</v>
      </c>
      <c r="K46" s="7">
        <v>10</v>
      </c>
      <c r="L46" s="7">
        <v>14</v>
      </c>
      <c r="M46" s="7">
        <v>0</v>
      </c>
      <c r="N46" s="7">
        <v>20</v>
      </c>
      <c r="O46" s="7"/>
      <c r="P46" s="7"/>
      <c r="Q46" s="7" t="s">
        <v>52</v>
      </c>
      <c r="R46" s="7" t="s">
        <v>122</v>
      </c>
      <c r="S46" s="7" t="s">
        <v>109</v>
      </c>
      <c r="T46" s="7">
        <v>39.081749850000001</v>
      </c>
      <c r="U46" s="7">
        <v>-121.5549539</v>
      </c>
    </row>
    <row r="47" spans="1:21" ht="15.75" x14ac:dyDescent="0.5">
      <c r="A47" s="7">
        <v>107</v>
      </c>
      <c r="B47" s="7" t="s">
        <v>385</v>
      </c>
      <c r="C47" s="7" t="s">
        <v>386</v>
      </c>
      <c r="D47" s="8">
        <v>42172</v>
      </c>
      <c r="E47" s="7" t="s">
        <v>23</v>
      </c>
      <c r="F47" s="7" t="s">
        <v>24</v>
      </c>
      <c r="G47" s="7" t="s">
        <v>25</v>
      </c>
      <c r="H47" s="7" t="s">
        <v>57</v>
      </c>
      <c r="I47" s="7" t="s">
        <v>1140</v>
      </c>
      <c r="J47" s="7">
        <v>9</v>
      </c>
      <c r="K47" s="7">
        <v>1</v>
      </c>
      <c r="L47" s="7">
        <v>10</v>
      </c>
      <c r="M47" s="7">
        <v>0</v>
      </c>
      <c r="N47" s="7">
        <v>21</v>
      </c>
      <c r="O47" s="7"/>
      <c r="P47" s="7"/>
      <c r="Q47" s="7" t="s">
        <v>26</v>
      </c>
      <c r="R47" s="7" t="s">
        <v>29</v>
      </c>
      <c r="S47" s="7" t="s">
        <v>109</v>
      </c>
      <c r="T47" s="7">
        <v>32.788387</v>
      </c>
      <c r="U47" s="7">
        <v>-79.933143000000001</v>
      </c>
    </row>
    <row r="48" spans="1:21" ht="15.75" x14ac:dyDescent="0.5">
      <c r="A48" s="7">
        <v>155</v>
      </c>
      <c r="B48" s="7" t="s">
        <v>550</v>
      </c>
      <c r="C48" s="7" t="s">
        <v>551</v>
      </c>
      <c r="D48" s="8">
        <v>41782</v>
      </c>
      <c r="E48" s="7"/>
      <c r="F48" s="7" t="s">
        <v>464</v>
      </c>
      <c r="G48" s="7" t="s">
        <v>25</v>
      </c>
      <c r="H48" s="7" t="s">
        <v>223</v>
      </c>
      <c r="I48" s="7" t="s">
        <v>552</v>
      </c>
      <c r="J48" s="7">
        <v>6</v>
      </c>
      <c r="K48" s="7">
        <v>13</v>
      </c>
      <c r="L48" s="7">
        <v>19</v>
      </c>
      <c r="M48" s="7">
        <v>0</v>
      </c>
      <c r="N48" s="7">
        <v>22</v>
      </c>
      <c r="O48" s="7"/>
      <c r="P48" s="7"/>
      <c r="Q48" s="7" t="s">
        <v>52</v>
      </c>
      <c r="R48" s="7" t="s">
        <v>29</v>
      </c>
      <c r="S48" s="7" t="s">
        <v>109</v>
      </c>
      <c r="T48" s="7"/>
      <c r="U48" s="7"/>
    </row>
    <row r="49" spans="1:21" ht="15.75" x14ac:dyDescent="0.5">
      <c r="A49" s="7">
        <v>178</v>
      </c>
      <c r="B49" s="7" t="s">
        <v>633</v>
      </c>
      <c r="C49" s="7" t="s">
        <v>634</v>
      </c>
      <c r="D49" s="8">
        <v>41254</v>
      </c>
      <c r="E49" s="7" t="s">
        <v>491</v>
      </c>
      <c r="F49" s="7" t="s">
        <v>24</v>
      </c>
      <c r="G49" s="7" t="s">
        <v>25</v>
      </c>
      <c r="H49" s="7" t="s">
        <v>57</v>
      </c>
      <c r="I49" s="7" t="s">
        <v>635</v>
      </c>
      <c r="J49" s="7">
        <v>3</v>
      </c>
      <c r="K49" s="7">
        <v>1</v>
      </c>
      <c r="L49" s="7">
        <v>3</v>
      </c>
      <c r="M49" s="7">
        <v>0</v>
      </c>
      <c r="N49" s="7">
        <v>22</v>
      </c>
      <c r="O49" s="7">
        <v>0</v>
      </c>
      <c r="P49" s="7"/>
      <c r="Q49" s="7" t="s">
        <v>28</v>
      </c>
      <c r="R49" s="7" t="s">
        <v>191</v>
      </c>
      <c r="S49" s="7" t="s">
        <v>109</v>
      </c>
      <c r="T49" s="7">
        <v>45.448531070000001</v>
      </c>
      <c r="U49" s="7">
        <v>-122.5440133</v>
      </c>
    </row>
    <row r="50" spans="1:21" ht="15.75" x14ac:dyDescent="0.5">
      <c r="A50" s="7">
        <v>184</v>
      </c>
      <c r="B50" s="7" t="s">
        <v>655</v>
      </c>
      <c r="C50" s="7" t="s">
        <v>656</v>
      </c>
      <c r="D50" s="8">
        <v>41069</v>
      </c>
      <c r="E50" s="7" t="s">
        <v>599</v>
      </c>
      <c r="F50" s="7" t="s">
        <v>24</v>
      </c>
      <c r="G50" s="7" t="s">
        <v>331</v>
      </c>
      <c r="H50" s="7" t="s">
        <v>57</v>
      </c>
      <c r="I50" s="7" t="s">
        <v>657</v>
      </c>
      <c r="J50" s="7">
        <v>3</v>
      </c>
      <c r="K50" s="7">
        <v>3</v>
      </c>
      <c r="L50" s="7">
        <v>6</v>
      </c>
      <c r="M50" s="7">
        <v>0</v>
      </c>
      <c r="N50" s="7">
        <v>22</v>
      </c>
      <c r="O50" s="7"/>
      <c r="P50" s="7"/>
      <c r="Q50" s="7" t="s">
        <v>101</v>
      </c>
      <c r="R50" s="7" t="s">
        <v>108</v>
      </c>
      <c r="S50" s="7" t="s">
        <v>109</v>
      </c>
      <c r="T50" s="7">
        <v>32.60598014</v>
      </c>
      <c r="U50" s="7">
        <v>-85.489892530000006</v>
      </c>
    </row>
    <row r="51" spans="1:21" ht="15.75" x14ac:dyDescent="0.5">
      <c r="A51" s="7">
        <v>197</v>
      </c>
      <c r="B51" s="7" t="s">
        <v>700</v>
      </c>
      <c r="C51" s="7" t="s">
        <v>410</v>
      </c>
      <c r="D51" s="8">
        <v>40551</v>
      </c>
      <c r="E51" s="7"/>
      <c r="F51" s="7" t="s">
        <v>34</v>
      </c>
      <c r="G51" s="7" t="s">
        <v>701</v>
      </c>
      <c r="H51" s="7" t="s">
        <v>57</v>
      </c>
      <c r="I51" s="7" t="s">
        <v>702</v>
      </c>
      <c r="J51" s="7">
        <v>6</v>
      </c>
      <c r="K51" s="7">
        <v>13</v>
      </c>
      <c r="L51" s="7">
        <v>19</v>
      </c>
      <c r="M51" s="7">
        <v>0</v>
      </c>
      <c r="N51" s="7">
        <v>22</v>
      </c>
      <c r="O51" s="7"/>
      <c r="P51" s="7"/>
      <c r="Q51" s="7" t="s">
        <v>52</v>
      </c>
      <c r="R51" s="7" t="s">
        <v>654</v>
      </c>
      <c r="S51" s="7" t="s">
        <v>109</v>
      </c>
      <c r="T51" s="7">
        <v>32.221742900000002</v>
      </c>
      <c r="U51" s="7">
        <v>-110.926479</v>
      </c>
    </row>
    <row r="52" spans="1:21" ht="15.75" x14ac:dyDescent="0.5">
      <c r="A52" s="7">
        <v>277</v>
      </c>
      <c r="B52" s="7" t="s">
        <v>976</v>
      </c>
      <c r="C52" s="7" t="s">
        <v>977</v>
      </c>
      <c r="D52" s="8">
        <v>34187</v>
      </c>
      <c r="E52" s="7" t="s">
        <v>978</v>
      </c>
      <c r="F52" s="7" t="s">
        <v>24</v>
      </c>
      <c r="G52" s="7" t="s">
        <v>25</v>
      </c>
      <c r="H52" s="7" t="s">
        <v>132</v>
      </c>
      <c r="I52" s="7" t="s">
        <v>979</v>
      </c>
      <c r="J52" s="7">
        <v>4</v>
      </c>
      <c r="K52" s="7">
        <v>8</v>
      </c>
      <c r="L52" s="7">
        <v>12</v>
      </c>
      <c r="M52" s="7">
        <v>0</v>
      </c>
      <c r="N52" s="7">
        <v>22</v>
      </c>
      <c r="O52" s="7">
        <v>1</v>
      </c>
      <c r="P52" s="7" t="s">
        <v>980</v>
      </c>
      <c r="Q52" s="7" t="s">
        <v>28</v>
      </c>
      <c r="R52" s="7" t="s">
        <v>122</v>
      </c>
      <c r="S52" s="7" t="s">
        <v>109</v>
      </c>
      <c r="T52" s="7">
        <v>35.079970860000003</v>
      </c>
      <c r="U52" s="7">
        <v>-79.037961249999995</v>
      </c>
    </row>
    <row r="53" spans="1:21" ht="15.75" x14ac:dyDescent="0.5">
      <c r="A53" s="7">
        <v>162</v>
      </c>
      <c r="B53" s="7" t="s">
        <v>575</v>
      </c>
      <c r="C53" s="7" t="s">
        <v>576</v>
      </c>
      <c r="D53" s="8">
        <v>41579</v>
      </c>
      <c r="E53" s="7" t="s">
        <v>577</v>
      </c>
      <c r="F53" s="7" t="s">
        <v>34</v>
      </c>
      <c r="G53" s="7" t="s">
        <v>578</v>
      </c>
      <c r="H53" s="7" t="s">
        <v>132</v>
      </c>
      <c r="I53" s="7" t="s">
        <v>579</v>
      </c>
      <c r="J53" s="7">
        <v>1</v>
      </c>
      <c r="K53" s="7">
        <v>3</v>
      </c>
      <c r="L53" s="7">
        <v>4</v>
      </c>
      <c r="M53" s="7">
        <v>1</v>
      </c>
      <c r="N53" s="7">
        <v>23</v>
      </c>
      <c r="O53" s="7">
        <v>0</v>
      </c>
      <c r="P53" s="7"/>
      <c r="Q53" s="7" t="s">
        <v>28</v>
      </c>
      <c r="R53" s="7" t="s">
        <v>122</v>
      </c>
      <c r="S53" s="7" t="s">
        <v>109</v>
      </c>
      <c r="T53" s="7">
        <v>34.176220919999999</v>
      </c>
      <c r="U53" s="7">
        <v>-118.5399542</v>
      </c>
    </row>
    <row r="54" spans="1:21" ht="15.75" x14ac:dyDescent="0.5">
      <c r="A54" s="7">
        <v>169</v>
      </c>
      <c r="B54" s="7" t="s">
        <v>601</v>
      </c>
      <c r="C54" s="7" t="s">
        <v>602</v>
      </c>
      <c r="D54" s="8">
        <v>41432</v>
      </c>
      <c r="E54" s="7"/>
      <c r="F54" s="7" t="s">
        <v>464</v>
      </c>
      <c r="G54" s="7" t="s">
        <v>25</v>
      </c>
      <c r="H54" s="7" t="s">
        <v>223</v>
      </c>
      <c r="I54" s="7" t="s">
        <v>603</v>
      </c>
      <c r="J54" s="7">
        <v>6</v>
      </c>
      <c r="K54" s="7">
        <v>3</v>
      </c>
      <c r="L54" s="7">
        <v>8</v>
      </c>
      <c r="M54" s="7">
        <v>0</v>
      </c>
      <c r="N54" s="7">
        <v>23</v>
      </c>
      <c r="O54" s="7"/>
      <c r="P54" s="7"/>
      <c r="Q54" s="7" t="s">
        <v>52</v>
      </c>
      <c r="R54" s="7" t="s">
        <v>122</v>
      </c>
      <c r="S54" s="7" t="s">
        <v>109</v>
      </c>
      <c r="T54" s="7">
        <v>34.023191490000002</v>
      </c>
      <c r="U54" s="7">
        <v>-118.4815644</v>
      </c>
    </row>
    <row r="55" spans="1:21" ht="15.75" x14ac:dyDescent="0.5">
      <c r="A55" s="7">
        <v>221</v>
      </c>
      <c r="B55" s="7" t="s">
        <v>783</v>
      </c>
      <c r="C55" s="7" t="s">
        <v>784</v>
      </c>
      <c r="D55" s="8">
        <v>39188</v>
      </c>
      <c r="E55" s="7" t="s">
        <v>785</v>
      </c>
      <c r="F55" s="7" t="s">
        <v>24</v>
      </c>
      <c r="G55" s="7" t="s">
        <v>25</v>
      </c>
      <c r="H55" s="7" t="s">
        <v>57</v>
      </c>
      <c r="I55" s="7" t="s">
        <v>786</v>
      </c>
      <c r="J55" s="7">
        <v>32</v>
      </c>
      <c r="K55" s="7">
        <v>23</v>
      </c>
      <c r="L55" s="7">
        <v>55</v>
      </c>
      <c r="M55" s="7">
        <v>0</v>
      </c>
      <c r="N55" s="7">
        <v>23</v>
      </c>
      <c r="O55" s="7"/>
      <c r="P55" s="7"/>
      <c r="Q55" s="7" t="s">
        <v>52</v>
      </c>
      <c r="R55" s="7" t="s">
        <v>53</v>
      </c>
      <c r="S55" s="7" t="s">
        <v>109</v>
      </c>
      <c r="T55" s="7">
        <v>37.229573299999998</v>
      </c>
      <c r="U55" s="7">
        <v>-80.413939299999996</v>
      </c>
    </row>
    <row r="56" spans="1:21" ht="15.75" x14ac:dyDescent="0.5">
      <c r="A56" s="7">
        <v>311</v>
      </c>
      <c r="B56" s="7" t="s">
        <v>1092</v>
      </c>
      <c r="C56" s="7" t="s">
        <v>548</v>
      </c>
      <c r="D56" s="8">
        <v>30365</v>
      </c>
      <c r="E56" s="7" t="s">
        <v>1093</v>
      </c>
      <c r="F56" s="7" t="s">
        <v>24</v>
      </c>
      <c r="G56" s="7" t="s">
        <v>25</v>
      </c>
      <c r="H56" s="7" t="s">
        <v>57</v>
      </c>
      <c r="I56" s="7" t="s">
        <v>1094</v>
      </c>
      <c r="J56" s="7">
        <v>13</v>
      </c>
      <c r="K56" s="7">
        <v>1</v>
      </c>
      <c r="L56" s="7">
        <v>14</v>
      </c>
      <c r="M56" s="7">
        <v>0</v>
      </c>
      <c r="N56" s="7">
        <v>23</v>
      </c>
      <c r="O56" s="7"/>
      <c r="P56" s="7"/>
      <c r="Q56" s="7" t="s">
        <v>101</v>
      </c>
      <c r="R56" s="7" t="s">
        <v>144</v>
      </c>
      <c r="S56" s="7" t="s">
        <v>109</v>
      </c>
      <c r="T56" s="7">
        <v>47.621995750000004</v>
      </c>
      <c r="U56" s="7">
        <v>-122.323646</v>
      </c>
    </row>
    <row r="57" spans="1:21" ht="15.75" x14ac:dyDescent="0.5">
      <c r="A57" s="7">
        <v>320</v>
      </c>
      <c r="B57" s="7" t="s">
        <v>1117</v>
      </c>
      <c r="C57" s="7" t="s">
        <v>541</v>
      </c>
      <c r="D57" s="8">
        <v>26664</v>
      </c>
      <c r="E57" s="7"/>
      <c r="F57" s="7"/>
      <c r="G57" s="7" t="s">
        <v>25</v>
      </c>
      <c r="H57" s="7" t="s">
        <v>223</v>
      </c>
      <c r="I57" s="7" t="s">
        <v>1118</v>
      </c>
      <c r="J57" s="7">
        <v>10</v>
      </c>
      <c r="K57" s="7">
        <v>13</v>
      </c>
      <c r="L57" s="7">
        <v>22</v>
      </c>
      <c r="M57" s="7">
        <v>4</v>
      </c>
      <c r="N57" s="7">
        <v>23</v>
      </c>
      <c r="O57" s="7"/>
      <c r="P57" s="7"/>
      <c r="Q57" s="7" t="s">
        <v>52</v>
      </c>
      <c r="R57" s="7" t="s">
        <v>108</v>
      </c>
      <c r="S57" s="7" t="s">
        <v>109</v>
      </c>
      <c r="T57" s="7">
        <v>30.068724199999998</v>
      </c>
      <c r="U57" s="7">
        <v>-89.931474120000004</v>
      </c>
    </row>
    <row r="58" spans="1:21" ht="15.75" x14ac:dyDescent="0.5">
      <c r="A58" s="7">
        <v>6</v>
      </c>
      <c r="B58" s="7" t="s">
        <v>54</v>
      </c>
      <c r="C58" s="7" t="s">
        <v>55</v>
      </c>
      <c r="D58" s="8">
        <v>42893</v>
      </c>
      <c r="E58" s="7" t="s">
        <v>56</v>
      </c>
      <c r="F58" s="7" t="s">
        <v>24</v>
      </c>
      <c r="G58" s="7" t="s">
        <v>39</v>
      </c>
      <c r="H58" s="7" t="s">
        <v>57</v>
      </c>
      <c r="I58" s="7" t="s">
        <v>58</v>
      </c>
      <c r="J58" s="7">
        <v>3</v>
      </c>
      <c r="K58" s="7">
        <v>0</v>
      </c>
      <c r="L58" s="7">
        <v>3</v>
      </c>
      <c r="M58" s="7"/>
      <c r="N58" s="7">
        <v>24</v>
      </c>
      <c r="O58" s="7">
        <v>1</v>
      </c>
      <c r="P58" s="7" t="s">
        <v>56</v>
      </c>
      <c r="Q58" s="7" t="s">
        <v>47</v>
      </c>
      <c r="R58" s="7" t="s">
        <v>29</v>
      </c>
      <c r="S58" s="7" t="s">
        <v>109</v>
      </c>
      <c r="T58" s="7"/>
      <c r="U58" s="7"/>
    </row>
    <row r="59" spans="1:21" ht="15.75" x14ac:dyDescent="0.5">
      <c r="A59" s="7">
        <v>183</v>
      </c>
      <c r="B59" s="7" t="s">
        <v>651</v>
      </c>
      <c r="C59" s="7" t="s">
        <v>652</v>
      </c>
      <c r="D59" s="8">
        <v>41110</v>
      </c>
      <c r="E59" s="7" t="s">
        <v>367</v>
      </c>
      <c r="F59" s="7" t="s">
        <v>24</v>
      </c>
      <c r="G59" s="7" t="s">
        <v>25</v>
      </c>
      <c r="H59" s="7" t="s">
        <v>57</v>
      </c>
      <c r="I59" s="7" t="s">
        <v>653</v>
      </c>
      <c r="J59" s="7">
        <v>12</v>
      </c>
      <c r="K59" s="7">
        <v>70</v>
      </c>
      <c r="L59" s="7">
        <v>82</v>
      </c>
      <c r="M59" s="7">
        <v>0</v>
      </c>
      <c r="N59" s="7">
        <v>24</v>
      </c>
      <c r="O59" s="7"/>
      <c r="P59" s="7"/>
      <c r="Q59" s="7" t="s">
        <v>52</v>
      </c>
      <c r="R59" s="7" t="s">
        <v>654</v>
      </c>
      <c r="S59" s="7" t="s">
        <v>109</v>
      </c>
      <c r="T59" s="7">
        <v>39.709282999999999</v>
      </c>
      <c r="U59" s="7">
        <v>-104.823488</v>
      </c>
    </row>
    <row r="60" spans="1:21" ht="15.75" x14ac:dyDescent="0.5">
      <c r="A60" s="7">
        <v>210</v>
      </c>
      <c r="B60" s="7" t="s">
        <v>744</v>
      </c>
      <c r="C60" s="7" t="s">
        <v>431</v>
      </c>
      <c r="D60" s="8">
        <v>39653</v>
      </c>
      <c r="E60" s="7" t="s">
        <v>744</v>
      </c>
      <c r="F60" s="7" t="s">
        <v>24</v>
      </c>
      <c r="G60" s="7" t="s">
        <v>25</v>
      </c>
      <c r="H60" s="7" t="s">
        <v>132</v>
      </c>
      <c r="I60" s="7" t="s">
        <v>745</v>
      </c>
      <c r="J60" s="7">
        <v>0</v>
      </c>
      <c r="K60" s="7">
        <v>3</v>
      </c>
      <c r="L60" s="7">
        <v>3</v>
      </c>
      <c r="M60" s="7">
        <v>0</v>
      </c>
      <c r="N60" s="7">
        <v>24</v>
      </c>
      <c r="O60" s="7"/>
      <c r="P60" s="7"/>
      <c r="Q60" s="7" t="s">
        <v>28</v>
      </c>
      <c r="R60" s="7" t="s">
        <v>108</v>
      </c>
      <c r="S60" s="7" t="s">
        <v>109</v>
      </c>
      <c r="T60" s="7">
        <v>33.571458749999998</v>
      </c>
      <c r="U60" s="7">
        <v>-112.09048540000001</v>
      </c>
    </row>
    <row r="61" spans="1:21" ht="15.75" x14ac:dyDescent="0.5">
      <c r="A61" s="7">
        <v>216</v>
      </c>
      <c r="B61" s="7" t="s">
        <v>765</v>
      </c>
      <c r="C61" s="7" t="s">
        <v>766</v>
      </c>
      <c r="D61" s="8">
        <v>39425</v>
      </c>
      <c r="E61" s="7" t="s">
        <v>767</v>
      </c>
      <c r="F61" s="7" t="s">
        <v>24</v>
      </c>
      <c r="G61" s="7" t="s">
        <v>25</v>
      </c>
      <c r="H61" s="7" t="s">
        <v>132</v>
      </c>
      <c r="I61" s="7" t="s">
        <v>768</v>
      </c>
      <c r="J61" s="7">
        <v>5</v>
      </c>
      <c r="K61" s="7">
        <v>5</v>
      </c>
      <c r="L61" s="7">
        <v>9</v>
      </c>
      <c r="M61" s="7">
        <v>0</v>
      </c>
      <c r="N61" s="7">
        <v>24</v>
      </c>
      <c r="O61" s="7"/>
      <c r="P61" s="7"/>
      <c r="Q61" s="7" t="s">
        <v>28</v>
      </c>
      <c r="R61" s="7" t="s">
        <v>122</v>
      </c>
      <c r="S61" s="7" t="s">
        <v>109</v>
      </c>
      <c r="T61" s="7">
        <v>39.810874740000003</v>
      </c>
      <c r="U61" s="7">
        <v>-105.173715</v>
      </c>
    </row>
    <row r="62" spans="1:21" ht="15.75" x14ac:dyDescent="0.5">
      <c r="A62" s="7">
        <v>294</v>
      </c>
      <c r="B62" s="7" t="s">
        <v>1038</v>
      </c>
      <c r="C62" s="7" t="s">
        <v>1039</v>
      </c>
      <c r="D62" s="8">
        <v>32525</v>
      </c>
      <c r="E62" s="7" t="s">
        <v>1038</v>
      </c>
      <c r="F62" s="7" t="s">
        <v>24</v>
      </c>
      <c r="G62" s="7" t="s">
        <v>776</v>
      </c>
      <c r="H62" s="7" t="s">
        <v>57</v>
      </c>
      <c r="I62" s="7" t="s">
        <v>1040</v>
      </c>
      <c r="J62" s="7">
        <v>6</v>
      </c>
      <c r="K62" s="7">
        <v>30</v>
      </c>
      <c r="L62" s="7">
        <v>35</v>
      </c>
      <c r="M62" s="7">
        <v>0</v>
      </c>
      <c r="N62" s="7">
        <v>24</v>
      </c>
      <c r="O62" s="7">
        <v>0</v>
      </c>
      <c r="P62" s="7"/>
      <c r="Q62" s="7" t="s">
        <v>52</v>
      </c>
      <c r="R62" s="7" t="s">
        <v>122</v>
      </c>
      <c r="S62" s="7" t="s">
        <v>109</v>
      </c>
      <c r="T62" s="7">
        <v>37.966318119999997</v>
      </c>
      <c r="U62" s="7">
        <v>-121.3018775</v>
      </c>
    </row>
    <row r="63" spans="1:21" ht="15.75" x14ac:dyDescent="0.5">
      <c r="A63" s="7">
        <v>13</v>
      </c>
      <c r="B63" s="7" t="s">
        <v>89</v>
      </c>
      <c r="C63" s="7" t="s">
        <v>90</v>
      </c>
      <c r="D63" s="8">
        <v>42558</v>
      </c>
      <c r="E63" s="7" t="s">
        <v>91</v>
      </c>
      <c r="F63" s="7" t="s">
        <v>34</v>
      </c>
      <c r="G63" s="7" t="s">
        <v>86</v>
      </c>
      <c r="H63" s="7" t="s">
        <v>72</v>
      </c>
      <c r="I63" s="7" t="s">
        <v>92</v>
      </c>
      <c r="J63" s="7">
        <v>5</v>
      </c>
      <c r="K63" s="7">
        <v>11</v>
      </c>
      <c r="L63" s="7">
        <v>16</v>
      </c>
      <c r="M63" s="7">
        <v>5</v>
      </c>
      <c r="N63" s="7">
        <v>25</v>
      </c>
      <c r="O63" s="7"/>
      <c r="P63" s="7" t="s">
        <v>93</v>
      </c>
      <c r="Q63" s="7" t="s">
        <v>47</v>
      </c>
      <c r="R63" s="7" t="s">
        <v>42</v>
      </c>
      <c r="S63" s="7" t="s">
        <v>109</v>
      </c>
      <c r="T63" s="7"/>
      <c r="U63" s="7"/>
    </row>
    <row r="64" spans="1:21" ht="15.75" x14ac:dyDescent="0.5">
      <c r="A64" s="7">
        <v>211</v>
      </c>
      <c r="B64" s="7" t="s">
        <v>746</v>
      </c>
      <c r="C64" s="7" t="s">
        <v>747</v>
      </c>
      <c r="D64" s="8">
        <v>39624</v>
      </c>
      <c r="E64" s="7" t="s">
        <v>748</v>
      </c>
      <c r="F64" s="7" t="s">
        <v>24</v>
      </c>
      <c r="G64" s="7" t="s">
        <v>354</v>
      </c>
      <c r="H64" s="7" t="s">
        <v>132</v>
      </c>
      <c r="I64" s="7" t="s">
        <v>749</v>
      </c>
      <c r="J64" s="7">
        <v>7</v>
      </c>
      <c r="K64" s="7">
        <v>1</v>
      </c>
      <c r="L64" s="7">
        <v>7</v>
      </c>
      <c r="M64" s="7">
        <v>0</v>
      </c>
      <c r="N64" s="7">
        <v>25</v>
      </c>
      <c r="O64" s="7">
        <v>1</v>
      </c>
      <c r="P64" s="7" t="s">
        <v>746</v>
      </c>
      <c r="Q64" s="7" t="s">
        <v>28</v>
      </c>
      <c r="R64" s="7" t="s">
        <v>122</v>
      </c>
      <c r="S64" s="7" t="s">
        <v>109</v>
      </c>
      <c r="T64" s="7">
        <v>37.840404110000001</v>
      </c>
      <c r="U64" s="7">
        <v>-87.578537549999993</v>
      </c>
    </row>
    <row r="65" spans="1:21" ht="15.75" x14ac:dyDescent="0.5">
      <c r="A65" s="7">
        <v>234</v>
      </c>
      <c r="B65" s="7" t="s">
        <v>829</v>
      </c>
      <c r="C65" s="7" t="s">
        <v>305</v>
      </c>
      <c r="D65" s="8">
        <v>38329</v>
      </c>
      <c r="E65" s="7"/>
      <c r="F65" s="7" t="s">
        <v>464</v>
      </c>
      <c r="G65" s="7" t="s">
        <v>25</v>
      </c>
      <c r="H65" s="7" t="s">
        <v>112</v>
      </c>
      <c r="I65" s="7" t="s">
        <v>830</v>
      </c>
      <c r="J65" s="7">
        <v>5</v>
      </c>
      <c r="K65" s="7">
        <v>7</v>
      </c>
      <c r="L65" s="7">
        <v>11</v>
      </c>
      <c r="M65" s="7">
        <v>0</v>
      </c>
      <c r="N65" s="7">
        <v>25</v>
      </c>
      <c r="O65" s="7"/>
      <c r="P65" s="7"/>
      <c r="Q65" s="7" t="s">
        <v>52</v>
      </c>
      <c r="R65" s="7" t="s">
        <v>122</v>
      </c>
      <c r="S65" s="7" t="s">
        <v>109</v>
      </c>
      <c r="T65" s="7">
        <v>39.98861445</v>
      </c>
      <c r="U65" s="7">
        <v>-82.989041349999994</v>
      </c>
    </row>
    <row r="66" spans="1:21" ht="15.75" x14ac:dyDescent="0.5">
      <c r="A66" s="7">
        <v>323</v>
      </c>
      <c r="B66" s="7" t="s">
        <v>1124</v>
      </c>
      <c r="C66" s="7" t="s">
        <v>1125</v>
      </c>
      <c r="D66" s="8">
        <v>24320</v>
      </c>
      <c r="E66" s="7" t="s">
        <v>1126</v>
      </c>
      <c r="F66" s="7" t="s">
        <v>24</v>
      </c>
      <c r="G66" s="7" t="s">
        <v>25</v>
      </c>
      <c r="H66" s="7" t="s">
        <v>57</v>
      </c>
      <c r="I66" s="7" t="s">
        <v>1127</v>
      </c>
      <c r="J66" s="7">
        <v>17</v>
      </c>
      <c r="K66" s="7">
        <v>32</v>
      </c>
      <c r="L66" s="7">
        <v>48</v>
      </c>
      <c r="M66" s="7">
        <v>0</v>
      </c>
      <c r="N66" s="7">
        <v>25</v>
      </c>
      <c r="O66" s="7"/>
      <c r="P66" s="7"/>
      <c r="Q66" s="7" t="s">
        <v>52</v>
      </c>
      <c r="R66" s="7" t="s">
        <v>122</v>
      </c>
      <c r="S66" s="7" t="s">
        <v>109</v>
      </c>
      <c r="T66" s="7">
        <v>30.198887299999999</v>
      </c>
      <c r="U66" s="7">
        <v>-97.844159489999996</v>
      </c>
    </row>
    <row r="67" spans="1:21" ht="15.75" x14ac:dyDescent="0.5">
      <c r="A67" s="7">
        <v>1</v>
      </c>
      <c r="B67" s="7" t="s">
        <v>21</v>
      </c>
      <c r="C67" s="7" t="s">
        <v>22</v>
      </c>
      <c r="D67" s="8">
        <v>43044</v>
      </c>
      <c r="E67" s="7" t="s">
        <v>23</v>
      </c>
      <c r="F67" s="7" t="s">
        <v>24</v>
      </c>
      <c r="G67" s="7" t="s">
        <v>25</v>
      </c>
      <c r="H67" s="7" t="s">
        <v>26</v>
      </c>
      <c r="I67" s="7" t="s">
        <v>27</v>
      </c>
      <c r="J67" s="7">
        <v>26</v>
      </c>
      <c r="K67" s="7">
        <v>20</v>
      </c>
      <c r="L67" s="7">
        <v>46</v>
      </c>
      <c r="M67" s="7">
        <v>0</v>
      </c>
      <c r="N67" s="7">
        <v>26</v>
      </c>
      <c r="O67" s="7"/>
      <c r="P67" s="7"/>
      <c r="Q67" s="7" t="s">
        <v>28</v>
      </c>
      <c r="R67" s="7" t="s">
        <v>29</v>
      </c>
      <c r="S67" s="7" t="s">
        <v>109</v>
      </c>
      <c r="T67" s="7"/>
      <c r="U67" s="7"/>
    </row>
    <row r="68" spans="1:21" ht="15.75" x14ac:dyDescent="0.5">
      <c r="A68" s="7">
        <v>10</v>
      </c>
      <c r="B68" s="7" t="s">
        <v>74</v>
      </c>
      <c r="C68" s="7" t="s">
        <v>75</v>
      </c>
      <c r="D68" s="8">
        <v>42741</v>
      </c>
      <c r="E68" s="7" t="s">
        <v>76</v>
      </c>
      <c r="F68" s="7" t="s">
        <v>24</v>
      </c>
      <c r="G68" s="7" t="s">
        <v>25</v>
      </c>
      <c r="H68" s="7" t="s">
        <v>57</v>
      </c>
      <c r="I68" s="7" t="s">
        <v>77</v>
      </c>
      <c r="J68" s="7">
        <v>5</v>
      </c>
      <c r="K68" s="7">
        <v>6</v>
      </c>
      <c r="L68" s="7">
        <v>11</v>
      </c>
      <c r="M68" s="7"/>
      <c r="N68" s="7">
        <v>26</v>
      </c>
      <c r="O68" s="7"/>
      <c r="P68" s="7"/>
      <c r="Q68" s="7" t="s">
        <v>52</v>
      </c>
      <c r="R68" s="7" t="s">
        <v>78</v>
      </c>
      <c r="S68" s="7" t="s">
        <v>109</v>
      </c>
      <c r="T68" s="7"/>
      <c r="U68" s="7"/>
    </row>
    <row r="69" spans="1:21" ht="15.75" x14ac:dyDescent="0.5">
      <c r="A69" s="7">
        <v>228</v>
      </c>
      <c r="B69" s="7" t="s">
        <v>809</v>
      </c>
      <c r="C69" s="7" t="s">
        <v>810</v>
      </c>
      <c r="D69" s="8">
        <v>38953</v>
      </c>
      <c r="E69" s="7" t="s">
        <v>807</v>
      </c>
      <c r="F69" s="7" t="s">
        <v>24</v>
      </c>
      <c r="G69" s="7" t="s">
        <v>811</v>
      </c>
      <c r="H69" s="7" t="s">
        <v>223</v>
      </c>
      <c r="I69" s="7" t="s">
        <v>812</v>
      </c>
      <c r="J69" s="7">
        <v>2</v>
      </c>
      <c r="K69" s="7">
        <v>2</v>
      </c>
      <c r="L69" s="7">
        <v>4</v>
      </c>
      <c r="M69" s="7">
        <v>0</v>
      </c>
      <c r="N69" s="7">
        <v>26</v>
      </c>
      <c r="O69" s="7"/>
      <c r="P69" s="7"/>
      <c r="Q69" s="7" t="s">
        <v>52</v>
      </c>
      <c r="R69" s="7" t="s">
        <v>108</v>
      </c>
      <c r="S69" s="7" t="s">
        <v>109</v>
      </c>
      <c r="T69" s="7">
        <v>44.490220389999998</v>
      </c>
      <c r="U69" s="7">
        <v>-73.114006279999998</v>
      </c>
    </row>
    <row r="70" spans="1:21" ht="15.75" x14ac:dyDescent="0.5">
      <c r="A70" s="7">
        <v>268</v>
      </c>
      <c r="B70" s="7" t="s">
        <v>947</v>
      </c>
      <c r="C70" s="7" t="s">
        <v>483</v>
      </c>
      <c r="D70" s="8">
        <v>34725</v>
      </c>
      <c r="E70" s="7"/>
      <c r="F70" s="7" t="s">
        <v>34</v>
      </c>
      <c r="G70" s="7" t="s">
        <v>25</v>
      </c>
      <c r="H70" s="7" t="s">
        <v>223</v>
      </c>
      <c r="I70" s="7" t="s">
        <v>948</v>
      </c>
      <c r="J70" s="7">
        <v>2</v>
      </c>
      <c r="K70" s="7">
        <v>2</v>
      </c>
      <c r="L70" s="7">
        <v>4</v>
      </c>
      <c r="M70" s="7">
        <v>0</v>
      </c>
      <c r="N70" s="7">
        <v>26</v>
      </c>
      <c r="O70" s="7"/>
      <c r="P70" s="7"/>
      <c r="Q70" s="7" t="s">
        <v>52</v>
      </c>
      <c r="R70" s="7" t="s">
        <v>122</v>
      </c>
      <c r="S70" s="7" t="s">
        <v>109</v>
      </c>
      <c r="T70" s="7">
        <v>35.926814669999999</v>
      </c>
      <c r="U70" s="7">
        <v>-79.038504070000002</v>
      </c>
    </row>
    <row r="71" spans="1:21" ht="15.75" x14ac:dyDescent="0.5">
      <c r="A71" s="7">
        <v>109</v>
      </c>
      <c r="B71" s="7" t="s">
        <v>392</v>
      </c>
      <c r="C71" s="7" t="s">
        <v>393</v>
      </c>
      <c r="D71" s="8">
        <v>42166</v>
      </c>
      <c r="E71" s="7"/>
      <c r="F71" s="7"/>
      <c r="G71" s="7" t="s">
        <v>25</v>
      </c>
      <c r="H71" s="7"/>
      <c r="I71" s="7" t="s">
        <v>394</v>
      </c>
      <c r="J71" s="7">
        <v>3</v>
      </c>
      <c r="K71" s="7">
        <v>1</v>
      </c>
      <c r="L71" s="7">
        <v>4</v>
      </c>
      <c r="M71" s="7">
        <v>0</v>
      </c>
      <c r="N71" s="7">
        <v>27</v>
      </c>
      <c r="O71" s="7"/>
      <c r="P71" s="7"/>
      <c r="Q71" s="7" t="s">
        <v>52</v>
      </c>
      <c r="R71" s="7" t="s">
        <v>78</v>
      </c>
      <c r="S71" s="7" t="s">
        <v>109</v>
      </c>
      <c r="T71" s="7"/>
      <c r="U71" s="7"/>
    </row>
    <row r="72" spans="1:21" ht="15.75" x14ac:dyDescent="0.5">
      <c r="A72" s="7">
        <v>171</v>
      </c>
      <c r="B72" s="7" t="s">
        <v>608</v>
      </c>
      <c r="C72" s="7" t="s">
        <v>609</v>
      </c>
      <c r="D72" s="8">
        <v>41385</v>
      </c>
      <c r="E72" s="7" t="s">
        <v>610</v>
      </c>
      <c r="F72" s="7" t="s">
        <v>24</v>
      </c>
      <c r="G72" s="7" t="s">
        <v>611</v>
      </c>
      <c r="H72" s="7" t="s">
        <v>132</v>
      </c>
      <c r="I72" s="7" t="s">
        <v>612</v>
      </c>
      <c r="J72" s="7">
        <v>5</v>
      </c>
      <c r="K72" s="7">
        <v>0</v>
      </c>
      <c r="L72" s="7">
        <v>4</v>
      </c>
      <c r="M72" s="7">
        <v>0</v>
      </c>
      <c r="N72" s="7">
        <v>27</v>
      </c>
      <c r="O72" s="7"/>
      <c r="P72" s="7"/>
      <c r="Q72" s="7" t="s">
        <v>101</v>
      </c>
      <c r="R72" s="7" t="s">
        <v>108</v>
      </c>
      <c r="S72" s="7" t="s">
        <v>109</v>
      </c>
      <c r="T72" s="7">
        <v>47.309097209999997</v>
      </c>
      <c r="U72" s="7">
        <v>-122.3357553</v>
      </c>
    </row>
    <row r="73" spans="1:21" ht="15.75" x14ac:dyDescent="0.5">
      <c r="A73" s="7">
        <v>212</v>
      </c>
      <c r="B73" s="7" t="s">
        <v>750</v>
      </c>
      <c r="C73" s="7" t="s">
        <v>751</v>
      </c>
      <c r="D73" s="8">
        <v>39492</v>
      </c>
      <c r="E73" s="7" t="s">
        <v>752</v>
      </c>
      <c r="F73" s="7" t="s">
        <v>24</v>
      </c>
      <c r="G73" s="7" t="s">
        <v>331</v>
      </c>
      <c r="H73" s="7" t="s">
        <v>57</v>
      </c>
      <c r="I73" s="7" t="s">
        <v>753</v>
      </c>
      <c r="J73" s="7">
        <v>5</v>
      </c>
      <c r="K73" s="7">
        <v>21</v>
      </c>
      <c r="L73" s="7">
        <v>26</v>
      </c>
      <c r="M73" s="7">
        <v>0</v>
      </c>
      <c r="N73" s="7">
        <v>27</v>
      </c>
      <c r="O73" s="7"/>
      <c r="P73" s="7"/>
      <c r="Q73" s="7" t="s">
        <v>52</v>
      </c>
      <c r="R73" s="7" t="s">
        <v>654</v>
      </c>
      <c r="S73" s="7" t="s">
        <v>109</v>
      </c>
      <c r="T73" s="7">
        <v>41.929473600000001</v>
      </c>
      <c r="U73" s="7">
        <v>-88.750364700000006</v>
      </c>
    </row>
    <row r="74" spans="1:21" ht="15.75" x14ac:dyDescent="0.5">
      <c r="A74" s="7">
        <v>207</v>
      </c>
      <c r="B74" s="7" t="s">
        <v>735</v>
      </c>
      <c r="C74" s="7" t="s">
        <v>736</v>
      </c>
      <c r="D74" s="8">
        <v>39882</v>
      </c>
      <c r="E74" s="7"/>
      <c r="F74" s="7" t="s">
        <v>464</v>
      </c>
      <c r="G74" s="7" t="s">
        <v>25</v>
      </c>
      <c r="H74" s="7" t="s">
        <v>223</v>
      </c>
      <c r="I74" s="7" t="s">
        <v>737</v>
      </c>
      <c r="J74" s="7">
        <v>11</v>
      </c>
      <c r="K74" s="7">
        <v>6</v>
      </c>
      <c r="L74" s="7">
        <v>16</v>
      </c>
      <c r="M74" s="7">
        <v>0</v>
      </c>
      <c r="N74" s="7">
        <v>28</v>
      </c>
      <c r="O74" s="7"/>
      <c r="P74" s="7"/>
      <c r="Q74" s="7" t="s">
        <v>28</v>
      </c>
      <c r="R74" s="7" t="s">
        <v>122</v>
      </c>
      <c r="S74" s="7" t="s">
        <v>109</v>
      </c>
      <c r="T74" s="7">
        <v>31.04367594</v>
      </c>
      <c r="U74" s="7">
        <v>-85.876346600000005</v>
      </c>
    </row>
    <row r="75" spans="1:21" ht="15.75" x14ac:dyDescent="0.5">
      <c r="A75" s="7">
        <v>229</v>
      </c>
      <c r="B75" s="7" t="s">
        <v>813</v>
      </c>
      <c r="C75" s="7" t="s">
        <v>548</v>
      </c>
      <c r="D75" s="8">
        <v>38801</v>
      </c>
      <c r="E75" s="56" t="s">
        <v>814</v>
      </c>
      <c r="F75" s="56"/>
      <c r="G75" s="7" t="s">
        <v>25</v>
      </c>
      <c r="H75" s="7" t="s">
        <v>815</v>
      </c>
      <c r="I75" s="7" t="s">
        <v>816</v>
      </c>
      <c r="J75" s="7">
        <v>7</v>
      </c>
      <c r="K75" s="7">
        <v>2</v>
      </c>
      <c r="L75" s="7">
        <v>9</v>
      </c>
      <c r="M75" s="7">
        <v>0</v>
      </c>
      <c r="N75" s="7">
        <v>28</v>
      </c>
      <c r="O75" s="7"/>
      <c r="P75" s="7"/>
      <c r="Q75" s="7" t="s">
        <v>28</v>
      </c>
      <c r="R75" s="7" t="s">
        <v>654</v>
      </c>
      <c r="S75" s="7" t="s">
        <v>109</v>
      </c>
      <c r="T75" s="7">
        <v>47.622900000000001</v>
      </c>
      <c r="U75" s="7">
        <v>-122.3165</v>
      </c>
    </row>
    <row r="76" spans="1:21" ht="15.75" x14ac:dyDescent="0.5">
      <c r="A76" s="7">
        <v>278</v>
      </c>
      <c r="B76" s="7" t="s">
        <v>981</v>
      </c>
      <c r="C76" s="7" t="s">
        <v>982</v>
      </c>
      <c r="D76" s="8">
        <v>34158</v>
      </c>
      <c r="E76" s="7" t="s">
        <v>981</v>
      </c>
      <c r="F76" s="7" t="s">
        <v>24</v>
      </c>
      <c r="G76" s="7" t="s">
        <v>25</v>
      </c>
      <c r="H76" s="7" t="s">
        <v>112</v>
      </c>
      <c r="I76" s="7" t="s">
        <v>983</v>
      </c>
      <c r="J76" s="7">
        <v>1</v>
      </c>
      <c r="K76" s="7">
        <v>3</v>
      </c>
      <c r="L76" s="7">
        <v>3</v>
      </c>
      <c r="M76" s="7">
        <v>0</v>
      </c>
      <c r="N76" s="7">
        <v>28</v>
      </c>
      <c r="O76" s="7"/>
      <c r="P76" s="7"/>
      <c r="Q76" s="7" t="s">
        <v>28</v>
      </c>
      <c r="R76" s="7" t="s">
        <v>144</v>
      </c>
      <c r="S76" s="7" t="s">
        <v>109</v>
      </c>
      <c r="T76" s="7">
        <v>41.2281367</v>
      </c>
      <c r="U76" s="7">
        <v>-111.96753169999999</v>
      </c>
    </row>
    <row r="77" spans="1:21" ht="15.75" x14ac:dyDescent="0.5">
      <c r="A77" s="7">
        <v>287</v>
      </c>
      <c r="B77" s="7" t="s">
        <v>1014</v>
      </c>
      <c r="C77" s="7" t="s">
        <v>1015</v>
      </c>
      <c r="D77" s="8">
        <v>33543</v>
      </c>
      <c r="E77" s="7" t="s">
        <v>1016</v>
      </c>
      <c r="F77" s="7" t="s">
        <v>24</v>
      </c>
      <c r="G77" s="7" t="s">
        <v>354</v>
      </c>
      <c r="H77" s="7" t="s">
        <v>112</v>
      </c>
      <c r="I77" s="7" t="s">
        <v>1017</v>
      </c>
      <c r="J77" s="7">
        <v>6</v>
      </c>
      <c r="K77" s="7">
        <v>1</v>
      </c>
      <c r="L77" s="7">
        <v>6</v>
      </c>
      <c r="M77" s="7">
        <v>0</v>
      </c>
      <c r="N77" s="7">
        <v>28</v>
      </c>
      <c r="O77" s="7">
        <v>1</v>
      </c>
      <c r="P77" s="7" t="s">
        <v>1016</v>
      </c>
      <c r="Q77" s="7" t="s">
        <v>28</v>
      </c>
      <c r="R77" s="7" t="s">
        <v>144</v>
      </c>
      <c r="S77" s="7" t="s">
        <v>109</v>
      </c>
      <c r="T77" s="7">
        <v>41.655894050000001</v>
      </c>
      <c r="U77" s="7">
        <v>-91.531179859999995</v>
      </c>
    </row>
    <row r="78" spans="1:21" ht="15.75" x14ac:dyDescent="0.5">
      <c r="A78" s="7">
        <v>309</v>
      </c>
      <c r="B78" s="7" t="s">
        <v>1085</v>
      </c>
      <c r="C78" s="7" t="s">
        <v>576</v>
      </c>
      <c r="D78" s="8">
        <v>30736</v>
      </c>
      <c r="E78" s="7"/>
      <c r="F78" s="7" t="s">
        <v>34</v>
      </c>
      <c r="G78" s="7" t="s">
        <v>1086</v>
      </c>
      <c r="H78" s="7" t="s">
        <v>57</v>
      </c>
      <c r="I78" s="7" t="s">
        <v>1087</v>
      </c>
      <c r="J78" s="7">
        <v>3</v>
      </c>
      <c r="K78" s="7">
        <v>12</v>
      </c>
      <c r="L78" s="7">
        <v>14</v>
      </c>
      <c r="M78" s="7">
        <v>0</v>
      </c>
      <c r="N78" s="7">
        <v>28</v>
      </c>
      <c r="O78" s="7"/>
      <c r="P78" s="7"/>
      <c r="Q78" s="7" t="s">
        <v>52</v>
      </c>
      <c r="R78" s="7" t="s">
        <v>108</v>
      </c>
      <c r="S78" s="7" t="s">
        <v>109</v>
      </c>
      <c r="T78" s="7">
        <v>34.176220919999999</v>
      </c>
      <c r="U78" s="7">
        <v>-118.5399542</v>
      </c>
    </row>
    <row r="79" spans="1:21" ht="15.75" x14ac:dyDescent="0.5">
      <c r="A79" s="7">
        <v>14</v>
      </c>
      <c r="B79" s="7" t="s">
        <v>94</v>
      </c>
      <c r="C79" s="7" t="s">
        <v>60</v>
      </c>
      <c r="D79" s="8">
        <v>42533</v>
      </c>
      <c r="E79" s="7" t="s">
        <v>95</v>
      </c>
      <c r="F79" s="7" t="s">
        <v>24</v>
      </c>
      <c r="G79" s="7" t="s">
        <v>25</v>
      </c>
      <c r="H79" s="7"/>
      <c r="I79" s="7" t="s">
        <v>96</v>
      </c>
      <c r="J79" s="7">
        <v>49</v>
      </c>
      <c r="K79" s="7">
        <v>53</v>
      </c>
      <c r="L79" s="7">
        <v>102</v>
      </c>
      <c r="M79" s="7">
        <v>0</v>
      </c>
      <c r="N79" s="7">
        <v>29</v>
      </c>
      <c r="O79" s="7"/>
      <c r="P79" s="7"/>
      <c r="Q79" s="7" t="s">
        <v>47</v>
      </c>
      <c r="R79" s="7" t="s">
        <v>97</v>
      </c>
      <c r="S79" s="7" t="s">
        <v>109</v>
      </c>
      <c r="T79" s="7"/>
      <c r="U79" s="7"/>
    </row>
    <row r="80" spans="1:21" ht="15.75" x14ac:dyDescent="0.5">
      <c r="A80" s="7">
        <v>214</v>
      </c>
      <c r="B80" s="7" t="s">
        <v>759</v>
      </c>
      <c r="C80" s="7" t="s">
        <v>759</v>
      </c>
      <c r="D80" s="8">
        <v>39440</v>
      </c>
      <c r="E80" s="7" t="s">
        <v>118</v>
      </c>
      <c r="F80" s="7" t="s">
        <v>24</v>
      </c>
      <c r="G80" s="7" t="s">
        <v>119</v>
      </c>
      <c r="H80" s="7" t="s">
        <v>760</v>
      </c>
      <c r="I80" s="7" t="s">
        <v>761</v>
      </c>
      <c r="J80" s="7">
        <v>6</v>
      </c>
      <c r="K80" s="7">
        <v>0</v>
      </c>
      <c r="L80" s="7">
        <v>6</v>
      </c>
      <c r="M80" s="7">
        <v>0</v>
      </c>
      <c r="N80" s="7">
        <v>29</v>
      </c>
      <c r="O80" s="7">
        <v>0</v>
      </c>
      <c r="P80" s="7"/>
      <c r="Q80" s="7" t="s">
        <v>28</v>
      </c>
      <c r="R80" s="7" t="s">
        <v>122</v>
      </c>
      <c r="S80" s="7" t="s">
        <v>300</v>
      </c>
      <c r="T80" s="7">
        <v>47.64628742</v>
      </c>
      <c r="U80" s="7">
        <v>-121.9088524</v>
      </c>
    </row>
    <row r="81" spans="1:21" ht="15.75" x14ac:dyDescent="0.5">
      <c r="A81" s="7">
        <v>267</v>
      </c>
      <c r="B81" s="7" t="s">
        <v>943</v>
      </c>
      <c r="C81" s="7" t="s">
        <v>944</v>
      </c>
      <c r="D81" s="8">
        <v>34779</v>
      </c>
      <c r="E81" s="7" t="s">
        <v>945</v>
      </c>
      <c r="F81" s="7" t="s">
        <v>24</v>
      </c>
      <c r="G81" s="7" t="s">
        <v>25</v>
      </c>
      <c r="H81" s="7" t="s">
        <v>62</v>
      </c>
      <c r="I81" s="7" t="s">
        <v>946</v>
      </c>
      <c r="J81" s="7">
        <v>4</v>
      </c>
      <c r="K81" s="7">
        <v>1</v>
      </c>
      <c r="L81" s="7">
        <v>5</v>
      </c>
      <c r="M81" s="7">
        <v>0</v>
      </c>
      <c r="N81" s="7">
        <v>29</v>
      </c>
      <c r="O81" s="7">
        <v>0</v>
      </c>
      <c r="P81" s="7"/>
      <c r="Q81" s="7" t="s">
        <v>28</v>
      </c>
      <c r="R81" s="7" t="s">
        <v>122</v>
      </c>
      <c r="S81" s="7" t="s">
        <v>109</v>
      </c>
      <c r="T81" s="7">
        <v>40.826183999999998</v>
      </c>
      <c r="U81" s="7">
        <v>-74.208619999999996</v>
      </c>
    </row>
    <row r="82" spans="1:21" ht="15.75" x14ac:dyDescent="0.5">
      <c r="A82" s="7">
        <v>276</v>
      </c>
      <c r="B82" s="7" t="s">
        <v>973</v>
      </c>
      <c r="C82" s="7" t="s">
        <v>974</v>
      </c>
      <c r="D82" s="8">
        <v>34229</v>
      </c>
      <c r="E82" s="7" t="s">
        <v>973</v>
      </c>
      <c r="F82" s="7" t="s">
        <v>24</v>
      </c>
      <c r="G82" s="7" t="s">
        <v>25</v>
      </c>
      <c r="H82" s="7" t="s">
        <v>112</v>
      </c>
      <c r="I82" s="7" t="s">
        <v>975</v>
      </c>
      <c r="J82" s="7">
        <v>1</v>
      </c>
      <c r="K82" s="7">
        <v>4</v>
      </c>
      <c r="L82" s="7">
        <v>4</v>
      </c>
      <c r="M82" s="7">
        <v>0</v>
      </c>
      <c r="N82" s="7">
        <v>29</v>
      </c>
      <c r="O82" s="7">
        <v>0</v>
      </c>
      <c r="P82" s="7"/>
      <c r="Q82" s="7" t="s">
        <v>28</v>
      </c>
      <c r="R82" s="7" t="s">
        <v>122</v>
      </c>
      <c r="S82" s="7" t="s">
        <v>109</v>
      </c>
      <c r="T82" s="7">
        <v>44.790510740000002</v>
      </c>
      <c r="U82" s="7">
        <v>-106.95991650000001</v>
      </c>
    </row>
    <row r="83" spans="1:21" ht="15.75" x14ac:dyDescent="0.5">
      <c r="A83" s="7">
        <v>304</v>
      </c>
      <c r="B83" s="7" t="s">
        <v>1070</v>
      </c>
      <c r="C83" s="7" t="s">
        <v>1071</v>
      </c>
      <c r="D83" s="8">
        <v>31636</v>
      </c>
      <c r="E83" s="7" t="s">
        <v>1072</v>
      </c>
      <c r="F83" s="7" t="s">
        <v>24</v>
      </c>
      <c r="G83" s="7" t="s">
        <v>847</v>
      </c>
      <c r="H83" s="7" t="s">
        <v>363</v>
      </c>
      <c r="I83" s="7" t="s">
        <v>1073</v>
      </c>
      <c r="J83" s="7">
        <v>1</v>
      </c>
      <c r="K83" s="7">
        <v>4</v>
      </c>
      <c r="L83" s="7">
        <v>5</v>
      </c>
      <c r="M83" s="7">
        <v>0</v>
      </c>
      <c r="N83" s="7">
        <v>29</v>
      </c>
      <c r="O83" s="7"/>
      <c r="P83" s="7"/>
      <c r="Q83" s="7" t="s">
        <v>52</v>
      </c>
      <c r="R83" s="7" t="s">
        <v>108</v>
      </c>
      <c r="S83" s="7" t="s">
        <v>109</v>
      </c>
      <c r="T83" s="7">
        <v>40.679276000000002</v>
      </c>
      <c r="U83" s="7">
        <v>-73.939513000000005</v>
      </c>
    </row>
    <row r="84" spans="1:21" ht="15.75" x14ac:dyDescent="0.5">
      <c r="A84" s="7">
        <v>298</v>
      </c>
      <c r="B84" s="7" t="s">
        <v>1050</v>
      </c>
      <c r="C84" s="7" t="s">
        <v>1051</v>
      </c>
      <c r="D84" s="8">
        <v>32283</v>
      </c>
      <c r="E84" s="7" t="s">
        <v>807</v>
      </c>
      <c r="F84" s="7" t="s">
        <v>24</v>
      </c>
      <c r="G84" s="7" t="s">
        <v>331</v>
      </c>
      <c r="H84" s="7" t="s">
        <v>57</v>
      </c>
      <c r="I84" s="7" t="s">
        <v>1052</v>
      </c>
      <c r="J84" s="7">
        <v>2</v>
      </c>
      <c r="K84" s="7">
        <v>7</v>
      </c>
      <c r="L84" s="7">
        <v>8</v>
      </c>
      <c r="M84" s="7">
        <v>0</v>
      </c>
      <c r="N84" s="7">
        <v>30</v>
      </c>
      <c r="O84" s="7"/>
      <c r="P84" s="7"/>
      <c r="Q84" s="7" t="s">
        <v>52</v>
      </c>
      <c r="R84" s="7" t="s">
        <v>122</v>
      </c>
      <c r="S84" s="7" t="s">
        <v>570</v>
      </c>
      <c r="T84" s="7">
        <v>42.106488069999997</v>
      </c>
      <c r="U84" s="7">
        <v>-87.742111410000007</v>
      </c>
    </row>
    <row r="85" spans="1:21" ht="15.75" x14ac:dyDescent="0.5">
      <c r="A85" s="7">
        <v>305</v>
      </c>
      <c r="B85" s="7" t="s">
        <v>1074</v>
      </c>
      <c r="C85" s="7" t="s">
        <v>878</v>
      </c>
      <c r="D85" s="8">
        <v>31112</v>
      </c>
      <c r="E85" s="7" t="s">
        <v>1074</v>
      </c>
      <c r="F85" s="7" t="s">
        <v>24</v>
      </c>
      <c r="G85" s="7" t="s">
        <v>354</v>
      </c>
      <c r="H85" s="7" t="s">
        <v>132</v>
      </c>
      <c r="I85" s="7" t="s">
        <v>1075</v>
      </c>
      <c r="J85" s="7">
        <v>2</v>
      </c>
      <c r="K85" s="7">
        <v>1</v>
      </c>
      <c r="L85" s="7">
        <v>3</v>
      </c>
      <c r="M85" s="7">
        <v>0</v>
      </c>
      <c r="N85" s="7">
        <v>30</v>
      </c>
      <c r="O85" s="7">
        <v>1</v>
      </c>
      <c r="P85" s="7" t="s">
        <v>1074</v>
      </c>
      <c r="Q85" s="7" t="s">
        <v>52</v>
      </c>
      <c r="R85" s="7" t="s">
        <v>108</v>
      </c>
      <c r="S85" s="7" t="s">
        <v>109</v>
      </c>
      <c r="T85" s="7">
        <v>33.762996899999997</v>
      </c>
      <c r="U85" s="7">
        <v>-84.423132800000005</v>
      </c>
    </row>
    <row r="86" spans="1:21" ht="15.75" x14ac:dyDescent="0.5">
      <c r="A86" s="7">
        <v>286</v>
      </c>
      <c r="B86" s="7" t="s">
        <v>1010</v>
      </c>
      <c r="C86" s="7" t="s">
        <v>1011</v>
      </c>
      <c r="D86" s="8">
        <v>33556</v>
      </c>
      <c r="E86" s="7" t="s">
        <v>1012</v>
      </c>
      <c r="F86" s="7" t="s">
        <v>24</v>
      </c>
      <c r="G86" s="7" t="s">
        <v>644</v>
      </c>
      <c r="H86" s="7" t="s">
        <v>62</v>
      </c>
      <c r="I86" s="7" t="s">
        <v>1013</v>
      </c>
      <c r="J86" s="7">
        <v>5</v>
      </c>
      <c r="K86" s="7">
        <v>5</v>
      </c>
      <c r="L86" s="7">
        <v>9</v>
      </c>
      <c r="M86" s="7">
        <v>0</v>
      </c>
      <c r="N86" s="7">
        <v>31</v>
      </c>
      <c r="O86" s="7">
        <v>0</v>
      </c>
      <c r="P86" s="7"/>
      <c r="Q86" s="7" t="s">
        <v>52</v>
      </c>
      <c r="R86" s="7" t="s">
        <v>122</v>
      </c>
      <c r="S86" s="7" t="s">
        <v>109</v>
      </c>
      <c r="T86" s="7">
        <v>42.508402029999999</v>
      </c>
      <c r="U86" s="7">
        <v>-83.153874270000003</v>
      </c>
    </row>
    <row r="87" spans="1:21" ht="15.75" x14ac:dyDescent="0.5">
      <c r="A87" s="7">
        <v>193</v>
      </c>
      <c r="B87" s="7" t="s">
        <v>684</v>
      </c>
      <c r="C87" s="7" t="s">
        <v>685</v>
      </c>
      <c r="D87" s="8">
        <v>40792</v>
      </c>
      <c r="E87" s="7" t="s">
        <v>686</v>
      </c>
      <c r="F87" s="7" t="s">
        <v>24</v>
      </c>
      <c r="G87" s="7" t="s">
        <v>25</v>
      </c>
      <c r="H87" s="7" t="s">
        <v>57</v>
      </c>
      <c r="I87" s="7" t="s">
        <v>687</v>
      </c>
      <c r="J87" s="7">
        <v>5</v>
      </c>
      <c r="K87" s="7">
        <v>7</v>
      </c>
      <c r="L87" s="7">
        <v>12</v>
      </c>
      <c r="M87" s="7">
        <v>0</v>
      </c>
      <c r="N87" s="7">
        <v>32</v>
      </c>
      <c r="O87" s="7"/>
      <c r="P87" s="7"/>
      <c r="Q87" s="7" t="s">
        <v>52</v>
      </c>
      <c r="R87" s="7" t="s">
        <v>78</v>
      </c>
      <c r="S87" s="7" t="s">
        <v>109</v>
      </c>
      <c r="T87" s="7">
        <v>39.163798399999997</v>
      </c>
      <c r="U87" s="7">
        <v>-119.76740340000001</v>
      </c>
    </row>
    <row r="88" spans="1:21" ht="15.75" x14ac:dyDescent="0.5">
      <c r="A88" s="7">
        <v>224</v>
      </c>
      <c r="B88" s="7" t="s">
        <v>794</v>
      </c>
      <c r="C88" s="7" t="s">
        <v>795</v>
      </c>
      <c r="D88" s="8">
        <v>38992</v>
      </c>
      <c r="E88" s="7" t="s">
        <v>796</v>
      </c>
      <c r="F88" s="7" t="s">
        <v>24</v>
      </c>
      <c r="G88" s="7" t="s">
        <v>797</v>
      </c>
      <c r="H88" s="7" t="s">
        <v>57</v>
      </c>
      <c r="I88" s="7" t="s">
        <v>798</v>
      </c>
      <c r="J88" s="7">
        <v>6</v>
      </c>
      <c r="K88" s="7">
        <v>5</v>
      </c>
      <c r="L88" s="7">
        <v>11</v>
      </c>
      <c r="M88" s="7">
        <v>0</v>
      </c>
      <c r="N88" s="7">
        <v>32</v>
      </c>
      <c r="O88" s="7"/>
      <c r="P88" s="7"/>
      <c r="Q88" s="7" t="s">
        <v>28</v>
      </c>
      <c r="R88" s="7" t="s">
        <v>654</v>
      </c>
      <c r="S88" s="7" t="s">
        <v>109</v>
      </c>
      <c r="T88" s="7">
        <v>39.9589</v>
      </c>
      <c r="U88" s="7">
        <v>-76.080600000000004</v>
      </c>
    </row>
    <row r="89" spans="1:21" ht="15.75" x14ac:dyDescent="0.5">
      <c r="A89" s="7">
        <v>225</v>
      </c>
      <c r="B89" s="7" t="s">
        <v>799</v>
      </c>
      <c r="C89" s="7" t="s">
        <v>800</v>
      </c>
      <c r="D89" s="8">
        <v>38992</v>
      </c>
      <c r="E89" s="7" t="s">
        <v>796</v>
      </c>
      <c r="F89" s="7" t="s">
        <v>24</v>
      </c>
      <c r="G89" s="7" t="s">
        <v>797</v>
      </c>
      <c r="H89" s="7" t="s">
        <v>57</v>
      </c>
      <c r="I89" s="7" t="s">
        <v>801</v>
      </c>
      <c r="J89" s="7">
        <v>6</v>
      </c>
      <c r="K89" s="7">
        <v>5</v>
      </c>
      <c r="L89" s="7">
        <v>10</v>
      </c>
      <c r="M89" s="7">
        <v>0</v>
      </c>
      <c r="N89" s="7">
        <v>32</v>
      </c>
      <c r="O89" s="7"/>
      <c r="P89" s="7"/>
      <c r="Q89" s="7" t="s">
        <v>101</v>
      </c>
      <c r="R89" s="7" t="s">
        <v>122</v>
      </c>
      <c r="S89" s="7" t="s">
        <v>109</v>
      </c>
      <c r="T89" s="7">
        <v>40.042143850000002</v>
      </c>
      <c r="U89" s="7">
        <v>-76.301008719999999</v>
      </c>
    </row>
    <row r="90" spans="1:21" ht="15.75" x14ac:dyDescent="0.5">
      <c r="A90" s="7">
        <v>174</v>
      </c>
      <c r="B90" s="7" t="s">
        <v>619</v>
      </c>
      <c r="C90" s="7" t="s">
        <v>620</v>
      </c>
      <c r="D90" s="8">
        <v>41308</v>
      </c>
      <c r="E90" s="7"/>
      <c r="F90" s="7" t="s">
        <v>464</v>
      </c>
      <c r="G90" s="7" t="s">
        <v>621</v>
      </c>
      <c r="H90" s="7" t="s">
        <v>132</v>
      </c>
      <c r="I90" s="7" t="s">
        <v>622</v>
      </c>
      <c r="J90" s="7">
        <v>4</v>
      </c>
      <c r="K90" s="7">
        <v>2</v>
      </c>
      <c r="L90" s="7">
        <v>7</v>
      </c>
      <c r="M90" s="7">
        <v>1</v>
      </c>
      <c r="N90" s="7">
        <v>33</v>
      </c>
      <c r="O90" s="7"/>
      <c r="P90" s="7"/>
      <c r="Q90" s="7" t="s">
        <v>52</v>
      </c>
      <c r="R90" s="7" t="s">
        <v>108</v>
      </c>
      <c r="S90" s="7" t="s">
        <v>109</v>
      </c>
      <c r="T90" s="7">
        <v>33.67803464</v>
      </c>
      <c r="U90" s="7">
        <v>-117.773628</v>
      </c>
    </row>
    <row r="91" spans="1:21" ht="15.75" x14ac:dyDescent="0.5">
      <c r="A91" s="7">
        <v>157</v>
      </c>
      <c r="B91" s="7" t="s">
        <v>558</v>
      </c>
      <c r="C91" s="7" t="s">
        <v>559</v>
      </c>
      <c r="D91" s="8">
        <v>41732</v>
      </c>
      <c r="E91" s="7" t="s">
        <v>560</v>
      </c>
      <c r="F91" s="7" t="s">
        <v>34</v>
      </c>
      <c r="G91" s="7" t="s">
        <v>241</v>
      </c>
      <c r="H91" s="7" t="s">
        <v>223</v>
      </c>
      <c r="I91" s="7" t="s">
        <v>561</v>
      </c>
      <c r="J91" s="7">
        <v>3</v>
      </c>
      <c r="K91" s="7">
        <v>12</v>
      </c>
      <c r="L91" s="7">
        <v>15</v>
      </c>
      <c r="M91" s="7">
        <v>3</v>
      </c>
      <c r="N91" s="7">
        <v>34</v>
      </c>
      <c r="O91" s="7">
        <v>1</v>
      </c>
      <c r="P91" s="7" t="s">
        <v>481</v>
      </c>
      <c r="Q91" s="7" t="s">
        <v>47</v>
      </c>
      <c r="R91" s="7" t="s">
        <v>78</v>
      </c>
      <c r="S91" s="7" t="s">
        <v>109</v>
      </c>
      <c r="T91" s="7"/>
      <c r="U91" s="7"/>
    </row>
    <row r="92" spans="1:21" ht="15.75" x14ac:dyDescent="0.5">
      <c r="A92" s="7">
        <v>158</v>
      </c>
      <c r="B92" s="7" t="s">
        <v>481</v>
      </c>
      <c r="C92" s="7" t="s">
        <v>427</v>
      </c>
      <c r="D92" s="8">
        <v>41731</v>
      </c>
      <c r="E92" s="7" t="s">
        <v>560</v>
      </c>
      <c r="F92" s="7" t="s">
        <v>34</v>
      </c>
      <c r="G92" s="7" t="s">
        <v>241</v>
      </c>
      <c r="H92" s="7" t="s">
        <v>223</v>
      </c>
      <c r="I92" s="7" t="s">
        <v>562</v>
      </c>
      <c r="J92" s="7">
        <v>4</v>
      </c>
      <c r="K92" s="7">
        <v>16</v>
      </c>
      <c r="L92" s="7">
        <v>19</v>
      </c>
      <c r="M92" s="7">
        <v>3</v>
      </c>
      <c r="N92" s="7">
        <v>34</v>
      </c>
      <c r="O92" s="7">
        <v>1</v>
      </c>
      <c r="P92" s="7" t="s">
        <v>481</v>
      </c>
      <c r="Q92" s="7" t="s">
        <v>52</v>
      </c>
      <c r="R92" s="7" t="s">
        <v>191</v>
      </c>
      <c r="S92" s="7" t="s">
        <v>109</v>
      </c>
      <c r="T92" s="7">
        <v>31.079255060000001</v>
      </c>
      <c r="U92" s="7">
        <v>-97.733923169999997</v>
      </c>
    </row>
    <row r="93" spans="1:21" ht="15.75" x14ac:dyDescent="0.5">
      <c r="A93" s="7">
        <v>164</v>
      </c>
      <c r="B93" s="7" t="s">
        <v>584</v>
      </c>
      <c r="C93" s="7" t="s">
        <v>585</v>
      </c>
      <c r="D93" s="8">
        <v>41533</v>
      </c>
      <c r="E93" s="7"/>
      <c r="F93" s="7" t="s">
        <v>24</v>
      </c>
      <c r="G93" s="7" t="s">
        <v>25</v>
      </c>
      <c r="H93" s="7" t="s">
        <v>57</v>
      </c>
      <c r="I93" s="7" t="s">
        <v>586</v>
      </c>
      <c r="J93" s="7">
        <v>13</v>
      </c>
      <c r="K93" s="7">
        <v>3</v>
      </c>
      <c r="L93" s="7">
        <v>15</v>
      </c>
      <c r="M93" s="7">
        <v>0</v>
      </c>
      <c r="N93" s="7">
        <v>34</v>
      </c>
      <c r="O93" s="7">
        <v>1</v>
      </c>
      <c r="P93" s="7" t="s">
        <v>587</v>
      </c>
      <c r="Q93" s="7" t="s">
        <v>52</v>
      </c>
      <c r="R93" s="7" t="s">
        <v>108</v>
      </c>
      <c r="S93" s="7" t="s">
        <v>109</v>
      </c>
      <c r="T93" s="7">
        <v>38.904808940000002</v>
      </c>
      <c r="U93" s="7">
        <v>-77.016297170000001</v>
      </c>
    </row>
    <row r="94" spans="1:21" ht="15.75" x14ac:dyDescent="0.5">
      <c r="A94" s="7">
        <v>194</v>
      </c>
      <c r="B94" s="7" t="s">
        <v>688</v>
      </c>
      <c r="C94" s="7" t="s">
        <v>689</v>
      </c>
      <c r="D94" s="8">
        <v>40731</v>
      </c>
      <c r="E94" s="7"/>
      <c r="F94" s="7" t="s">
        <v>464</v>
      </c>
      <c r="G94" s="7" t="s">
        <v>522</v>
      </c>
      <c r="H94" s="7" t="s">
        <v>223</v>
      </c>
      <c r="I94" s="7" t="s">
        <v>690</v>
      </c>
      <c r="J94" s="7">
        <v>8</v>
      </c>
      <c r="K94" s="7">
        <v>2</v>
      </c>
      <c r="L94" s="7">
        <v>9</v>
      </c>
      <c r="M94" s="7">
        <v>0</v>
      </c>
      <c r="N94" s="7">
        <v>34</v>
      </c>
      <c r="O94" s="7"/>
      <c r="P94" s="7"/>
      <c r="Q94" s="7" t="s">
        <v>52</v>
      </c>
      <c r="R94" s="7" t="s">
        <v>108</v>
      </c>
      <c r="S94" s="7" t="s">
        <v>109</v>
      </c>
      <c r="T94" s="7">
        <v>42.969204339999997</v>
      </c>
      <c r="U94" s="7">
        <v>-85.660089020000001</v>
      </c>
    </row>
    <row r="95" spans="1:21" ht="15.75" x14ac:dyDescent="0.5">
      <c r="A95" s="7">
        <v>195</v>
      </c>
      <c r="B95" s="7" t="s">
        <v>691</v>
      </c>
      <c r="C95" s="7" t="s">
        <v>692</v>
      </c>
      <c r="D95" s="8">
        <v>40639</v>
      </c>
      <c r="E95" s="7" t="s">
        <v>693</v>
      </c>
      <c r="F95" s="7" t="s">
        <v>34</v>
      </c>
      <c r="G95" s="7" t="s">
        <v>522</v>
      </c>
      <c r="H95" s="7" t="s">
        <v>132</v>
      </c>
      <c r="I95" s="7" t="s">
        <v>694</v>
      </c>
      <c r="J95" s="7">
        <v>1</v>
      </c>
      <c r="K95" s="7">
        <v>3</v>
      </c>
      <c r="L95" s="7">
        <v>4</v>
      </c>
      <c r="M95" s="7">
        <v>0</v>
      </c>
      <c r="N95" s="7">
        <v>34</v>
      </c>
      <c r="O95" s="7"/>
      <c r="P95" s="7"/>
      <c r="Q95" s="7" t="s">
        <v>52</v>
      </c>
      <c r="R95" s="7" t="s">
        <v>122</v>
      </c>
      <c r="S95" s="7" t="s">
        <v>109</v>
      </c>
      <c r="T95" s="7">
        <v>32.662401060000001</v>
      </c>
      <c r="U95" s="7">
        <v>-85.377069309999996</v>
      </c>
    </row>
    <row r="96" spans="1:21" ht="15.75" x14ac:dyDescent="0.5">
      <c r="A96" s="7">
        <v>198</v>
      </c>
      <c r="B96" s="7" t="s">
        <v>703</v>
      </c>
      <c r="C96" s="7" t="s">
        <v>704</v>
      </c>
      <c r="D96" s="8">
        <v>40393</v>
      </c>
      <c r="E96" s="7" t="s">
        <v>555</v>
      </c>
      <c r="F96" s="7" t="s">
        <v>24</v>
      </c>
      <c r="G96" s="7"/>
      <c r="H96" s="7" t="s">
        <v>112</v>
      </c>
      <c r="I96" s="7" t="s">
        <v>705</v>
      </c>
      <c r="J96" s="7">
        <v>9</v>
      </c>
      <c r="K96" s="7">
        <v>2</v>
      </c>
      <c r="L96" s="7">
        <v>11</v>
      </c>
      <c r="M96" s="7">
        <v>0</v>
      </c>
      <c r="N96" s="7">
        <v>34</v>
      </c>
      <c r="O96" s="7"/>
      <c r="P96" s="7"/>
      <c r="Q96" s="7" t="s">
        <v>28</v>
      </c>
      <c r="R96" s="7" t="s">
        <v>706</v>
      </c>
      <c r="S96" s="7" t="s">
        <v>109</v>
      </c>
      <c r="T96" s="7">
        <v>41.775932400000002</v>
      </c>
      <c r="U96" s="7">
        <v>-72.521475499999994</v>
      </c>
    </row>
    <row r="97" spans="1:21" ht="15.75" x14ac:dyDescent="0.5">
      <c r="A97" s="7">
        <v>275</v>
      </c>
      <c r="B97" s="7" t="s">
        <v>969</v>
      </c>
      <c r="C97" s="7" t="s">
        <v>970</v>
      </c>
      <c r="D97" s="8">
        <v>34310</v>
      </c>
      <c r="E97" s="7" t="s">
        <v>971</v>
      </c>
      <c r="F97" s="7" t="s">
        <v>24</v>
      </c>
      <c r="G97" s="7" t="s">
        <v>25</v>
      </c>
      <c r="H97" s="7" t="s">
        <v>223</v>
      </c>
      <c r="I97" s="7" t="s">
        <v>972</v>
      </c>
      <c r="J97" s="7">
        <v>6</v>
      </c>
      <c r="K97" s="7">
        <v>19</v>
      </c>
      <c r="L97" s="7">
        <v>25</v>
      </c>
      <c r="M97" s="7">
        <v>0</v>
      </c>
      <c r="N97" s="7">
        <v>34</v>
      </c>
      <c r="O97" s="7"/>
      <c r="P97" s="7"/>
      <c r="Q97" s="7" t="s">
        <v>28</v>
      </c>
      <c r="R97" s="7" t="s">
        <v>108</v>
      </c>
      <c r="S97" s="7" t="s">
        <v>109</v>
      </c>
      <c r="T97" s="7">
        <v>40.726622659999997</v>
      </c>
      <c r="U97" s="7">
        <v>-73.644711999999998</v>
      </c>
    </row>
    <row r="98" spans="1:21" ht="15.75" x14ac:dyDescent="0.5">
      <c r="A98" s="7">
        <v>255</v>
      </c>
      <c r="B98" s="7" t="s">
        <v>904</v>
      </c>
      <c r="C98" s="7" t="s">
        <v>905</v>
      </c>
      <c r="D98" s="8">
        <v>35860</v>
      </c>
      <c r="E98" s="7" t="s">
        <v>555</v>
      </c>
      <c r="F98" s="7" t="s">
        <v>24</v>
      </c>
      <c r="G98" s="7" t="s">
        <v>354</v>
      </c>
      <c r="H98" s="7" t="s">
        <v>132</v>
      </c>
      <c r="I98" s="7" t="s">
        <v>906</v>
      </c>
      <c r="J98" s="7">
        <v>5</v>
      </c>
      <c r="K98" s="7">
        <v>0</v>
      </c>
      <c r="L98" s="7">
        <v>4</v>
      </c>
      <c r="M98" s="7">
        <v>0</v>
      </c>
      <c r="N98" s="7">
        <v>35</v>
      </c>
      <c r="O98" s="7">
        <v>1</v>
      </c>
      <c r="P98" s="7" t="s">
        <v>907</v>
      </c>
      <c r="Q98" s="7" t="s">
        <v>52</v>
      </c>
      <c r="R98" s="7" t="s">
        <v>122</v>
      </c>
      <c r="S98" s="7" t="s">
        <v>109</v>
      </c>
      <c r="T98" s="7">
        <v>41.68700845</v>
      </c>
      <c r="U98" s="7">
        <v>-72.730839270000004</v>
      </c>
    </row>
    <row r="99" spans="1:21" ht="15.75" x14ac:dyDescent="0.5">
      <c r="A99" s="7">
        <v>288</v>
      </c>
      <c r="B99" s="7" t="s">
        <v>1018</v>
      </c>
      <c r="C99" s="7" t="s">
        <v>427</v>
      </c>
      <c r="D99" s="8">
        <v>33527</v>
      </c>
      <c r="E99" s="7" t="s">
        <v>1019</v>
      </c>
      <c r="F99" s="7" t="s">
        <v>34</v>
      </c>
      <c r="G99" s="7" t="s">
        <v>25</v>
      </c>
      <c r="H99" s="7" t="s">
        <v>62</v>
      </c>
      <c r="I99" s="7" t="s">
        <v>1020</v>
      </c>
      <c r="J99" s="7">
        <v>24</v>
      </c>
      <c r="K99" s="7">
        <v>20</v>
      </c>
      <c r="L99" s="7">
        <v>43</v>
      </c>
      <c r="M99" s="7">
        <v>0</v>
      </c>
      <c r="N99" s="7">
        <v>35</v>
      </c>
      <c r="O99" s="7">
        <v>0</v>
      </c>
      <c r="P99" s="7"/>
      <c r="Q99" s="7" t="s">
        <v>52</v>
      </c>
      <c r="R99" s="7" t="s">
        <v>122</v>
      </c>
      <c r="S99" s="7" t="s">
        <v>109</v>
      </c>
      <c r="T99" s="7">
        <v>31.079255060000001</v>
      </c>
      <c r="U99" s="7">
        <v>-97.733923169999997</v>
      </c>
    </row>
    <row r="100" spans="1:21" ht="15.75" x14ac:dyDescent="0.5">
      <c r="A100" s="7">
        <v>289</v>
      </c>
      <c r="B100" s="7" t="s">
        <v>1021</v>
      </c>
      <c r="C100" s="7" t="s">
        <v>1022</v>
      </c>
      <c r="D100" s="8">
        <v>33521</v>
      </c>
      <c r="E100" s="7"/>
      <c r="F100" s="7" t="s">
        <v>24</v>
      </c>
      <c r="G100" s="7" t="s">
        <v>644</v>
      </c>
      <c r="H100" s="7" t="s">
        <v>363</v>
      </c>
      <c r="I100" s="7" t="s">
        <v>1023</v>
      </c>
      <c r="J100" s="7">
        <v>3</v>
      </c>
      <c r="K100" s="7">
        <v>0</v>
      </c>
      <c r="L100" s="7">
        <v>3</v>
      </c>
      <c r="M100" s="7">
        <v>0</v>
      </c>
      <c r="N100" s="7">
        <v>35</v>
      </c>
      <c r="O100" s="7"/>
      <c r="P100" s="7"/>
      <c r="Q100" s="7" t="s">
        <v>52</v>
      </c>
      <c r="R100" s="7" t="s">
        <v>108</v>
      </c>
      <c r="S100" s="7" t="s">
        <v>109</v>
      </c>
      <c r="T100" s="7">
        <v>40.98213277</v>
      </c>
      <c r="U100" s="7">
        <v>-74.11264731</v>
      </c>
    </row>
    <row r="101" spans="1:21" ht="15.75" x14ac:dyDescent="0.5">
      <c r="A101" s="7">
        <v>181</v>
      </c>
      <c r="B101" s="7" t="s">
        <v>642</v>
      </c>
      <c r="C101" s="7" t="s">
        <v>307</v>
      </c>
      <c r="D101" s="8">
        <v>41179</v>
      </c>
      <c r="E101" s="7" t="s">
        <v>643</v>
      </c>
      <c r="F101" s="7" t="s">
        <v>24</v>
      </c>
      <c r="G101" s="7" t="s">
        <v>644</v>
      </c>
      <c r="H101" s="7" t="s">
        <v>62</v>
      </c>
      <c r="I101" s="7" t="s">
        <v>645</v>
      </c>
      <c r="J101" s="7">
        <v>7</v>
      </c>
      <c r="K101" s="7">
        <v>2</v>
      </c>
      <c r="L101" s="7">
        <v>8</v>
      </c>
      <c r="M101" s="7">
        <v>0</v>
      </c>
      <c r="N101" s="7">
        <v>36</v>
      </c>
      <c r="O101" s="7">
        <v>0</v>
      </c>
      <c r="P101" s="7"/>
      <c r="Q101" s="7" t="s">
        <v>52</v>
      </c>
      <c r="R101" s="7" t="s">
        <v>122</v>
      </c>
      <c r="S101" s="7" t="s">
        <v>109</v>
      </c>
      <c r="T101" s="7">
        <v>44.963587220000001</v>
      </c>
      <c r="U101" s="7">
        <v>-93.267836869999996</v>
      </c>
    </row>
    <row r="102" spans="1:21" ht="15.75" x14ac:dyDescent="0.5">
      <c r="A102" s="7">
        <v>235</v>
      </c>
      <c r="B102" s="7" t="s">
        <v>831</v>
      </c>
      <c r="C102" s="7" t="s">
        <v>831</v>
      </c>
      <c r="D102" s="8">
        <v>38312</v>
      </c>
      <c r="E102" s="7" t="s">
        <v>832</v>
      </c>
      <c r="F102" s="7" t="s">
        <v>34</v>
      </c>
      <c r="G102" s="7" t="s">
        <v>833</v>
      </c>
      <c r="H102" s="7" t="s">
        <v>132</v>
      </c>
      <c r="I102" s="7" t="s">
        <v>834</v>
      </c>
      <c r="J102" s="7">
        <v>6</v>
      </c>
      <c r="K102" s="7">
        <v>2</v>
      </c>
      <c r="L102" s="7">
        <v>8</v>
      </c>
      <c r="M102" s="7">
        <v>0</v>
      </c>
      <c r="N102" s="7">
        <v>36</v>
      </c>
      <c r="O102" s="7"/>
      <c r="P102" s="7"/>
      <c r="Q102" s="7" t="s">
        <v>28</v>
      </c>
      <c r="R102" s="7" t="s">
        <v>144</v>
      </c>
      <c r="S102" s="7" t="s">
        <v>109</v>
      </c>
      <c r="T102" s="7">
        <v>45.657737140000002</v>
      </c>
      <c r="U102" s="7">
        <v>-91.550771749999996</v>
      </c>
    </row>
    <row r="103" spans="1:21" ht="15.75" x14ac:dyDescent="0.5">
      <c r="A103" s="7">
        <v>236</v>
      </c>
      <c r="B103" s="7" t="s">
        <v>835</v>
      </c>
      <c r="C103" s="7" t="s">
        <v>836</v>
      </c>
      <c r="D103" s="8">
        <v>37860</v>
      </c>
      <c r="E103" s="7" t="s">
        <v>837</v>
      </c>
      <c r="F103" s="7" t="s">
        <v>24</v>
      </c>
      <c r="G103" s="7" t="s">
        <v>354</v>
      </c>
      <c r="H103" s="7" t="s">
        <v>62</v>
      </c>
      <c r="I103" s="7" t="s">
        <v>838</v>
      </c>
      <c r="J103" s="7">
        <v>7</v>
      </c>
      <c r="K103" s="7">
        <v>0</v>
      </c>
      <c r="L103" s="7">
        <v>6</v>
      </c>
      <c r="M103" s="7">
        <v>0</v>
      </c>
      <c r="N103" s="7">
        <v>36</v>
      </c>
      <c r="O103" s="7">
        <v>0</v>
      </c>
      <c r="P103" s="7"/>
      <c r="Q103" s="7" t="s">
        <v>28</v>
      </c>
      <c r="R103" s="7" t="s">
        <v>191</v>
      </c>
      <c r="S103" s="7" t="s">
        <v>109</v>
      </c>
      <c r="T103" s="7">
        <v>41.839280449999997</v>
      </c>
      <c r="U103" s="7">
        <v>-87.688181450000002</v>
      </c>
    </row>
    <row r="104" spans="1:21" ht="15.75" x14ac:dyDescent="0.5">
      <c r="A104" s="7">
        <v>244</v>
      </c>
      <c r="B104" s="7" t="s">
        <v>864</v>
      </c>
      <c r="C104" s="7" t="s">
        <v>865</v>
      </c>
      <c r="D104" s="8">
        <v>36524</v>
      </c>
      <c r="E104" s="7"/>
      <c r="F104" s="7" t="s">
        <v>464</v>
      </c>
      <c r="G104" s="56" t="s">
        <v>354</v>
      </c>
      <c r="H104" s="56"/>
      <c r="I104" s="7" t="s">
        <v>866</v>
      </c>
      <c r="J104" s="7">
        <v>5</v>
      </c>
      <c r="K104" s="7">
        <v>3</v>
      </c>
      <c r="L104" s="7">
        <v>8</v>
      </c>
      <c r="M104" s="7">
        <v>0</v>
      </c>
      <c r="N104" s="7">
        <v>36</v>
      </c>
      <c r="O104" s="7">
        <v>1</v>
      </c>
      <c r="P104" s="7" t="s">
        <v>864</v>
      </c>
      <c r="Q104" s="7" t="s">
        <v>28</v>
      </c>
      <c r="R104" s="7" t="s">
        <v>191</v>
      </c>
      <c r="S104" s="7" t="s">
        <v>109</v>
      </c>
      <c r="T104" s="7">
        <v>27.99601861</v>
      </c>
      <c r="U104" s="7">
        <v>-82.445037690000007</v>
      </c>
    </row>
    <row r="105" spans="1:21" ht="15.75" x14ac:dyDescent="0.5">
      <c r="A105" s="7">
        <v>262</v>
      </c>
      <c r="B105" s="7" t="s">
        <v>928</v>
      </c>
      <c r="C105" s="7" t="s">
        <v>929</v>
      </c>
      <c r="D105" s="8">
        <v>35292</v>
      </c>
      <c r="E105" s="7" t="s">
        <v>928</v>
      </c>
      <c r="F105" s="7" t="s">
        <v>24</v>
      </c>
      <c r="G105" s="7" t="s">
        <v>847</v>
      </c>
      <c r="H105" s="7"/>
      <c r="I105" s="7" t="s">
        <v>930</v>
      </c>
      <c r="J105" s="7">
        <v>3</v>
      </c>
      <c r="K105" s="7">
        <v>0</v>
      </c>
      <c r="L105" s="7">
        <v>3</v>
      </c>
      <c r="M105" s="7">
        <v>0</v>
      </c>
      <c r="N105" s="7">
        <v>36</v>
      </c>
      <c r="O105" s="7"/>
      <c r="P105" s="7"/>
      <c r="Q105" s="7" t="s">
        <v>28</v>
      </c>
      <c r="R105" s="7" t="s">
        <v>122</v>
      </c>
      <c r="S105" s="7" t="s">
        <v>109</v>
      </c>
      <c r="T105" s="7">
        <v>32.863572769999998</v>
      </c>
      <c r="U105" s="7">
        <v>-117.1281628</v>
      </c>
    </row>
    <row r="106" spans="1:21" ht="15.75" x14ac:dyDescent="0.5">
      <c r="A106" s="7">
        <v>3</v>
      </c>
      <c r="B106" s="7" t="s">
        <v>36</v>
      </c>
      <c r="C106" s="7" t="s">
        <v>37</v>
      </c>
      <c r="D106" s="8">
        <v>43026</v>
      </c>
      <c r="E106" s="7" t="s">
        <v>38</v>
      </c>
      <c r="F106" s="7" t="s">
        <v>24</v>
      </c>
      <c r="G106" s="7" t="s">
        <v>39</v>
      </c>
      <c r="H106" s="7" t="s">
        <v>26</v>
      </c>
      <c r="I106" s="7" t="s">
        <v>40</v>
      </c>
      <c r="J106" s="7">
        <v>3</v>
      </c>
      <c r="K106" s="7">
        <v>3</v>
      </c>
      <c r="L106" s="7">
        <v>6</v>
      </c>
      <c r="M106" s="7">
        <v>0</v>
      </c>
      <c r="N106" s="7">
        <v>37</v>
      </c>
      <c r="O106" s="7"/>
      <c r="P106" s="7" t="s">
        <v>41</v>
      </c>
      <c r="Q106" s="7" t="s">
        <v>28</v>
      </c>
      <c r="R106" s="7" t="s">
        <v>42</v>
      </c>
      <c r="S106" s="7" t="s">
        <v>109</v>
      </c>
      <c r="T106" s="7"/>
      <c r="U106" s="7"/>
    </row>
    <row r="107" spans="1:21" ht="15.75" x14ac:dyDescent="0.5">
      <c r="A107" s="7">
        <v>200</v>
      </c>
      <c r="B107" s="7" t="s">
        <v>711</v>
      </c>
      <c r="C107" s="7" t="s">
        <v>712</v>
      </c>
      <c r="D107" s="8">
        <v>40146</v>
      </c>
      <c r="E107" s="7" t="s">
        <v>713</v>
      </c>
      <c r="F107" s="7" t="s">
        <v>24</v>
      </c>
      <c r="G107" s="7" t="s">
        <v>241</v>
      </c>
      <c r="H107" s="7" t="s">
        <v>363</v>
      </c>
      <c r="I107" s="7" t="s">
        <v>714</v>
      </c>
      <c r="J107" s="7">
        <v>4</v>
      </c>
      <c r="K107" s="7">
        <v>1</v>
      </c>
      <c r="L107" s="7">
        <v>5</v>
      </c>
      <c r="M107" s="7">
        <v>4</v>
      </c>
      <c r="N107" s="7">
        <v>37</v>
      </c>
      <c r="O107" s="7"/>
      <c r="P107" s="7"/>
      <c r="Q107" s="7" t="s">
        <v>52</v>
      </c>
      <c r="R107" s="7" t="s">
        <v>706</v>
      </c>
      <c r="S107" s="7" t="s">
        <v>109</v>
      </c>
      <c r="T107" s="7">
        <v>47.155845999999997</v>
      </c>
      <c r="U107" s="7">
        <v>-122.437031</v>
      </c>
    </row>
    <row r="108" spans="1:21" ht="15.75" x14ac:dyDescent="0.5">
      <c r="A108" s="7">
        <v>201</v>
      </c>
      <c r="B108" s="7" t="s">
        <v>715</v>
      </c>
      <c r="C108" s="7" t="s">
        <v>716</v>
      </c>
      <c r="D108" s="8">
        <v>40146</v>
      </c>
      <c r="E108" s="7" t="s">
        <v>713</v>
      </c>
      <c r="F108" s="7" t="s">
        <v>24</v>
      </c>
      <c r="G108" s="7" t="s">
        <v>241</v>
      </c>
      <c r="H108" s="7" t="s">
        <v>363</v>
      </c>
      <c r="I108" s="7" t="s">
        <v>717</v>
      </c>
      <c r="J108" s="7">
        <v>5</v>
      </c>
      <c r="K108" s="7">
        <v>0</v>
      </c>
      <c r="L108" s="7">
        <v>4</v>
      </c>
      <c r="M108" s="7">
        <v>4</v>
      </c>
      <c r="N108" s="7">
        <v>37</v>
      </c>
      <c r="O108" s="7"/>
      <c r="P108" s="7"/>
      <c r="Q108" s="7" t="s">
        <v>52</v>
      </c>
      <c r="R108" s="7" t="s">
        <v>108</v>
      </c>
      <c r="S108" s="7" t="s">
        <v>109</v>
      </c>
      <c r="T108" s="7">
        <v>47.162675790000002</v>
      </c>
      <c r="U108" s="7">
        <v>-122.5296574</v>
      </c>
    </row>
    <row r="109" spans="1:21" ht="15.75" x14ac:dyDescent="0.5">
      <c r="A109" s="7">
        <v>256</v>
      </c>
      <c r="B109" s="7" t="s">
        <v>908</v>
      </c>
      <c r="C109" s="7" t="s">
        <v>420</v>
      </c>
      <c r="D109" s="8">
        <v>35783</v>
      </c>
      <c r="E109" s="7" t="s">
        <v>555</v>
      </c>
      <c r="F109" s="7" t="s">
        <v>24</v>
      </c>
      <c r="G109" s="56" t="s">
        <v>354</v>
      </c>
      <c r="H109" s="56"/>
      <c r="I109" s="7" t="s">
        <v>909</v>
      </c>
      <c r="J109" s="7">
        <v>2</v>
      </c>
      <c r="K109" s="7">
        <v>2</v>
      </c>
      <c r="L109" s="7">
        <v>3</v>
      </c>
      <c r="M109" s="7">
        <v>0</v>
      </c>
      <c r="N109" s="7">
        <v>37</v>
      </c>
      <c r="O109" s="7">
        <v>1</v>
      </c>
      <c r="P109" s="7" t="s">
        <v>419</v>
      </c>
      <c r="Q109" s="7" t="s">
        <v>28</v>
      </c>
      <c r="R109" s="7" t="s">
        <v>108</v>
      </c>
      <c r="S109" s="7" t="s">
        <v>109</v>
      </c>
      <c r="T109" s="7">
        <v>43.064203220000003</v>
      </c>
      <c r="U109" s="7">
        <v>-87.967243850000003</v>
      </c>
    </row>
    <row r="110" spans="1:21" ht="15.75" x14ac:dyDescent="0.5">
      <c r="A110" s="7">
        <v>270</v>
      </c>
      <c r="B110" s="7" t="s">
        <v>952</v>
      </c>
      <c r="C110" s="7" t="s">
        <v>953</v>
      </c>
      <c r="D110" s="8">
        <v>34645</v>
      </c>
      <c r="E110" s="7" t="s">
        <v>952</v>
      </c>
      <c r="F110" s="7" t="s">
        <v>24</v>
      </c>
      <c r="G110" s="7" t="s">
        <v>25</v>
      </c>
      <c r="H110" s="7" t="s">
        <v>223</v>
      </c>
      <c r="I110" s="7" t="s">
        <v>954</v>
      </c>
      <c r="J110" s="7">
        <v>1</v>
      </c>
      <c r="K110" s="7">
        <v>3</v>
      </c>
      <c r="L110" s="7">
        <v>4</v>
      </c>
      <c r="M110" s="7">
        <v>0</v>
      </c>
      <c r="N110" s="7">
        <v>37</v>
      </c>
      <c r="O110" s="7"/>
      <c r="P110" s="7"/>
      <c r="Q110" s="7" t="s">
        <v>52</v>
      </c>
      <c r="R110" s="7" t="s">
        <v>122</v>
      </c>
      <c r="S110" s="7" t="s">
        <v>109</v>
      </c>
      <c r="T110" s="7">
        <v>41.607137350000002</v>
      </c>
      <c r="U110" s="7">
        <v>-81.469020459999996</v>
      </c>
    </row>
    <row r="111" spans="1:21" ht="15.75" x14ac:dyDescent="0.5">
      <c r="A111" s="7">
        <v>316</v>
      </c>
      <c r="B111" s="7" t="s">
        <v>1105</v>
      </c>
      <c r="C111" s="7" t="s">
        <v>1106</v>
      </c>
      <c r="D111" s="8">
        <v>27953</v>
      </c>
      <c r="E111" s="7" t="s">
        <v>1107</v>
      </c>
      <c r="F111" s="7" t="s">
        <v>24</v>
      </c>
      <c r="G111" s="7" t="s">
        <v>25</v>
      </c>
      <c r="H111" s="7" t="s">
        <v>57</v>
      </c>
      <c r="I111" s="7" t="s">
        <v>1108</v>
      </c>
      <c r="J111" s="7">
        <v>7</v>
      </c>
      <c r="K111" s="7">
        <v>2</v>
      </c>
      <c r="L111" s="7">
        <v>9</v>
      </c>
      <c r="M111" s="7">
        <v>0</v>
      </c>
      <c r="N111" s="7">
        <v>37</v>
      </c>
      <c r="O111" s="7">
        <v>1</v>
      </c>
      <c r="P111" s="7" t="s">
        <v>1107</v>
      </c>
      <c r="Q111" s="7" t="s">
        <v>52</v>
      </c>
      <c r="R111" s="7" t="s">
        <v>122</v>
      </c>
      <c r="S111" s="7" t="s">
        <v>109</v>
      </c>
      <c r="T111" s="7">
        <v>33.884042440000002</v>
      </c>
      <c r="U111" s="7">
        <v>-117.92785000000001</v>
      </c>
    </row>
    <row r="112" spans="1:21" ht="15.75" x14ac:dyDescent="0.5">
      <c r="A112" s="7">
        <v>5</v>
      </c>
      <c r="B112" s="7" t="s">
        <v>48</v>
      </c>
      <c r="C112" s="7" t="s">
        <v>49</v>
      </c>
      <c r="D112" s="8">
        <v>42900</v>
      </c>
      <c r="E112" s="7" t="s">
        <v>50</v>
      </c>
      <c r="F112" s="7" t="s">
        <v>24</v>
      </c>
      <c r="G112" s="56" t="s">
        <v>39</v>
      </c>
      <c r="H112" s="56"/>
      <c r="I112" s="7" t="s">
        <v>51</v>
      </c>
      <c r="J112" s="7">
        <v>3</v>
      </c>
      <c r="K112" s="7">
        <v>2</v>
      </c>
      <c r="L112" s="7">
        <v>5</v>
      </c>
      <c r="M112" s="7">
        <v>0</v>
      </c>
      <c r="N112" s="7">
        <v>38</v>
      </c>
      <c r="O112" s="7">
        <v>1</v>
      </c>
      <c r="P112" s="7"/>
      <c r="Q112" s="7" t="s">
        <v>52</v>
      </c>
      <c r="R112" s="7" t="s">
        <v>53</v>
      </c>
      <c r="S112" s="7" t="s">
        <v>109</v>
      </c>
      <c r="T112" s="7"/>
      <c r="U112" s="7"/>
    </row>
    <row r="113" spans="1:21" ht="15.75" x14ac:dyDescent="0.5">
      <c r="A113" s="7">
        <v>281</v>
      </c>
      <c r="B113" s="7" t="s">
        <v>992</v>
      </c>
      <c r="C113" s="7" t="s">
        <v>993</v>
      </c>
      <c r="D113" s="8">
        <v>34095</v>
      </c>
      <c r="E113" s="7"/>
      <c r="F113" s="7" t="s">
        <v>994</v>
      </c>
      <c r="G113" s="7" t="s">
        <v>25</v>
      </c>
      <c r="H113" s="7" t="s">
        <v>223</v>
      </c>
      <c r="I113" s="7" t="s">
        <v>995</v>
      </c>
      <c r="J113" s="7">
        <v>1</v>
      </c>
      <c r="K113" s="7">
        <v>5</v>
      </c>
      <c r="L113" s="7">
        <v>6</v>
      </c>
      <c r="M113" s="7">
        <v>0</v>
      </c>
      <c r="N113" s="7">
        <v>38</v>
      </c>
      <c r="O113" s="7">
        <v>0</v>
      </c>
      <c r="P113" s="7"/>
      <c r="Q113" s="7" t="s">
        <v>52</v>
      </c>
      <c r="R113" s="7" t="s">
        <v>122</v>
      </c>
      <c r="S113" s="7" t="s">
        <v>109</v>
      </c>
      <c r="T113" s="7">
        <v>33.473160829999998</v>
      </c>
      <c r="U113" s="7">
        <v>-117.696399</v>
      </c>
    </row>
    <row r="114" spans="1:21" ht="15.75" x14ac:dyDescent="0.5">
      <c r="A114" s="7">
        <v>9</v>
      </c>
      <c r="B114" s="7" t="s">
        <v>69</v>
      </c>
      <c r="C114" s="7" t="s">
        <v>70</v>
      </c>
      <c r="D114" s="8">
        <v>42843</v>
      </c>
      <c r="E114" s="7" t="s">
        <v>71</v>
      </c>
      <c r="F114" s="7" t="s">
        <v>34</v>
      </c>
      <c r="G114" s="7" t="s">
        <v>25</v>
      </c>
      <c r="H114" s="7" t="s">
        <v>72</v>
      </c>
      <c r="I114" s="7" t="s">
        <v>73</v>
      </c>
      <c r="J114" s="7">
        <v>3</v>
      </c>
      <c r="K114" s="7">
        <v>0</v>
      </c>
      <c r="L114" s="7">
        <v>3</v>
      </c>
      <c r="M114" s="7"/>
      <c r="N114" s="7">
        <v>39</v>
      </c>
      <c r="O114" s="7"/>
      <c r="P114" s="7"/>
      <c r="Q114" s="7" t="s">
        <v>47</v>
      </c>
      <c r="R114" s="7" t="s">
        <v>42</v>
      </c>
      <c r="S114" s="7" t="s">
        <v>109</v>
      </c>
      <c r="T114" s="7"/>
      <c r="U114" s="7"/>
    </row>
    <row r="115" spans="1:21" ht="15.75" x14ac:dyDescent="0.5">
      <c r="A115" s="7">
        <v>202</v>
      </c>
      <c r="B115" s="7" t="s">
        <v>718</v>
      </c>
      <c r="C115" s="7" t="s">
        <v>559</v>
      </c>
      <c r="D115" s="8">
        <v>40122</v>
      </c>
      <c r="E115" s="7" t="s">
        <v>560</v>
      </c>
      <c r="F115" s="7" t="s">
        <v>24</v>
      </c>
      <c r="G115" s="7" t="s">
        <v>25</v>
      </c>
      <c r="H115" s="7" t="s">
        <v>57</v>
      </c>
      <c r="I115" s="7" t="s">
        <v>719</v>
      </c>
      <c r="J115" s="7">
        <v>13</v>
      </c>
      <c r="K115" s="7">
        <v>32</v>
      </c>
      <c r="L115" s="7">
        <v>45</v>
      </c>
      <c r="M115" s="7">
        <v>0</v>
      </c>
      <c r="N115" s="7">
        <v>39</v>
      </c>
      <c r="O115" s="7">
        <v>1</v>
      </c>
      <c r="P115" s="7" t="s">
        <v>720</v>
      </c>
      <c r="Q115" s="7" t="s">
        <v>52</v>
      </c>
      <c r="R115" s="7" t="s">
        <v>122</v>
      </c>
      <c r="S115" s="7" t="s">
        <v>109</v>
      </c>
      <c r="T115" s="7">
        <v>31.138143540000002</v>
      </c>
      <c r="U115" s="7">
        <v>-97.777978039999994</v>
      </c>
    </row>
    <row r="116" spans="1:21" ht="15.75" x14ac:dyDescent="0.5">
      <c r="A116" s="7">
        <v>273</v>
      </c>
      <c r="B116" s="7" t="s">
        <v>963</v>
      </c>
      <c r="C116" s="7" t="s">
        <v>964</v>
      </c>
      <c r="D116" s="8">
        <v>34319</v>
      </c>
      <c r="E116" s="7" t="s">
        <v>963</v>
      </c>
      <c r="F116" s="7" t="s">
        <v>24</v>
      </c>
      <c r="G116" s="7" t="s">
        <v>354</v>
      </c>
      <c r="H116" s="7" t="s">
        <v>132</v>
      </c>
      <c r="I116" s="7" t="s">
        <v>965</v>
      </c>
      <c r="J116" s="7">
        <v>1</v>
      </c>
      <c r="K116" s="7">
        <v>2</v>
      </c>
      <c r="L116" s="7">
        <v>3</v>
      </c>
      <c r="M116" s="7">
        <v>0</v>
      </c>
      <c r="N116" s="7">
        <v>39</v>
      </c>
      <c r="O116" s="7">
        <v>1</v>
      </c>
      <c r="P116" s="7" t="s">
        <v>963</v>
      </c>
      <c r="Q116" s="7" t="s">
        <v>52</v>
      </c>
      <c r="R116" s="7" t="s">
        <v>122</v>
      </c>
      <c r="S116" s="7" t="s">
        <v>109</v>
      </c>
      <c r="T116" s="7">
        <v>42.313193759999997</v>
      </c>
      <c r="U116" s="7">
        <v>-84.018681079999993</v>
      </c>
    </row>
    <row r="117" spans="1:21" ht="15.75" x14ac:dyDescent="0.5">
      <c r="A117" s="7">
        <v>295</v>
      </c>
      <c r="B117" s="7" t="s">
        <v>1041</v>
      </c>
      <c r="C117" s="7" t="s">
        <v>541</v>
      </c>
      <c r="D117" s="8">
        <v>32491</v>
      </c>
      <c r="E117" s="7" t="s">
        <v>1042</v>
      </c>
      <c r="F117" s="7" t="s">
        <v>24</v>
      </c>
      <c r="G117" s="7"/>
      <c r="H117" s="7"/>
      <c r="I117" s="7" t="s">
        <v>1043</v>
      </c>
      <c r="J117" s="7">
        <v>0</v>
      </c>
      <c r="K117" s="7">
        <v>4</v>
      </c>
      <c r="L117" s="7">
        <v>4</v>
      </c>
      <c r="M117" s="7">
        <v>0</v>
      </c>
      <c r="N117" s="7">
        <v>39</v>
      </c>
      <c r="O117" s="7">
        <v>1</v>
      </c>
      <c r="P117" s="7" t="s">
        <v>1044</v>
      </c>
      <c r="Q117" s="7" t="s">
        <v>101</v>
      </c>
      <c r="R117" s="7" t="s">
        <v>101</v>
      </c>
      <c r="S117" s="7" t="s">
        <v>109</v>
      </c>
      <c r="T117" s="7">
        <v>30.068724199999998</v>
      </c>
      <c r="U117" s="7">
        <v>-89.931474120000004</v>
      </c>
    </row>
    <row r="118" spans="1:21" ht="15.75" x14ac:dyDescent="0.5">
      <c r="A118" s="7">
        <v>299</v>
      </c>
      <c r="B118" s="7" t="s">
        <v>1053</v>
      </c>
      <c r="C118" s="7" t="s">
        <v>1054</v>
      </c>
      <c r="D118" s="8">
        <v>32189</v>
      </c>
      <c r="E118" s="7" t="s">
        <v>1055</v>
      </c>
      <c r="F118" s="7" t="s">
        <v>464</v>
      </c>
      <c r="G118" s="7" t="s">
        <v>644</v>
      </c>
      <c r="H118" s="7" t="s">
        <v>363</v>
      </c>
      <c r="I118" s="7" t="s">
        <v>1056</v>
      </c>
      <c r="J118" s="7">
        <v>7</v>
      </c>
      <c r="K118" s="7">
        <v>4</v>
      </c>
      <c r="L118" s="7">
        <v>11</v>
      </c>
      <c r="M118" s="7">
        <v>0</v>
      </c>
      <c r="N118" s="7">
        <v>39</v>
      </c>
      <c r="O118" s="7">
        <v>0</v>
      </c>
      <c r="P118" s="7"/>
      <c r="Q118" s="7" t="s">
        <v>52</v>
      </c>
      <c r="R118" s="7" t="s">
        <v>122</v>
      </c>
      <c r="S118" s="7" t="s">
        <v>109</v>
      </c>
      <c r="T118" s="7">
        <v>37.38344257</v>
      </c>
      <c r="U118" s="7">
        <v>-122.02561849999999</v>
      </c>
    </row>
    <row r="119" spans="1:21" ht="15.75" x14ac:dyDescent="0.5">
      <c r="A119" s="7">
        <v>308</v>
      </c>
      <c r="B119" s="7" t="s">
        <v>1082</v>
      </c>
      <c r="C119" s="7" t="s">
        <v>90</v>
      </c>
      <c r="D119" s="8">
        <v>30862</v>
      </c>
      <c r="E119" s="7" t="s">
        <v>1083</v>
      </c>
      <c r="F119" s="7" t="s">
        <v>24</v>
      </c>
      <c r="G119" s="7" t="s">
        <v>25</v>
      </c>
      <c r="H119" s="7" t="s">
        <v>363</v>
      </c>
      <c r="I119" s="7" t="s">
        <v>1084</v>
      </c>
      <c r="J119" s="7">
        <v>6</v>
      </c>
      <c r="K119" s="7">
        <v>1</v>
      </c>
      <c r="L119" s="7">
        <v>7</v>
      </c>
      <c r="M119" s="7">
        <v>0</v>
      </c>
      <c r="N119" s="7">
        <v>39</v>
      </c>
      <c r="O119" s="7"/>
      <c r="P119" s="7"/>
      <c r="Q119" s="7" t="s">
        <v>52</v>
      </c>
      <c r="R119" s="7" t="s">
        <v>122</v>
      </c>
      <c r="S119" s="7" t="s">
        <v>109</v>
      </c>
      <c r="T119" s="7">
        <v>32.794805959999998</v>
      </c>
      <c r="U119" s="7">
        <v>-96.766310939999997</v>
      </c>
    </row>
    <row r="120" spans="1:21" ht="15.75" x14ac:dyDescent="0.5">
      <c r="A120" s="7">
        <v>165</v>
      </c>
      <c r="B120" s="7" t="s">
        <v>588</v>
      </c>
      <c r="C120" s="7" t="s">
        <v>589</v>
      </c>
      <c r="D120" s="8">
        <v>41500</v>
      </c>
      <c r="E120" s="7"/>
      <c r="F120" s="7"/>
      <c r="G120" s="7" t="s">
        <v>119</v>
      </c>
      <c r="H120" s="7" t="s">
        <v>223</v>
      </c>
      <c r="I120" s="7" t="s">
        <v>590</v>
      </c>
      <c r="J120" s="7">
        <v>4</v>
      </c>
      <c r="K120" s="7">
        <v>0</v>
      </c>
      <c r="L120" s="7">
        <v>4</v>
      </c>
      <c r="M120" s="7">
        <v>0</v>
      </c>
      <c r="N120" s="7">
        <v>40</v>
      </c>
      <c r="O120" s="7"/>
      <c r="P120" s="7"/>
      <c r="Q120" s="7" t="s">
        <v>52</v>
      </c>
      <c r="R120" s="7" t="s">
        <v>122</v>
      </c>
      <c r="S120" s="7" t="s">
        <v>109</v>
      </c>
      <c r="T120" s="7">
        <v>35.467791890000001</v>
      </c>
      <c r="U120" s="7">
        <v>-97.5191631</v>
      </c>
    </row>
    <row r="121" spans="1:21" ht="15.75" x14ac:dyDescent="0.5">
      <c r="A121" s="7">
        <v>182</v>
      </c>
      <c r="B121" s="7" t="s">
        <v>646</v>
      </c>
      <c r="C121" s="7" t="s">
        <v>647</v>
      </c>
      <c r="D121" s="8">
        <v>41126</v>
      </c>
      <c r="E121" s="7" t="s">
        <v>648</v>
      </c>
      <c r="F121" s="7" t="s">
        <v>24</v>
      </c>
      <c r="G121" s="7" t="s">
        <v>649</v>
      </c>
      <c r="H121" s="7" t="s">
        <v>72</v>
      </c>
      <c r="I121" s="7" t="s">
        <v>650</v>
      </c>
      <c r="J121" s="7">
        <v>7</v>
      </c>
      <c r="K121" s="7">
        <v>4</v>
      </c>
      <c r="L121" s="7">
        <v>10</v>
      </c>
      <c r="M121" s="7">
        <v>0</v>
      </c>
      <c r="N121" s="7">
        <v>40</v>
      </c>
      <c r="O121" s="7">
        <v>1</v>
      </c>
      <c r="P121" s="7" t="s">
        <v>93</v>
      </c>
      <c r="Q121" s="7" t="s">
        <v>28</v>
      </c>
      <c r="R121" s="7" t="s">
        <v>122</v>
      </c>
      <c r="S121" s="7" t="s">
        <v>109</v>
      </c>
      <c r="T121" s="7">
        <v>42.880274419999999</v>
      </c>
      <c r="U121" s="7">
        <v>-87.900870789999999</v>
      </c>
    </row>
    <row r="122" spans="1:21" ht="15.75" x14ac:dyDescent="0.5">
      <c r="A122" s="7">
        <v>185</v>
      </c>
      <c r="B122" s="7" t="s">
        <v>658</v>
      </c>
      <c r="C122" s="7" t="s">
        <v>548</v>
      </c>
      <c r="D122" s="8">
        <v>41059</v>
      </c>
      <c r="E122" s="7"/>
      <c r="F122" s="7" t="s">
        <v>464</v>
      </c>
      <c r="G122" s="7" t="s">
        <v>25</v>
      </c>
      <c r="H122" s="7" t="s">
        <v>223</v>
      </c>
      <c r="I122" s="7" t="s">
        <v>659</v>
      </c>
      <c r="J122" s="7">
        <v>6</v>
      </c>
      <c r="K122" s="7">
        <v>1</v>
      </c>
      <c r="L122" s="7">
        <v>6</v>
      </c>
      <c r="M122" s="7">
        <v>0</v>
      </c>
      <c r="N122" s="7">
        <v>40</v>
      </c>
      <c r="O122" s="7"/>
      <c r="P122" s="7"/>
      <c r="Q122" s="7" t="s">
        <v>52</v>
      </c>
      <c r="R122" s="7" t="s">
        <v>122</v>
      </c>
      <c r="S122" s="7" t="s">
        <v>109</v>
      </c>
      <c r="T122" s="7">
        <v>47.621995750000004</v>
      </c>
      <c r="U122" s="7">
        <v>-122.323646</v>
      </c>
    </row>
    <row r="123" spans="1:21" ht="15.75" x14ac:dyDescent="0.5">
      <c r="A123" s="7">
        <v>186</v>
      </c>
      <c r="B123" s="7" t="s">
        <v>660</v>
      </c>
      <c r="C123" s="7" t="s">
        <v>548</v>
      </c>
      <c r="D123" s="8">
        <v>41049</v>
      </c>
      <c r="E123" s="7"/>
      <c r="F123" s="7" t="s">
        <v>464</v>
      </c>
      <c r="G123" s="7" t="s">
        <v>25</v>
      </c>
      <c r="H123" s="7" t="s">
        <v>223</v>
      </c>
      <c r="I123" s="7" t="s">
        <v>661</v>
      </c>
      <c r="J123" s="7">
        <v>6</v>
      </c>
      <c r="K123" s="7">
        <v>1</v>
      </c>
      <c r="L123" s="7">
        <v>7</v>
      </c>
      <c r="M123" s="7">
        <v>0</v>
      </c>
      <c r="N123" s="7">
        <v>40</v>
      </c>
      <c r="O123" s="7"/>
      <c r="P123" s="7"/>
      <c r="Q123" s="7" t="s">
        <v>52</v>
      </c>
      <c r="R123" s="7" t="s">
        <v>654</v>
      </c>
      <c r="S123" s="7" t="s">
        <v>109</v>
      </c>
      <c r="T123" s="7">
        <v>47.603832099999998</v>
      </c>
      <c r="U123" s="7">
        <v>-122.3300624</v>
      </c>
    </row>
    <row r="124" spans="1:21" ht="15.75" x14ac:dyDescent="0.5">
      <c r="A124" s="7">
        <v>246</v>
      </c>
      <c r="B124" s="7" t="s">
        <v>870</v>
      </c>
      <c r="C124" s="7" t="s">
        <v>871</v>
      </c>
      <c r="D124" s="8">
        <v>36466</v>
      </c>
      <c r="E124" s="7"/>
      <c r="F124" s="7" t="s">
        <v>24</v>
      </c>
      <c r="G124" s="7" t="s">
        <v>25</v>
      </c>
      <c r="H124" s="7"/>
      <c r="I124" s="7" t="s">
        <v>872</v>
      </c>
      <c r="J124" s="7">
        <v>7</v>
      </c>
      <c r="K124" s="7">
        <v>0</v>
      </c>
      <c r="L124" s="7">
        <v>7</v>
      </c>
      <c r="M124" s="7">
        <v>0</v>
      </c>
      <c r="N124" s="7">
        <v>40</v>
      </c>
      <c r="O124" s="7">
        <v>1</v>
      </c>
      <c r="P124" s="7" t="s">
        <v>873</v>
      </c>
      <c r="Q124" s="7" t="s">
        <v>52</v>
      </c>
      <c r="R124" s="7" t="s">
        <v>53</v>
      </c>
      <c r="S124" s="7" t="s">
        <v>109</v>
      </c>
      <c r="T124" s="7">
        <v>21.325512499999999</v>
      </c>
      <c r="U124" s="7">
        <v>-157.8473055</v>
      </c>
    </row>
    <row r="125" spans="1:21" ht="15.75" x14ac:dyDescent="0.5">
      <c r="A125" s="7">
        <v>297</v>
      </c>
      <c r="B125" s="7" t="s">
        <v>1048</v>
      </c>
      <c r="C125" s="7" t="s">
        <v>836</v>
      </c>
      <c r="D125" s="8">
        <v>32408</v>
      </c>
      <c r="E125" s="7"/>
      <c r="F125" s="7" t="s">
        <v>464</v>
      </c>
      <c r="G125" s="7" t="s">
        <v>25</v>
      </c>
      <c r="H125" s="7" t="s">
        <v>57</v>
      </c>
      <c r="I125" s="7" t="s">
        <v>1049</v>
      </c>
      <c r="J125" s="7">
        <v>5</v>
      </c>
      <c r="K125" s="7">
        <v>2</v>
      </c>
      <c r="L125" s="7">
        <v>6</v>
      </c>
      <c r="M125" s="7">
        <v>1</v>
      </c>
      <c r="N125" s="7">
        <v>40</v>
      </c>
      <c r="O125" s="7"/>
      <c r="P125" s="7"/>
      <c r="Q125" s="7" t="s">
        <v>28</v>
      </c>
      <c r="R125" s="7" t="s">
        <v>108</v>
      </c>
      <c r="S125" s="7" t="s">
        <v>109</v>
      </c>
      <c r="T125" s="7">
        <v>41.839280449999997</v>
      </c>
      <c r="U125" s="7">
        <v>-87.688181450000002</v>
      </c>
    </row>
    <row r="126" spans="1:21" ht="15.75" x14ac:dyDescent="0.5">
      <c r="A126" s="7">
        <v>192</v>
      </c>
      <c r="B126" s="7" t="s">
        <v>680</v>
      </c>
      <c r="C126" s="7" t="s">
        <v>681</v>
      </c>
      <c r="D126" s="8">
        <v>40828</v>
      </c>
      <c r="E126" s="7" t="s">
        <v>682</v>
      </c>
      <c r="F126" s="7" t="s">
        <v>464</v>
      </c>
      <c r="G126" s="7" t="s">
        <v>339</v>
      </c>
      <c r="H126" s="7" t="s">
        <v>132</v>
      </c>
      <c r="I126" s="7" t="s">
        <v>683</v>
      </c>
      <c r="J126" s="7">
        <v>8</v>
      </c>
      <c r="K126" s="7">
        <v>1</v>
      </c>
      <c r="L126" s="7">
        <v>9</v>
      </c>
      <c r="M126" s="7">
        <v>0</v>
      </c>
      <c r="N126" s="7">
        <v>41</v>
      </c>
      <c r="O126" s="7"/>
      <c r="P126" s="7"/>
      <c r="Q126" s="7" t="s">
        <v>52</v>
      </c>
      <c r="R126" s="7" t="s">
        <v>122</v>
      </c>
      <c r="S126" s="7" t="s">
        <v>109</v>
      </c>
      <c r="T126" s="7">
        <v>33.754326319999997</v>
      </c>
      <c r="U126" s="7">
        <v>-118.0715378</v>
      </c>
    </row>
    <row r="127" spans="1:21" ht="15.75" x14ac:dyDescent="0.5">
      <c r="A127" s="7">
        <v>203</v>
      </c>
      <c r="B127" s="7" t="s">
        <v>721</v>
      </c>
      <c r="C127" s="7" t="s">
        <v>722</v>
      </c>
      <c r="D127" s="8">
        <v>39906</v>
      </c>
      <c r="E127" s="7" t="s">
        <v>723</v>
      </c>
      <c r="F127" s="7" t="s">
        <v>24</v>
      </c>
      <c r="G127" s="7" t="s">
        <v>25</v>
      </c>
      <c r="H127" s="7" t="s">
        <v>57</v>
      </c>
      <c r="I127" s="7" t="s">
        <v>724</v>
      </c>
      <c r="J127" s="7">
        <v>14</v>
      </c>
      <c r="K127" s="7">
        <v>4</v>
      </c>
      <c r="L127" s="7">
        <v>18</v>
      </c>
      <c r="M127" s="7">
        <v>0</v>
      </c>
      <c r="N127" s="7">
        <v>41</v>
      </c>
      <c r="O127" s="7"/>
      <c r="P127" s="7"/>
      <c r="Q127" s="7" t="s">
        <v>52</v>
      </c>
      <c r="R127" s="7" t="s">
        <v>53</v>
      </c>
      <c r="S127" s="7" t="s">
        <v>109</v>
      </c>
      <c r="T127" s="7">
        <v>42.098686700000002</v>
      </c>
      <c r="U127" s="7">
        <v>-75.917973799999999</v>
      </c>
    </row>
    <row r="128" spans="1:21" ht="15.75" x14ac:dyDescent="0.5">
      <c r="A128" s="7">
        <v>239</v>
      </c>
      <c r="B128" s="7" t="s">
        <v>845</v>
      </c>
      <c r="C128" s="7" t="s">
        <v>410</v>
      </c>
      <c r="D128" s="8">
        <v>37557</v>
      </c>
      <c r="E128" s="7" t="s">
        <v>846</v>
      </c>
      <c r="F128" s="7" t="s">
        <v>24</v>
      </c>
      <c r="G128" s="7" t="s">
        <v>847</v>
      </c>
      <c r="H128" s="7" t="s">
        <v>848</v>
      </c>
      <c r="I128" s="7" t="s">
        <v>849</v>
      </c>
      <c r="J128" s="7">
        <v>4</v>
      </c>
      <c r="K128" s="7">
        <v>0</v>
      </c>
      <c r="L128" s="7">
        <v>3</v>
      </c>
      <c r="M128" s="7">
        <v>0</v>
      </c>
      <c r="N128" s="7">
        <v>41</v>
      </c>
      <c r="O128" s="7"/>
      <c r="P128" s="7"/>
      <c r="Q128" s="7" t="s">
        <v>28</v>
      </c>
      <c r="R128" s="7" t="s">
        <v>191</v>
      </c>
      <c r="S128" s="7" t="s">
        <v>109</v>
      </c>
      <c r="T128" s="7">
        <v>32.153589050000001</v>
      </c>
      <c r="U128" s="7">
        <v>-110.9677647</v>
      </c>
    </row>
    <row r="129" spans="1:21" ht="15.75" x14ac:dyDescent="0.5">
      <c r="A129" s="7">
        <v>257</v>
      </c>
      <c r="B129" s="7" t="s">
        <v>910</v>
      </c>
      <c r="C129" s="7" t="s">
        <v>911</v>
      </c>
      <c r="D129" s="8">
        <v>35782</v>
      </c>
      <c r="E129" s="7" t="s">
        <v>555</v>
      </c>
      <c r="F129" s="7" t="s">
        <v>24</v>
      </c>
      <c r="G129" s="7" t="s">
        <v>644</v>
      </c>
      <c r="H129" s="7" t="s">
        <v>62</v>
      </c>
      <c r="I129" s="7" t="s">
        <v>912</v>
      </c>
      <c r="J129" s="7">
        <v>5</v>
      </c>
      <c r="K129" s="7">
        <v>2</v>
      </c>
      <c r="L129" s="7">
        <v>6</v>
      </c>
      <c r="M129" s="7">
        <v>1</v>
      </c>
      <c r="N129" s="7">
        <v>41</v>
      </c>
      <c r="O129" s="7">
        <v>0</v>
      </c>
      <c r="P129" s="7"/>
      <c r="Q129" s="7" t="s">
        <v>28</v>
      </c>
      <c r="R129" s="7" t="s">
        <v>191</v>
      </c>
      <c r="S129" s="7" t="s">
        <v>109</v>
      </c>
      <c r="T129" s="7">
        <v>33.789355980000003</v>
      </c>
      <c r="U129" s="7">
        <v>-117.820412</v>
      </c>
    </row>
    <row r="130" spans="1:21" ht="15.75" x14ac:dyDescent="0.5">
      <c r="A130" s="7">
        <v>263</v>
      </c>
      <c r="B130" s="7" t="s">
        <v>931</v>
      </c>
      <c r="C130" s="7" t="s">
        <v>75</v>
      </c>
      <c r="D130" s="8">
        <v>35104</v>
      </c>
      <c r="E130" s="7"/>
      <c r="F130" s="7"/>
      <c r="G130" s="7" t="s">
        <v>644</v>
      </c>
      <c r="H130" s="7" t="s">
        <v>363</v>
      </c>
      <c r="I130" s="7" t="s">
        <v>932</v>
      </c>
      <c r="J130" s="7">
        <v>6</v>
      </c>
      <c r="K130" s="7">
        <v>1</v>
      </c>
      <c r="L130" s="7">
        <v>7</v>
      </c>
      <c r="M130" s="7">
        <v>0</v>
      </c>
      <c r="N130" s="7">
        <v>41</v>
      </c>
      <c r="O130" s="7">
        <v>0</v>
      </c>
      <c r="P130" s="7"/>
      <c r="Q130" s="7" t="s">
        <v>52</v>
      </c>
      <c r="R130" s="7" t="s">
        <v>706</v>
      </c>
      <c r="S130" s="7" t="s">
        <v>109</v>
      </c>
      <c r="T130" s="7">
        <v>26.122308400000001</v>
      </c>
      <c r="U130" s="7">
        <v>-80.143378600000005</v>
      </c>
    </row>
    <row r="131" spans="1:21" ht="15.75" x14ac:dyDescent="0.5">
      <c r="A131" s="7">
        <v>307</v>
      </c>
      <c r="B131" s="7" t="s">
        <v>1079</v>
      </c>
      <c r="C131" s="7" t="s">
        <v>1080</v>
      </c>
      <c r="D131" s="8">
        <v>30881</v>
      </c>
      <c r="E131" s="7" t="s">
        <v>1079</v>
      </c>
      <c r="F131" s="7" t="s">
        <v>24</v>
      </c>
      <c r="G131" s="7" t="s">
        <v>25</v>
      </c>
      <c r="H131" s="7" t="s">
        <v>223</v>
      </c>
      <c r="I131" s="7" t="s">
        <v>1081</v>
      </c>
      <c r="J131" s="7">
        <v>22</v>
      </c>
      <c r="K131" s="7">
        <v>19</v>
      </c>
      <c r="L131" s="7">
        <v>40</v>
      </c>
      <c r="M131" s="7">
        <v>0</v>
      </c>
      <c r="N131" s="7">
        <v>41</v>
      </c>
      <c r="O131" s="7">
        <v>0</v>
      </c>
      <c r="P131" s="7"/>
      <c r="Q131" s="7" t="s">
        <v>52</v>
      </c>
      <c r="R131" s="7" t="s">
        <v>122</v>
      </c>
      <c r="S131" s="7" t="s">
        <v>109</v>
      </c>
      <c r="T131" s="7">
        <v>32.555556000000003</v>
      </c>
      <c r="U131" s="7">
        <v>-117.047656</v>
      </c>
    </row>
    <row r="132" spans="1:21" ht="15.75" x14ac:dyDescent="0.5">
      <c r="A132" s="7">
        <v>71</v>
      </c>
      <c r="B132" s="56" t="s">
        <v>270</v>
      </c>
      <c r="C132" s="56"/>
      <c r="D132" s="8">
        <v>42398</v>
      </c>
      <c r="E132" s="7"/>
      <c r="F132" s="7"/>
      <c r="G132" s="7" t="s">
        <v>119</v>
      </c>
      <c r="H132" s="7" t="s">
        <v>223</v>
      </c>
      <c r="I132" s="7" t="s">
        <v>271</v>
      </c>
      <c r="J132" s="7">
        <v>2</v>
      </c>
      <c r="K132" s="7">
        <v>2</v>
      </c>
      <c r="L132" s="7">
        <v>3</v>
      </c>
      <c r="M132" s="7">
        <v>0</v>
      </c>
      <c r="N132" s="7">
        <v>42</v>
      </c>
      <c r="O132" s="7"/>
      <c r="P132" s="7"/>
      <c r="Q132" s="7" t="s">
        <v>101</v>
      </c>
      <c r="R132" s="7" t="s">
        <v>101</v>
      </c>
      <c r="S132" s="7" t="s">
        <v>109</v>
      </c>
      <c r="T132" s="7">
        <v>38.044556</v>
      </c>
      <c r="U132" s="7">
        <v>-77.286488000000006</v>
      </c>
    </row>
    <row r="133" spans="1:21" ht="15.75" x14ac:dyDescent="0.5">
      <c r="A133" s="7">
        <v>168</v>
      </c>
      <c r="B133" s="7" t="s">
        <v>597</v>
      </c>
      <c r="C133" s="7" t="s">
        <v>598</v>
      </c>
      <c r="D133" s="8">
        <v>41481</v>
      </c>
      <c r="E133" s="7" t="s">
        <v>599</v>
      </c>
      <c r="F133" s="7" t="s">
        <v>24</v>
      </c>
      <c r="G133" s="7" t="s">
        <v>25</v>
      </c>
      <c r="H133" s="7" t="s">
        <v>57</v>
      </c>
      <c r="I133" s="7" t="s">
        <v>600</v>
      </c>
      <c r="J133" s="7">
        <v>7</v>
      </c>
      <c r="K133" s="7">
        <v>0</v>
      </c>
      <c r="L133" s="7">
        <v>7</v>
      </c>
      <c r="M133" s="7">
        <v>0</v>
      </c>
      <c r="N133" s="7">
        <v>42</v>
      </c>
      <c r="O133" s="7"/>
      <c r="P133" s="7"/>
      <c r="Q133" s="7" t="s">
        <v>47</v>
      </c>
      <c r="R133" s="7" t="s">
        <v>78</v>
      </c>
      <c r="S133" s="7" t="s">
        <v>109</v>
      </c>
      <c r="T133" s="7">
        <v>25.867010499999999</v>
      </c>
      <c r="U133" s="7">
        <v>-80.291462679999995</v>
      </c>
    </row>
    <row r="134" spans="1:21" ht="15.75" x14ac:dyDescent="0.5">
      <c r="A134" s="7">
        <v>205</v>
      </c>
      <c r="B134" s="7" t="s">
        <v>729</v>
      </c>
      <c r="C134" s="7" t="s">
        <v>730</v>
      </c>
      <c r="D134" s="8">
        <v>39901</v>
      </c>
      <c r="E134" s="7" t="s">
        <v>118</v>
      </c>
      <c r="F134" s="7" t="s">
        <v>24</v>
      </c>
      <c r="G134" s="7" t="s">
        <v>119</v>
      </c>
      <c r="H134" s="7" t="s">
        <v>223</v>
      </c>
      <c r="I134" s="7" t="s">
        <v>731</v>
      </c>
      <c r="J134" s="7">
        <v>6</v>
      </c>
      <c r="K134" s="7">
        <v>1</v>
      </c>
      <c r="L134" s="7">
        <v>6</v>
      </c>
      <c r="M134" s="7">
        <v>0</v>
      </c>
      <c r="N134" s="7">
        <v>42</v>
      </c>
      <c r="O134" s="7">
        <v>1</v>
      </c>
      <c r="P134" s="7" t="s">
        <v>732</v>
      </c>
      <c r="Q134" s="7" t="s">
        <v>28</v>
      </c>
      <c r="R134" s="7" t="s">
        <v>144</v>
      </c>
      <c r="S134" s="7" t="s">
        <v>109</v>
      </c>
      <c r="T134" s="7">
        <v>37.364631719999998</v>
      </c>
      <c r="U134" s="7">
        <v>-121.96793150000001</v>
      </c>
    </row>
    <row r="135" spans="1:21" ht="15.75" x14ac:dyDescent="0.5">
      <c r="A135" s="7">
        <v>243</v>
      </c>
      <c r="B135" s="7" t="s">
        <v>860</v>
      </c>
      <c r="C135" s="7" t="s">
        <v>861</v>
      </c>
      <c r="D135" s="8">
        <v>36886</v>
      </c>
      <c r="E135" s="7" t="s">
        <v>862</v>
      </c>
      <c r="F135" s="7" t="s">
        <v>24</v>
      </c>
      <c r="G135" s="56" t="s">
        <v>354</v>
      </c>
      <c r="H135" s="56"/>
      <c r="I135" s="7" t="s">
        <v>863</v>
      </c>
      <c r="J135" s="7">
        <v>7</v>
      </c>
      <c r="K135" s="7">
        <v>0</v>
      </c>
      <c r="L135" s="7">
        <v>7</v>
      </c>
      <c r="M135" s="7">
        <v>0</v>
      </c>
      <c r="N135" s="7">
        <v>42</v>
      </c>
      <c r="O135" s="7">
        <v>1</v>
      </c>
      <c r="P135" s="7" t="s">
        <v>862</v>
      </c>
      <c r="Q135" s="7" t="s">
        <v>52</v>
      </c>
      <c r="R135" s="7" t="s">
        <v>654</v>
      </c>
      <c r="S135" s="7" t="s">
        <v>109</v>
      </c>
      <c r="T135" s="7">
        <v>42.506484</v>
      </c>
      <c r="U135" s="7">
        <v>-71.072830600000003</v>
      </c>
    </row>
    <row r="136" spans="1:21" ht="15.75" x14ac:dyDescent="0.5">
      <c r="A136" s="7">
        <v>291</v>
      </c>
      <c r="B136" s="7" t="s">
        <v>1030</v>
      </c>
      <c r="C136" s="7" t="s">
        <v>314</v>
      </c>
      <c r="D136" s="8">
        <v>33041</v>
      </c>
      <c r="E136" s="7"/>
      <c r="F136" s="7"/>
      <c r="G136" s="7" t="s">
        <v>25</v>
      </c>
      <c r="H136" s="7" t="s">
        <v>223</v>
      </c>
      <c r="I136" s="7" t="s">
        <v>1031</v>
      </c>
      <c r="J136" s="7">
        <v>12</v>
      </c>
      <c r="K136" s="7">
        <v>6</v>
      </c>
      <c r="L136" s="7">
        <v>17</v>
      </c>
      <c r="M136" s="7">
        <v>0</v>
      </c>
      <c r="N136" s="7">
        <v>42</v>
      </c>
      <c r="O136" s="7"/>
      <c r="P136" s="7"/>
      <c r="Q136" s="7" t="s">
        <v>28</v>
      </c>
      <c r="R136" s="7" t="s">
        <v>108</v>
      </c>
      <c r="S136" s="7" t="s">
        <v>109</v>
      </c>
      <c r="T136" s="7">
        <v>30.33216122</v>
      </c>
      <c r="U136" s="7">
        <v>-81.675769930000001</v>
      </c>
    </row>
    <row r="137" spans="1:21" ht="15.75" x14ac:dyDescent="0.5">
      <c r="A137" s="7">
        <v>8</v>
      </c>
      <c r="B137" s="7" t="s">
        <v>64</v>
      </c>
      <c r="C137" s="7" t="s">
        <v>65</v>
      </c>
      <c r="D137" s="8">
        <v>42867</v>
      </c>
      <c r="E137" s="7" t="s">
        <v>66</v>
      </c>
      <c r="F137" s="7" t="s">
        <v>24</v>
      </c>
      <c r="G137" s="56" t="s">
        <v>39</v>
      </c>
      <c r="H137" s="56"/>
      <c r="I137" s="7" t="s">
        <v>67</v>
      </c>
      <c r="J137" s="7">
        <v>3</v>
      </c>
      <c r="K137" s="7">
        <v>0</v>
      </c>
      <c r="L137" s="7">
        <v>3</v>
      </c>
      <c r="M137" s="7">
        <v>1</v>
      </c>
      <c r="N137" s="7">
        <v>43</v>
      </c>
      <c r="O137" s="7">
        <v>1</v>
      </c>
      <c r="P137" s="7" t="s">
        <v>68</v>
      </c>
      <c r="Q137" s="7" t="s">
        <v>52</v>
      </c>
      <c r="R137" s="7" t="s">
        <v>29</v>
      </c>
      <c r="S137" s="7" t="s">
        <v>109</v>
      </c>
      <c r="T137" s="7"/>
      <c r="U137" s="7"/>
    </row>
    <row r="138" spans="1:21" ht="15.75" x14ac:dyDescent="0.5">
      <c r="A138" s="7">
        <v>170</v>
      </c>
      <c r="B138" s="7" t="s">
        <v>604</v>
      </c>
      <c r="C138" s="7" t="s">
        <v>605</v>
      </c>
      <c r="D138" s="8">
        <v>41388</v>
      </c>
      <c r="E138" s="7" t="s">
        <v>118</v>
      </c>
      <c r="F138" s="7" t="s">
        <v>24</v>
      </c>
      <c r="G138" s="7" t="s">
        <v>606</v>
      </c>
      <c r="H138" s="7" t="s">
        <v>132</v>
      </c>
      <c r="I138" s="7" t="s">
        <v>607</v>
      </c>
      <c r="J138" s="7">
        <v>7</v>
      </c>
      <c r="K138" s="7">
        <v>1</v>
      </c>
      <c r="L138" s="7">
        <v>7</v>
      </c>
      <c r="M138" s="7">
        <v>0</v>
      </c>
      <c r="N138" s="7">
        <v>43</v>
      </c>
      <c r="O138" s="7"/>
      <c r="P138" s="7"/>
      <c r="Q138" s="7" t="s">
        <v>101</v>
      </c>
      <c r="R138" s="7" t="s">
        <v>122</v>
      </c>
      <c r="S138" s="7" t="s">
        <v>109</v>
      </c>
      <c r="T138" s="7">
        <v>39.542313350000001</v>
      </c>
      <c r="U138" s="7">
        <v>-90.330298519999999</v>
      </c>
    </row>
    <row r="139" spans="1:21" ht="15.75" x14ac:dyDescent="0.5">
      <c r="A139" s="7">
        <v>188</v>
      </c>
      <c r="B139" s="7" t="s">
        <v>666</v>
      </c>
      <c r="C139" s="7" t="s">
        <v>667</v>
      </c>
      <c r="D139" s="8">
        <v>41001</v>
      </c>
      <c r="E139" s="7" t="s">
        <v>668</v>
      </c>
      <c r="F139" s="7" t="s">
        <v>24</v>
      </c>
      <c r="G139" s="7" t="s">
        <v>25</v>
      </c>
      <c r="H139" s="7" t="s">
        <v>57</v>
      </c>
      <c r="I139" s="7" t="s">
        <v>669</v>
      </c>
      <c r="J139" s="7">
        <v>7</v>
      </c>
      <c r="K139" s="7">
        <v>3</v>
      </c>
      <c r="L139" s="7">
        <v>10</v>
      </c>
      <c r="M139" s="7">
        <v>0</v>
      </c>
      <c r="N139" s="7">
        <v>43</v>
      </c>
      <c r="O139" s="7"/>
      <c r="P139" s="7"/>
      <c r="Q139" s="7" t="s">
        <v>52</v>
      </c>
      <c r="R139" s="7" t="s">
        <v>53</v>
      </c>
      <c r="S139" s="7" t="s">
        <v>109</v>
      </c>
      <c r="T139" s="7">
        <v>37.804380799999997</v>
      </c>
      <c r="U139" s="7">
        <v>-122.2708166</v>
      </c>
    </row>
    <row r="140" spans="1:21" ht="15.75" x14ac:dyDescent="0.5">
      <c r="A140" s="7">
        <v>233</v>
      </c>
      <c r="B140" s="7" t="s">
        <v>825</v>
      </c>
      <c r="C140" s="7" t="s">
        <v>826</v>
      </c>
      <c r="D140" s="8">
        <v>38407</v>
      </c>
      <c r="E140" s="7" t="s">
        <v>827</v>
      </c>
      <c r="F140" s="7" t="s">
        <v>34</v>
      </c>
      <c r="G140" s="7" t="s">
        <v>339</v>
      </c>
      <c r="H140" s="7" t="s">
        <v>112</v>
      </c>
      <c r="I140" s="7" t="s">
        <v>828</v>
      </c>
      <c r="J140" s="7">
        <v>3</v>
      </c>
      <c r="K140" s="7">
        <v>4</v>
      </c>
      <c r="L140" s="7">
        <v>6</v>
      </c>
      <c r="M140" s="7">
        <v>0</v>
      </c>
      <c r="N140" s="7">
        <v>43</v>
      </c>
      <c r="O140" s="7"/>
      <c r="P140" s="7"/>
      <c r="Q140" s="7" t="s">
        <v>101</v>
      </c>
      <c r="R140" s="7" t="s">
        <v>191</v>
      </c>
      <c r="S140" s="7" t="s">
        <v>109</v>
      </c>
      <c r="T140" s="7">
        <v>32.315427200000002</v>
      </c>
      <c r="U140" s="7">
        <v>-95.305010870000004</v>
      </c>
    </row>
    <row r="141" spans="1:21" ht="15.75" x14ac:dyDescent="0.5">
      <c r="A141" s="7">
        <v>240</v>
      </c>
      <c r="B141" s="7" t="s">
        <v>850</v>
      </c>
      <c r="C141" s="7" t="s">
        <v>851</v>
      </c>
      <c r="D141" s="8">
        <v>37272</v>
      </c>
      <c r="E141" s="7" t="s">
        <v>850</v>
      </c>
      <c r="F141" s="7" t="s">
        <v>24</v>
      </c>
      <c r="G141" s="7" t="s">
        <v>776</v>
      </c>
      <c r="H141" s="7" t="s">
        <v>132</v>
      </c>
      <c r="I141" s="7" t="s">
        <v>852</v>
      </c>
      <c r="J141" s="7">
        <v>3</v>
      </c>
      <c r="K141" s="7">
        <v>3</v>
      </c>
      <c r="L141" s="7">
        <v>6</v>
      </c>
      <c r="M141" s="7">
        <v>0</v>
      </c>
      <c r="N141" s="7">
        <v>43</v>
      </c>
      <c r="O141" s="7"/>
      <c r="P141" s="7"/>
      <c r="Q141" s="7" t="s">
        <v>28</v>
      </c>
      <c r="R141" s="7" t="s">
        <v>108</v>
      </c>
      <c r="S141" s="7" t="s">
        <v>109</v>
      </c>
      <c r="T141" s="7">
        <v>37.275377120000002</v>
      </c>
      <c r="U141" s="7">
        <v>-82.098772339999996</v>
      </c>
    </row>
    <row r="142" spans="1:21" ht="15.75" x14ac:dyDescent="0.5">
      <c r="A142" s="7">
        <v>260</v>
      </c>
      <c r="B142" s="7" t="s">
        <v>921</v>
      </c>
      <c r="C142" s="7" t="s">
        <v>922</v>
      </c>
      <c r="D142" s="8">
        <v>35688</v>
      </c>
      <c r="E142" s="7" t="s">
        <v>923</v>
      </c>
      <c r="F142" s="7" t="s">
        <v>464</v>
      </c>
      <c r="G142" s="7" t="s">
        <v>644</v>
      </c>
      <c r="H142" s="7" t="s">
        <v>62</v>
      </c>
      <c r="I142" s="7" t="s">
        <v>924</v>
      </c>
      <c r="J142" s="7">
        <v>4</v>
      </c>
      <c r="K142" s="7">
        <v>3</v>
      </c>
      <c r="L142" s="7">
        <v>7</v>
      </c>
      <c r="M142" s="7">
        <v>1</v>
      </c>
      <c r="N142" s="7">
        <v>43</v>
      </c>
      <c r="O142" s="7">
        <v>0</v>
      </c>
      <c r="P142" s="7"/>
      <c r="Q142" s="7" t="s">
        <v>28</v>
      </c>
      <c r="R142" s="7" t="s">
        <v>108</v>
      </c>
      <c r="S142" s="7" t="s">
        <v>109</v>
      </c>
      <c r="T142" s="7">
        <v>33.475245510000001</v>
      </c>
      <c r="U142" s="7">
        <v>-81.725959489999994</v>
      </c>
    </row>
    <row r="143" spans="1:21" ht="15.75" x14ac:dyDescent="0.5">
      <c r="A143" s="7">
        <v>160</v>
      </c>
      <c r="B143" s="7" t="s">
        <v>566</v>
      </c>
      <c r="C143" s="7" t="s">
        <v>567</v>
      </c>
      <c r="D143" s="8">
        <v>41690</v>
      </c>
      <c r="E143" s="7"/>
      <c r="F143" s="7"/>
      <c r="G143" s="7" t="s">
        <v>568</v>
      </c>
      <c r="H143" s="7" t="s">
        <v>223</v>
      </c>
      <c r="I143" s="7" t="s">
        <v>569</v>
      </c>
      <c r="J143" s="7">
        <v>4</v>
      </c>
      <c r="K143" s="7">
        <v>2</v>
      </c>
      <c r="L143" s="7">
        <v>6</v>
      </c>
      <c r="M143" s="7">
        <v>0</v>
      </c>
      <c r="N143" s="7">
        <v>44</v>
      </c>
      <c r="O143" s="7"/>
      <c r="P143" s="7"/>
      <c r="Q143" s="7" t="s">
        <v>28</v>
      </c>
      <c r="R143" s="7" t="s">
        <v>535</v>
      </c>
      <c r="S143" s="7" t="s">
        <v>570</v>
      </c>
      <c r="T143" s="7">
        <v>41.491112299999998</v>
      </c>
      <c r="U143" s="7">
        <v>-120.549091</v>
      </c>
    </row>
    <row r="144" spans="1:21" ht="15.75" x14ac:dyDescent="0.5">
      <c r="A144" s="7">
        <v>166</v>
      </c>
      <c r="B144" s="7" t="s">
        <v>591</v>
      </c>
      <c r="C144" s="7" t="s">
        <v>90</v>
      </c>
      <c r="D144" s="8">
        <v>41493</v>
      </c>
      <c r="E144" s="7" t="s">
        <v>118</v>
      </c>
      <c r="F144" s="7" t="s">
        <v>24</v>
      </c>
      <c r="G144" s="7" t="s">
        <v>25</v>
      </c>
      <c r="H144" s="7" t="s">
        <v>223</v>
      </c>
      <c r="I144" s="7" t="s">
        <v>592</v>
      </c>
      <c r="J144" s="7">
        <v>4</v>
      </c>
      <c r="K144" s="7">
        <v>4</v>
      </c>
      <c r="L144" s="7">
        <v>8</v>
      </c>
      <c r="M144" s="7">
        <v>0</v>
      </c>
      <c r="N144" s="7">
        <v>44</v>
      </c>
      <c r="O144" s="7">
        <v>0</v>
      </c>
      <c r="P144" s="7"/>
      <c r="Q144" s="7" t="s">
        <v>101</v>
      </c>
      <c r="R144" s="7" t="s">
        <v>108</v>
      </c>
      <c r="S144" s="7" t="s">
        <v>109</v>
      </c>
      <c r="T144" s="7">
        <v>32.794805959999998</v>
      </c>
      <c r="U144" s="7">
        <v>-96.766310939999997</v>
      </c>
    </row>
    <row r="145" spans="1:21" ht="15.75" x14ac:dyDescent="0.5">
      <c r="A145" s="7">
        <v>199</v>
      </c>
      <c r="B145" s="7" t="s">
        <v>707</v>
      </c>
      <c r="C145" s="7" t="s">
        <v>708</v>
      </c>
      <c r="D145" s="8">
        <v>40221</v>
      </c>
      <c r="E145" s="7" t="s">
        <v>709</v>
      </c>
      <c r="F145" s="7" t="s">
        <v>24</v>
      </c>
      <c r="G145" s="7" t="s">
        <v>354</v>
      </c>
      <c r="H145" s="7" t="s">
        <v>223</v>
      </c>
      <c r="I145" s="7" t="s">
        <v>710</v>
      </c>
      <c r="J145" s="7">
        <v>0</v>
      </c>
      <c r="K145" s="7">
        <v>3</v>
      </c>
      <c r="L145" s="7">
        <v>6</v>
      </c>
      <c r="M145" s="7">
        <v>0</v>
      </c>
      <c r="N145" s="7">
        <v>44</v>
      </c>
      <c r="O145" s="7">
        <v>1</v>
      </c>
      <c r="P145" s="7" t="s">
        <v>709</v>
      </c>
      <c r="Q145" s="7" t="s">
        <v>28</v>
      </c>
      <c r="R145" s="7" t="s">
        <v>122</v>
      </c>
      <c r="S145" s="7" t="s">
        <v>570</v>
      </c>
      <c r="T145" s="7">
        <v>34.728275379999999</v>
      </c>
      <c r="U145" s="7">
        <v>-86.672305499999993</v>
      </c>
    </row>
    <row r="146" spans="1:21" ht="15.75" x14ac:dyDescent="0.5">
      <c r="A146" s="7">
        <v>230</v>
      </c>
      <c r="B146" s="7" t="s">
        <v>817</v>
      </c>
      <c r="C146" s="7" t="s">
        <v>818</v>
      </c>
      <c r="D146" s="8">
        <v>38747</v>
      </c>
      <c r="E146" s="7" t="s">
        <v>817</v>
      </c>
      <c r="F146" s="7" t="s">
        <v>24</v>
      </c>
      <c r="G146" s="7" t="s">
        <v>354</v>
      </c>
      <c r="H146" s="7" t="s">
        <v>223</v>
      </c>
      <c r="I146" s="7" t="s">
        <v>819</v>
      </c>
      <c r="J146" s="7">
        <v>8</v>
      </c>
      <c r="K146" s="7">
        <v>0</v>
      </c>
      <c r="L146" s="7">
        <v>7</v>
      </c>
      <c r="M146" s="7">
        <v>0</v>
      </c>
      <c r="N146" s="7">
        <v>44</v>
      </c>
      <c r="O146" s="7">
        <v>1</v>
      </c>
      <c r="P146" s="7" t="s">
        <v>817</v>
      </c>
      <c r="Q146" s="7" t="s">
        <v>52</v>
      </c>
      <c r="R146" s="7" t="s">
        <v>122</v>
      </c>
      <c r="S146" s="7" t="s">
        <v>570</v>
      </c>
      <c r="T146" s="7">
        <v>34.436061070000001</v>
      </c>
      <c r="U146" s="7">
        <v>-119.8593619</v>
      </c>
    </row>
    <row r="147" spans="1:21" ht="15.75" x14ac:dyDescent="0.5">
      <c r="A147" s="7">
        <v>232</v>
      </c>
      <c r="B147" s="7" t="s">
        <v>823</v>
      </c>
      <c r="C147" s="7" t="s">
        <v>637</v>
      </c>
      <c r="D147" s="8">
        <v>38423</v>
      </c>
      <c r="E147" s="7" t="s">
        <v>23</v>
      </c>
      <c r="F147" s="7" t="s">
        <v>24</v>
      </c>
      <c r="G147" s="7" t="s">
        <v>25</v>
      </c>
      <c r="H147" s="7" t="s">
        <v>112</v>
      </c>
      <c r="I147" s="7" t="s">
        <v>824</v>
      </c>
      <c r="J147" s="7">
        <v>8</v>
      </c>
      <c r="K147" s="7">
        <v>4</v>
      </c>
      <c r="L147" s="7">
        <v>11</v>
      </c>
      <c r="M147" s="7">
        <v>0</v>
      </c>
      <c r="N147" s="7">
        <v>44</v>
      </c>
      <c r="O147" s="7"/>
      <c r="P147" s="7"/>
      <c r="Q147" s="7" t="s">
        <v>28</v>
      </c>
      <c r="R147" s="7" t="s">
        <v>122</v>
      </c>
      <c r="S147" s="7" t="s">
        <v>109</v>
      </c>
      <c r="T147" s="7">
        <v>43.063966909999998</v>
      </c>
      <c r="U147" s="7">
        <v>-88.122997580000003</v>
      </c>
    </row>
    <row r="148" spans="1:21" ht="15.75" x14ac:dyDescent="0.5">
      <c r="A148" s="7">
        <v>248</v>
      </c>
      <c r="B148" s="7" t="s">
        <v>877</v>
      </c>
      <c r="C148" s="7" t="s">
        <v>878</v>
      </c>
      <c r="D148" s="8">
        <v>36370</v>
      </c>
      <c r="E148" s="7" t="s">
        <v>879</v>
      </c>
      <c r="F148" s="7" t="s">
        <v>24</v>
      </c>
      <c r="G148" s="7" t="s">
        <v>25</v>
      </c>
      <c r="H148" s="7" t="s">
        <v>223</v>
      </c>
      <c r="I148" s="7" t="s">
        <v>880</v>
      </c>
      <c r="J148" s="7">
        <v>10</v>
      </c>
      <c r="K148" s="7">
        <v>12</v>
      </c>
      <c r="L148" s="7">
        <v>21</v>
      </c>
      <c r="M148" s="7">
        <v>0</v>
      </c>
      <c r="N148" s="7">
        <v>44</v>
      </c>
      <c r="O148" s="7"/>
      <c r="P148" s="7"/>
      <c r="Q148" s="7" t="s">
        <v>52</v>
      </c>
      <c r="R148" s="7" t="s">
        <v>122</v>
      </c>
      <c r="S148" s="7" t="s">
        <v>109</v>
      </c>
      <c r="T148" s="7">
        <v>33.762996899999997</v>
      </c>
      <c r="U148" s="7">
        <v>-84.423132800000005</v>
      </c>
    </row>
    <row r="149" spans="1:21" ht="15.75" x14ac:dyDescent="0.5">
      <c r="A149" s="7">
        <v>303</v>
      </c>
      <c r="B149" s="7" t="s">
        <v>1067</v>
      </c>
      <c r="C149" s="7" t="s">
        <v>1068</v>
      </c>
      <c r="D149" s="8">
        <v>31644</v>
      </c>
      <c r="E149" s="7" t="s">
        <v>1068</v>
      </c>
      <c r="F149" s="7" t="s">
        <v>24</v>
      </c>
      <c r="G149" s="56" t="s">
        <v>354</v>
      </c>
      <c r="H149" s="56"/>
      <c r="I149" s="7" t="s">
        <v>1069</v>
      </c>
      <c r="J149" s="7">
        <v>15</v>
      </c>
      <c r="K149" s="7">
        <v>6</v>
      </c>
      <c r="L149" s="7">
        <v>20</v>
      </c>
      <c r="M149" s="7">
        <v>0</v>
      </c>
      <c r="N149" s="7">
        <v>44</v>
      </c>
      <c r="O149" s="7">
        <v>1</v>
      </c>
      <c r="P149" s="7" t="s">
        <v>1044</v>
      </c>
      <c r="Q149" s="7" t="s">
        <v>52</v>
      </c>
      <c r="R149" s="7" t="s">
        <v>122</v>
      </c>
      <c r="S149" s="7" t="s">
        <v>109</v>
      </c>
      <c r="T149" s="7">
        <v>35.668892229999997</v>
      </c>
      <c r="U149" s="7">
        <v>-97.414387919999996</v>
      </c>
    </row>
    <row r="150" spans="1:21" ht="15.75" x14ac:dyDescent="0.5">
      <c r="A150" s="7">
        <v>7</v>
      </c>
      <c r="B150" s="7" t="s">
        <v>59</v>
      </c>
      <c r="C150" s="7" t="s">
        <v>60</v>
      </c>
      <c r="D150" s="8">
        <v>42891</v>
      </c>
      <c r="E150" s="7" t="s">
        <v>61</v>
      </c>
      <c r="F150" s="7" t="s">
        <v>24</v>
      </c>
      <c r="G150" s="7" t="s">
        <v>39</v>
      </c>
      <c r="H150" s="7" t="s">
        <v>62</v>
      </c>
      <c r="I150" s="7" t="s">
        <v>63</v>
      </c>
      <c r="J150" s="7">
        <v>5</v>
      </c>
      <c r="K150" s="7">
        <v>0</v>
      </c>
      <c r="L150" s="7">
        <v>5</v>
      </c>
      <c r="M150" s="7"/>
      <c r="N150" s="7">
        <v>45</v>
      </c>
      <c r="O150" s="7">
        <v>1</v>
      </c>
      <c r="P150" s="7" t="s">
        <v>61</v>
      </c>
      <c r="Q150" s="7" t="s">
        <v>47</v>
      </c>
      <c r="R150" s="7" t="s">
        <v>29</v>
      </c>
      <c r="S150" s="7" t="s">
        <v>109</v>
      </c>
      <c r="T150" s="7"/>
      <c r="U150" s="7"/>
    </row>
    <row r="151" spans="1:21" ht="15.75" x14ac:dyDescent="0.5">
      <c r="A151" s="7">
        <v>179</v>
      </c>
      <c r="B151" s="7" t="s">
        <v>636</v>
      </c>
      <c r="C151" s="7" t="s">
        <v>637</v>
      </c>
      <c r="D151" s="8">
        <v>41203</v>
      </c>
      <c r="E151" s="7" t="s">
        <v>636</v>
      </c>
      <c r="F151" s="7" t="s">
        <v>24</v>
      </c>
      <c r="G151" s="7" t="s">
        <v>339</v>
      </c>
      <c r="H151" s="7" t="s">
        <v>223</v>
      </c>
      <c r="I151" s="7" t="s">
        <v>638</v>
      </c>
      <c r="J151" s="7">
        <v>4</v>
      </c>
      <c r="K151" s="7">
        <v>4</v>
      </c>
      <c r="L151" s="7">
        <v>7</v>
      </c>
      <c r="M151" s="7">
        <v>0</v>
      </c>
      <c r="N151" s="7">
        <v>45</v>
      </c>
      <c r="O151" s="7"/>
      <c r="P151" s="7"/>
      <c r="Q151" s="7" t="s">
        <v>28</v>
      </c>
      <c r="R151" s="7" t="s">
        <v>108</v>
      </c>
      <c r="S151" s="7" t="s">
        <v>109</v>
      </c>
      <c r="T151" s="7">
        <v>43.063966909999998</v>
      </c>
      <c r="U151" s="7">
        <v>-88.122997580000003</v>
      </c>
    </row>
    <row r="152" spans="1:21" ht="15.75" x14ac:dyDescent="0.5">
      <c r="A152" s="7">
        <v>204</v>
      </c>
      <c r="B152" s="7" t="s">
        <v>725</v>
      </c>
      <c r="C152" s="7" t="s">
        <v>726</v>
      </c>
      <c r="D152" s="8">
        <v>39901</v>
      </c>
      <c r="E152" s="7" t="s">
        <v>727</v>
      </c>
      <c r="F152" s="7" t="s">
        <v>24</v>
      </c>
      <c r="G152" s="7" t="s">
        <v>339</v>
      </c>
      <c r="H152" s="7" t="s">
        <v>223</v>
      </c>
      <c r="I152" s="7" t="s">
        <v>728</v>
      </c>
      <c r="J152" s="7">
        <v>8</v>
      </c>
      <c r="K152" s="7">
        <v>3</v>
      </c>
      <c r="L152" s="7">
        <v>11</v>
      </c>
      <c r="M152" s="7">
        <v>0</v>
      </c>
      <c r="N152" s="7">
        <v>45</v>
      </c>
      <c r="O152" s="7"/>
      <c r="P152" s="7"/>
      <c r="Q152" s="7" t="s">
        <v>52</v>
      </c>
      <c r="R152" s="7" t="s">
        <v>654</v>
      </c>
      <c r="S152" s="7" t="s">
        <v>109</v>
      </c>
      <c r="T152" s="7">
        <v>35.345801999999999</v>
      </c>
      <c r="U152" s="7">
        <v>-79.417054300000004</v>
      </c>
    </row>
    <row r="153" spans="1:21" ht="15.75" x14ac:dyDescent="0.5">
      <c r="A153" s="7">
        <v>206</v>
      </c>
      <c r="B153" s="7" t="s">
        <v>733</v>
      </c>
      <c r="C153" s="7" t="s">
        <v>726</v>
      </c>
      <c r="D153" s="8">
        <v>39901</v>
      </c>
      <c r="E153" s="7" t="s">
        <v>727</v>
      </c>
      <c r="F153" s="7" t="s">
        <v>24</v>
      </c>
      <c r="G153" s="7" t="s">
        <v>339</v>
      </c>
      <c r="H153" s="7" t="s">
        <v>223</v>
      </c>
      <c r="I153" s="7" t="s">
        <v>734</v>
      </c>
      <c r="J153" s="7">
        <v>8</v>
      </c>
      <c r="K153" s="7">
        <v>2</v>
      </c>
      <c r="L153" s="7">
        <v>10</v>
      </c>
      <c r="M153" s="7">
        <v>0</v>
      </c>
      <c r="N153" s="7">
        <v>45</v>
      </c>
      <c r="O153" s="7"/>
      <c r="P153" s="7"/>
      <c r="Q153" s="7" t="s">
        <v>52</v>
      </c>
      <c r="R153" s="7" t="s">
        <v>122</v>
      </c>
      <c r="S153" s="7" t="s">
        <v>109</v>
      </c>
      <c r="T153" s="7">
        <v>35.339856089999998</v>
      </c>
      <c r="U153" s="7">
        <v>-79.413817249999994</v>
      </c>
    </row>
    <row r="154" spans="1:21" ht="15.75" x14ac:dyDescent="0.5">
      <c r="A154" s="7">
        <v>208</v>
      </c>
      <c r="B154" s="7" t="s">
        <v>738</v>
      </c>
      <c r="C154" s="7" t="s">
        <v>738</v>
      </c>
      <c r="D154" s="8">
        <v>39806</v>
      </c>
      <c r="E154" s="7" t="s">
        <v>118</v>
      </c>
      <c r="F154" s="7" t="s">
        <v>24</v>
      </c>
      <c r="G154" s="7" t="s">
        <v>119</v>
      </c>
      <c r="H154" s="7" t="s">
        <v>223</v>
      </c>
      <c r="I154" s="7" t="s">
        <v>739</v>
      </c>
      <c r="J154" s="7">
        <v>10</v>
      </c>
      <c r="K154" s="7">
        <v>2</v>
      </c>
      <c r="L154" s="7">
        <v>11</v>
      </c>
      <c r="M154" s="7">
        <v>0</v>
      </c>
      <c r="N154" s="7">
        <v>45</v>
      </c>
      <c r="O154" s="7"/>
      <c r="P154" s="7"/>
      <c r="Q154" s="7" t="s">
        <v>28</v>
      </c>
      <c r="R154" s="7" t="s">
        <v>122</v>
      </c>
      <c r="S154" s="7" t="s">
        <v>109</v>
      </c>
      <c r="T154" s="7">
        <v>34.09026669</v>
      </c>
      <c r="U154" s="7">
        <v>-117.8819958</v>
      </c>
    </row>
    <row r="155" spans="1:21" ht="15.75" x14ac:dyDescent="0.5">
      <c r="A155" s="7">
        <v>280</v>
      </c>
      <c r="B155" s="7" t="s">
        <v>989</v>
      </c>
      <c r="C155" s="7" t="s">
        <v>990</v>
      </c>
      <c r="D155" s="8">
        <v>34095</v>
      </c>
      <c r="E155" s="7" t="s">
        <v>555</v>
      </c>
      <c r="F155" s="7" t="s">
        <v>24</v>
      </c>
      <c r="G155" s="7" t="s">
        <v>354</v>
      </c>
      <c r="H155" s="7" t="s">
        <v>112</v>
      </c>
      <c r="I155" s="7" t="s">
        <v>991</v>
      </c>
      <c r="J155" s="7">
        <v>2</v>
      </c>
      <c r="K155" s="7">
        <v>2</v>
      </c>
      <c r="L155" s="7">
        <v>3</v>
      </c>
      <c r="M155" s="7">
        <v>0</v>
      </c>
      <c r="N155" s="7">
        <v>45</v>
      </c>
      <c r="O155" s="7">
        <v>1</v>
      </c>
      <c r="P155" s="7"/>
      <c r="Q155" s="7" t="s">
        <v>101</v>
      </c>
      <c r="R155" s="7" t="s">
        <v>101</v>
      </c>
      <c r="S155" s="7" t="s">
        <v>109</v>
      </c>
      <c r="T155" s="7">
        <v>42.312695220000002</v>
      </c>
      <c r="U155" s="7">
        <v>-83.212932440000003</v>
      </c>
    </row>
    <row r="156" spans="1:21" ht="15.75" x14ac:dyDescent="0.5">
      <c r="A156" s="7">
        <v>2</v>
      </c>
      <c r="B156" s="7" t="s">
        <v>31</v>
      </c>
      <c r="C156" s="7" t="s">
        <v>32</v>
      </c>
      <c r="D156" s="8">
        <v>43040</v>
      </c>
      <c r="E156" s="7" t="s">
        <v>33</v>
      </c>
      <c r="F156" s="7" t="s">
        <v>34</v>
      </c>
      <c r="G156" s="7" t="s">
        <v>25</v>
      </c>
      <c r="H156" s="7" t="s">
        <v>26</v>
      </c>
      <c r="I156" s="7" t="s">
        <v>35</v>
      </c>
      <c r="J156" s="7">
        <v>3</v>
      </c>
      <c r="K156" s="7">
        <v>0</v>
      </c>
      <c r="L156" s="7">
        <v>3</v>
      </c>
      <c r="M156" s="7">
        <v>0</v>
      </c>
      <c r="N156" s="7">
        <v>47</v>
      </c>
      <c r="O156" s="7"/>
      <c r="P156" s="7"/>
      <c r="Q156" s="7" t="s">
        <v>28</v>
      </c>
      <c r="R156" s="7" t="s">
        <v>29</v>
      </c>
      <c r="S156" s="7" t="s">
        <v>109</v>
      </c>
      <c r="T156" s="7"/>
      <c r="U156" s="7"/>
    </row>
    <row r="157" spans="1:21" ht="15.75" x14ac:dyDescent="0.5">
      <c r="A157" s="7">
        <v>247</v>
      </c>
      <c r="B157" s="7" t="s">
        <v>874</v>
      </c>
      <c r="C157" s="7" t="s">
        <v>875</v>
      </c>
      <c r="D157" s="8">
        <v>36418</v>
      </c>
      <c r="E157" s="7" t="s">
        <v>23</v>
      </c>
      <c r="F157" s="7" t="s">
        <v>24</v>
      </c>
      <c r="G157" s="7" t="s">
        <v>25</v>
      </c>
      <c r="H157" s="7" t="s">
        <v>57</v>
      </c>
      <c r="I157" s="7" t="s">
        <v>876</v>
      </c>
      <c r="J157" s="7">
        <v>8</v>
      </c>
      <c r="K157" s="7">
        <v>7</v>
      </c>
      <c r="L157" s="7">
        <v>14</v>
      </c>
      <c r="M157" s="7">
        <v>0</v>
      </c>
      <c r="N157" s="7">
        <v>47</v>
      </c>
      <c r="O157" s="7"/>
      <c r="P157" s="7"/>
      <c r="Q157" s="7" t="s">
        <v>52</v>
      </c>
      <c r="R157" s="7" t="s">
        <v>122</v>
      </c>
      <c r="S157" s="7" t="s">
        <v>109</v>
      </c>
      <c r="T157" s="7">
        <v>32.748021420000001</v>
      </c>
      <c r="U157" s="7">
        <v>-97.313051479999999</v>
      </c>
    </row>
    <row r="158" spans="1:21" ht="15.75" x14ac:dyDescent="0.5">
      <c r="A158" s="7">
        <v>292</v>
      </c>
      <c r="B158" s="7" t="s">
        <v>1032</v>
      </c>
      <c r="C158" s="7" t="s">
        <v>161</v>
      </c>
      <c r="D158" s="8">
        <v>32765</v>
      </c>
      <c r="E158" s="7" t="s">
        <v>1033</v>
      </c>
      <c r="F158" s="7" t="s">
        <v>24</v>
      </c>
      <c r="G158" s="7" t="s">
        <v>644</v>
      </c>
      <c r="H158" s="7" t="s">
        <v>112</v>
      </c>
      <c r="I158" s="7" t="s">
        <v>1034</v>
      </c>
      <c r="J158" s="7">
        <v>9</v>
      </c>
      <c r="K158" s="7">
        <v>12</v>
      </c>
      <c r="L158" s="7">
        <v>20</v>
      </c>
      <c r="M158" s="7">
        <v>0</v>
      </c>
      <c r="N158" s="7">
        <v>47</v>
      </c>
      <c r="O158" s="7"/>
      <c r="P158" s="7"/>
      <c r="Q158" s="7" t="s">
        <v>52</v>
      </c>
      <c r="R158" s="7" t="s">
        <v>122</v>
      </c>
      <c r="S158" s="7" t="s">
        <v>109</v>
      </c>
      <c r="T158" s="7">
        <v>38.249431999999999</v>
      </c>
      <c r="U158" s="7">
        <v>-85.726242999999997</v>
      </c>
    </row>
    <row r="159" spans="1:21" ht="15.75" x14ac:dyDescent="0.5">
      <c r="A159" s="7">
        <v>237</v>
      </c>
      <c r="B159" s="7" t="s">
        <v>839</v>
      </c>
      <c r="C159" s="7" t="s">
        <v>840</v>
      </c>
      <c r="D159" s="8">
        <v>37810</v>
      </c>
      <c r="E159" s="7" t="s">
        <v>555</v>
      </c>
      <c r="F159" s="7" t="s">
        <v>24</v>
      </c>
      <c r="G159" s="7" t="s">
        <v>25</v>
      </c>
      <c r="H159" s="7" t="s">
        <v>72</v>
      </c>
      <c r="I159" s="7" t="s">
        <v>841</v>
      </c>
      <c r="J159" s="7">
        <v>7</v>
      </c>
      <c r="K159" s="7">
        <v>8</v>
      </c>
      <c r="L159" s="7">
        <v>15</v>
      </c>
      <c r="M159" s="7">
        <v>0</v>
      </c>
      <c r="N159" s="7">
        <v>48</v>
      </c>
      <c r="O159" s="7"/>
      <c r="P159" s="7"/>
      <c r="Q159" s="7" t="s">
        <v>52</v>
      </c>
      <c r="R159" s="7" t="s">
        <v>654</v>
      </c>
      <c r="S159" s="7" t="s">
        <v>109</v>
      </c>
      <c r="T159" s="7">
        <v>32.376080999999999</v>
      </c>
      <c r="U159" s="7">
        <v>-88.689780020000001</v>
      </c>
    </row>
    <row r="160" spans="1:21" ht="15.75" x14ac:dyDescent="0.5">
      <c r="A160" s="7">
        <v>251</v>
      </c>
      <c r="B160" s="7" t="s">
        <v>888</v>
      </c>
      <c r="C160" s="7" t="s">
        <v>889</v>
      </c>
      <c r="D160" s="8">
        <v>36074</v>
      </c>
      <c r="E160" s="7" t="s">
        <v>756</v>
      </c>
      <c r="F160" s="7" t="s">
        <v>24</v>
      </c>
      <c r="G160" s="7" t="s">
        <v>25</v>
      </c>
      <c r="H160" s="7" t="s">
        <v>57</v>
      </c>
      <c r="I160" s="7" t="s">
        <v>890</v>
      </c>
      <c r="J160" s="7">
        <v>0</v>
      </c>
      <c r="K160" s="7">
        <v>6</v>
      </c>
      <c r="L160" s="7">
        <v>6</v>
      </c>
      <c r="M160" s="7">
        <v>0</v>
      </c>
      <c r="N160" s="7">
        <v>48</v>
      </c>
      <c r="O160" s="7">
        <v>1</v>
      </c>
      <c r="P160" s="7" t="s">
        <v>891</v>
      </c>
      <c r="Q160" s="7" t="s">
        <v>28</v>
      </c>
      <c r="R160" s="7" t="s">
        <v>108</v>
      </c>
      <c r="S160" s="7" t="s">
        <v>109</v>
      </c>
      <c r="T160" s="7">
        <v>33.938143480000001</v>
      </c>
      <c r="U160" s="7">
        <v>-117.39484090000001</v>
      </c>
    </row>
    <row r="161" spans="1:21" ht="15.75" x14ac:dyDescent="0.5">
      <c r="A161" s="7">
        <v>283</v>
      </c>
      <c r="B161" s="7" t="s">
        <v>999</v>
      </c>
      <c r="C161" s="7" t="s">
        <v>1000</v>
      </c>
      <c r="D161" s="8">
        <v>33892</v>
      </c>
      <c r="E161" s="7" t="s">
        <v>1001</v>
      </c>
      <c r="F161" s="7" t="s">
        <v>24</v>
      </c>
      <c r="G161" s="7" t="s">
        <v>1002</v>
      </c>
      <c r="H161" s="7" t="s">
        <v>112</v>
      </c>
      <c r="I161" s="7" t="s">
        <v>1003</v>
      </c>
      <c r="J161" s="7">
        <v>5</v>
      </c>
      <c r="K161" s="7">
        <v>0</v>
      </c>
      <c r="L161" s="7">
        <v>4</v>
      </c>
      <c r="M161" s="7">
        <v>0</v>
      </c>
      <c r="N161" s="7">
        <v>50</v>
      </c>
      <c r="O161" s="7">
        <v>1</v>
      </c>
      <c r="P161" s="7"/>
      <c r="Q161" s="7" t="s">
        <v>28</v>
      </c>
      <c r="R161" s="7" t="s">
        <v>122</v>
      </c>
      <c r="S161" s="7" t="s">
        <v>109</v>
      </c>
      <c r="T161" s="7">
        <v>42.38013875</v>
      </c>
      <c r="U161" s="7">
        <v>-76.867246589999993</v>
      </c>
    </row>
    <row r="162" spans="1:21" ht="15.75" x14ac:dyDescent="0.5">
      <c r="A162" s="7">
        <v>312</v>
      </c>
      <c r="B162" s="7" t="s">
        <v>1095</v>
      </c>
      <c r="C162" s="7" t="s">
        <v>640</v>
      </c>
      <c r="D162" s="8">
        <v>30183</v>
      </c>
      <c r="E162" s="7"/>
      <c r="F162" s="7" t="s">
        <v>24</v>
      </c>
      <c r="G162" s="7" t="s">
        <v>1096</v>
      </c>
      <c r="H162" s="7" t="s">
        <v>223</v>
      </c>
      <c r="I162" s="7" t="s">
        <v>1097</v>
      </c>
      <c r="J162" s="7">
        <v>9</v>
      </c>
      <c r="K162" s="7">
        <v>3</v>
      </c>
      <c r="L162" s="7">
        <v>11</v>
      </c>
      <c r="M162" s="7">
        <v>0</v>
      </c>
      <c r="N162" s="7">
        <v>51</v>
      </c>
      <c r="O162" s="7"/>
      <c r="P162" s="7"/>
      <c r="Q162" s="7" t="s">
        <v>52</v>
      </c>
      <c r="R162" s="7" t="s">
        <v>122</v>
      </c>
      <c r="S162" s="7" t="s">
        <v>109</v>
      </c>
      <c r="T162" s="7">
        <v>25.796539429999999</v>
      </c>
      <c r="U162" s="7">
        <v>-80.208403970000006</v>
      </c>
    </row>
    <row r="163" spans="1:21" ht="15.75" x14ac:dyDescent="0.5">
      <c r="A163" s="7">
        <v>213</v>
      </c>
      <c r="B163" s="7" t="s">
        <v>754</v>
      </c>
      <c r="C163" s="7" t="s">
        <v>755</v>
      </c>
      <c r="D163" s="8">
        <v>39485</v>
      </c>
      <c r="E163" s="7" t="s">
        <v>756</v>
      </c>
      <c r="F163" s="7" t="s">
        <v>464</v>
      </c>
      <c r="G163" s="7" t="s">
        <v>757</v>
      </c>
      <c r="H163" s="7" t="s">
        <v>57</v>
      </c>
      <c r="I163" s="7" t="s">
        <v>758</v>
      </c>
      <c r="J163" s="7">
        <v>6</v>
      </c>
      <c r="K163" s="7">
        <v>2</v>
      </c>
      <c r="L163" s="7">
        <v>7</v>
      </c>
      <c r="M163" s="7">
        <v>0</v>
      </c>
      <c r="N163" s="7">
        <v>52</v>
      </c>
      <c r="O163" s="7">
        <v>1</v>
      </c>
      <c r="P163" s="7"/>
      <c r="Q163" s="7" t="s">
        <v>28</v>
      </c>
      <c r="R163" s="7" t="s">
        <v>108</v>
      </c>
      <c r="S163" s="7" t="s">
        <v>109</v>
      </c>
      <c r="T163" s="7">
        <v>38.578891689999999</v>
      </c>
      <c r="U163" s="7">
        <v>-90.420237540000002</v>
      </c>
    </row>
    <row r="164" spans="1:21" ht="15.75" x14ac:dyDescent="0.5">
      <c r="A164" s="7">
        <v>293</v>
      </c>
      <c r="B164" s="7" t="s">
        <v>1035</v>
      </c>
      <c r="C164" s="7" t="s">
        <v>1036</v>
      </c>
      <c r="D164" s="8">
        <v>32730</v>
      </c>
      <c r="E164" s="7"/>
      <c r="F164" s="7" t="s">
        <v>24</v>
      </c>
      <c r="G164" s="7" t="s">
        <v>25</v>
      </c>
      <c r="H164" s="7" t="s">
        <v>223</v>
      </c>
      <c r="I164" s="7" t="s">
        <v>1037</v>
      </c>
      <c r="J164" s="7">
        <v>4</v>
      </c>
      <c r="K164" s="7">
        <v>1</v>
      </c>
      <c r="L164" s="7">
        <v>4</v>
      </c>
      <c r="M164" s="7">
        <v>0</v>
      </c>
      <c r="N164" s="7">
        <v>52</v>
      </c>
      <c r="O164" s="7">
        <v>1</v>
      </c>
      <c r="P164" s="7" t="s">
        <v>1035</v>
      </c>
      <c r="Q164" s="7" t="s">
        <v>28</v>
      </c>
      <c r="R164" s="7" t="s">
        <v>122</v>
      </c>
      <c r="S164" s="7" t="s">
        <v>109</v>
      </c>
      <c r="T164" s="7">
        <v>33.134399250000001</v>
      </c>
      <c r="U164" s="7">
        <v>-117.0722528</v>
      </c>
    </row>
    <row r="165" spans="1:21" ht="15.75" x14ac:dyDescent="0.5">
      <c r="A165" s="7">
        <v>279</v>
      </c>
      <c r="B165" s="7" t="s">
        <v>984</v>
      </c>
      <c r="C165" s="7" t="s">
        <v>985</v>
      </c>
      <c r="D165" s="8">
        <v>34151</v>
      </c>
      <c r="E165" s="7" t="s">
        <v>986</v>
      </c>
      <c r="F165" s="7" t="s">
        <v>24</v>
      </c>
      <c r="G165" s="7" t="s">
        <v>987</v>
      </c>
      <c r="H165" s="7" t="s">
        <v>112</v>
      </c>
      <c r="I165" s="7" t="s">
        <v>988</v>
      </c>
      <c r="J165" s="7">
        <v>9</v>
      </c>
      <c r="K165" s="7">
        <v>6</v>
      </c>
      <c r="L165" s="7">
        <v>14</v>
      </c>
      <c r="M165" s="7">
        <v>0</v>
      </c>
      <c r="N165" s="7">
        <v>55</v>
      </c>
      <c r="O165" s="7"/>
      <c r="P165" s="7"/>
      <c r="Q165" s="7" t="s">
        <v>28</v>
      </c>
      <c r="R165" s="7" t="s">
        <v>122</v>
      </c>
      <c r="S165" s="7" t="s">
        <v>109</v>
      </c>
      <c r="T165" s="7">
        <v>37.754578389999999</v>
      </c>
      <c r="U165" s="7">
        <v>-122.4424343</v>
      </c>
    </row>
    <row r="166" spans="1:21" ht="15.75" x14ac:dyDescent="0.5">
      <c r="A166" s="7">
        <v>310</v>
      </c>
      <c r="B166" s="7" t="s">
        <v>1088</v>
      </c>
      <c r="C166" s="7" t="s">
        <v>1089</v>
      </c>
      <c r="D166" s="8">
        <v>30547</v>
      </c>
      <c r="E166" s="7" t="s">
        <v>1088</v>
      </c>
      <c r="F166" s="7" t="s">
        <v>24</v>
      </c>
      <c r="G166" s="7" t="s">
        <v>1090</v>
      </c>
      <c r="H166" s="7" t="s">
        <v>132</v>
      </c>
      <c r="I166" s="7" t="s">
        <v>1091</v>
      </c>
      <c r="J166" s="7">
        <v>1</v>
      </c>
      <c r="K166" s="7">
        <v>3</v>
      </c>
      <c r="L166" s="7">
        <v>4</v>
      </c>
      <c r="M166" s="7">
        <v>0</v>
      </c>
      <c r="N166" s="7">
        <v>55</v>
      </c>
      <c r="O166" s="7">
        <v>0</v>
      </c>
      <c r="P166" s="7"/>
      <c r="Q166" s="7" t="s">
        <v>52</v>
      </c>
      <c r="R166" s="7" t="s">
        <v>122</v>
      </c>
      <c r="S166" s="7" t="s">
        <v>109</v>
      </c>
      <c r="T166" s="7">
        <v>33.832728869999997</v>
      </c>
      <c r="U166" s="7">
        <v>-81.805158399999996</v>
      </c>
    </row>
    <row r="167" spans="1:21" ht="15.75" x14ac:dyDescent="0.5">
      <c r="A167" s="7">
        <v>83</v>
      </c>
      <c r="B167" s="7" t="s">
        <v>301</v>
      </c>
      <c r="C167" s="7" t="s">
        <v>302</v>
      </c>
      <c r="D167" s="8">
        <v>42335</v>
      </c>
      <c r="E167" s="7" t="s">
        <v>303</v>
      </c>
      <c r="F167" s="7" t="s">
        <v>24</v>
      </c>
      <c r="G167" s="7" t="s">
        <v>25</v>
      </c>
      <c r="H167" s="7"/>
      <c r="I167" s="7" t="s">
        <v>304</v>
      </c>
      <c r="J167" s="7">
        <v>3</v>
      </c>
      <c r="K167" s="7">
        <v>9</v>
      </c>
      <c r="L167" s="7">
        <v>12</v>
      </c>
      <c r="M167" s="7">
        <v>1</v>
      </c>
      <c r="N167" s="7">
        <v>57</v>
      </c>
      <c r="O167" s="7"/>
      <c r="P167" s="7"/>
      <c r="Q167" s="7" t="s">
        <v>47</v>
      </c>
      <c r="R167" s="7" t="s">
        <v>29</v>
      </c>
      <c r="S167" s="7" t="s">
        <v>109</v>
      </c>
      <c r="T167" s="7"/>
      <c r="U167" s="7"/>
    </row>
    <row r="168" spans="1:21" ht="15.75" x14ac:dyDescent="0.5">
      <c r="A168" s="7">
        <v>94</v>
      </c>
      <c r="B168" s="7" t="s">
        <v>338</v>
      </c>
      <c r="C168" s="7" t="s">
        <v>338</v>
      </c>
      <c r="D168" s="8">
        <v>42278</v>
      </c>
      <c r="E168" s="7"/>
      <c r="F168" s="7" t="s">
        <v>34</v>
      </c>
      <c r="G168" s="7" t="s">
        <v>339</v>
      </c>
      <c r="H168" s="7" t="s">
        <v>132</v>
      </c>
      <c r="I168" s="7" t="s">
        <v>340</v>
      </c>
      <c r="J168" s="7">
        <v>3</v>
      </c>
      <c r="K168" s="7">
        <v>1</v>
      </c>
      <c r="L168" s="7">
        <v>3</v>
      </c>
      <c r="M168" s="7">
        <v>0</v>
      </c>
      <c r="N168" s="7">
        <v>57</v>
      </c>
      <c r="O168" s="7"/>
      <c r="P168" s="7"/>
      <c r="Q168" s="7" t="s">
        <v>101</v>
      </c>
      <c r="R168" s="7" t="s">
        <v>122</v>
      </c>
      <c r="S168" s="7" t="s">
        <v>109</v>
      </c>
      <c r="T168" s="7">
        <v>29.032706340000001</v>
      </c>
      <c r="U168" s="7">
        <v>-82.659193020000004</v>
      </c>
    </row>
    <row r="169" spans="1:21" ht="15.75" x14ac:dyDescent="0.5">
      <c r="A169" s="7">
        <v>167</v>
      </c>
      <c r="B169" s="7" t="s">
        <v>593</v>
      </c>
      <c r="C169" s="7" t="s">
        <v>594</v>
      </c>
      <c r="D169" s="8">
        <v>41491</v>
      </c>
      <c r="E169" s="7" t="s">
        <v>595</v>
      </c>
      <c r="F169" s="7" t="s">
        <v>24</v>
      </c>
      <c r="G169" s="7" t="s">
        <v>25</v>
      </c>
      <c r="H169" s="7" t="s">
        <v>223</v>
      </c>
      <c r="I169" s="7" t="s">
        <v>596</v>
      </c>
      <c r="J169" s="7">
        <v>3</v>
      </c>
      <c r="K169" s="7">
        <v>3</v>
      </c>
      <c r="L169" s="7">
        <v>6</v>
      </c>
      <c r="M169" s="7">
        <v>0</v>
      </c>
      <c r="N169" s="7">
        <v>59</v>
      </c>
      <c r="O169" s="7">
        <v>0</v>
      </c>
      <c r="P169" s="7"/>
      <c r="Q169" s="7" t="s">
        <v>28</v>
      </c>
      <c r="R169" s="7" t="s">
        <v>122</v>
      </c>
      <c r="S169" s="7" t="s">
        <v>109</v>
      </c>
      <c r="T169" s="7">
        <v>39.753442790000001</v>
      </c>
      <c r="U169" s="7">
        <v>-79.084359559999996</v>
      </c>
    </row>
    <row r="170" spans="1:21" ht="15.75" x14ac:dyDescent="0.5">
      <c r="A170" s="7">
        <v>190</v>
      </c>
      <c r="B170" s="7" t="s">
        <v>674</v>
      </c>
      <c r="C170" s="7" t="s">
        <v>675</v>
      </c>
      <c r="D170" s="8">
        <v>40961</v>
      </c>
      <c r="E170" s="7" t="s">
        <v>676</v>
      </c>
      <c r="F170" s="7" t="s">
        <v>24</v>
      </c>
      <c r="G170" s="7" t="s">
        <v>119</v>
      </c>
      <c r="H170" s="7" t="s">
        <v>132</v>
      </c>
      <c r="I170" s="7" t="s">
        <v>677</v>
      </c>
      <c r="J170" s="7">
        <v>5</v>
      </c>
      <c r="K170" s="7">
        <v>0</v>
      </c>
      <c r="L170" s="7">
        <v>5</v>
      </c>
      <c r="M170" s="7">
        <v>0</v>
      </c>
      <c r="N170" s="7">
        <v>59</v>
      </c>
      <c r="O170" s="7"/>
      <c r="P170" s="7"/>
      <c r="Q170" s="7" t="s">
        <v>52</v>
      </c>
      <c r="R170" s="7" t="s">
        <v>53</v>
      </c>
      <c r="S170" s="7" t="s">
        <v>109</v>
      </c>
      <c r="T170" s="7">
        <v>33.941212700000001</v>
      </c>
      <c r="U170" s="7">
        <v>-84.213530899999995</v>
      </c>
    </row>
    <row r="171" spans="1:21" ht="15.75" x14ac:dyDescent="0.5">
      <c r="A171" s="7">
        <v>301</v>
      </c>
      <c r="B171" s="7" t="s">
        <v>1061</v>
      </c>
      <c r="C171" s="7" t="s">
        <v>1062</v>
      </c>
      <c r="D171" s="8">
        <v>31890</v>
      </c>
      <c r="E171" s="7"/>
      <c r="F171" s="7" t="s">
        <v>34</v>
      </c>
      <c r="G171" s="7" t="s">
        <v>25</v>
      </c>
      <c r="H171" s="7" t="s">
        <v>223</v>
      </c>
      <c r="I171" s="7" t="s">
        <v>1063</v>
      </c>
      <c r="J171" s="7">
        <v>6</v>
      </c>
      <c r="K171" s="7">
        <v>14</v>
      </c>
      <c r="L171" s="7">
        <v>20</v>
      </c>
      <c r="M171" s="7">
        <v>0</v>
      </c>
      <c r="N171" s="7">
        <v>59</v>
      </c>
      <c r="O171" s="7"/>
      <c r="P171" s="7"/>
      <c r="Q171" s="7" t="s">
        <v>52</v>
      </c>
      <c r="R171" s="7" t="s">
        <v>122</v>
      </c>
      <c r="S171" s="7" t="s">
        <v>109</v>
      </c>
      <c r="T171" s="7">
        <v>27.983889829999999</v>
      </c>
      <c r="U171" s="7">
        <v>-80.666627129999995</v>
      </c>
    </row>
    <row r="172" spans="1:21" ht="15.75" x14ac:dyDescent="0.5">
      <c r="A172" s="7">
        <v>4</v>
      </c>
      <c r="B172" s="7" t="s">
        <v>43</v>
      </c>
      <c r="C172" s="7" t="s">
        <v>44</v>
      </c>
      <c r="D172" s="8">
        <v>43009</v>
      </c>
      <c r="E172" s="7" t="s">
        <v>45</v>
      </c>
      <c r="F172" s="7" t="s">
        <v>34</v>
      </c>
      <c r="G172" s="7" t="s">
        <v>25</v>
      </c>
      <c r="H172" s="7" t="s">
        <v>26</v>
      </c>
      <c r="I172" s="7" t="s">
        <v>46</v>
      </c>
      <c r="J172" s="7">
        <v>59</v>
      </c>
      <c r="K172" s="7">
        <v>527</v>
      </c>
      <c r="L172" s="7">
        <v>585</v>
      </c>
      <c r="M172" s="7">
        <v>1</v>
      </c>
      <c r="N172" s="7">
        <v>64</v>
      </c>
      <c r="O172" s="7"/>
      <c r="P172" s="7"/>
      <c r="Q172" s="7" t="s">
        <v>47</v>
      </c>
      <c r="R172" s="7" t="s">
        <v>29</v>
      </c>
      <c r="S172" s="7" t="s">
        <v>109</v>
      </c>
      <c r="T172" s="7">
        <v>36.181271000000002</v>
      </c>
      <c r="U172" s="7">
        <v>-115.13413199999999</v>
      </c>
    </row>
    <row r="173" spans="1:21" ht="15.75" x14ac:dyDescent="0.5">
      <c r="A173" s="7">
        <v>172</v>
      </c>
      <c r="B173" s="7" t="s">
        <v>613</v>
      </c>
      <c r="C173" s="7" t="s">
        <v>614</v>
      </c>
      <c r="D173" s="8">
        <v>41346</v>
      </c>
      <c r="E173" s="7"/>
      <c r="F173" s="7" t="s">
        <v>464</v>
      </c>
      <c r="G173" s="7" t="s">
        <v>25</v>
      </c>
      <c r="H173" s="7" t="s">
        <v>223</v>
      </c>
      <c r="I173" s="7" t="s">
        <v>615</v>
      </c>
      <c r="J173" s="7">
        <v>5</v>
      </c>
      <c r="K173" s="7">
        <v>2</v>
      </c>
      <c r="L173" s="7">
        <v>6</v>
      </c>
      <c r="M173" s="7">
        <v>0</v>
      </c>
      <c r="N173" s="7">
        <v>64</v>
      </c>
      <c r="O173" s="7">
        <v>0</v>
      </c>
      <c r="P173" s="7"/>
      <c r="Q173" s="7" t="s">
        <v>28</v>
      </c>
      <c r="R173" s="7" t="s">
        <v>122</v>
      </c>
      <c r="S173" s="7" t="s">
        <v>109</v>
      </c>
      <c r="T173" s="7">
        <v>43.010401100000003</v>
      </c>
      <c r="U173" s="7">
        <v>-75.007511899999997</v>
      </c>
    </row>
    <row r="174" spans="1:21" ht="15.75" x14ac:dyDescent="0.5">
      <c r="A174" s="7">
        <v>242</v>
      </c>
      <c r="B174" s="7" t="s">
        <v>856</v>
      </c>
      <c r="C174" s="7" t="s">
        <v>857</v>
      </c>
      <c r="D174" s="8">
        <v>36927</v>
      </c>
      <c r="E174" s="7" t="s">
        <v>858</v>
      </c>
      <c r="F174" s="7" t="s">
        <v>24</v>
      </c>
      <c r="G174" s="7" t="s">
        <v>354</v>
      </c>
      <c r="H174" s="7" t="s">
        <v>62</v>
      </c>
      <c r="I174" s="7" t="s">
        <v>859</v>
      </c>
      <c r="J174" s="7">
        <v>6</v>
      </c>
      <c r="K174" s="7">
        <v>4</v>
      </c>
      <c r="L174" s="7">
        <v>9</v>
      </c>
      <c r="M174" s="7">
        <v>0</v>
      </c>
      <c r="N174" s="7">
        <v>66</v>
      </c>
      <c r="O174" s="7">
        <v>0</v>
      </c>
      <c r="P174" s="7"/>
      <c r="Q174" s="7" t="s">
        <v>28</v>
      </c>
      <c r="R174" s="7" t="s">
        <v>108</v>
      </c>
      <c r="S174" s="7" t="s">
        <v>109</v>
      </c>
      <c r="T174" s="7">
        <v>41.90289602</v>
      </c>
      <c r="U174" s="7">
        <v>-87.864302100000003</v>
      </c>
    </row>
    <row r="175" spans="1:21" ht="15.75" x14ac:dyDescent="0.5">
      <c r="A175" s="7">
        <v>175</v>
      </c>
      <c r="B175" s="7" t="s">
        <v>623</v>
      </c>
      <c r="C175" s="7" t="s">
        <v>431</v>
      </c>
      <c r="D175" s="8">
        <v>41304</v>
      </c>
      <c r="E175" s="7" t="s">
        <v>624</v>
      </c>
      <c r="F175" s="7" t="s">
        <v>34</v>
      </c>
      <c r="G175" s="7" t="s">
        <v>25</v>
      </c>
      <c r="H175" s="7" t="s">
        <v>223</v>
      </c>
      <c r="I175" s="7" t="s">
        <v>625</v>
      </c>
      <c r="J175" s="7">
        <v>3</v>
      </c>
      <c r="K175" s="7">
        <v>1</v>
      </c>
      <c r="L175" s="7">
        <v>3</v>
      </c>
      <c r="M175" s="7">
        <v>0</v>
      </c>
      <c r="N175" s="7">
        <v>70</v>
      </c>
      <c r="O175" s="7"/>
      <c r="P175" s="7"/>
      <c r="Q175" s="7" t="s">
        <v>101</v>
      </c>
      <c r="R175" s="7" t="s">
        <v>122</v>
      </c>
      <c r="S175" s="7" t="s">
        <v>109</v>
      </c>
      <c r="T175" s="7">
        <v>33.571458749999998</v>
      </c>
      <c r="U175" s="7">
        <v>-112.09048540000001</v>
      </c>
    </row>
    <row r="176" spans="1:21" ht="15.75" x14ac:dyDescent="0.5">
      <c r="A176" s="7">
        <v>254</v>
      </c>
      <c r="B176" s="7" t="s">
        <v>900</v>
      </c>
      <c r="C176" s="7" t="s">
        <v>901</v>
      </c>
      <c r="D176" s="8">
        <v>35878</v>
      </c>
      <c r="E176" s="7" t="s">
        <v>843</v>
      </c>
      <c r="F176" s="7" t="s">
        <v>24</v>
      </c>
      <c r="G176" s="56" t="s">
        <v>776</v>
      </c>
      <c r="H176" s="56"/>
      <c r="I176" s="7" t="s">
        <v>902</v>
      </c>
      <c r="J176" s="7">
        <v>5</v>
      </c>
      <c r="K176" s="7">
        <v>10</v>
      </c>
      <c r="L176" s="7">
        <v>15</v>
      </c>
      <c r="M176" s="7">
        <v>0</v>
      </c>
      <c r="N176" s="7" t="s">
        <v>903</v>
      </c>
      <c r="O176" s="7"/>
      <c r="P176" s="7"/>
      <c r="Q176" s="7" t="s">
        <v>28</v>
      </c>
      <c r="R176" s="7" t="s">
        <v>654</v>
      </c>
      <c r="S176" s="7" t="s">
        <v>109</v>
      </c>
      <c r="T176" s="7">
        <v>35.820989500000003</v>
      </c>
      <c r="U176" s="7">
        <v>-90.668260599999996</v>
      </c>
    </row>
    <row r="177" spans="1:21" ht="15.75" x14ac:dyDescent="0.5">
      <c r="A177" s="7">
        <v>300</v>
      </c>
      <c r="B177" s="7" t="s">
        <v>1057</v>
      </c>
      <c r="C177" s="7" t="s">
        <v>1058</v>
      </c>
      <c r="D177" s="8">
        <v>32184</v>
      </c>
      <c r="E177" s="7" t="s">
        <v>843</v>
      </c>
      <c r="F177" s="7" t="s">
        <v>24</v>
      </c>
      <c r="G177" s="7"/>
      <c r="H177" s="7" t="s">
        <v>112</v>
      </c>
      <c r="I177" s="7" t="s">
        <v>1059</v>
      </c>
      <c r="J177" s="7">
        <v>1</v>
      </c>
      <c r="K177" s="7">
        <v>2</v>
      </c>
      <c r="L177" s="7">
        <v>3</v>
      </c>
      <c r="M177" s="7">
        <v>0</v>
      </c>
      <c r="N177" s="7" t="s">
        <v>1060</v>
      </c>
      <c r="O177" s="7"/>
      <c r="P177" s="7"/>
      <c r="Q177" s="7" t="s">
        <v>28</v>
      </c>
      <c r="R177" s="7" t="s">
        <v>122</v>
      </c>
      <c r="S177" s="7" t="s">
        <v>109</v>
      </c>
      <c r="T177" s="7">
        <v>27.848870609999999</v>
      </c>
      <c r="U177" s="7">
        <v>-82.710579999999993</v>
      </c>
    </row>
    <row r="178" spans="1:21" ht="15.75" x14ac:dyDescent="0.5">
      <c r="A178" s="7">
        <v>250</v>
      </c>
      <c r="B178" s="7" t="s">
        <v>884</v>
      </c>
      <c r="C178" s="7" t="s">
        <v>885</v>
      </c>
      <c r="D178" s="8">
        <v>36270</v>
      </c>
      <c r="E178" s="56" t="s">
        <v>884</v>
      </c>
      <c r="F178" s="56"/>
      <c r="G178" s="7" t="s">
        <v>776</v>
      </c>
      <c r="H178" s="7" t="s">
        <v>57</v>
      </c>
      <c r="I178" s="7" t="s">
        <v>886</v>
      </c>
      <c r="J178" s="7">
        <v>15</v>
      </c>
      <c r="K178" s="7">
        <v>24</v>
      </c>
      <c r="L178" s="7">
        <v>37</v>
      </c>
      <c r="M178" s="7">
        <v>0</v>
      </c>
      <c r="N178" s="7" t="s">
        <v>887</v>
      </c>
      <c r="O178" s="7"/>
      <c r="P178" s="7"/>
      <c r="Q178" s="7" t="s">
        <v>52</v>
      </c>
      <c r="R178" s="7" t="s">
        <v>122</v>
      </c>
      <c r="S178" s="7" t="s">
        <v>109</v>
      </c>
      <c r="T178" s="7">
        <v>39.59358263</v>
      </c>
      <c r="U178" s="7">
        <v>-105.0152112</v>
      </c>
    </row>
    <row r="179" spans="1:21" ht="15.75" x14ac:dyDescent="0.5">
      <c r="A179" s="7">
        <v>196</v>
      </c>
      <c r="B179" s="7" t="s">
        <v>695</v>
      </c>
      <c r="C179" s="7" t="s">
        <v>696</v>
      </c>
      <c r="D179" s="8">
        <v>40580</v>
      </c>
      <c r="E179" s="7" t="s">
        <v>697</v>
      </c>
      <c r="F179" s="7" t="s">
        <v>24</v>
      </c>
      <c r="G179" s="7" t="s">
        <v>25</v>
      </c>
      <c r="H179" s="7" t="s">
        <v>132</v>
      </c>
      <c r="I179" s="7" t="s">
        <v>698</v>
      </c>
      <c r="J179" s="7">
        <v>1</v>
      </c>
      <c r="K179" s="7">
        <v>11</v>
      </c>
      <c r="L179" s="7">
        <v>12</v>
      </c>
      <c r="M179" s="7">
        <v>0</v>
      </c>
      <c r="N179" s="7" t="s">
        <v>699</v>
      </c>
      <c r="O179" s="7"/>
      <c r="P179" s="7"/>
      <c r="Q179" s="7" t="s">
        <v>101</v>
      </c>
      <c r="R179" s="7" t="s">
        <v>108</v>
      </c>
      <c r="S179" s="7" t="s">
        <v>109</v>
      </c>
      <c r="T179" s="7">
        <v>41.099339579999999</v>
      </c>
      <c r="U179" s="7">
        <v>-80.646317049999993</v>
      </c>
    </row>
    <row r="180" spans="1:21" ht="15.75" x14ac:dyDescent="0.5">
      <c r="A180" s="7">
        <v>187</v>
      </c>
      <c r="B180" s="7" t="s">
        <v>662</v>
      </c>
      <c r="C180" s="7" t="s">
        <v>443</v>
      </c>
      <c r="D180" s="8">
        <v>41005</v>
      </c>
      <c r="E180" s="56" t="s">
        <v>443</v>
      </c>
      <c r="F180" s="56"/>
      <c r="G180" s="7" t="s">
        <v>663</v>
      </c>
      <c r="H180" s="7" t="s">
        <v>72</v>
      </c>
      <c r="I180" s="7" t="s">
        <v>664</v>
      </c>
      <c r="J180" s="7">
        <v>3</v>
      </c>
      <c r="K180" s="7">
        <v>2</v>
      </c>
      <c r="L180" s="7">
        <v>5</v>
      </c>
      <c r="M180" s="7">
        <v>0</v>
      </c>
      <c r="N180" s="7" t="s">
        <v>665</v>
      </c>
      <c r="O180" s="7"/>
      <c r="P180" s="7"/>
      <c r="Q180" s="7" t="s">
        <v>28</v>
      </c>
      <c r="R180" s="7" t="s">
        <v>122</v>
      </c>
      <c r="S180" s="7" t="s">
        <v>109</v>
      </c>
      <c r="T180" s="7">
        <v>36.135432379999997</v>
      </c>
      <c r="U180" s="7">
        <v>-95.913161169999995</v>
      </c>
    </row>
    <row r="181" spans="1:21" ht="15.75" x14ac:dyDescent="0.5">
      <c r="A181" s="7">
        <v>12</v>
      </c>
      <c r="B181" s="7" t="s">
        <v>84</v>
      </c>
      <c r="C181" s="7" t="s">
        <v>85</v>
      </c>
      <c r="D181" s="8">
        <v>42568</v>
      </c>
      <c r="E181" s="7"/>
      <c r="F181" s="7" t="s">
        <v>34</v>
      </c>
      <c r="G181" s="7" t="s">
        <v>86</v>
      </c>
      <c r="H181" s="7"/>
      <c r="I181" s="7" t="s">
        <v>87</v>
      </c>
      <c r="J181" s="7">
        <v>3</v>
      </c>
      <c r="K181" s="7">
        <v>3</v>
      </c>
      <c r="L181" s="7">
        <v>6</v>
      </c>
      <c r="M181" s="7">
        <v>3</v>
      </c>
      <c r="N181" s="7"/>
      <c r="O181" s="7"/>
      <c r="P181" s="7" t="s">
        <v>88</v>
      </c>
      <c r="Q181" s="7" t="s">
        <v>52</v>
      </c>
      <c r="R181" s="7" t="s">
        <v>42</v>
      </c>
      <c r="S181" s="7" t="s">
        <v>109</v>
      </c>
      <c r="T181" s="7"/>
      <c r="U181" s="7"/>
    </row>
    <row r="182" spans="1:21" ht="15.75" x14ac:dyDescent="0.5">
      <c r="A182" s="7">
        <v>16</v>
      </c>
      <c r="B182" s="56" t="s">
        <v>102</v>
      </c>
      <c r="C182" s="56"/>
      <c r="D182" s="8">
        <v>42486</v>
      </c>
      <c r="E182" s="7" t="s">
        <v>103</v>
      </c>
      <c r="F182" s="7" t="s">
        <v>34</v>
      </c>
      <c r="G182" s="7"/>
      <c r="H182" s="7"/>
      <c r="I182" s="7" t="s">
        <v>104</v>
      </c>
      <c r="J182" s="7">
        <v>1</v>
      </c>
      <c r="K182" s="7">
        <v>4</v>
      </c>
      <c r="L182" s="7">
        <v>5</v>
      </c>
      <c r="M182" s="7">
        <v>0</v>
      </c>
      <c r="N182" s="7"/>
      <c r="O182" s="7"/>
      <c r="P182" s="7"/>
      <c r="Q182" s="7" t="s">
        <v>101</v>
      </c>
      <c r="R182" s="7" t="s">
        <v>101</v>
      </c>
      <c r="S182" s="7" t="s">
        <v>101</v>
      </c>
      <c r="T182" s="7">
        <v>38.845112999999998</v>
      </c>
      <c r="U182" s="7">
        <v>-76.874972</v>
      </c>
    </row>
    <row r="183" spans="1:21" ht="15.75" x14ac:dyDescent="0.5">
      <c r="A183" s="7">
        <v>17</v>
      </c>
      <c r="B183" s="56" t="s">
        <v>105</v>
      </c>
      <c r="C183" s="56"/>
      <c r="D183" s="8">
        <v>42484</v>
      </c>
      <c r="E183" s="7" t="s">
        <v>106</v>
      </c>
      <c r="F183" s="7" t="s">
        <v>34</v>
      </c>
      <c r="G183" s="7" t="s">
        <v>25</v>
      </c>
      <c r="H183" s="7"/>
      <c r="I183" s="7" t="s">
        <v>107</v>
      </c>
      <c r="J183" s="7">
        <v>0</v>
      </c>
      <c r="K183" s="7">
        <v>6</v>
      </c>
      <c r="L183" s="7">
        <v>6</v>
      </c>
      <c r="M183" s="7">
        <v>0</v>
      </c>
      <c r="N183" s="7"/>
      <c r="O183" s="7"/>
      <c r="P183" s="7"/>
      <c r="Q183" s="7" t="s">
        <v>101</v>
      </c>
      <c r="R183" s="7" t="s">
        <v>108</v>
      </c>
      <c r="S183" s="7" t="s">
        <v>109</v>
      </c>
      <c r="T183" s="7">
        <v>36.765971</v>
      </c>
      <c r="U183" s="7">
        <v>-78.928343999999996</v>
      </c>
    </row>
    <row r="184" spans="1:21" ht="15.75" x14ac:dyDescent="0.5">
      <c r="A184" s="7">
        <v>18</v>
      </c>
      <c r="B184" s="56" t="s">
        <v>110</v>
      </c>
      <c r="C184" s="56"/>
      <c r="D184" s="8">
        <v>42481</v>
      </c>
      <c r="E184" s="7" t="s">
        <v>111</v>
      </c>
      <c r="F184" s="7" t="s">
        <v>34</v>
      </c>
      <c r="G184" s="7" t="s">
        <v>25</v>
      </c>
      <c r="H184" s="7" t="s">
        <v>112</v>
      </c>
      <c r="I184" s="7" t="s">
        <v>113</v>
      </c>
      <c r="J184" s="7">
        <v>0</v>
      </c>
      <c r="K184" s="7">
        <v>4</v>
      </c>
      <c r="L184" s="7">
        <v>4</v>
      </c>
      <c r="M184" s="7">
        <v>0</v>
      </c>
      <c r="N184" s="7"/>
      <c r="O184" s="7"/>
      <c r="P184" s="7"/>
      <c r="Q184" s="7" t="s">
        <v>101</v>
      </c>
      <c r="R184" s="7" t="s">
        <v>108</v>
      </c>
      <c r="S184" s="7" t="s">
        <v>109</v>
      </c>
      <c r="T184" s="7">
        <v>39.290385000000001</v>
      </c>
      <c r="U184" s="7">
        <v>-76.612189000000001</v>
      </c>
    </row>
    <row r="185" spans="1:21" ht="15.75" x14ac:dyDescent="0.5">
      <c r="A185" s="7">
        <v>19</v>
      </c>
      <c r="B185" s="56" t="s">
        <v>114</v>
      </c>
      <c r="C185" s="56"/>
      <c r="D185" s="8">
        <v>42479</v>
      </c>
      <c r="E185" s="7" t="s">
        <v>115</v>
      </c>
      <c r="F185" s="7" t="s">
        <v>34</v>
      </c>
      <c r="G185" s="7" t="s">
        <v>25</v>
      </c>
      <c r="H185" s="7"/>
      <c r="I185" s="7" t="s">
        <v>116</v>
      </c>
      <c r="J185" s="7">
        <v>1</v>
      </c>
      <c r="K185" s="7">
        <v>4</v>
      </c>
      <c r="L185" s="7">
        <v>5</v>
      </c>
      <c r="M185" s="7">
        <v>0</v>
      </c>
      <c r="N185" s="7"/>
      <c r="O185" s="7"/>
      <c r="P185" s="7"/>
      <c r="Q185" s="7" t="s">
        <v>101</v>
      </c>
      <c r="R185" s="7" t="s">
        <v>101</v>
      </c>
      <c r="S185" s="7" t="s">
        <v>101</v>
      </c>
      <c r="T185" s="7">
        <v>41.878113999999997</v>
      </c>
      <c r="U185" s="7">
        <v>-87.629797999999994</v>
      </c>
    </row>
    <row r="186" spans="1:21" ht="15.75" x14ac:dyDescent="0.5">
      <c r="A186" s="7">
        <v>20</v>
      </c>
      <c r="B186" s="56" t="s">
        <v>117</v>
      </c>
      <c r="C186" s="56"/>
      <c r="D186" s="8">
        <v>42479</v>
      </c>
      <c r="E186" s="7" t="s">
        <v>118</v>
      </c>
      <c r="F186" s="7" t="s">
        <v>24</v>
      </c>
      <c r="G186" s="7" t="s">
        <v>119</v>
      </c>
      <c r="H186" s="7" t="s">
        <v>120</v>
      </c>
      <c r="I186" s="7" t="s">
        <v>121</v>
      </c>
      <c r="J186" s="7">
        <v>4</v>
      </c>
      <c r="K186" s="7">
        <v>0</v>
      </c>
      <c r="L186" s="7">
        <v>4</v>
      </c>
      <c r="M186" s="7">
        <v>0</v>
      </c>
      <c r="N186" s="7"/>
      <c r="O186" s="7"/>
      <c r="P186" s="7"/>
      <c r="Q186" s="7" t="s">
        <v>101</v>
      </c>
      <c r="R186" s="7" t="s">
        <v>122</v>
      </c>
      <c r="S186" s="7" t="s">
        <v>109</v>
      </c>
      <c r="T186" s="7">
        <v>29.785785000000001</v>
      </c>
      <c r="U186" s="7">
        <v>-95.824395999999993</v>
      </c>
    </row>
    <row r="187" spans="1:21" ht="15.75" x14ac:dyDescent="0.5">
      <c r="A187" s="7">
        <v>21</v>
      </c>
      <c r="B187" s="56" t="s">
        <v>123</v>
      </c>
      <c r="C187" s="56"/>
      <c r="D187" s="8">
        <v>42479</v>
      </c>
      <c r="E187" s="7" t="s">
        <v>124</v>
      </c>
      <c r="F187" s="7" t="s">
        <v>34</v>
      </c>
      <c r="G187" s="7" t="s">
        <v>25</v>
      </c>
      <c r="H187" s="7"/>
      <c r="I187" s="7" t="s">
        <v>125</v>
      </c>
      <c r="J187" s="7">
        <v>1</v>
      </c>
      <c r="K187" s="7">
        <v>4</v>
      </c>
      <c r="L187" s="7">
        <v>4</v>
      </c>
      <c r="M187" s="7">
        <v>0</v>
      </c>
      <c r="N187" s="7"/>
      <c r="O187" s="7"/>
      <c r="P187" s="7"/>
      <c r="Q187" s="7" t="s">
        <v>52</v>
      </c>
      <c r="R187" s="7" t="s">
        <v>122</v>
      </c>
      <c r="S187" s="7" t="s">
        <v>109</v>
      </c>
      <c r="T187" s="7">
        <v>34.162039999999998</v>
      </c>
      <c r="U187" s="7">
        <v>-86.475543000000002</v>
      </c>
    </row>
    <row r="188" spans="1:21" ht="15.75" x14ac:dyDescent="0.5">
      <c r="A188" s="7">
        <v>22</v>
      </c>
      <c r="B188" s="56" t="s">
        <v>126</v>
      </c>
      <c r="C188" s="56"/>
      <c r="D188" s="8">
        <v>42478</v>
      </c>
      <c r="E188" s="7" t="s">
        <v>127</v>
      </c>
      <c r="F188" s="7" t="s">
        <v>34</v>
      </c>
      <c r="G188" s="7" t="s">
        <v>25</v>
      </c>
      <c r="H188" s="7" t="s">
        <v>57</v>
      </c>
      <c r="I188" s="7" t="s">
        <v>128</v>
      </c>
      <c r="J188" s="7">
        <v>0</v>
      </c>
      <c r="K188" s="7">
        <v>3</v>
      </c>
      <c r="L188" s="7">
        <v>4</v>
      </c>
      <c r="M188" s="7">
        <v>0</v>
      </c>
      <c r="N188" s="7"/>
      <c r="O188" s="7"/>
      <c r="P188" s="7"/>
      <c r="Q188" s="7" t="s">
        <v>101</v>
      </c>
      <c r="R188" s="7" t="s">
        <v>101</v>
      </c>
      <c r="S188" s="7" t="s">
        <v>101</v>
      </c>
      <c r="T188" s="7">
        <v>33.770049999999998</v>
      </c>
      <c r="U188" s="7">
        <v>-118.19373899999999</v>
      </c>
    </row>
    <row r="189" spans="1:21" ht="15.75" x14ac:dyDescent="0.5">
      <c r="A189" s="7">
        <v>23</v>
      </c>
      <c r="B189" s="56" t="s">
        <v>129</v>
      </c>
      <c r="C189" s="56"/>
      <c r="D189" s="8">
        <v>42469</v>
      </c>
      <c r="E189" s="7" t="s">
        <v>130</v>
      </c>
      <c r="F189" s="7" t="s">
        <v>24</v>
      </c>
      <c r="G189" s="7" t="s">
        <v>131</v>
      </c>
      <c r="H189" s="7" t="s">
        <v>132</v>
      </c>
      <c r="I189" s="7" t="s">
        <v>133</v>
      </c>
      <c r="J189" s="7">
        <v>0</v>
      </c>
      <c r="K189" s="7">
        <v>4</v>
      </c>
      <c r="L189" s="7">
        <v>4</v>
      </c>
      <c r="M189" s="7">
        <v>0</v>
      </c>
      <c r="N189" s="7"/>
      <c r="O189" s="7"/>
      <c r="P189" s="7"/>
      <c r="Q189" s="7" t="s">
        <v>101</v>
      </c>
      <c r="R189" s="7" t="s">
        <v>122</v>
      </c>
      <c r="S189" s="7" t="s">
        <v>109</v>
      </c>
      <c r="T189" s="7">
        <v>35.085334000000003</v>
      </c>
      <c r="U189" s="7">
        <v>-106.605553</v>
      </c>
    </row>
    <row r="190" spans="1:21" ht="15.75" x14ac:dyDescent="0.5">
      <c r="A190" s="7">
        <v>24</v>
      </c>
      <c r="B190" s="56" t="s">
        <v>134</v>
      </c>
      <c r="C190" s="56"/>
      <c r="D190" s="8">
        <v>42469</v>
      </c>
      <c r="E190" s="7" t="s">
        <v>135</v>
      </c>
      <c r="F190" s="7" t="s">
        <v>34</v>
      </c>
      <c r="G190" s="7" t="s">
        <v>25</v>
      </c>
      <c r="H190" s="7" t="s">
        <v>132</v>
      </c>
      <c r="I190" s="7" t="s">
        <v>136</v>
      </c>
      <c r="J190" s="7">
        <v>0</v>
      </c>
      <c r="K190" s="7">
        <v>4</v>
      </c>
      <c r="L190" s="7">
        <v>4</v>
      </c>
      <c r="M190" s="7">
        <v>0</v>
      </c>
      <c r="N190" s="7"/>
      <c r="O190" s="7"/>
      <c r="P190" s="7"/>
      <c r="Q190" s="7" t="s">
        <v>101</v>
      </c>
      <c r="R190" s="7" t="s">
        <v>101</v>
      </c>
      <c r="S190" s="7" t="s">
        <v>101</v>
      </c>
      <c r="T190" s="7">
        <v>35.149534000000003</v>
      </c>
      <c r="U190" s="7">
        <v>-90.04898</v>
      </c>
    </row>
    <row r="191" spans="1:21" ht="15.75" x14ac:dyDescent="0.5">
      <c r="A191" s="7">
        <v>25</v>
      </c>
      <c r="B191" s="56" t="s">
        <v>137</v>
      </c>
      <c r="C191" s="56"/>
      <c r="D191" s="8">
        <v>42467</v>
      </c>
      <c r="E191" s="7" t="s">
        <v>138</v>
      </c>
      <c r="F191" s="7" t="s">
        <v>34</v>
      </c>
      <c r="G191" s="56" t="s">
        <v>139</v>
      </c>
      <c r="H191" s="56"/>
      <c r="I191" s="7" t="s">
        <v>140</v>
      </c>
      <c r="J191" s="7">
        <v>0</v>
      </c>
      <c r="K191" s="7">
        <v>5</v>
      </c>
      <c r="L191" s="7">
        <v>5</v>
      </c>
      <c r="M191" s="7">
        <v>0</v>
      </c>
      <c r="N191" s="7"/>
      <c r="O191" s="7"/>
      <c r="P191" s="7"/>
      <c r="Q191" s="7" t="s">
        <v>101</v>
      </c>
      <c r="R191" s="7" t="s">
        <v>101</v>
      </c>
      <c r="S191" s="7" t="s">
        <v>101</v>
      </c>
      <c r="T191" s="7">
        <v>41.878113999999997</v>
      </c>
      <c r="U191" s="7">
        <v>-87.629797999999994</v>
      </c>
    </row>
    <row r="192" spans="1:21" ht="15.75" x14ac:dyDescent="0.5">
      <c r="A192" s="7">
        <v>26</v>
      </c>
      <c r="B192" s="56" t="s">
        <v>141</v>
      </c>
      <c r="C192" s="56"/>
      <c r="D192" s="8">
        <v>42461</v>
      </c>
      <c r="E192" s="7" t="s">
        <v>142</v>
      </c>
      <c r="F192" s="7" t="s">
        <v>24</v>
      </c>
      <c r="G192" s="7" t="s">
        <v>119</v>
      </c>
      <c r="H192" s="7"/>
      <c r="I192" s="7" t="s">
        <v>143</v>
      </c>
      <c r="J192" s="7">
        <v>3</v>
      </c>
      <c r="K192" s="7">
        <v>1</v>
      </c>
      <c r="L192" s="7">
        <v>3</v>
      </c>
      <c r="M192" s="7">
        <v>0</v>
      </c>
      <c r="N192" s="7"/>
      <c r="O192" s="7"/>
      <c r="P192" s="7"/>
      <c r="Q192" s="7" t="s">
        <v>101</v>
      </c>
      <c r="R192" s="7" t="s">
        <v>144</v>
      </c>
      <c r="S192" s="7" t="s">
        <v>109</v>
      </c>
      <c r="T192" s="7">
        <v>35.085334000000003</v>
      </c>
      <c r="U192" s="7">
        <v>-106.605553</v>
      </c>
    </row>
    <row r="193" spans="1:21" ht="15.75" x14ac:dyDescent="0.5">
      <c r="A193" s="7">
        <v>27</v>
      </c>
      <c r="B193" s="7" t="s">
        <v>145</v>
      </c>
      <c r="C193" s="7" t="s">
        <v>145</v>
      </c>
      <c r="D193" s="8">
        <v>42460</v>
      </c>
      <c r="E193" s="7" t="s">
        <v>146</v>
      </c>
      <c r="F193" s="7" t="s">
        <v>34</v>
      </c>
      <c r="G193" s="7" t="s">
        <v>147</v>
      </c>
      <c r="H193" s="7" t="s">
        <v>112</v>
      </c>
      <c r="I193" s="7" t="s">
        <v>1141</v>
      </c>
      <c r="J193" s="7">
        <v>2</v>
      </c>
      <c r="K193" s="7">
        <v>2</v>
      </c>
      <c r="L193" s="7">
        <v>3</v>
      </c>
      <c r="M193" s="7">
        <v>0</v>
      </c>
      <c r="N193" s="7"/>
      <c r="O193" s="7"/>
      <c r="P193" s="7"/>
      <c r="Q193" s="7" t="s">
        <v>101</v>
      </c>
      <c r="R193" s="7" t="s">
        <v>108</v>
      </c>
      <c r="S193" s="7" t="s">
        <v>109</v>
      </c>
      <c r="T193" s="7">
        <v>37.540725000000002</v>
      </c>
      <c r="U193" s="7">
        <v>-77.436048</v>
      </c>
    </row>
    <row r="194" spans="1:21" ht="15.75" x14ac:dyDescent="0.5">
      <c r="A194" s="7">
        <v>28</v>
      </c>
      <c r="B194" s="7" t="s">
        <v>149</v>
      </c>
      <c r="C194" s="7" t="s">
        <v>149</v>
      </c>
      <c r="D194" s="8">
        <v>42455</v>
      </c>
      <c r="E194" s="7"/>
      <c r="F194" s="7"/>
      <c r="G194" s="7"/>
      <c r="H194" s="7" t="s">
        <v>57</v>
      </c>
      <c r="I194" s="7" t="s">
        <v>1142</v>
      </c>
      <c r="J194" s="7">
        <v>3</v>
      </c>
      <c r="K194" s="7">
        <v>0</v>
      </c>
      <c r="L194" s="7">
        <v>3</v>
      </c>
      <c r="M194" s="7"/>
      <c r="N194" s="7"/>
      <c r="O194" s="7"/>
      <c r="P194" s="7"/>
      <c r="Q194" s="7" t="s">
        <v>101</v>
      </c>
      <c r="R194" s="7" t="s">
        <v>108</v>
      </c>
      <c r="S194" s="7" t="s">
        <v>109</v>
      </c>
      <c r="T194" s="7">
        <v>36.099038999999998</v>
      </c>
      <c r="U194" s="7">
        <v>-78.301106000000004</v>
      </c>
    </row>
    <row r="195" spans="1:21" ht="15.75" x14ac:dyDescent="0.5">
      <c r="A195" s="7">
        <v>29</v>
      </c>
      <c r="B195" s="7" t="s">
        <v>151</v>
      </c>
      <c r="C195" s="7" t="s">
        <v>151</v>
      </c>
      <c r="D195" s="8">
        <v>42454</v>
      </c>
      <c r="E195" s="7" t="s">
        <v>152</v>
      </c>
      <c r="F195" s="7" t="s">
        <v>24</v>
      </c>
      <c r="G195" s="7" t="s">
        <v>119</v>
      </c>
      <c r="H195" s="7" t="s">
        <v>120</v>
      </c>
      <c r="I195" s="7" t="s">
        <v>1143</v>
      </c>
      <c r="J195" s="7">
        <v>2</v>
      </c>
      <c r="K195" s="7">
        <v>2</v>
      </c>
      <c r="L195" s="7">
        <v>3</v>
      </c>
      <c r="M195" s="7">
        <v>0</v>
      </c>
      <c r="N195" s="7"/>
      <c r="O195" s="7"/>
      <c r="P195" s="7"/>
      <c r="Q195" s="7" t="s">
        <v>101</v>
      </c>
      <c r="R195" s="7" t="s">
        <v>101</v>
      </c>
      <c r="S195" s="7" t="s">
        <v>109</v>
      </c>
      <c r="T195" s="7">
        <v>35.242302000000002</v>
      </c>
      <c r="U195" s="7">
        <v>-87.334738999999999</v>
      </c>
    </row>
    <row r="196" spans="1:21" ht="15.75" x14ac:dyDescent="0.5">
      <c r="A196" s="7">
        <v>30</v>
      </c>
      <c r="B196" s="56" t="s">
        <v>154</v>
      </c>
      <c r="C196" s="56"/>
      <c r="D196" s="8">
        <v>42454</v>
      </c>
      <c r="E196" s="7" t="s">
        <v>155</v>
      </c>
      <c r="F196" s="7" t="s">
        <v>24</v>
      </c>
      <c r="G196" s="7" t="s">
        <v>119</v>
      </c>
      <c r="H196" s="7" t="s">
        <v>120</v>
      </c>
      <c r="I196" s="7" t="s">
        <v>156</v>
      </c>
      <c r="J196" s="7">
        <v>2</v>
      </c>
      <c r="K196" s="7">
        <v>2</v>
      </c>
      <c r="L196" s="7">
        <v>3</v>
      </c>
      <c r="M196" s="7">
        <v>0</v>
      </c>
      <c r="N196" s="7"/>
      <c r="O196" s="7"/>
      <c r="P196" s="7"/>
      <c r="Q196" s="7" t="s">
        <v>52</v>
      </c>
      <c r="R196" s="7" t="s">
        <v>122</v>
      </c>
      <c r="S196" s="7" t="s">
        <v>109</v>
      </c>
      <c r="T196" s="7">
        <v>34.759256999999998</v>
      </c>
      <c r="U196" s="7">
        <v>-86.602492999999996</v>
      </c>
    </row>
    <row r="197" spans="1:21" ht="15.75" x14ac:dyDescent="0.5">
      <c r="A197" s="7">
        <v>31</v>
      </c>
      <c r="B197" s="7" t="s">
        <v>157</v>
      </c>
      <c r="C197" s="7" t="s">
        <v>158</v>
      </c>
      <c r="D197" s="8">
        <v>42450</v>
      </c>
      <c r="E197" s="7"/>
      <c r="F197" s="7"/>
      <c r="G197" s="7" t="s">
        <v>119</v>
      </c>
      <c r="H197" s="7" t="s">
        <v>120</v>
      </c>
      <c r="I197" s="7" t="s">
        <v>159</v>
      </c>
      <c r="J197" s="7">
        <v>4</v>
      </c>
      <c r="K197" s="7">
        <v>0</v>
      </c>
      <c r="L197" s="7">
        <v>3</v>
      </c>
      <c r="M197" s="7">
        <v>0</v>
      </c>
      <c r="N197" s="7"/>
      <c r="O197" s="7"/>
      <c r="P197" s="7"/>
      <c r="Q197" s="7" t="s">
        <v>101</v>
      </c>
      <c r="R197" s="7" t="s">
        <v>101</v>
      </c>
      <c r="S197" s="7" t="s">
        <v>109</v>
      </c>
      <c r="T197" s="7">
        <v>33.635662000000004</v>
      </c>
      <c r="U197" s="7">
        <v>-96.608879999999999</v>
      </c>
    </row>
    <row r="198" spans="1:21" ht="15.75" x14ac:dyDescent="0.5">
      <c r="A198" s="7">
        <v>32</v>
      </c>
      <c r="B198" s="7" t="s">
        <v>160</v>
      </c>
      <c r="C198" s="7" t="s">
        <v>161</v>
      </c>
      <c r="D198" s="8">
        <v>42449</v>
      </c>
      <c r="E198" s="7" t="s">
        <v>118</v>
      </c>
      <c r="F198" s="7" t="s">
        <v>24</v>
      </c>
      <c r="G198" s="7" t="s">
        <v>119</v>
      </c>
      <c r="H198" s="7" t="s">
        <v>120</v>
      </c>
      <c r="I198" s="7" t="s">
        <v>162</v>
      </c>
      <c r="J198" s="7">
        <v>4</v>
      </c>
      <c r="K198" s="7">
        <v>0</v>
      </c>
      <c r="L198" s="7">
        <v>3</v>
      </c>
      <c r="M198" s="7">
        <v>0</v>
      </c>
      <c r="N198" s="7"/>
      <c r="O198" s="7">
        <v>1</v>
      </c>
      <c r="P198" s="7" t="s">
        <v>163</v>
      </c>
      <c r="Q198" s="7" t="s">
        <v>52</v>
      </c>
      <c r="R198" s="7" t="s">
        <v>122</v>
      </c>
      <c r="S198" s="7" t="s">
        <v>109</v>
      </c>
      <c r="T198" s="7">
        <v>38.252665</v>
      </c>
      <c r="U198" s="7">
        <v>-85.758455999999995</v>
      </c>
    </row>
    <row r="199" spans="1:21" ht="15.75" x14ac:dyDescent="0.5">
      <c r="A199" s="7">
        <v>33</v>
      </c>
      <c r="B199" s="7" t="s">
        <v>164</v>
      </c>
      <c r="C199" s="7" t="s">
        <v>164</v>
      </c>
      <c r="D199" s="8">
        <v>42448</v>
      </c>
      <c r="E199" s="7" t="s">
        <v>118</v>
      </c>
      <c r="F199" s="7" t="s">
        <v>24</v>
      </c>
      <c r="G199" s="56" t="s">
        <v>165</v>
      </c>
      <c r="H199" s="56"/>
      <c r="I199" s="7" t="s">
        <v>166</v>
      </c>
      <c r="J199" s="7">
        <v>1</v>
      </c>
      <c r="K199" s="7">
        <v>4</v>
      </c>
      <c r="L199" s="7">
        <v>5</v>
      </c>
      <c r="M199" s="7">
        <v>0</v>
      </c>
      <c r="N199" s="7"/>
      <c r="O199" s="7"/>
      <c r="P199" s="7"/>
      <c r="Q199" s="7" t="s">
        <v>101</v>
      </c>
      <c r="R199" s="7" t="s">
        <v>101</v>
      </c>
      <c r="S199" s="7" t="s">
        <v>101</v>
      </c>
      <c r="T199" s="7">
        <v>26.127586000000001</v>
      </c>
      <c r="U199" s="7">
        <v>-80.233103999999997</v>
      </c>
    </row>
    <row r="200" spans="1:21" ht="15.75" x14ac:dyDescent="0.5">
      <c r="A200" s="7">
        <v>34</v>
      </c>
      <c r="B200" s="7" t="s">
        <v>167</v>
      </c>
      <c r="C200" s="7" t="s">
        <v>168</v>
      </c>
      <c r="D200" s="8">
        <v>42448</v>
      </c>
      <c r="E200" s="7" t="s">
        <v>169</v>
      </c>
      <c r="F200" s="7" t="s">
        <v>34</v>
      </c>
      <c r="G200" s="7" t="s">
        <v>25</v>
      </c>
      <c r="H200" s="7" t="s">
        <v>57</v>
      </c>
      <c r="I200" s="7" t="s">
        <v>170</v>
      </c>
      <c r="J200" s="7">
        <v>2</v>
      </c>
      <c r="K200" s="7">
        <v>2</v>
      </c>
      <c r="L200" s="7">
        <v>4</v>
      </c>
      <c r="M200" s="7">
        <v>0</v>
      </c>
      <c r="N200" s="7"/>
      <c r="O200" s="7"/>
      <c r="P200" s="7"/>
      <c r="Q200" s="7" t="s">
        <v>101</v>
      </c>
      <c r="R200" s="7" t="s">
        <v>108</v>
      </c>
      <c r="S200" s="7" t="s">
        <v>109</v>
      </c>
      <c r="T200" s="7">
        <v>32.543745000000001</v>
      </c>
      <c r="U200" s="7">
        <v>-86.211912999999996</v>
      </c>
    </row>
    <row r="201" spans="1:21" ht="15.75" x14ac:dyDescent="0.5">
      <c r="A201" s="7">
        <v>35</v>
      </c>
      <c r="B201" s="56" t="s">
        <v>171</v>
      </c>
      <c r="C201" s="56"/>
      <c r="D201" s="8">
        <v>42444</v>
      </c>
      <c r="E201" s="7" t="s">
        <v>172</v>
      </c>
      <c r="F201" s="7" t="s">
        <v>34</v>
      </c>
      <c r="G201" s="7" t="s">
        <v>25</v>
      </c>
      <c r="H201" s="7" t="s">
        <v>132</v>
      </c>
      <c r="I201" s="7" t="s">
        <v>173</v>
      </c>
      <c r="J201" s="7">
        <v>0</v>
      </c>
      <c r="K201" s="7">
        <v>4</v>
      </c>
      <c r="L201" s="7">
        <v>4</v>
      </c>
      <c r="M201" s="7">
        <v>0</v>
      </c>
      <c r="N201" s="7"/>
      <c r="O201" s="7"/>
      <c r="P201" s="7"/>
      <c r="Q201" s="7" t="s">
        <v>101</v>
      </c>
      <c r="R201" s="7" t="s">
        <v>101</v>
      </c>
      <c r="S201" s="7" t="s">
        <v>101</v>
      </c>
      <c r="T201" s="7">
        <v>33.748995000000001</v>
      </c>
      <c r="U201" s="7">
        <v>-84.387981999999994</v>
      </c>
    </row>
    <row r="202" spans="1:21" ht="15.75" x14ac:dyDescent="0.5">
      <c r="A202" s="7">
        <v>36</v>
      </c>
      <c r="B202" s="56" t="s">
        <v>174</v>
      </c>
      <c r="C202" s="56"/>
      <c r="D202" s="8">
        <v>42442</v>
      </c>
      <c r="E202" s="7"/>
      <c r="F202" s="7"/>
      <c r="G202" s="7" t="s">
        <v>119</v>
      </c>
      <c r="H202" s="7"/>
      <c r="I202" s="7" t="s">
        <v>175</v>
      </c>
      <c r="J202" s="7">
        <v>0</v>
      </c>
      <c r="K202" s="7">
        <v>4</v>
      </c>
      <c r="L202" s="7">
        <v>4</v>
      </c>
      <c r="M202" s="7">
        <v>0</v>
      </c>
      <c r="N202" s="7"/>
      <c r="O202" s="7"/>
      <c r="P202" s="7"/>
      <c r="Q202" s="7" t="s">
        <v>101</v>
      </c>
      <c r="R202" s="7" t="s">
        <v>101</v>
      </c>
      <c r="S202" s="7" t="s">
        <v>101</v>
      </c>
      <c r="T202" s="7">
        <v>26.640628</v>
      </c>
      <c r="U202" s="7">
        <v>-81.872308000000004</v>
      </c>
    </row>
    <row r="203" spans="1:21" ht="15.75" x14ac:dyDescent="0.5">
      <c r="A203" s="7">
        <v>37</v>
      </c>
      <c r="B203" s="56" t="s">
        <v>176</v>
      </c>
      <c r="C203" s="56"/>
      <c r="D203" s="8">
        <v>42441</v>
      </c>
      <c r="E203" s="7"/>
      <c r="F203" s="7" t="s">
        <v>34</v>
      </c>
      <c r="G203" s="7" t="s">
        <v>119</v>
      </c>
      <c r="H203" s="7" t="s">
        <v>120</v>
      </c>
      <c r="I203" s="7" t="s">
        <v>177</v>
      </c>
      <c r="J203" s="7">
        <v>2</v>
      </c>
      <c r="K203" s="7">
        <v>2</v>
      </c>
      <c r="L203" s="7">
        <v>3</v>
      </c>
      <c r="M203" s="7">
        <v>0</v>
      </c>
      <c r="N203" s="7"/>
      <c r="O203" s="7"/>
      <c r="P203" s="7"/>
      <c r="Q203" s="7" t="s">
        <v>101</v>
      </c>
      <c r="R203" s="7" t="s">
        <v>101</v>
      </c>
      <c r="S203" s="7" t="s">
        <v>109</v>
      </c>
      <c r="T203" s="7">
        <v>34.111223000000003</v>
      </c>
      <c r="U203" s="7">
        <v>-82.867084000000006</v>
      </c>
    </row>
    <row r="204" spans="1:21" ht="15.75" x14ac:dyDescent="0.5">
      <c r="A204" s="7">
        <v>38</v>
      </c>
      <c r="B204" s="56" t="s">
        <v>178</v>
      </c>
      <c r="C204" s="56"/>
      <c r="D204" s="8">
        <v>42440</v>
      </c>
      <c r="E204" s="7" t="s">
        <v>179</v>
      </c>
      <c r="F204" s="7" t="s">
        <v>34</v>
      </c>
      <c r="G204" s="7" t="s">
        <v>25</v>
      </c>
      <c r="H204" s="7"/>
      <c r="I204" s="7" t="s">
        <v>180</v>
      </c>
      <c r="J204" s="7">
        <v>0</v>
      </c>
      <c r="K204" s="7">
        <v>5</v>
      </c>
      <c r="L204" s="7">
        <v>5</v>
      </c>
      <c r="M204" s="7">
        <v>0</v>
      </c>
      <c r="N204" s="7"/>
      <c r="O204" s="7"/>
      <c r="P204" s="7"/>
      <c r="Q204" s="7" t="s">
        <v>101</v>
      </c>
      <c r="R204" s="7" t="s">
        <v>101</v>
      </c>
      <c r="S204" s="7" t="s">
        <v>101</v>
      </c>
      <c r="T204" s="7">
        <v>40.217053</v>
      </c>
      <c r="U204" s="7">
        <v>-74.742937999999995</v>
      </c>
    </row>
    <row r="205" spans="1:21" ht="15.75" x14ac:dyDescent="0.5">
      <c r="A205" s="7">
        <v>39</v>
      </c>
      <c r="B205" s="56" t="s">
        <v>181</v>
      </c>
      <c r="C205" s="56"/>
      <c r="D205" s="8">
        <v>42440</v>
      </c>
      <c r="E205" s="7"/>
      <c r="F205" s="7" t="s">
        <v>34</v>
      </c>
      <c r="G205" s="7" t="s">
        <v>25</v>
      </c>
      <c r="H205" s="7"/>
      <c r="I205" s="7" t="s">
        <v>182</v>
      </c>
      <c r="J205" s="7">
        <v>2</v>
      </c>
      <c r="K205" s="7">
        <v>2</v>
      </c>
      <c r="L205" s="7">
        <v>4</v>
      </c>
      <c r="M205" s="7">
        <v>0</v>
      </c>
      <c r="N205" s="7"/>
      <c r="O205" s="7"/>
      <c r="P205" s="7"/>
      <c r="Q205" s="7" t="s">
        <v>101</v>
      </c>
      <c r="R205" s="7" t="s">
        <v>101</v>
      </c>
      <c r="S205" s="7" t="s">
        <v>101</v>
      </c>
      <c r="T205" s="7">
        <v>42.331426999999998</v>
      </c>
      <c r="U205" s="7">
        <v>-83.045754000000002</v>
      </c>
    </row>
    <row r="206" spans="1:21" ht="15.75" x14ac:dyDescent="0.5">
      <c r="A206" s="7">
        <v>40</v>
      </c>
      <c r="B206" s="7" t="s">
        <v>183</v>
      </c>
      <c r="C206" s="7" t="s">
        <v>183</v>
      </c>
      <c r="D206" s="8">
        <v>42438</v>
      </c>
      <c r="E206" s="7" t="s">
        <v>184</v>
      </c>
      <c r="F206" s="7" t="s">
        <v>34</v>
      </c>
      <c r="G206" s="7" t="s">
        <v>25</v>
      </c>
      <c r="H206" s="7" t="s">
        <v>57</v>
      </c>
      <c r="I206" s="7" t="s">
        <v>1144</v>
      </c>
      <c r="J206" s="7">
        <v>6</v>
      </c>
      <c r="K206" s="7">
        <v>3</v>
      </c>
      <c r="L206" s="7">
        <v>9</v>
      </c>
      <c r="M206" s="7">
        <v>0</v>
      </c>
      <c r="N206" s="7"/>
      <c r="O206" s="7"/>
      <c r="P206" s="7"/>
      <c r="Q206" s="7" t="s">
        <v>101</v>
      </c>
      <c r="R206" s="7" t="s">
        <v>101</v>
      </c>
      <c r="S206" s="7" t="s">
        <v>109</v>
      </c>
      <c r="T206" s="7">
        <v>40.440624999999997</v>
      </c>
      <c r="U206" s="7">
        <v>-79.995885999999999</v>
      </c>
    </row>
    <row r="207" spans="1:21" ht="15.75" x14ac:dyDescent="0.5">
      <c r="A207" s="7">
        <v>41</v>
      </c>
      <c r="B207" s="56" t="s">
        <v>186</v>
      </c>
      <c r="C207" s="56"/>
      <c r="D207" s="8">
        <v>42438</v>
      </c>
      <c r="E207" s="7" t="s">
        <v>184</v>
      </c>
      <c r="F207" s="7" t="s">
        <v>34</v>
      </c>
      <c r="G207" s="7" t="s">
        <v>25</v>
      </c>
      <c r="H207" s="7" t="s">
        <v>57</v>
      </c>
      <c r="I207" s="7" t="s">
        <v>187</v>
      </c>
      <c r="J207" s="7">
        <v>5</v>
      </c>
      <c r="K207" s="7">
        <v>3</v>
      </c>
      <c r="L207" s="7">
        <v>8</v>
      </c>
      <c r="M207" s="7">
        <v>0</v>
      </c>
      <c r="N207" s="7"/>
      <c r="O207" s="7"/>
      <c r="P207" s="7"/>
      <c r="Q207" s="7" t="s">
        <v>101</v>
      </c>
      <c r="R207" s="7" t="s">
        <v>101</v>
      </c>
      <c r="S207" s="7" t="s">
        <v>109</v>
      </c>
      <c r="T207" s="7">
        <v>40.441735999999999</v>
      </c>
      <c r="U207" s="7">
        <v>-79.881994000000006</v>
      </c>
    </row>
    <row r="208" spans="1:21" ht="15.75" x14ac:dyDescent="0.5">
      <c r="A208" s="7">
        <v>42</v>
      </c>
      <c r="B208" s="7" t="s">
        <v>188</v>
      </c>
      <c r="C208" s="7" t="s">
        <v>188</v>
      </c>
      <c r="D208" s="8">
        <v>42436</v>
      </c>
      <c r="E208" s="7" t="s">
        <v>118</v>
      </c>
      <c r="F208" s="7" t="s">
        <v>24</v>
      </c>
      <c r="G208" s="56" t="s">
        <v>189</v>
      </c>
      <c r="H208" s="56"/>
      <c r="I208" s="7" t="s">
        <v>190</v>
      </c>
      <c r="J208" s="7">
        <v>5</v>
      </c>
      <c r="K208" s="7">
        <v>0</v>
      </c>
      <c r="L208" s="7">
        <v>5</v>
      </c>
      <c r="M208" s="7">
        <v>0</v>
      </c>
      <c r="N208" s="7"/>
      <c r="O208" s="7"/>
      <c r="P208" s="7"/>
      <c r="Q208" s="7" t="s">
        <v>101</v>
      </c>
      <c r="R208" s="7" t="s">
        <v>191</v>
      </c>
      <c r="S208" s="7" t="s">
        <v>109</v>
      </c>
      <c r="T208" s="7">
        <v>39.114052999999998</v>
      </c>
      <c r="U208" s="7">
        <v>-94.627464000000003</v>
      </c>
    </row>
    <row r="209" spans="1:21" ht="15.75" x14ac:dyDescent="0.5">
      <c r="A209" s="7">
        <v>43</v>
      </c>
      <c r="B209" s="56" t="s">
        <v>192</v>
      </c>
      <c r="C209" s="56"/>
      <c r="D209" s="8">
        <v>42436</v>
      </c>
      <c r="E209" s="7" t="s">
        <v>193</v>
      </c>
      <c r="F209" s="7" t="s">
        <v>34</v>
      </c>
      <c r="G209" s="7" t="s">
        <v>25</v>
      </c>
      <c r="H209" s="7"/>
      <c r="I209" s="7" t="s">
        <v>194</v>
      </c>
      <c r="J209" s="7">
        <v>0</v>
      </c>
      <c r="K209" s="7">
        <v>4</v>
      </c>
      <c r="L209" s="7">
        <v>4</v>
      </c>
      <c r="M209" s="7">
        <v>0</v>
      </c>
      <c r="N209" s="7"/>
      <c r="O209" s="7"/>
      <c r="P209" s="7"/>
      <c r="Q209" s="7" t="s">
        <v>101</v>
      </c>
      <c r="R209" s="7" t="s">
        <v>101</v>
      </c>
      <c r="S209" s="7" t="s">
        <v>101</v>
      </c>
      <c r="T209" s="7">
        <v>30.22409</v>
      </c>
      <c r="U209" s="7">
        <v>-92.019842999999995</v>
      </c>
    </row>
    <row r="210" spans="1:21" ht="15.75" x14ac:dyDescent="0.5">
      <c r="A210" s="7">
        <v>44</v>
      </c>
      <c r="B210" s="56" t="s">
        <v>195</v>
      </c>
      <c r="C210" s="56"/>
      <c r="D210" s="8">
        <v>42436</v>
      </c>
      <c r="E210" s="7" t="s">
        <v>118</v>
      </c>
      <c r="F210" s="7" t="s">
        <v>24</v>
      </c>
      <c r="G210" s="56" t="s">
        <v>189</v>
      </c>
      <c r="H210" s="56"/>
      <c r="I210" s="7" t="s">
        <v>196</v>
      </c>
      <c r="J210" s="7">
        <v>4</v>
      </c>
      <c r="K210" s="7">
        <v>0</v>
      </c>
      <c r="L210" s="7">
        <v>4</v>
      </c>
      <c r="M210" s="7">
        <v>0</v>
      </c>
      <c r="N210" s="7"/>
      <c r="O210" s="7"/>
      <c r="P210" s="7"/>
      <c r="Q210" s="7" t="s">
        <v>101</v>
      </c>
      <c r="R210" s="7" t="s">
        <v>191</v>
      </c>
      <c r="S210" s="7" t="s">
        <v>109</v>
      </c>
      <c r="T210" s="7">
        <v>39.114052999999998</v>
      </c>
      <c r="U210" s="7">
        <v>-94.627464000000003</v>
      </c>
    </row>
    <row r="211" spans="1:21" ht="15.75" x14ac:dyDescent="0.5">
      <c r="A211" s="7">
        <v>45</v>
      </c>
      <c r="B211" s="7" t="s">
        <v>197</v>
      </c>
      <c r="C211" s="7" t="s">
        <v>198</v>
      </c>
      <c r="D211" s="8">
        <v>42435</v>
      </c>
      <c r="E211" s="7" t="s">
        <v>199</v>
      </c>
      <c r="F211" s="7" t="s">
        <v>24</v>
      </c>
      <c r="G211" s="7" t="s">
        <v>165</v>
      </c>
      <c r="H211" s="7" t="s">
        <v>57</v>
      </c>
      <c r="I211" s="7" t="s">
        <v>200</v>
      </c>
      <c r="J211" s="7">
        <v>1</v>
      </c>
      <c r="K211" s="7">
        <v>6</v>
      </c>
      <c r="L211" s="7">
        <v>7</v>
      </c>
      <c r="M211" s="7">
        <v>0</v>
      </c>
      <c r="N211" s="7"/>
      <c r="O211" s="7"/>
      <c r="P211" s="7"/>
      <c r="Q211" s="7" t="s">
        <v>101</v>
      </c>
      <c r="R211" s="7" t="s">
        <v>191</v>
      </c>
      <c r="S211" s="7" t="s">
        <v>109</v>
      </c>
      <c r="T211" s="7">
        <v>42.391764000000002</v>
      </c>
      <c r="U211" s="7">
        <v>-71.032827999999995</v>
      </c>
    </row>
    <row r="212" spans="1:21" ht="15.75" x14ac:dyDescent="0.5">
      <c r="A212" s="7">
        <v>46</v>
      </c>
      <c r="B212" s="56" t="s">
        <v>201</v>
      </c>
      <c r="C212" s="56"/>
      <c r="D212" s="8">
        <v>42435</v>
      </c>
      <c r="E212" s="7"/>
      <c r="F212" s="7" t="s">
        <v>34</v>
      </c>
      <c r="G212" s="7" t="s">
        <v>25</v>
      </c>
      <c r="H212" s="7" t="s">
        <v>132</v>
      </c>
      <c r="I212" s="7" t="s">
        <v>202</v>
      </c>
      <c r="J212" s="7">
        <v>0</v>
      </c>
      <c r="K212" s="7">
        <v>4</v>
      </c>
      <c r="L212" s="7">
        <v>4</v>
      </c>
      <c r="M212" s="7">
        <v>0</v>
      </c>
      <c r="N212" s="7"/>
      <c r="O212" s="7"/>
      <c r="P212" s="7"/>
      <c r="Q212" s="7" t="s">
        <v>101</v>
      </c>
      <c r="R212" s="7" t="s">
        <v>108</v>
      </c>
      <c r="S212" s="7" t="s">
        <v>109</v>
      </c>
      <c r="T212" s="7">
        <v>34.023243000000001</v>
      </c>
      <c r="U212" s="7">
        <v>-84.361555999999993</v>
      </c>
    </row>
    <row r="213" spans="1:21" ht="15.75" x14ac:dyDescent="0.5">
      <c r="A213" s="7">
        <v>47</v>
      </c>
      <c r="B213" s="56" t="s">
        <v>203</v>
      </c>
      <c r="C213" s="56"/>
      <c r="D213" s="8">
        <v>42434</v>
      </c>
      <c r="E213" s="7" t="s">
        <v>204</v>
      </c>
      <c r="F213" s="7" t="s">
        <v>34</v>
      </c>
      <c r="G213" s="7" t="s">
        <v>25</v>
      </c>
      <c r="H213" s="7" t="s">
        <v>132</v>
      </c>
      <c r="I213" s="7" t="s">
        <v>205</v>
      </c>
      <c r="J213" s="7">
        <v>0</v>
      </c>
      <c r="K213" s="7">
        <v>4</v>
      </c>
      <c r="L213" s="7">
        <v>4</v>
      </c>
      <c r="M213" s="7">
        <v>0</v>
      </c>
      <c r="N213" s="7"/>
      <c r="O213" s="7"/>
      <c r="P213" s="7"/>
      <c r="Q213" s="7" t="s">
        <v>101</v>
      </c>
      <c r="R213" s="7" t="s">
        <v>101</v>
      </c>
      <c r="S213" s="7" t="s">
        <v>101</v>
      </c>
      <c r="T213" s="7">
        <v>37.687176000000001</v>
      </c>
      <c r="U213" s="7">
        <v>-97.330053000000007</v>
      </c>
    </row>
    <row r="214" spans="1:21" ht="15.75" x14ac:dyDescent="0.5">
      <c r="A214" s="7">
        <v>48</v>
      </c>
      <c r="B214" s="56" t="s">
        <v>206</v>
      </c>
      <c r="C214" s="56"/>
      <c r="D214" s="8">
        <v>42428</v>
      </c>
      <c r="E214" s="7" t="s">
        <v>204</v>
      </c>
      <c r="F214" s="7" t="s">
        <v>34</v>
      </c>
      <c r="G214" s="7" t="s">
        <v>207</v>
      </c>
      <c r="H214" s="7" t="s">
        <v>132</v>
      </c>
      <c r="I214" s="7" t="s">
        <v>208</v>
      </c>
      <c r="J214" s="7">
        <v>0</v>
      </c>
      <c r="K214" s="7">
        <v>5</v>
      </c>
      <c r="L214" s="7">
        <v>5</v>
      </c>
      <c r="M214" s="7">
        <v>0</v>
      </c>
      <c r="N214" s="7"/>
      <c r="O214" s="7"/>
      <c r="P214" s="7"/>
      <c r="Q214" s="7" t="s">
        <v>101</v>
      </c>
      <c r="R214" s="7" t="s">
        <v>108</v>
      </c>
      <c r="S214" s="7" t="s">
        <v>109</v>
      </c>
      <c r="T214" s="7">
        <v>42.331426999999998</v>
      </c>
      <c r="U214" s="7">
        <v>-83.045754000000002</v>
      </c>
    </row>
    <row r="215" spans="1:21" ht="15.75" x14ac:dyDescent="0.5">
      <c r="A215" s="7">
        <v>49</v>
      </c>
      <c r="B215" s="56" t="s">
        <v>209</v>
      </c>
      <c r="C215" s="56"/>
      <c r="D215" s="8">
        <v>42428</v>
      </c>
      <c r="E215" s="7" t="s">
        <v>210</v>
      </c>
      <c r="F215" s="7" t="s">
        <v>34</v>
      </c>
      <c r="G215" s="7" t="s">
        <v>25</v>
      </c>
      <c r="H215" s="7"/>
      <c r="I215" s="7" t="s">
        <v>211</v>
      </c>
      <c r="J215" s="7">
        <v>1</v>
      </c>
      <c r="K215" s="7">
        <v>3</v>
      </c>
      <c r="L215" s="7">
        <v>4</v>
      </c>
      <c r="M215" s="7">
        <v>0</v>
      </c>
      <c r="N215" s="7"/>
      <c r="O215" s="7"/>
      <c r="P215" s="7"/>
      <c r="Q215" s="7" t="s">
        <v>101</v>
      </c>
      <c r="R215" s="7" t="s">
        <v>191</v>
      </c>
      <c r="S215" s="7" t="s">
        <v>109</v>
      </c>
      <c r="T215" s="7">
        <v>33.997197</v>
      </c>
      <c r="U215" s="7">
        <v>-117.48548</v>
      </c>
    </row>
    <row r="216" spans="1:21" ht="15.75" x14ac:dyDescent="0.5">
      <c r="A216" s="7">
        <v>50</v>
      </c>
      <c r="B216" s="7" t="s">
        <v>212</v>
      </c>
      <c r="C216" s="7" t="s">
        <v>213</v>
      </c>
      <c r="D216" s="8">
        <v>42427</v>
      </c>
      <c r="E216" s="7" t="s">
        <v>214</v>
      </c>
      <c r="F216" s="7" t="s">
        <v>34</v>
      </c>
      <c r="G216" s="7" t="s">
        <v>25</v>
      </c>
      <c r="H216" s="7"/>
      <c r="I216" s="7" t="s">
        <v>215</v>
      </c>
      <c r="J216" s="7">
        <v>2</v>
      </c>
      <c r="K216" s="7">
        <v>2</v>
      </c>
      <c r="L216" s="7">
        <v>4</v>
      </c>
      <c r="M216" s="7">
        <v>3</v>
      </c>
      <c r="N216" s="7"/>
      <c r="O216" s="7"/>
      <c r="P216" s="7"/>
      <c r="Q216" s="7" t="s">
        <v>101</v>
      </c>
      <c r="R216" s="7" t="s">
        <v>108</v>
      </c>
      <c r="S216" s="7" t="s">
        <v>109</v>
      </c>
      <c r="T216" s="7">
        <v>38.669699999999999</v>
      </c>
      <c r="U216" s="7">
        <v>-77.352400000000003</v>
      </c>
    </row>
    <row r="217" spans="1:21" ht="15.75" x14ac:dyDescent="0.5">
      <c r="A217" s="7">
        <v>51</v>
      </c>
      <c r="B217" s="7" t="s">
        <v>216</v>
      </c>
      <c r="C217" s="7" t="s">
        <v>216</v>
      </c>
      <c r="D217" s="8">
        <v>42426</v>
      </c>
      <c r="E217" s="7" t="s">
        <v>118</v>
      </c>
      <c r="F217" s="7" t="s">
        <v>24</v>
      </c>
      <c r="G217" s="7" t="s">
        <v>119</v>
      </c>
      <c r="H217" s="7" t="s">
        <v>120</v>
      </c>
      <c r="I217" s="7" t="s">
        <v>217</v>
      </c>
      <c r="J217" s="7">
        <v>5</v>
      </c>
      <c r="K217" s="7">
        <v>0</v>
      </c>
      <c r="L217" s="7">
        <v>4</v>
      </c>
      <c r="M217" s="7">
        <v>0</v>
      </c>
      <c r="N217" s="7"/>
      <c r="O217" s="7"/>
      <c r="P217" s="7"/>
      <c r="Q217" s="7" t="s">
        <v>101</v>
      </c>
      <c r="R217" s="7" t="s">
        <v>122</v>
      </c>
      <c r="S217" s="7" t="s">
        <v>109</v>
      </c>
      <c r="T217" s="7">
        <v>47.503300000000003</v>
      </c>
      <c r="U217" s="7">
        <v>-122.931</v>
      </c>
    </row>
    <row r="218" spans="1:21" ht="15.75" x14ac:dyDescent="0.5">
      <c r="A218" s="7">
        <v>52</v>
      </c>
      <c r="B218" s="7" t="s">
        <v>218</v>
      </c>
      <c r="C218" s="7" t="s">
        <v>219</v>
      </c>
      <c r="D218" s="8">
        <v>42425</v>
      </c>
      <c r="E218" s="7" t="s">
        <v>220</v>
      </c>
      <c r="F218" s="7" t="s">
        <v>24</v>
      </c>
      <c r="G218" s="7" t="s">
        <v>25</v>
      </c>
      <c r="H218" s="7"/>
      <c r="I218" s="7" t="s">
        <v>221</v>
      </c>
      <c r="J218" s="7">
        <v>3</v>
      </c>
      <c r="K218" s="7">
        <v>14</v>
      </c>
      <c r="L218" s="7">
        <v>17</v>
      </c>
      <c r="M218" s="7">
        <v>0</v>
      </c>
      <c r="N218" s="7"/>
      <c r="O218" s="7">
        <v>1</v>
      </c>
      <c r="P218" s="7" t="s">
        <v>222</v>
      </c>
      <c r="Q218" s="7" t="s">
        <v>47</v>
      </c>
      <c r="R218" s="7" t="s">
        <v>42</v>
      </c>
      <c r="S218" s="7" t="s">
        <v>109</v>
      </c>
      <c r="T218" s="7"/>
      <c r="U218" s="7"/>
    </row>
    <row r="219" spans="1:21" ht="15.75" x14ac:dyDescent="0.5">
      <c r="A219" s="7">
        <v>53</v>
      </c>
      <c r="B219" s="7" t="s">
        <v>219</v>
      </c>
      <c r="C219" s="7" t="s">
        <v>219</v>
      </c>
      <c r="D219" s="8">
        <v>42425</v>
      </c>
      <c r="E219" s="7"/>
      <c r="F219" s="7" t="s">
        <v>34</v>
      </c>
      <c r="G219" s="7" t="s">
        <v>25</v>
      </c>
      <c r="H219" s="7" t="s">
        <v>223</v>
      </c>
      <c r="I219" s="7" t="s">
        <v>224</v>
      </c>
      <c r="J219" s="7">
        <v>4</v>
      </c>
      <c r="K219" s="7">
        <v>14</v>
      </c>
      <c r="L219" s="7">
        <v>17</v>
      </c>
      <c r="M219" s="7">
        <v>0</v>
      </c>
      <c r="N219" s="7"/>
      <c r="O219" s="7">
        <v>1</v>
      </c>
      <c r="P219" s="7" t="s">
        <v>225</v>
      </c>
      <c r="Q219" s="7" t="s">
        <v>101</v>
      </c>
      <c r="R219" s="7" t="s">
        <v>108</v>
      </c>
      <c r="S219" s="7" t="s">
        <v>109</v>
      </c>
      <c r="T219" s="7">
        <v>38.136800000000001</v>
      </c>
      <c r="U219" s="7">
        <v>-97.4268</v>
      </c>
    </row>
    <row r="220" spans="1:21" ht="15.75" x14ac:dyDescent="0.5">
      <c r="A220" s="7">
        <v>54</v>
      </c>
      <c r="B220" s="56" t="s">
        <v>226</v>
      </c>
      <c r="C220" s="56"/>
      <c r="D220" s="8">
        <v>42425</v>
      </c>
      <c r="E220" s="7" t="s">
        <v>118</v>
      </c>
      <c r="F220" s="7" t="s">
        <v>24</v>
      </c>
      <c r="G220" s="7" t="s">
        <v>119</v>
      </c>
      <c r="H220" s="7" t="s">
        <v>223</v>
      </c>
      <c r="I220" s="7" t="s">
        <v>227</v>
      </c>
      <c r="J220" s="7">
        <v>5</v>
      </c>
      <c r="K220" s="7">
        <v>0</v>
      </c>
      <c r="L220" s="7">
        <v>4</v>
      </c>
      <c r="M220" s="7">
        <v>0</v>
      </c>
      <c r="N220" s="7"/>
      <c r="O220" s="7"/>
      <c r="P220" s="7"/>
      <c r="Q220" s="7" t="s">
        <v>101</v>
      </c>
      <c r="R220" s="7" t="s">
        <v>122</v>
      </c>
      <c r="S220" s="7" t="s">
        <v>109</v>
      </c>
      <c r="T220" s="7">
        <v>47.451459</v>
      </c>
      <c r="U220" s="7">
        <v>-122.82694600000001</v>
      </c>
    </row>
    <row r="221" spans="1:21" ht="15.75" x14ac:dyDescent="0.5">
      <c r="A221" s="7">
        <v>55</v>
      </c>
      <c r="B221" s="7" t="s">
        <v>228</v>
      </c>
      <c r="C221" s="7" t="s">
        <v>229</v>
      </c>
      <c r="D221" s="8">
        <v>42423</v>
      </c>
      <c r="E221" s="7" t="s">
        <v>118</v>
      </c>
      <c r="F221" s="7" t="s">
        <v>24</v>
      </c>
      <c r="G221" s="7" t="s">
        <v>119</v>
      </c>
      <c r="H221" s="7" t="s">
        <v>223</v>
      </c>
      <c r="I221" s="7" t="s">
        <v>230</v>
      </c>
      <c r="J221" s="7">
        <v>5</v>
      </c>
      <c r="K221" s="7">
        <v>0</v>
      </c>
      <c r="L221" s="7">
        <v>4</v>
      </c>
      <c r="M221" s="7">
        <v>0</v>
      </c>
      <c r="N221" s="7"/>
      <c r="O221" s="7"/>
      <c r="P221" s="7"/>
      <c r="Q221" s="7" t="s">
        <v>101</v>
      </c>
      <c r="R221" s="7" t="s">
        <v>122</v>
      </c>
      <c r="S221" s="7" t="s">
        <v>109</v>
      </c>
      <c r="T221" s="7">
        <v>33.448377000000001</v>
      </c>
      <c r="U221" s="7">
        <v>-112.074037</v>
      </c>
    </row>
    <row r="222" spans="1:21" ht="15.75" x14ac:dyDescent="0.5">
      <c r="A222" s="7">
        <v>56</v>
      </c>
      <c r="B222" s="56" t="s">
        <v>231</v>
      </c>
      <c r="C222" s="56"/>
      <c r="D222" s="8">
        <v>42421</v>
      </c>
      <c r="E222" s="7" t="s">
        <v>232</v>
      </c>
      <c r="F222" s="7" t="s">
        <v>34</v>
      </c>
      <c r="G222" s="7" t="s">
        <v>25</v>
      </c>
      <c r="H222" s="7"/>
      <c r="I222" s="7" t="s">
        <v>233</v>
      </c>
      <c r="J222" s="7">
        <v>1</v>
      </c>
      <c r="K222" s="7">
        <v>3</v>
      </c>
      <c r="L222" s="7">
        <v>4</v>
      </c>
      <c r="M222" s="7">
        <v>0</v>
      </c>
      <c r="N222" s="7"/>
      <c r="O222" s="7"/>
      <c r="P222" s="7"/>
      <c r="Q222" s="7" t="s">
        <v>101</v>
      </c>
      <c r="R222" s="7" t="s">
        <v>108</v>
      </c>
      <c r="S222" s="7" t="s">
        <v>109</v>
      </c>
      <c r="T222" s="7">
        <v>38.771439999999998</v>
      </c>
      <c r="U222" s="7">
        <v>-90.370948999999996</v>
      </c>
    </row>
    <row r="223" spans="1:21" ht="15.75" x14ac:dyDescent="0.5">
      <c r="A223" s="7">
        <v>57</v>
      </c>
      <c r="B223" s="56" t="s">
        <v>234</v>
      </c>
      <c r="C223" s="56"/>
      <c r="D223" s="8">
        <v>42421</v>
      </c>
      <c r="E223" s="7"/>
      <c r="F223" s="7" t="s">
        <v>34</v>
      </c>
      <c r="G223" s="7" t="s">
        <v>25</v>
      </c>
      <c r="H223" s="7"/>
      <c r="I223" s="7" t="s">
        <v>235</v>
      </c>
      <c r="J223" s="7">
        <v>0</v>
      </c>
      <c r="K223" s="7">
        <v>5</v>
      </c>
      <c r="L223" s="7">
        <v>5</v>
      </c>
      <c r="M223" s="7">
        <v>0</v>
      </c>
      <c r="N223" s="7"/>
      <c r="O223" s="7"/>
      <c r="P223" s="7"/>
      <c r="Q223" s="7" t="s">
        <v>101</v>
      </c>
      <c r="R223" s="7" t="s">
        <v>101</v>
      </c>
      <c r="S223" s="7" t="s">
        <v>101</v>
      </c>
      <c r="T223" s="7">
        <v>29.760427</v>
      </c>
      <c r="U223" s="7">
        <v>-95.369803000000005</v>
      </c>
    </row>
    <row r="224" spans="1:21" ht="15.75" x14ac:dyDescent="0.5">
      <c r="A224" s="7">
        <v>58</v>
      </c>
      <c r="B224" s="7" t="s">
        <v>236</v>
      </c>
      <c r="C224" s="7" t="s">
        <v>237</v>
      </c>
      <c r="D224" s="8">
        <v>42420</v>
      </c>
      <c r="E224" s="7" t="s">
        <v>210</v>
      </c>
      <c r="F224" s="7" t="s">
        <v>34</v>
      </c>
      <c r="G224" s="7" t="s">
        <v>25</v>
      </c>
      <c r="H224" s="7"/>
      <c r="I224" s="7" t="s">
        <v>238</v>
      </c>
      <c r="J224" s="7">
        <v>6</v>
      </c>
      <c r="K224" s="7">
        <v>2</v>
      </c>
      <c r="L224" s="7">
        <v>8</v>
      </c>
      <c r="M224" s="7">
        <v>0</v>
      </c>
      <c r="N224" s="7"/>
      <c r="O224" s="7">
        <v>1</v>
      </c>
      <c r="P224" s="7" t="s">
        <v>239</v>
      </c>
      <c r="Q224" s="7" t="s">
        <v>47</v>
      </c>
      <c r="R224" s="7" t="s">
        <v>29</v>
      </c>
      <c r="S224" s="7" t="s">
        <v>109</v>
      </c>
      <c r="T224" s="7"/>
      <c r="U224" s="7"/>
    </row>
    <row r="225" spans="1:21" ht="15.75" x14ac:dyDescent="0.5">
      <c r="A225" s="7">
        <v>59</v>
      </c>
      <c r="B225" s="7" t="s">
        <v>240</v>
      </c>
      <c r="C225" s="7" t="s">
        <v>240</v>
      </c>
      <c r="D225" s="8">
        <v>42420</v>
      </c>
      <c r="E225" s="7" t="s">
        <v>214</v>
      </c>
      <c r="F225" s="7" t="s">
        <v>34</v>
      </c>
      <c r="G225" s="7" t="s">
        <v>241</v>
      </c>
      <c r="H225" s="7" t="s">
        <v>120</v>
      </c>
      <c r="I225" s="7" t="s">
        <v>242</v>
      </c>
      <c r="J225" s="7">
        <v>2</v>
      </c>
      <c r="K225" s="7">
        <v>3</v>
      </c>
      <c r="L225" s="7">
        <v>4</v>
      </c>
      <c r="M225" s="7">
        <v>1</v>
      </c>
      <c r="N225" s="7"/>
      <c r="O225" s="7"/>
      <c r="P225" s="7"/>
      <c r="Q225" s="7" t="s">
        <v>101</v>
      </c>
      <c r="R225" s="7" t="s">
        <v>122</v>
      </c>
      <c r="S225" s="7" t="s">
        <v>109</v>
      </c>
      <c r="T225" s="7">
        <v>34.740400000000001</v>
      </c>
      <c r="U225" s="7">
        <v>-88.138300000000001</v>
      </c>
    </row>
    <row r="226" spans="1:21" ht="15.75" x14ac:dyDescent="0.5">
      <c r="A226" s="7">
        <v>60</v>
      </c>
      <c r="B226" s="56" t="s">
        <v>243</v>
      </c>
      <c r="C226" s="56"/>
      <c r="D226" s="8">
        <v>42420</v>
      </c>
      <c r="E226" s="7" t="s">
        <v>244</v>
      </c>
      <c r="F226" s="7" t="s">
        <v>34</v>
      </c>
      <c r="G226" s="7" t="s">
        <v>25</v>
      </c>
      <c r="H226" s="7" t="s">
        <v>132</v>
      </c>
      <c r="I226" s="7" t="s">
        <v>245</v>
      </c>
      <c r="J226" s="7">
        <v>1</v>
      </c>
      <c r="K226" s="7">
        <v>3</v>
      </c>
      <c r="L226" s="7">
        <v>4</v>
      </c>
      <c r="M226" s="7">
        <v>0</v>
      </c>
      <c r="N226" s="7"/>
      <c r="O226" s="7"/>
      <c r="P226" s="7"/>
      <c r="Q226" s="7" t="s">
        <v>101</v>
      </c>
      <c r="R226" s="7" t="s">
        <v>101</v>
      </c>
      <c r="S226" s="7" t="s">
        <v>101</v>
      </c>
      <c r="T226" s="7">
        <v>27.950575000000001</v>
      </c>
      <c r="U226" s="7">
        <v>-82.457177999999999</v>
      </c>
    </row>
    <row r="227" spans="1:21" ht="15.75" x14ac:dyDescent="0.5">
      <c r="A227" s="7">
        <v>61</v>
      </c>
      <c r="B227" s="56" t="s">
        <v>246</v>
      </c>
      <c r="C227" s="56"/>
      <c r="D227" s="8">
        <v>42420</v>
      </c>
      <c r="E227" s="7"/>
      <c r="F227" s="7" t="s">
        <v>34</v>
      </c>
      <c r="G227" s="7" t="s">
        <v>25</v>
      </c>
      <c r="H227" s="7"/>
      <c r="I227" s="7" t="s">
        <v>247</v>
      </c>
      <c r="J227" s="7">
        <v>6</v>
      </c>
      <c r="K227" s="7">
        <v>2</v>
      </c>
      <c r="L227" s="7">
        <v>8</v>
      </c>
      <c r="M227" s="7">
        <v>0</v>
      </c>
      <c r="N227" s="7"/>
      <c r="O227" s="7">
        <v>1</v>
      </c>
      <c r="P227" s="7" t="s">
        <v>239</v>
      </c>
      <c r="Q227" s="7" t="s">
        <v>28</v>
      </c>
      <c r="R227" s="7" t="s">
        <v>122</v>
      </c>
      <c r="S227" s="7" t="s">
        <v>109</v>
      </c>
      <c r="T227" s="7">
        <v>42.291707000000002</v>
      </c>
      <c r="U227" s="7">
        <v>-85.587228999999994</v>
      </c>
    </row>
    <row r="228" spans="1:21" ht="15.75" x14ac:dyDescent="0.5">
      <c r="A228" s="7">
        <v>62</v>
      </c>
      <c r="B228" s="56" t="s">
        <v>248</v>
      </c>
      <c r="C228" s="56"/>
      <c r="D228" s="8">
        <v>42419</v>
      </c>
      <c r="E228" s="7"/>
      <c r="F228" s="7" t="s">
        <v>34</v>
      </c>
      <c r="G228" s="7" t="s">
        <v>25</v>
      </c>
      <c r="H228" s="7"/>
      <c r="I228" s="7" t="s">
        <v>249</v>
      </c>
      <c r="J228" s="7">
        <v>2</v>
      </c>
      <c r="K228" s="7">
        <v>2</v>
      </c>
      <c r="L228" s="7">
        <v>4</v>
      </c>
      <c r="M228" s="7">
        <v>0</v>
      </c>
      <c r="N228" s="7"/>
      <c r="O228" s="7"/>
      <c r="P228" s="7"/>
      <c r="Q228" s="7" t="s">
        <v>101</v>
      </c>
      <c r="R228" s="7" t="s">
        <v>101</v>
      </c>
      <c r="S228" s="7" t="s">
        <v>101</v>
      </c>
      <c r="T228" s="7">
        <v>38.104086000000002</v>
      </c>
      <c r="U228" s="7">
        <v>-122.256637</v>
      </c>
    </row>
    <row r="229" spans="1:21" ht="15.75" x14ac:dyDescent="0.5">
      <c r="A229" s="7">
        <v>63</v>
      </c>
      <c r="B229" s="56" t="s">
        <v>250</v>
      </c>
      <c r="C229" s="56"/>
      <c r="D229" s="8">
        <v>42409</v>
      </c>
      <c r="E229" s="7" t="s">
        <v>251</v>
      </c>
      <c r="F229" s="7" t="s">
        <v>34</v>
      </c>
      <c r="G229" s="7" t="s">
        <v>25</v>
      </c>
      <c r="H229" s="7" t="s">
        <v>223</v>
      </c>
      <c r="I229" s="7" t="s">
        <v>252</v>
      </c>
      <c r="J229" s="7">
        <v>0</v>
      </c>
      <c r="K229" s="7">
        <v>3</v>
      </c>
      <c r="L229" s="7">
        <v>3</v>
      </c>
      <c r="M229" s="7">
        <v>0</v>
      </c>
      <c r="N229" s="7"/>
      <c r="O229" s="7"/>
      <c r="P229" s="7"/>
      <c r="Q229" s="7" t="s">
        <v>101</v>
      </c>
      <c r="R229" s="7" t="s">
        <v>108</v>
      </c>
      <c r="S229" s="7" t="s">
        <v>109</v>
      </c>
      <c r="T229" s="7">
        <v>43.201126000000002</v>
      </c>
      <c r="U229" s="7">
        <v>-86.238945999999999</v>
      </c>
    </row>
    <row r="230" spans="1:21" ht="15.75" x14ac:dyDescent="0.5">
      <c r="A230" s="7">
        <v>64</v>
      </c>
      <c r="B230" s="7" t="s">
        <v>60</v>
      </c>
      <c r="C230" s="7" t="s">
        <v>60</v>
      </c>
      <c r="D230" s="8">
        <v>42407</v>
      </c>
      <c r="E230" s="7" t="s">
        <v>253</v>
      </c>
      <c r="F230" s="7" t="s">
        <v>24</v>
      </c>
      <c r="G230" s="7" t="s">
        <v>25</v>
      </c>
      <c r="H230" s="7" t="s">
        <v>57</v>
      </c>
      <c r="I230" s="7" t="s">
        <v>254</v>
      </c>
      <c r="J230" s="7">
        <v>2</v>
      </c>
      <c r="K230" s="7">
        <v>10</v>
      </c>
      <c r="L230" s="7">
        <v>12</v>
      </c>
      <c r="M230" s="7">
        <v>0</v>
      </c>
      <c r="N230" s="7"/>
      <c r="O230" s="7"/>
      <c r="P230" s="7"/>
      <c r="Q230" s="7" t="s">
        <v>101</v>
      </c>
      <c r="R230" s="7" t="s">
        <v>191</v>
      </c>
      <c r="S230" s="7" t="s">
        <v>109</v>
      </c>
      <c r="T230" s="7">
        <v>28.4541</v>
      </c>
      <c r="U230" s="7">
        <v>-81.464600000000004</v>
      </c>
    </row>
    <row r="231" spans="1:21" ht="15.75" x14ac:dyDescent="0.5">
      <c r="A231" s="7">
        <v>65</v>
      </c>
      <c r="B231" s="56" t="s">
        <v>255</v>
      </c>
      <c r="C231" s="56"/>
      <c r="D231" s="8">
        <v>42407</v>
      </c>
      <c r="E231" s="7" t="s">
        <v>253</v>
      </c>
      <c r="F231" s="7" t="s">
        <v>24</v>
      </c>
      <c r="G231" s="7" t="s">
        <v>25</v>
      </c>
      <c r="H231" s="7" t="s">
        <v>132</v>
      </c>
      <c r="I231" s="7" t="s">
        <v>256</v>
      </c>
      <c r="J231" s="7">
        <v>1</v>
      </c>
      <c r="K231" s="7">
        <v>7</v>
      </c>
      <c r="L231" s="7">
        <v>8</v>
      </c>
      <c r="M231" s="7">
        <v>0</v>
      </c>
      <c r="N231" s="7"/>
      <c r="O231" s="7"/>
      <c r="P231" s="7"/>
      <c r="Q231" s="7" t="s">
        <v>101</v>
      </c>
      <c r="R231" s="7" t="s">
        <v>101</v>
      </c>
      <c r="S231" s="7" t="s">
        <v>101</v>
      </c>
      <c r="T231" s="7">
        <v>43.161029999999997</v>
      </c>
      <c r="U231" s="7">
        <v>-77.610922000000002</v>
      </c>
    </row>
    <row r="232" spans="1:21" ht="15.75" x14ac:dyDescent="0.5">
      <c r="A232" s="7">
        <v>66</v>
      </c>
      <c r="B232" s="56" t="s">
        <v>257</v>
      </c>
      <c r="C232" s="56"/>
      <c r="D232" s="8">
        <v>42406</v>
      </c>
      <c r="E232" s="7" t="s">
        <v>258</v>
      </c>
      <c r="F232" s="7" t="s">
        <v>24</v>
      </c>
      <c r="G232" s="7" t="s">
        <v>25</v>
      </c>
      <c r="H232" s="7"/>
      <c r="I232" s="7" t="s">
        <v>259</v>
      </c>
      <c r="J232" s="7">
        <v>2</v>
      </c>
      <c r="K232" s="7">
        <v>6</v>
      </c>
      <c r="L232" s="7">
        <v>8</v>
      </c>
      <c r="M232" s="7">
        <v>0</v>
      </c>
      <c r="N232" s="7"/>
      <c r="O232" s="7"/>
      <c r="P232" s="7"/>
      <c r="Q232" s="7" t="s">
        <v>101</v>
      </c>
      <c r="R232" s="7" t="s">
        <v>101</v>
      </c>
      <c r="S232" s="7" t="s">
        <v>101</v>
      </c>
      <c r="T232" s="7">
        <v>27.950575000000001</v>
      </c>
      <c r="U232" s="7">
        <v>-82.457177999999999</v>
      </c>
    </row>
    <row r="233" spans="1:21" ht="15.75" x14ac:dyDescent="0.5">
      <c r="A233" s="7">
        <v>67</v>
      </c>
      <c r="B233" s="56" t="s">
        <v>260</v>
      </c>
      <c r="C233" s="56"/>
      <c r="D233" s="8">
        <v>42406</v>
      </c>
      <c r="E233" s="7"/>
      <c r="F233" s="7" t="s">
        <v>34</v>
      </c>
      <c r="G233" s="7" t="s">
        <v>25</v>
      </c>
      <c r="H233" s="7"/>
      <c r="I233" s="7" t="s">
        <v>261</v>
      </c>
      <c r="J233" s="7">
        <v>1</v>
      </c>
      <c r="K233" s="7">
        <v>3</v>
      </c>
      <c r="L233" s="7">
        <v>4</v>
      </c>
      <c r="M233" s="7">
        <v>0</v>
      </c>
      <c r="N233" s="7"/>
      <c r="O233" s="7"/>
      <c r="P233" s="7"/>
      <c r="Q233" s="7" t="s">
        <v>101</v>
      </c>
      <c r="R233" s="7" t="s">
        <v>101</v>
      </c>
      <c r="S233" s="7" t="s">
        <v>101</v>
      </c>
      <c r="T233" s="7">
        <v>34.052233999999999</v>
      </c>
      <c r="U233" s="7">
        <v>-118.243685</v>
      </c>
    </row>
    <row r="234" spans="1:21" ht="15.75" x14ac:dyDescent="0.5">
      <c r="A234" s="7">
        <v>68</v>
      </c>
      <c r="B234" s="56" t="s">
        <v>262</v>
      </c>
      <c r="C234" s="56"/>
      <c r="D234" s="8">
        <v>42406</v>
      </c>
      <c r="E234" s="7"/>
      <c r="F234" s="7" t="s">
        <v>24</v>
      </c>
      <c r="G234" s="7" t="s">
        <v>263</v>
      </c>
      <c r="H234" s="7" t="s">
        <v>223</v>
      </c>
      <c r="I234" s="7" t="s">
        <v>264</v>
      </c>
      <c r="J234" s="7">
        <v>4</v>
      </c>
      <c r="K234" s="7">
        <v>0</v>
      </c>
      <c r="L234" s="7">
        <v>3</v>
      </c>
      <c r="M234" s="7">
        <v>0</v>
      </c>
      <c r="N234" s="7"/>
      <c r="O234" s="7"/>
      <c r="P234" s="7"/>
      <c r="Q234" s="7" t="s">
        <v>101</v>
      </c>
      <c r="R234" s="7" t="s">
        <v>122</v>
      </c>
      <c r="S234" s="7" t="s">
        <v>109</v>
      </c>
      <c r="T234" s="7">
        <v>29.209683999999999</v>
      </c>
      <c r="U234" s="7">
        <v>-99.786168000000004</v>
      </c>
    </row>
    <row r="235" spans="1:21" ht="15.75" x14ac:dyDescent="0.5">
      <c r="A235" s="7">
        <v>69</v>
      </c>
      <c r="B235" s="56" t="s">
        <v>265</v>
      </c>
      <c r="C235" s="56"/>
      <c r="D235" s="8">
        <v>42400</v>
      </c>
      <c r="E235" s="7" t="s">
        <v>266</v>
      </c>
      <c r="F235" s="7" t="s">
        <v>34</v>
      </c>
      <c r="G235" s="7" t="s">
        <v>25</v>
      </c>
      <c r="H235" s="7" t="s">
        <v>132</v>
      </c>
      <c r="I235" s="7" t="s">
        <v>267</v>
      </c>
      <c r="J235" s="7">
        <v>0</v>
      </c>
      <c r="K235" s="7">
        <v>3</v>
      </c>
      <c r="L235" s="7">
        <v>3</v>
      </c>
      <c r="M235" s="7">
        <v>0</v>
      </c>
      <c r="N235" s="7"/>
      <c r="O235" s="7"/>
      <c r="P235" s="7"/>
      <c r="Q235" s="7" t="s">
        <v>101</v>
      </c>
      <c r="R235" s="7" t="s">
        <v>108</v>
      </c>
      <c r="S235" s="7" t="s">
        <v>109</v>
      </c>
      <c r="T235" s="7">
        <v>29.951066000000001</v>
      </c>
      <c r="U235" s="7">
        <v>-90.071532000000005</v>
      </c>
    </row>
    <row r="236" spans="1:21" ht="15.75" x14ac:dyDescent="0.5">
      <c r="A236" s="7">
        <v>70</v>
      </c>
      <c r="B236" s="56" t="s">
        <v>268</v>
      </c>
      <c r="C236" s="56"/>
      <c r="D236" s="8">
        <v>42399</v>
      </c>
      <c r="E236" s="7" t="s">
        <v>118</v>
      </c>
      <c r="F236" s="7" t="s">
        <v>24</v>
      </c>
      <c r="G236" s="7" t="s">
        <v>25</v>
      </c>
      <c r="H236" s="7" t="s">
        <v>132</v>
      </c>
      <c r="I236" s="7" t="s">
        <v>269</v>
      </c>
      <c r="J236" s="7">
        <v>3</v>
      </c>
      <c r="K236" s="7">
        <v>5</v>
      </c>
      <c r="L236" s="7">
        <v>8</v>
      </c>
      <c r="M236" s="7">
        <v>0</v>
      </c>
      <c r="N236" s="7"/>
      <c r="O236" s="7"/>
      <c r="P236" s="7"/>
      <c r="Q236" s="7" t="s">
        <v>101</v>
      </c>
      <c r="R236" s="7" t="s">
        <v>101</v>
      </c>
      <c r="S236" s="7" t="s">
        <v>109</v>
      </c>
      <c r="T236" s="7">
        <v>33.538651999999999</v>
      </c>
      <c r="U236" s="7">
        <v>-112.185987</v>
      </c>
    </row>
    <row r="237" spans="1:21" ht="15.75" x14ac:dyDescent="0.5">
      <c r="A237" s="7">
        <v>72</v>
      </c>
      <c r="B237" s="7" t="s">
        <v>272</v>
      </c>
      <c r="C237" s="7" t="s">
        <v>272</v>
      </c>
      <c r="D237" s="8">
        <v>42396</v>
      </c>
      <c r="E237" s="7" t="s">
        <v>118</v>
      </c>
      <c r="F237" s="7" t="s">
        <v>24</v>
      </c>
      <c r="G237" s="7" t="s">
        <v>119</v>
      </c>
      <c r="H237" s="7" t="s">
        <v>223</v>
      </c>
      <c r="I237" s="7" t="s">
        <v>273</v>
      </c>
      <c r="J237" s="7">
        <v>6</v>
      </c>
      <c r="K237" s="7">
        <v>0</v>
      </c>
      <c r="L237" s="7">
        <v>5</v>
      </c>
      <c r="M237" s="7">
        <v>0</v>
      </c>
      <c r="N237" s="7"/>
      <c r="O237" s="7"/>
      <c r="P237" s="7"/>
      <c r="Q237" s="7" t="s">
        <v>52</v>
      </c>
      <c r="R237" s="7" t="s">
        <v>122</v>
      </c>
      <c r="S237" s="7" t="s">
        <v>109</v>
      </c>
      <c r="T237" s="7">
        <v>36.792099999999998</v>
      </c>
      <c r="U237" s="7">
        <v>-76.329300000000003</v>
      </c>
    </row>
    <row r="238" spans="1:21" ht="15.75" x14ac:dyDescent="0.5">
      <c r="A238" s="7">
        <v>73</v>
      </c>
      <c r="B238" s="56" t="s">
        <v>274</v>
      </c>
      <c r="C238" s="56"/>
      <c r="D238" s="8">
        <v>42394</v>
      </c>
      <c r="E238" s="7" t="s">
        <v>142</v>
      </c>
      <c r="F238" s="7" t="s">
        <v>24</v>
      </c>
      <c r="G238" s="7" t="s">
        <v>25</v>
      </c>
      <c r="H238" s="7"/>
      <c r="I238" s="7" t="s">
        <v>275</v>
      </c>
      <c r="J238" s="7">
        <v>1</v>
      </c>
      <c r="K238" s="7">
        <v>4</v>
      </c>
      <c r="L238" s="7">
        <v>5</v>
      </c>
      <c r="M238" s="7">
        <v>0</v>
      </c>
      <c r="N238" s="7"/>
      <c r="O238" s="7"/>
      <c r="P238" s="7"/>
      <c r="Q238" s="7" t="s">
        <v>101</v>
      </c>
      <c r="R238" s="7" t="s">
        <v>101</v>
      </c>
      <c r="S238" s="7" t="s">
        <v>109</v>
      </c>
      <c r="T238" s="7">
        <v>33.782519000000001</v>
      </c>
      <c r="U238" s="7">
        <v>-117.22864800000001</v>
      </c>
    </row>
    <row r="239" spans="1:21" ht="15.75" x14ac:dyDescent="0.5">
      <c r="A239" s="7">
        <v>74</v>
      </c>
      <c r="B239" s="56" t="s">
        <v>276</v>
      </c>
      <c r="C239" s="56"/>
      <c r="D239" s="8">
        <v>42392</v>
      </c>
      <c r="E239" s="7"/>
      <c r="F239" s="7"/>
      <c r="G239" s="7" t="s">
        <v>119</v>
      </c>
      <c r="H239" s="7"/>
      <c r="I239" s="7" t="s">
        <v>277</v>
      </c>
      <c r="J239" s="7">
        <v>3</v>
      </c>
      <c r="K239" s="7">
        <v>0</v>
      </c>
      <c r="L239" s="7">
        <v>3</v>
      </c>
      <c r="M239" s="7">
        <v>0</v>
      </c>
      <c r="N239" s="7"/>
      <c r="O239" s="7"/>
      <c r="P239" s="7"/>
      <c r="Q239" s="7" t="s">
        <v>101</v>
      </c>
      <c r="R239" s="7" t="s">
        <v>122</v>
      </c>
      <c r="S239" s="7" t="s">
        <v>109</v>
      </c>
      <c r="T239" s="7">
        <v>30.754180999999999</v>
      </c>
      <c r="U239" s="7">
        <v>-86.572799000000003</v>
      </c>
    </row>
    <row r="240" spans="1:21" ht="15.75" x14ac:dyDescent="0.5">
      <c r="A240" s="7">
        <v>75</v>
      </c>
      <c r="B240" s="56" t="s">
        <v>278</v>
      </c>
      <c r="C240" s="56"/>
      <c r="D240" s="8">
        <v>42392</v>
      </c>
      <c r="E240" s="7" t="s">
        <v>279</v>
      </c>
      <c r="F240" s="7" t="s">
        <v>34</v>
      </c>
      <c r="G240" s="7" t="s">
        <v>25</v>
      </c>
      <c r="H240" s="7" t="s">
        <v>57</v>
      </c>
      <c r="I240" s="7" t="s">
        <v>280</v>
      </c>
      <c r="J240" s="7">
        <v>2</v>
      </c>
      <c r="K240" s="7">
        <v>2</v>
      </c>
      <c r="L240" s="7">
        <v>4</v>
      </c>
      <c r="M240" s="7">
        <v>0</v>
      </c>
      <c r="N240" s="7"/>
      <c r="O240" s="7"/>
      <c r="P240" s="7"/>
      <c r="Q240" s="7" t="s">
        <v>101</v>
      </c>
      <c r="R240" s="7" t="s">
        <v>101</v>
      </c>
      <c r="S240" s="7" t="s">
        <v>101</v>
      </c>
      <c r="T240" s="7">
        <v>34.052233999999999</v>
      </c>
      <c r="U240" s="7">
        <v>-118.243685</v>
      </c>
    </row>
    <row r="241" spans="1:21" ht="15.75" x14ac:dyDescent="0.5">
      <c r="A241" s="7">
        <v>76</v>
      </c>
      <c r="B241" s="56" t="s">
        <v>281</v>
      </c>
      <c r="C241" s="56"/>
      <c r="D241" s="8">
        <v>42386</v>
      </c>
      <c r="E241" s="7" t="s">
        <v>118</v>
      </c>
      <c r="F241" s="7" t="s">
        <v>24</v>
      </c>
      <c r="G241" s="56" t="s">
        <v>165</v>
      </c>
      <c r="H241" s="56"/>
      <c r="I241" s="7" t="s">
        <v>282</v>
      </c>
      <c r="J241" s="7">
        <v>1</v>
      </c>
      <c r="K241" s="7">
        <v>3</v>
      </c>
      <c r="L241" s="7">
        <v>4</v>
      </c>
      <c r="M241" s="7">
        <v>0</v>
      </c>
      <c r="N241" s="7"/>
      <c r="O241" s="7"/>
      <c r="P241" s="7"/>
      <c r="Q241" s="7" t="s">
        <v>101</v>
      </c>
      <c r="R241" s="7" t="s">
        <v>108</v>
      </c>
      <c r="S241" s="7" t="s">
        <v>109</v>
      </c>
      <c r="T241" s="7">
        <v>37.402639999999998</v>
      </c>
      <c r="U241" s="7">
        <v>-76.458558999999994</v>
      </c>
    </row>
    <row r="242" spans="1:21" ht="15.75" x14ac:dyDescent="0.5">
      <c r="A242" s="7">
        <v>77</v>
      </c>
      <c r="B242" s="56" t="s">
        <v>283</v>
      </c>
      <c r="C242" s="56"/>
      <c r="D242" s="8">
        <v>42380</v>
      </c>
      <c r="E242" s="7" t="s">
        <v>118</v>
      </c>
      <c r="F242" s="7" t="s">
        <v>24</v>
      </c>
      <c r="G242" s="7" t="s">
        <v>25</v>
      </c>
      <c r="H242" s="7"/>
      <c r="I242" s="7" t="s">
        <v>284</v>
      </c>
      <c r="J242" s="7">
        <v>1</v>
      </c>
      <c r="K242" s="7">
        <v>4</v>
      </c>
      <c r="L242" s="7">
        <v>5</v>
      </c>
      <c r="M242" s="7">
        <v>0</v>
      </c>
      <c r="N242" s="7"/>
      <c r="O242" s="7"/>
      <c r="P242" s="7"/>
      <c r="Q242" s="7" t="s">
        <v>101</v>
      </c>
      <c r="R242" s="7" t="s">
        <v>108</v>
      </c>
      <c r="S242" s="7" t="s">
        <v>109</v>
      </c>
      <c r="T242" s="7">
        <v>39.739072</v>
      </c>
      <c r="U242" s="7">
        <v>-75.539788000000001</v>
      </c>
    </row>
    <row r="243" spans="1:21" ht="15.75" x14ac:dyDescent="0.5">
      <c r="A243" s="7">
        <v>78</v>
      </c>
      <c r="B243" s="56" t="s">
        <v>285</v>
      </c>
      <c r="C243" s="56"/>
      <c r="D243" s="8">
        <v>42376</v>
      </c>
      <c r="E243" s="7"/>
      <c r="F243" s="7" t="s">
        <v>34</v>
      </c>
      <c r="G243" s="7" t="s">
        <v>25</v>
      </c>
      <c r="H243" s="7"/>
      <c r="I243" s="7" t="s">
        <v>286</v>
      </c>
      <c r="J243" s="7">
        <v>1</v>
      </c>
      <c r="K243" s="7">
        <v>3</v>
      </c>
      <c r="L243" s="7">
        <v>4</v>
      </c>
      <c r="M243" s="7">
        <v>0</v>
      </c>
      <c r="N243" s="7"/>
      <c r="O243" s="7"/>
      <c r="P243" s="7"/>
      <c r="Q243" s="7" t="s">
        <v>101</v>
      </c>
      <c r="R243" s="7" t="s">
        <v>101</v>
      </c>
      <c r="S243" s="7" t="s">
        <v>101</v>
      </c>
      <c r="T243" s="7">
        <v>35.149534000000003</v>
      </c>
      <c r="U243" s="7">
        <v>-90.04898</v>
      </c>
    </row>
    <row r="244" spans="1:21" ht="15.75" x14ac:dyDescent="0.5">
      <c r="A244" s="7">
        <v>79</v>
      </c>
      <c r="B244" s="56" t="s">
        <v>287</v>
      </c>
      <c r="C244" s="56"/>
      <c r="D244" s="8">
        <v>42375</v>
      </c>
      <c r="E244" s="7" t="s">
        <v>118</v>
      </c>
      <c r="F244" s="7" t="s">
        <v>24</v>
      </c>
      <c r="G244" s="56" t="s">
        <v>288</v>
      </c>
      <c r="H244" s="56"/>
      <c r="I244" s="7" t="s">
        <v>289</v>
      </c>
      <c r="J244" s="7">
        <v>3</v>
      </c>
      <c r="K244" s="7">
        <v>1</v>
      </c>
      <c r="L244" s="7">
        <v>4</v>
      </c>
      <c r="M244" s="7">
        <v>0</v>
      </c>
      <c r="N244" s="7"/>
      <c r="O244" s="7"/>
      <c r="P244" s="7"/>
      <c r="Q244" s="7" t="s">
        <v>101</v>
      </c>
      <c r="R244" s="7" t="s">
        <v>108</v>
      </c>
      <c r="S244" s="7" t="s">
        <v>109</v>
      </c>
      <c r="T244" s="7">
        <v>28.039465</v>
      </c>
      <c r="U244" s="7">
        <v>-81.949804</v>
      </c>
    </row>
    <row r="245" spans="1:21" ht="15.75" x14ac:dyDescent="0.5">
      <c r="A245" s="7">
        <v>80</v>
      </c>
      <c r="B245" s="7" t="s">
        <v>290</v>
      </c>
      <c r="C245" s="7" t="s">
        <v>290</v>
      </c>
      <c r="D245" s="8">
        <v>42344</v>
      </c>
      <c r="E245" s="7"/>
      <c r="F245" s="7"/>
      <c r="G245" s="7" t="s">
        <v>25</v>
      </c>
      <c r="H245" s="7"/>
      <c r="I245" s="7" t="s">
        <v>291</v>
      </c>
      <c r="J245" s="7">
        <v>2</v>
      </c>
      <c r="K245" s="7">
        <v>3</v>
      </c>
      <c r="L245" s="7">
        <v>5</v>
      </c>
      <c r="M245" s="7">
        <v>0</v>
      </c>
      <c r="N245" s="7"/>
      <c r="O245" s="7"/>
      <c r="P245" s="7"/>
      <c r="Q245" s="7" t="s">
        <v>101</v>
      </c>
      <c r="R245" s="7" t="s">
        <v>108</v>
      </c>
      <c r="S245" s="7" t="s">
        <v>109</v>
      </c>
      <c r="T245" s="7">
        <v>41.313800000000001</v>
      </c>
      <c r="U245" s="7">
        <v>-96.081400000000002</v>
      </c>
    </row>
    <row r="246" spans="1:21" ht="15.75" x14ac:dyDescent="0.5">
      <c r="A246" s="7">
        <v>81</v>
      </c>
      <c r="B246" s="7" t="s">
        <v>292</v>
      </c>
      <c r="C246" s="7" t="s">
        <v>293</v>
      </c>
      <c r="D246" s="8">
        <v>42340</v>
      </c>
      <c r="E246" s="7" t="s">
        <v>294</v>
      </c>
      <c r="F246" s="7" t="s">
        <v>24</v>
      </c>
      <c r="G246" s="7" t="s">
        <v>25</v>
      </c>
      <c r="H246" s="7" t="s">
        <v>57</v>
      </c>
      <c r="I246" s="7" t="s">
        <v>295</v>
      </c>
      <c r="J246" s="7">
        <v>14</v>
      </c>
      <c r="K246" s="7">
        <v>21</v>
      </c>
      <c r="L246" s="7">
        <v>35</v>
      </c>
      <c r="M246" s="7">
        <v>0</v>
      </c>
      <c r="N246" s="7"/>
      <c r="O246" s="7"/>
      <c r="P246" s="7"/>
      <c r="Q246" s="7" t="s">
        <v>47</v>
      </c>
      <c r="R246" s="7" t="s">
        <v>1145</v>
      </c>
      <c r="S246" s="7" t="s">
        <v>296</v>
      </c>
      <c r="T246" s="7"/>
      <c r="U246" s="7"/>
    </row>
    <row r="247" spans="1:21" ht="15.75" x14ac:dyDescent="0.5">
      <c r="A247" s="7">
        <v>82</v>
      </c>
      <c r="B247" s="7" t="s">
        <v>293</v>
      </c>
      <c r="C247" s="7" t="s">
        <v>293</v>
      </c>
      <c r="D247" s="8">
        <v>42340</v>
      </c>
      <c r="E247" s="7" t="s">
        <v>297</v>
      </c>
      <c r="F247" s="7" t="s">
        <v>24</v>
      </c>
      <c r="G247" s="7" t="s">
        <v>165</v>
      </c>
      <c r="H247" s="7" t="s">
        <v>57</v>
      </c>
      <c r="I247" s="7" t="s">
        <v>298</v>
      </c>
      <c r="J247" s="7">
        <v>16</v>
      </c>
      <c r="K247" s="7">
        <v>21</v>
      </c>
      <c r="L247" s="7">
        <v>35</v>
      </c>
      <c r="M247" s="7">
        <v>0</v>
      </c>
      <c r="N247" s="7"/>
      <c r="O247" s="7">
        <v>1</v>
      </c>
      <c r="P247" s="7" t="s">
        <v>299</v>
      </c>
      <c r="Q247" s="7" t="s">
        <v>101</v>
      </c>
      <c r="R247" s="7" t="s">
        <v>144</v>
      </c>
      <c r="S247" s="7" t="s">
        <v>300</v>
      </c>
      <c r="T247" s="7">
        <v>34.13973446</v>
      </c>
      <c r="U247" s="7">
        <v>-117.2942444</v>
      </c>
    </row>
    <row r="248" spans="1:21" ht="15.75" x14ac:dyDescent="0.5">
      <c r="A248" s="7">
        <v>84</v>
      </c>
      <c r="B248" s="7" t="s">
        <v>305</v>
      </c>
      <c r="C248" s="7" t="s">
        <v>305</v>
      </c>
      <c r="D248" s="8">
        <v>42331</v>
      </c>
      <c r="E248" s="7" t="s">
        <v>118</v>
      </c>
      <c r="F248" s="7" t="s">
        <v>24</v>
      </c>
      <c r="G248" s="56" t="s">
        <v>189</v>
      </c>
      <c r="H248" s="56"/>
      <c r="I248" s="7" t="s">
        <v>306</v>
      </c>
      <c r="J248" s="7">
        <v>4</v>
      </c>
      <c r="K248" s="7">
        <v>1</v>
      </c>
      <c r="L248" s="7">
        <v>4</v>
      </c>
      <c r="M248" s="7">
        <v>0</v>
      </c>
      <c r="N248" s="7"/>
      <c r="O248" s="7"/>
      <c r="P248" s="7"/>
      <c r="Q248" s="7" t="s">
        <v>101</v>
      </c>
      <c r="R248" s="7" t="s">
        <v>122</v>
      </c>
      <c r="S248" s="7" t="s">
        <v>109</v>
      </c>
      <c r="T248" s="7">
        <v>39.98861445</v>
      </c>
      <c r="U248" s="7">
        <v>-82.989041349999994</v>
      </c>
    </row>
    <row r="249" spans="1:21" ht="15.75" x14ac:dyDescent="0.5">
      <c r="A249" s="7">
        <v>85</v>
      </c>
      <c r="B249" s="7" t="s">
        <v>307</v>
      </c>
      <c r="C249" s="7" t="s">
        <v>307</v>
      </c>
      <c r="D249" s="8">
        <v>42331</v>
      </c>
      <c r="E249" s="7" t="s">
        <v>308</v>
      </c>
      <c r="F249" s="7" t="s">
        <v>34</v>
      </c>
      <c r="G249" s="7" t="s">
        <v>309</v>
      </c>
      <c r="H249" s="7" t="s">
        <v>72</v>
      </c>
      <c r="I249" s="7" t="s">
        <v>310</v>
      </c>
      <c r="J249" s="7">
        <v>0</v>
      </c>
      <c r="K249" s="7">
        <v>5</v>
      </c>
      <c r="L249" s="7">
        <v>5</v>
      </c>
      <c r="M249" s="7">
        <v>0</v>
      </c>
      <c r="N249" s="7"/>
      <c r="O249" s="7"/>
      <c r="P249" s="7"/>
      <c r="Q249" s="7" t="s">
        <v>101</v>
      </c>
      <c r="R249" s="7" t="s">
        <v>122</v>
      </c>
      <c r="S249" s="7" t="s">
        <v>109</v>
      </c>
      <c r="T249" s="7">
        <v>44.963587220000001</v>
      </c>
      <c r="U249" s="7">
        <v>-93.267836869999996</v>
      </c>
    </row>
    <row r="250" spans="1:21" ht="15.75" x14ac:dyDescent="0.5">
      <c r="A250" s="7">
        <v>86</v>
      </c>
      <c r="B250" s="7" t="s">
        <v>311</v>
      </c>
      <c r="C250" s="7" t="s">
        <v>311</v>
      </c>
      <c r="D250" s="8">
        <v>42323</v>
      </c>
      <c r="E250" s="7" t="s">
        <v>312</v>
      </c>
      <c r="F250" s="7" t="s">
        <v>34</v>
      </c>
      <c r="G250" s="7" t="s">
        <v>25</v>
      </c>
      <c r="H250" s="7"/>
      <c r="I250" s="7" t="s">
        <v>313</v>
      </c>
      <c r="J250" s="7">
        <v>6</v>
      </c>
      <c r="K250" s="7">
        <v>0</v>
      </c>
      <c r="L250" s="7">
        <v>6</v>
      </c>
      <c r="M250" s="7">
        <v>0</v>
      </c>
      <c r="N250" s="7"/>
      <c r="O250" s="7"/>
      <c r="P250" s="7"/>
      <c r="Q250" s="7" t="s">
        <v>101</v>
      </c>
      <c r="R250" s="7" t="s">
        <v>122</v>
      </c>
      <c r="S250" s="7" t="s">
        <v>109</v>
      </c>
      <c r="T250" s="7">
        <v>31.807600000000001</v>
      </c>
      <c r="U250" s="7">
        <v>-95.806899999999999</v>
      </c>
    </row>
    <row r="251" spans="1:21" ht="15.75" x14ac:dyDescent="0.5">
      <c r="A251" s="7">
        <v>87</v>
      </c>
      <c r="B251" s="7" t="s">
        <v>314</v>
      </c>
      <c r="C251" s="7" t="s">
        <v>314</v>
      </c>
      <c r="D251" s="8">
        <v>42321</v>
      </c>
      <c r="E251" s="7" t="s">
        <v>118</v>
      </c>
      <c r="F251" s="7" t="s">
        <v>24</v>
      </c>
      <c r="G251" s="7" t="s">
        <v>119</v>
      </c>
      <c r="H251" s="7" t="s">
        <v>120</v>
      </c>
      <c r="I251" s="7" t="s">
        <v>315</v>
      </c>
      <c r="J251" s="7">
        <v>4</v>
      </c>
      <c r="K251" s="7">
        <v>1</v>
      </c>
      <c r="L251" s="7">
        <v>4</v>
      </c>
      <c r="M251" s="7">
        <v>0</v>
      </c>
      <c r="N251" s="7"/>
      <c r="O251" s="7"/>
      <c r="P251" s="7" t="s">
        <v>316</v>
      </c>
      <c r="Q251" s="7" t="s">
        <v>101</v>
      </c>
      <c r="R251" s="7" t="s">
        <v>108</v>
      </c>
      <c r="S251" s="7" t="s">
        <v>109</v>
      </c>
      <c r="T251" s="7">
        <v>30.33216122</v>
      </c>
      <c r="U251" s="7">
        <v>-81.675769930000001</v>
      </c>
    </row>
    <row r="252" spans="1:21" ht="15.75" x14ac:dyDescent="0.5">
      <c r="A252" s="7">
        <v>88</v>
      </c>
      <c r="B252" s="7" t="s">
        <v>317</v>
      </c>
      <c r="C252" s="7" t="s">
        <v>318</v>
      </c>
      <c r="D252" s="8">
        <v>42315</v>
      </c>
      <c r="E252" s="7"/>
      <c r="F252" s="7"/>
      <c r="G252" s="7" t="s">
        <v>119</v>
      </c>
      <c r="H252" s="7" t="s">
        <v>223</v>
      </c>
      <c r="I252" s="7" t="s">
        <v>319</v>
      </c>
      <c r="J252" s="7">
        <v>1</v>
      </c>
      <c r="K252" s="7">
        <v>2</v>
      </c>
      <c r="L252" s="7">
        <v>3</v>
      </c>
      <c r="M252" s="7">
        <v>0</v>
      </c>
      <c r="N252" s="7"/>
      <c r="O252" s="7"/>
      <c r="P252" s="7"/>
      <c r="Q252" s="7" t="s">
        <v>52</v>
      </c>
      <c r="R252" s="7" t="s">
        <v>108</v>
      </c>
      <c r="S252" s="7" t="s">
        <v>109</v>
      </c>
      <c r="T252" s="7">
        <v>31.21094544</v>
      </c>
      <c r="U252" s="7">
        <v>-82.357934520000001</v>
      </c>
    </row>
    <row r="253" spans="1:21" ht="15.75" x14ac:dyDescent="0.5">
      <c r="A253" s="7">
        <v>89</v>
      </c>
      <c r="B253" s="7" t="s">
        <v>320</v>
      </c>
      <c r="C253" s="7" t="s">
        <v>320</v>
      </c>
      <c r="D253" s="8">
        <v>42312</v>
      </c>
      <c r="E253" s="7" t="s">
        <v>118</v>
      </c>
      <c r="F253" s="7" t="s">
        <v>24</v>
      </c>
      <c r="G253" s="7" t="s">
        <v>119</v>
      </c>
      <c r="H253" s="7" t="s">
        <v>120</v>
      </c>
      <c r="I253" s="7" t="s">
        <v>321</v>
      </c>
      <c r="J253" s="7">
        <v>4</v>
      </c>
      <c r="K253" s="7">
        <v>0</v>
      </c>
      <c r="L253" s="7">
        <v>3</v>
      </c>
      <c r="M253" s="7">
        <v>0</v>
      </c>
      <c r="N253" s="7"/>
      <c r="O253" s="7"/>
      <c r="P253" s="7"/>
      <c r="Q253" s="7" t="s">
        <v>101</v>
      </c>
      <c r="R253" s="7" t="s">
        <v>101</v>
      </c>
      <c r="S253" s="7" t="s">
        <v>109</v>
      </c>
      <c r="T253" s="7">
        <v>44.549947250000002</v>
      </c>
      <c r="U253" s="7">
        <v>-69.707822989999997</v>
      </c>
    </row>
    <row r="254" spans="1:21" ht="15.75" x14ac:dyDescent="0.5">
      <c r="A254" s="7">
        <v>90</v>
      </c>
      <c r="B254" s="7" t="s">
        <v>322</v>
      </c>
      <c r="C254" s="7" t="s">
        <v>302</v>
      </c>
      <c r="D254" s="8">
        <v>42308</v>
      </c>
      <c r="E254" s="7" t="s">
        <v>323</v>
      </c>
      <c r="F254" s="7" t="s">
        <v>34</v>
      </c>
      <c r="G254" s="7" t="s">
        <v>25</v>
      </c>
      <c r="H254" s="7" t="s">
        <v>57</v>
      </c>
      <c r="I254" s="7" t="s">
        <v>324</v>
      </c>
      <c r="J254" s="7">
        <v>4</v>
      </c>
      <c r="K254" s="7">
        <v>0</v>
      </c>
      <c r="L254" s="7">
        <v>3</v>
      </c>
      <c r="M254" s="7">
        <v>0</v>
      </c>
      <c r="N254" s="7"/>
      <c r="O254" s="7"/>
      <c r="P254" s="7"/>
      <c r="Q254" s="7" t="s">
        <v>101</v>
      </c>
      <c r="R254" s="7" t="s">
        <v>122</v>
      </c>
      <c r="S254" s="7" t="s">
        <v>109</v>
      </c>
      <c r="T254" s="7">
        <v>38.867306589999998</v>
      </c>
      <c r="U254" s="7">
        <v>-104.7572279</v>
      </c>
    </row>
    <row r="255" spans="1:21" ht="15.75" x14ac:dyDescent="0.5">
      <c r="A255" s="7">
        <v>91</v>
      </c>
      <c r="B255" s="7" t="s">
        <v>325</v>
      </c>
      <c r="C255" s="7" t="s">
        <v>325</v>
      </c>
      <c r="D255" s="8">
        <v>42298</v>
      </c>
      <c r="E255" s="56" t="s">
        <v>326</v>
      </c>
      <c r="F255" s="56"/>
      <c r="G255" s="7" t="s">
        <v>119</v>
      </c>
      <c r="H255" s="7"/>
      <c r="I255" s="7" t="s">
        <v>327</v>
      </c>
      <c r="J255" s="7">
        <v>2</v>
      </c>
      <c r="K255" s="7">
        <v>1</v>
      </c>
      <c r="L255" s="7">
        <v>3</v>
      </c>
      <c r="M255" s="7">
        <v>0</v>
      </c>
      <c r="N255" s="7"/>
      <c r="O255" s="7"/>
      <c r="P255" s="7"/>
      <c r="Q255" s="7" t="s">
        <v>101</v>
      </c>
      <c r="R255" s="7" t="s">
        <v>122</v>
      </c>
      <c r="S255" s="7" t="s">
        <v>109</v>
      </c>
      <c r="T255" s="7">
        <v>39.253267999999998</v>
      </c>
      <c r="U255" s="7">
        <v>-84.599654999999998</v>
      </c>
    </row>
    <row r="256" spans="1:21" ht="15.75" x14ac:dyDescent="0.5">
      <c r="A256" s="7">
        <v>92</v>
      </c>
      <c r="B256" s="7" t="s">
        <v>328</v>
      </c>
      <c r="C256" s="7" t="s">
        <v>329</v>
      </c>
      <c r="D256" s="8">
        <v>42286</v>
      </c>
      <c r="E256" s="7" t="s">
        <v>330</v>
      </c>
      <c r="F256" s="7" t="s">
        <v>34</v>
      </c>
      <c r="G256" s="7" t="s">
        <v>331</v>
      </c>
      <c r="H256" s="7" t="s">
        <v>132</v>
      </c>
      <c r="I256" s="7" t="s">
        <v>332</v>
      </c>
      <c r="J256" s="7">
        <v>1</v>
      </c>
      <c r="K256" s="7">
        <v>3</v>
      </c>
      <c r="L256" s="7">
        <v>4</v>
      </c>
      <c r="M256" s="7">
        <v>0</v>
      </c>
      <c r="N256" s="7"/>
      <c r="O256" s="7"/>
      <c r="P256" s="7"/>
      <c r="Q256" s="7" t="s">
        <v>101</v>
      </c>
      <c r="R256" s="7" t="s">
        <v>122</v>
      </c>
      <c r="S256" s="7" t="s">
        <v>109</v>
      </c>
      <c r="T256" s="7">
        <v>35.172565800000001</v>
      </c>
      <c r="U256" s="7">
        <v>-111.65854349999999</v>
      </c>
    </row>
    <row r="257" spans="1:21" ht="15.75" x14ac:dyDescent="0.5">
      <c r="A257" s="7">
        <v>93</v>
      </c>
      <c r="B257" s="7" t="s">
        <v>333</v>
      </c>
      <c r="C257" s="7" t="s">
        <v>334</v>
      </c>
      <c r="D257" s="8">
        <v>42278</v>
      </c>
      <c r="E257" s="7" t="s">
        <v>335</v>
      </c>
      <c r="F257" s="7" t="s">
        <v>24</v>
      </c>
      <c r="G257" s="7" t="s">
        <v>331</v>
      </c>
      <c r="H257" s="7" t="s">
        <v>57</v>
      </c>
      <c r="I257" s="7" t="s">
        <v>336</v>
      </c>
      <c r="J257" s="7">
        <v>10</v>
      </c>
      <c r="K257" s="7">
        <v>7</v>
      </c>
      <c r="L257" s="7">
        <v>16</v>
      </c>
      <c r="M257" s="7">
        <v>0</v>
      </c>
      <c r="N257" s="7"/>
      <c r="O257" s="7"/>
      <c r="P257" s="7"/>
      <c r="Q257" s="7" t="s">
        <v>101</v>
      </c>
      <c r="R257" s="7" t="s">
        <v>337</v>
      </c>
      <c r="S257" s="7" t="s">
        <v>109</v>
      </c>
      <c r="T257" s="7">
        <v>43.22205555</v>
      </c>
      <c r="U257" s="7">
        <v>-123.35223670000001</v>
      </c>
    </row>
    <row r="258" spans="1:21" ht="15.75" x14ac:dyDescent="0.5">
      <c r="A258" s="7">
        <v>95</v>
      </c>
      <c r="B258" s="7" t="s">
        <v>341</v>
      </c>
      <c r="C258" s="7" t="s">
        <v>342</v>
      </c>
      <c r="D258" s="8">
        <v>42274</v>
      </c>
      <c r="E258" s="7" t="s">
        <v>343</v>
      </c>
      <c r="F258" s="7" t="s">
        <v>24</v>
      </c>
      <c r="G258" s="7" t="s">
        <v>25</v>
      </c>
      <c r="H258" s="7"/>
      <c r="I258" s="7" t="s">
        <v>344</v>
      </c>
      <c r="J258" s="7">
        <v>0</v>
      </c>
      <c r="K258" s="7">
        <v>10</v>
      </c>
      <c r="L258" s="7">
        <v>10</v>
      </c>
      <c r="M258" s="7">
        <v>0</v>
      </c>
      <c r="N258" s="7"/>
      <c r="O258" s="7"/>
      <c r="P258" s="7"/>
      <c r="Q258" s="7" t="s">
        <v>101</v>
      </c>
      <c r="R258" s="7" t="s">
        <v>108</v>
      </c>
      <c r="S258" s="7" t="s">
        <v>109</v>
      </c>
      <c r="T258" s="7">
        <v>33.029126439999999</v>
      </c>
      <c r="U258" s="7">
        <v>-84.714333499999995</v>
      </c>
    </row>
    <row r="259" spans="1:21" ht="15.75" x14ac:dyDescent="0.5">
      <c r="A259" s="7">
        <v>96</v>
      </c>
      <c r="B259" s="7" t="s">
        <v>345</v>
      </c>
      <c r="C259" s="7" t="s">
        <v>345</v>
      </c>
      <c r="D259" s="8">
        <v>42264</v>
      </c>
      <c r="E259" s="7" t="s">
        <v>118</v>
      </c>
      <c r="F259" s="7" t="s">
        <v>24</v>
      </c>
      <c r="G259" s="7" t="s">
        <v>119</v>
      </c>
      <c r="H259" s="7"/>
      <c r="I259" s="7" t="s">
        <v>346</v>
      </c>
      <c r="J259" s="7">
        <v>6</v>
      </c>
      <c r="K259" s="7">
        <v>0</v>
      </c>
      <c r="L259" s="7">
        <v>5</v>
      </c>
      <c r="M259" s="7">
        <v>0</v>
      </c>
      <c r="N259" s="7"/>
      <c r="O259" s="7"/>
      <c r="P259" s="7"/>
      <c r="Q259" s="7" t="s">
        <v>101</v>
      </c>
      <c r="R259" s="7" t="s">
        <v>122</v>
      </c>
      <c r="S259" s="7" t="s">
        <v>109</v>
      </c>
      <c r="T259" s="7">
        <v>43.386827220000001</v>
      </c>
      <c r="U259" s="7">
        <v>-98.843572390000006</v>
      </c>
    </row>
    <row r="260" spans="1:21" ht="15.75" x14ac:dyDescent="0.5">
      <c r="A260" s="7">
        <v>97</v>
      </c>
      <c r="B260" s="7" t="s">
        <v>347</v>
      </c>
      <c r="C260" s="7" t="s">
        <v>347</v>
      </c>
      <c r="D260" s="8">
        <v>42257</v>
      </c>
      <c r="E260" s="7" t="s">
        <v>118</v>
      </c>
      <c r="F260" s="7" t="s">
        <v>24</v>
      </c>
      <c r="G260" s="7" t="s">
        <v>25</v>
      </c>
      <c r="H260" s="7"/>
      <c r="I260" s="7" t="s">
        <v>348</v>
      </c>
      <c r="J260" s="7">
        <v>5</v>
      </c>
      <c r="K260" s="7">
        <v>0</v>
      </c>
      <c r="L260" s="7">
        <v>4</v>
      </c>
      <c r="M260" s="7">
        <v>0</v>
      </c>
      <c r="N260" s="7"/>
      <c r="O260" s="7">
        <v>1</v>
      </c>
      <c r="P260" s="7"/>
      <c r="Q260" s="7" t="s">
        <v>52</v>
      </c>
      <c r="R260" s="7" t="s">
        <v>122</v>
      </c>
      <c r="S260" s="7" t="s">
        <v>109</v>
      </c>
      <c r="T260" s="7">
        <v>47.696187989999999</v>
      </c>
      <c r="U260" s="7">
        <v>-95.428440940000002</v>
      </c>
    </row>
    <row r="261" spans="1:21" ht="15.75" x14ac:dyDescent="0.5">
      <c r="A261" s="7">
        <v>98</v>
      </c>
      <c r="B261" s="7" t="s">
        <v>349</v>
      </c>
      <c r="C261" s="7" t="s">
        <v>349</v>
      </c>
      <c r="D261" s="8">
        <v>42245</v>
      </c>
      <c r="E261" s="7"/>
      <c r="F261" s="7"/>
      <c r="G261" s="7" t="s">
        <v>119</v>
      </c>
      <c r="H261" s="7" t="s">
        <v>223</v>
      </c>
      <c r="I261" s="7" t="s">
        <v>350</v>
      </c>
      <c r="J261" s="7">
        <v>3</v>
      </c>
      <c r="K261" s="7">
        <v>1</v>
      </c>
      <c r="L261" s="7">
        <v>4</v>
      </c>
      <c r="M261" s="7">
        <v>0</v>
      </c>
      <c r="N261" s="7"/>
      <c r="O261" s="7"/>
      <c r="P261" s="7"/>
      <c r="Q261" s="7" t="s">
        <v>101</v>
      </c>
      <c r="R261" s="7" t="s">
        <v>122</v>
      </c>
      <c r="S261" s="7" t="s">
        <v>109</v>
      </c>
      <c r="T261" s="7">
        <v>36.556058239999999</v>
      </c>
      <c r="U261" s="7">
        <v>-82.214295509999999</v>
      </c>
    </row>
    <row r="262" spans="1:21" ht="15.75" x14ac:dyDescent="0.5">
      <c r="A262" s="7">
        <v>99</v>
      </c>
      <c r="B262" s="7" t="s">
        <v>351</v>
      </c>
      <c r="C262" s="7" t="s">
        <v>352</v>
      </c>
      <c r="D262" s="8">
        <v>42242</v>
      </c>
      <c r="E262" s="7" t="s">
        <v>353</v>
      </c>
      <c r="F262" s="7" t="s">
        <v>34</v>
      </c>
      <c r="G262" s="7" t="s">
        <v>354</v>
      </c>
      <c r="H262" s="7" t="s">
        <v>223</v>
      </c>
      <c r="I262" s="7" t="s">
        <v>355</v>
      </c>
      <c r="J262" s="7">
        <v>3</v>
      </c>
      <c r="K262" s="7">
        <v>1</v>
      </c>
      <c r="L262" s="7">
        <v>3</v>
      </c>
      <c r="M262" s="7">
        <v>0</v>
      </c>
      <c r="N262" s="7"/>
      <c r="O262" s="7">
        <v>1</v>
      </c>
      <c r="P262" s="7" t="s">
        <v>356</v>
      </c>
      <c r="Q262" s="7" t="s">
        <v>101</v>
      </c>
      <c r="R262" s="7" t="s">
        <v>108</v>
      </c>
      <c r="S262" s="7" t="s">
        <v>109</v>
      </c>
      <c r="T262" s="7">
        <v>37.278233659999998</v>
      </c>
      <c r="U262" s="7">
        <v>-79.958161039999993</v>
      </c>
    </row>
    <row r="263" spans="1:21" ht="362.25" x14ac:dyDescent="0.5">
      <c r="A263" s="56">
        <v>100</v>
      </c>
      <c r="B263" s="56" t="s">
        <v>357</v>
      </c>
      <c r="C263" s="56" t="s">
        <v>358</v>
      </c>
      <c r="D263" s="57">
        <v>42235</v>
      </c>
      <c r="E263" s="56" t="s">
        <v>359</v>
      </c>
      <c r="F263" s="56" t="s">
        <v>34</v>
      </c>
      <c r="G263" s="56" t="s">
        <v>25</v>
      </c>
      <c r="H263" s="56"/>
      <c r="I263" s="9" t="s">
        <v>1146</v>
      </c>
      <c r="J263" s="56">
        <v>3</v>
      </c>
      <c r="K263" s="56">
        <v>4</v>
      </c>
      <c r="L263" s="56">
        <v>7</v>
      </c>
      <c r="M263" s="56">
        <v>0</v>
      </c>
      <c r="N263" s="56"/>
      <c r="O263" s="56"/>
      <c r="P263" s="56"/>
      <c r="Q263" s="56" t="s">
        <v>101</v>
      </c>
      <c r="R263" s="56" t="s">
        <v>108</v>
      </c>
      <c r="S263" s="56" t="s">
        <v>109</v>
      </c>
      <c r="T263" s="56">
        <v>43.1696837</v>
      </c>
      <c r="U263" s="56">
        <v>-77.614337000000006</v>
      </c>
    </row>
    <row r="264" spans="1:21" ht="63" x14ac:dyDescent="0.5">
      <c r="A264" s="56"/>
      <c r="B264" s="56"/>
      <c r="C264" s="56"/>
      <c r="D264" s="57"/>
      <c r="E264" s="56"/>
      <c r="F264" s="56"/>
      <c r="G264" s="56"/>
      <c r="H264" s="56"/>
      <c r="I264" s="9" t="s">
        <v>1147</v>
      </c>
      <c r="J264" s="56"/>
      <c r="K264" s="56"/>
      <c r="L264" s="56"/>
      <c r="M264" s="56"/>
      <c r="N264" s="56"/>
      <c r="O264" s="56"/>
      <c r="P264" s="56"/>
      <c r="Q264" s="56"/>
      <c r="R264" s="56"/>
      <c r="S264" s="56"/>
      <c r="T264" s="56"/>
      <c r="U264" s="56"/>
    </row>
    <row r="265" spans="1:21" ht="15.75" x14ac:dyDescent="0.5">
      <c r="A265" s="7">
        <v>101</v>
      </c>
      <c r="B265" s="7" t="s">
        <v>361</v>
      </c>
      <c r="C265" s="7" t="s">
        <v>361</v>
      </c>
      <c r="D265" s="8">
        <v>42224</v>
      </c>
      <c r="E265" s="7" t="s">
        <v>118</v>
      </c>
      <c r="F265" s="7" t="s">
        <v>24</v>
      </c>
      <c r="G265" s="7" t="s">
        <v>362</v>
      </c>
      <c r="H265" s="7" t="s">
        <v>363</v>
      </c>
      <c r="I265" s="7" t="s">
        <v>364</v>
      </c>
      <c r="J265" s="7">
        <v>8</v>
      </c>
      <c r="K265" s="7">
        <v>0</v>
      </c>
      <c r="L265" s="7">
        <v>8</v>
      </c>
      <c r="M265" s="7">
        <v>0</v>
      </c>
      <c r="N265" s="7"/>
      <c r="O265" s="7"/>
      <c r="P265" s="7"/>
      <c r="Q265" s="7" t="s">
        <v>101</v>
      </c>
      <c r="R265" s="7" t="s">
        <v>108</v>
      </c>
      <c r="S265" s="7" t="s">
        <v>109</v>
      </c>
      <c r="T265" s="7">
        <v>29.797055480000001</v>
      </c>
      <c r="U265" s="7">
        <v>-95.367638560000003</v>
      </c>
    </row>
    <row r="266" spans="1:21" ht="15.75" x14ac:dyDescent="0.5">
      <c r="A266" s="7">
        <v>102</v>
      </c>
      <c r="B266" s="7" t="s">
        <v>365</v>
      </c>
      <c r="C266" s="7" t="s">
        <v>366</v>
      </c>
      <c r="D266" s="8">
        <v>42208</v>
      </c>
      <c r="E266" s="7" t="s">
        <v>367</v>
      </c>
      <c r="F266" s="7" t="s">
        <v>24</v>
      </c>
      <c r="G266" s="7" t="s">
        <v>25</v>
      </c>
      <c r="H266" s="7"/>
      <c r="I266" s="7" t="s">
        <v>368</v>
      </c>
      <c r="J266" s="7">
        <v>3</v>
      </c>
      <c r="K266" s="7">
        <v>9</v>
      </c>
      <c r="L266" s="7">
        <v>11</v>
      </c>
      <c r="M266" s="7">
        <v>0</v>
      </c>
      <c r="N266" s="7"/>
      <c r="O266" s="7"/>
      <c r="P266" s="7"/>
      <c r="Q266" s="7" t="s">
        <v>52</v>
      </c>
      <c r="R266" s="7" t="s">
        <v>122</v>
      </c>
      <c r="S266" s="7" t="s">
        <v>109</v>
      </c>
      <c r="T266" s="7">
        <v>30.212335379999999</v>
      </c>
      <c r="U266" s="7">
        <v>-92.031645299999994</v>
      </c>
    </row>
    <row r="267" spans="1:21" ht="15.75" x14ac:dyDescent="0.5">
      <c r="A267" s="7">
        <v>103</v>
      </c>
      <c r="B267" s="7" t="s">
        <v>369</v>
      </c>
      <c r="C267" s="7" t="s">
        <v>370</v>
      </c>
      <c r="D267" s="8">
        <v>42207</v>
      </c>
      <c r="E267" s="7" t="s">
        <v>118</v>
      </c>
      <c r="F267" s="7" t="s">
        <v>24</v>
      </c>
      <c r="G267" s="7" t="s">
        <v>119</v>
      </c>
      <c r="H267" s="7" t="s">
        <v>223</v>
      </c>
      <c r="I267" s="7" t="s">
        <v>371</v>
      </c>
      <c r="J267" s="7">
        <v>4</v>
      </c>
      <c r="K267" s="7">
        <v>1</v>
      </c>
      <c r="L267" s="7">
        <v>4</v>
      </c>
      <c r="M267" s="7">
        <v>0</v>
      </c>
      <c r="N267" s="7"/>
      <c r="O267" s="7"/>
      <c r="P267" s="7"/>
      <c r="Q267" s="7" t="s">
        <v>101</v>
      </c>
      <c r="R267" s="7" t="s">
        <v>122</v>
      </c>
      <c r="S267" s="7" t="s">
        <v>109</v>
      </c>
      <c r="T267" s="7">
        <v>34.050575449999997</v>
      </c>
      <c r="U267" s="7">
        <v>-84.068722620000003</v>
      </c>
    </row>
    <row r="268" spans="1:21" ht="15.75" x14ac:dyDescent="0.5">
      <c r="A268" s="7">
        <v>104</v>
      </c>
      <c r="B268" s="7" t="s">
        <v>372</v>
      </c>
      <c r="C268" s="7" t="s">
        <v>373</v>
      </c>
      <c r="D268" s="8">
        <v>42201</v>
      </c>
      <c r="E268" s="7" t="s">
        <v>374</v>
      </c>
      <c r="F268" s="7" t="s">
        <v>34</v>
      </c>
      <c r="G268" s="7" t="s">
        <v>375</v>
      </c>
      <c r="H268" s="7" t="s">
        <v>57</v>
      </c>
      <c r="I268" s="7" t="s">
        <v>376</v>
      </c>
      <c r="J268" s="7">
        <v>5</v>
      </c>
      <c r="K268" s="7">
        <v>3</v>
      </c>
      <c r="L268" s="7">
        <v>7</v>
      </c>
      <c r="M268" s="7">
        <v>0</v>
      </c>
      <c r="N268" s="7"/>
      <c r="O268" s="7"/>
      <c r="P268" s="7"/>
      <c r="Q268" s="7" t="s">
        <v>52</v>
      </c>
      <c r="R268" s="7" t="s">
        <v>122</v>
      </c>
      <c r="S268" s="7" t="s">
        <v>109</v>
      </c>
      <c r="T268" s="7">
        <v>35.093181229999999</v>
      </c>
      <c r="U268" s="7">
        <v>-85.236767510000007</v>
      </c>
    </row>
    <row r="269" spans="1:21" ht="15.75" x14ac:dyDescent="0.5">
      <c r="A269" s="7">
        <v>105</v>
      </c>
      <c r="B269" s="7" t="s">
        <v>377</v>
      </c>
      <c r="C269" s="7" t="s">
        <v>378</v>
      </c>
      <c r="D269" s="8">
        <v>42197</v>
      </c>
      <c r="E269" s="7" t="s">
        <v>379</v>
      </c>
      <c r="F269" s="7" t="s">
        <v>34</v>
      </c>
      <c r="G269" s="7" t="s">
        <v>119</v>
      </c>
      <c r="H269" s="7" t="s">
        <v>120</v>
      </c>
      <c r="I269" s="7" t="s">
        <v>380</v>
      </c>
      <c r="J269" s="7">
        <v>2</v>
      </c>
      <c r="K269" s="7">
        <v>3</v>
      </c>
      <c r="L269" s="7">
        <v>4</v>
      </c>
      <c r="M269" s="7">
        <v>0</v>
      </c>
      <c r="N269" s="7"/>
      <c r="O269" s="7"/>
      <c r="P269" s="7"/>
      <c r="Q269" s="7" t="s">
        <v>101</v>
      </c>
      <c r="R269" s="7" t="s">
        <v>101</v>
      </c>
      <c r="S269" s="7" t="s">
        <v>109</v>
      </c>
      <c r="T269" s="7">
        <v>41.894999460000001</v>
      </c>
      <c r="U269" s="7">
        <v>-87.819413920000002</v>
      </c>
    </row>
    <row r="270" spans="1:21" ht="15.75" x14ac:dyDescent="0.5">
      <c r="A270" s="7">
        <v>106</v>
      </c>
      <c r="B270" s="7" t="s">
        <v>381</v>
      </c>
      <c r="C270" s="7" t="s">
        <v>382</v>
      </c>
      <c r="D270" s="8">
        <v>42175</v>
      </c>
      <c r="E270" s="7" t="s">
        <v>343</v>
      </c>
      <c r="F270" s="7" t="s">
        <v>24</v>
      </c>
      <c r="G270" s="7" t="s">
        <v>25</v>
      </c>
      <c r="H270" s="7" t="s">
        <v>132</v>
      </c>
      <c r="I270" s="7" t="s">
        <v>383</v>
      </c>
      <c r="J270" s="7">
        <v>0</v>
      </c>
      <c r="K270" s="7">
        <v>4</v>
      </c>
      <c r="L270" s="7">
        <v>4</v>
      </c>
      <c r="M270" s="7">
        <v>0</v>
      </c>
      <c r="N270" s="7"/>
      <c r="O270" s="7"/>
      <c r="P270" s="7"/>
      <c r="Q270" s="7" t="s">
        <v>101</v>
      </c>
      <c r="R270" s="7" t="s">
        <v>384</v>
      </c>
      <c r="S270" s="7" t="s">
        <v>109</v>
      </c>
      <c r="T270" s="7">
        <v>34.863798639999999</v>
      </c>
      <c r="U270" s="7">
        <v>-79.999678099999997</v>
      </c>
    </row>
    <row r="271" spans="1:21" ht="15.75" x14ac:dyDescent="0.5">
      <c r="A271" s="7">
        <v>108</v>
      </c>
      <c r="B271" s="7" t="s">
        <v>388</v>
      </c>
      <c r="C271" s="7" t="s">
        <v>389</v>
      </c>
      <c r="D271" s="8">
        <v>42171</v>
      </c>
      <c r="E271" s="56" t="s">
        <v>390</v>
      </c>
      <c r="F271" s="56"/>
      <c r="G271" s="56" t="s">
        <v>165</v>
      </c>
      <c r="H271" s="56"/>
      <c r="I271" s="7" t="s">
        <v>391</v>
      </c>
      <c r="J271" s="7">
        <v>0</v>
      </c>
      <c r="K271" s="7">
        <v>4</v>
      </c>
      <c r="L271" s="7">
        <v>4</v>
      </c>
      <c r="M271" s="7">
        <v>0</v>
      </c>
      <c r="N271" s="7"/>
      <c r="O271" s="7"/>
      <c r="P271" s="7"/>
      <c r="Q271" s="7" t="s">
        <v>101</v>
      </c>
      <c r="R271" s="7" t="s">
        <v>108</v>
      </c>
      <c r="S271" s="7" t="s">
        <v>109</v>
      </c>
      <c r="T271" s="7">
        <v>25.943267070000001</v>
      </c>
      <c r="U271" s="7">
        <v>-80.242532429999997</v>
      </c>
    </row>
    <row r="272" spans="1:21" ht="15.75" x14ac:dyDescent="0.5">
      <c r="A272" s="7">
        <v>110</v>
      </c>
      <c r="B272" s="7" t="s">
        <v>395</v>
      </c>
      <c r="C272" s="7" t="s">
        <v>396</v>
      </c>
      <c r="D272" s="8">
        <v>42162</v>
      </c>
      <c r="E272" s="7"/>
      <c r="F272" s="7" t="s">
        <v>24</v>
      </c>
      <c r="G272" s="7" t="s">
        <v>119</v>
      </c>
      <c r="H272" s="7"/>
      <c r="I272" s="7" t="s">
        <v>397</v>
      </c>
      <c r="J272" s="7">
        <v>5</v>
      </c>
      <c r="K272" s="7">
        <v>0</v>
      </c>
      <c r="L272" s="7">
        <v>4</v>
      </c>
      <c r="M272" s="7">
        <v>0</v>
      </c>
      <c r="N272" s="7"/>
      <c r="O272" s="7"/>
      <c r="P272" s="7"/>
      <c r="Q272" s="7" t="s">
        <v>101</v>
      </c>
      <c r="R272" s="7" t="s">
        <v>122</v>
      </c>
      <c r="S272" s="7" t="s">
        <v>109</v>
      </c>
      <c r="T272" s="7">
        <v>46.39761858</v>
      </c>
      <c r="U272" s="7">
        <v>-112.7329333</v>
      </c>
    </row>
    <row r="273" spans="1:21" ht="15.75" x14ac:dyDescent="0.5">
      <c r="A273" s="7">
        <v>111</v>
      </c>
      <c r="B273" s="7" t="s">
        <v>398</v>
      </c>
      <c r="C273" s="7" t="s">
        <v>399</v>
      </c>
      <c r="D273" s="8">
        <v>42155</v>
      </c>
      <c r="E273" s="7" t="s">
        <v>118</v>
      </c>
      <c r="F273" s="7" t="s">
        <v>24</v>
      </c>
      <c r="G273" s="7" t="s">
        <v>400</v>
      </c>
      <c r="H273" s="7" t="s">
        <v>223</v>
      </c>
      <c r="I273" s="7" t="s">
        <v>401</v>
      </c>
      <c r="J273" s="7">
        <v>3</v>
      </c>
      <c r="K273" s="7">
        <v>1</v>
      </c>
      <c r="L273" s="7">
        <v>3</v>
      </c>
      <c r="M273" s="7">
        <v>0</v>
      </c>
      <c r="N273" s="7"/>
      <c r="O273" s="7"/>
      <c r="P273" s="7"/>
      <c r="Q273" s="7" t="s">
        <v>101</v>
      </c>
      <c r="R273" s="7" t="s">
        <v>101</v>
      </c>
      <c r="S273" s="7" t="s">
        <v>109</v>
      </c>
      <c r="T273" s="7">
        <v>41.476575570000001</v>
      </c>
      <c r="U273" s="7">
        <v>-81.680515020000001</v>
      </c>
    </row>
    <row r="274" spans="1:21" ht="15.75" x14ac:dyDescent="0.5">
      <c r="A274" s="7">
        <v>112</v>
      </c>
      <c r="B274" s="7" t="s">
        <v>402</v>
      </c>
      <c r="C274" s="7" t="s">
        <v>403</v>
      </c>
      <c r="D274" s="8">
        <v>42155</v>
      </c>
      <c r="E274" s="7" t="s">
        <v>404</v>
      </c>
      <c r="F274" s="7" t="s">
        <v>24</v>
      </c>
      <c r="G274" s="7" t="s">
        <v>25</v>
      </c>
      <c r="H274" s="7" t="s">
        <v>223</v>
      </c>
      <c r="I274" s="7" t="s">
        <v>405</v>
      </c>
      <c r="J274" s="7">
        <v>3</v>
      </c>
      <c r="K274" s="7">
        <v>2</v>
      </c>
      <c r="L274" s="7">
        <v>4</v>
      </c>
      <c r="M274" s="7">
        <v>0</v>
      </c>
      <c r="N274" s="7"/>
      <c r="O274" s="7"/>
      <c r="P274" s="7"/>
      <c r="Q274" s="7" t="s">
        <v>101</v>
      </c>
      <c r="R274" s="7" t="s">
        <v>122</v>
      </c>
      <c r="S274" s="7" t="s">
        <v>109</v>
      </c>
      <c r="T274" s="7">
        <v>33.66086267</v>
      </c>
      <c r="U274" s="7">
        <v>-84.026885269999994</v>
      </c>
    </row>
    <row r="275" spans="1:21" ht="15.75" x14ac:dyDescent="0.5">
      <c r="A275" s="7">
        <v>113</v>
      </c>
      <c r="B275" s="7" t="s">
        <v>406</v>
      </c>
      <c r="C275" s="7" t="s">
        <v>407</v>
      </c>
      <c r="D275" s="8">
        <v>42149</v>
      </c>
      <c r="E275" s="7" t="s">
        <v>343</v>
      </c>
      <c r="F275" s="7" t="s">
        <v>24</v>
      </c>
      <c r="G275" s="7" t="s">
        <v>25</v>
      </c>
      <c r="H275" s="7" t="s">
        <v>363</v>
      </c>
      <c r="I275" s="7" t="s">
        <v>408</v>
      </c>
      <c r="J275" s="7">
        <v>1</v>
      </c>
      <c r="K275" s="7">
        <v>4</v>
      </c>
      <c r="L275" s="7">
        <v>5</v>
      </c>
      <c r="M275" s="7">
        <v>0</v>
      </c>
      <c r="N275" s="7"/>
      <c r="O275" s="7"/>
      <c r="P275" s="7"/>
      <c r="Q275" s="7" t="s">
        <v>101</v>
      </c>
      <c r="R275" s="7" t="s">
        <v>108</v>
      </c>
      <c r="S275" s="7" t="s">
        <v>109</v>
      </c>
      <c r="T275" s="7">
        <v>39.855663720000003</v>
      </c>
      <c r="U275" s="7">
        <v>-88.933464580000006</v>
      </c>
    </row>
    <row r="276" spans="1:21" ht="15.75" x14ac:dyDescent="0.5">
      <c r="A276" s="7">
        <v>114</v>
      </c>
      <c r="B276" s="7" t="s">
        <v>409</v>
      </c>
      <c r="C276" s="7" t="s">
        <v>410</v>
      </c>
      <c r="D276" s="8">
        <v>42136</v>
      </c>
      <c r="E276" s="7"/>
      <c r="F276" s="7"/>
      <c r="G276" s="7" t="s">
        <v>119</v>
      </c>
      <c r="H276" s="7" t="s">
        <v>223</v>
      </c>
      <c r="I276" s="7" t="s">
        <v>411</v>
      </c>
      <c r="J276" s="7">
        <v>5</v>
      </c>
      <c r="K276" s="7">
        <v>0</v>
      </c>
      <c r="L276" s="7">
        <v>4</v>
      </c>
      <c r="M276" s="7">
        <v>0</v>
      </c>
      <c r="N276" s="7"/>
      <c r="O276" s="7"/>
      <c r="P276" s="7"/>
      <c r="Q276" s="7" t="s">
        <v>52</v>
      </c>
      <c r="R276" s="7" t="s">
        <v>101</v>
      </c>
      <c r="S276" s="7" t="s">
        <v>109</v>
      </c>
      <c r="T276" s="7">
        <v>32.153589050000001</v>
      </c>
      <c r="U276" s="7">
        <v>-110.9677647</v>
      </c>
    </row>
    <row r="277" spans="1:21" ht="409.5" x14ac:dyDescent="0.5">
      <c r="A277" s="56">
        <v>115</v>
      </c>
      <c r="B277" s="56" t="s">
        <v>412</v>
      </c>
      <c r="C277" s="56" t="s">
        <v>413</v>
      </c>
      <c r="D277" s="57">
        <v>42134</v>
      </c>
      <c r="E277" s="56" t="s">
        <v>414</v>
      </c>
      <c r="F277" s="56" t="s">
        <v>34</v>
      </c>
      <c r="G277" s="56" t="s">
        <v>25</v>
      </c>
      <c r="H277" s="56" t="s">
        <v>57</v>
      </c>
      <c r="I277" s="9" t="s">
        <v>1148</v>
      </c>
      <c r="J277" s="56">
        <v>1</v>
      </c>
      <c r="K277" s="56">
        <v>3</v>
      </c>
      <c r="L277" s="56">
        <v>4</v>
      </c>
      <c r="M277" s="56">
        <v>0</v>
      </c>
      <c r="N277" s="56"/>
      <c r="O277" s="56"/>
      <c r="P277" s="56"/>
      <c r="Q277" s="56" t="s">
        <v>101</v>
      </c>
      <c r="R277" s="56" t="s">
        <v>108</v>
      </c>
      <c r="S277" s="56" t="s">
        <v>109</v>
      </c>
      <c r="T277" s="56">
        <v>40.731696479999997</v>
      </c>
      <c r="U277" s="56">
        <v>-74.184176989999997</v>
      </c>
    </row>
    <row r="278" spans="1:21" ht="204.75" x14ac:dyDescent="0.5">
      <c r="A278" s="56"/>
      <c r="B278" s="56"/>
      <c r="C278" s="56"/>
      <c r="D278" s="57"/>
      <c r="E278" s="56"/>
      <c r="F278" s="56"/>
      <c r="G278" s="56"/>
      <c r="H278" s="56"/>
      <c r="I278" s="9" t="s">
        <v>1149</v>
      </c>
      <c r="J278" s="56"/>
      <c r="K278" s="56"/>
      <c r="L278" s="56"/>
      <c r="M278" s="56"/>
      <c r="N278" s="56"/>
      <c r="O278" s="56"/>
      <c r="P278" s="56"/>
      <c r="Q278" s="56"/>
      <c r="R278" s="56"/>
      <c r="S278" s="56"/>
      <c r="T278" s="56"/>
      <c r="U278" s="56"/>
    </row>
    <row r="279" spans="1:21" ht="15.75" x14ac:dyDescent="0.5">
      <c r="A279" s="7">
        <v>116</v>
      </c>
      <c r="B279" s="7" t="s">
        <v>416</v>
      </c>
      <c r="C279" s="7" t="s">
        <v>393</v>
      </c>
      <c r="D279" s="8">
        <v>42127</v>
      </c>
      <c r="E279" s="7" t="s">
        <v>417</v>
      </c>
      <c r="F279" s="7" t="s">
        <v>34</v>
      </c>
      <c r="G279" s="7" t="s">
        <v>25</v>
      </c>
      <c r="H279" s="7"/>
      <c r="I279" s="7" t="s">
        <v>418</v>
      </c>
      <c r="J279" s="7">
        <v>4</v>
      </c>
      <c r="K279" s="7">
        <v>1</v>
      </c>
      <c r="L279" s="7">
        <v>4</v>
      </c>
      <c r="M279" s="7">
        <v>0</v>
      </c>
      <c r="N279" s="7"/>
      <c r="O279" s="7"/>
      <c r="P279" s="7"/>
      <c r="Q279" s="7" t="s">
        <v>52</v>
      </c>
      <c r="R279" s="7" t="s">
        <v>101</v>
      </c>
      <c r="S279" s="7" t="s">
        <v>109</v>
      </c>
      <c r="T279" s="7">
        <v>44.204559089999997</v>
      </c>
      <c r="U279" s="7">
        <v>-88.448458500000001</v>
      </c>
    </row>
    <row r="280" spans="1:21" ht="15.75" x14ac:dyDescent="0.5">
      <c r="A280" s="7">
        <v>117</v>
      </c>
      <c r="B280" s="7" t="s">
        <v>419</v>
      </c>
      <c r="C280" s="7" t="s">
        <v>420</v>
      </c>
      <c r="D280" s="8">
        <v>42125</v>
      </c>
      <c r="E280" s="7" t="s">
        <v>421</v>
      </c>
      <c r="F280" s="7" t="s">
        <v>34</v>
      </c>
      <c r="G280" s="7" t="s">
        <v>25</v>
      </c>
      <c r="H280" s="7" t="s">
        <v>120</v>
      </c>
      <c r="I280" s="7" t="s">
        <v>1150</v>
      </c>
      <c r="J280" s="7">
        <v>2</v>
      </c>
      <c r="K280" s="7">
        <v>3</v>
      </c>
      <c r="L280" s="7">
        <v>5</v>
      </c>
      <c r="M280" s="7">
        <v>0</v>
      </c>
      <c r="N280" s="7"/>
      <c r="O280" s="7"/>
      <c r="P280" s="7"/>
      <c r="Q280" s="7" t="s">
        <v>28</v>
      </c>
      <c r="R280" s="7" t="s">
        <v>101</v>
      </c>
      <c r="S280" s="7" t="s">
        <v>109</v>
      </c>
      <c r="T280" s="7">
        <v>43.064203220000003</v>
      </c>
      <c r="U280" s="7">
        <v>-87.967243850000003</v>
      </c>
    </row>
    <row r="281" spans="1:21" ht="15.75" x14ac:dyDescent="0.5">
      <c r="A281" s="7">
        <v>118</v>
      </c>
      <c r="B281" s="7" t="s">
        <v>423</v>
      </c>
      <c r="C281" s="7" t="s">
        <v>424</v>
      </c>
      <c r="D281" s="8">
        <v>42119</v>
      </c>
      <c r="E281" s="7" t="s">
        <v>423</v>
      </c>
      <c r="F281" s="7" t="s">
        <v>24</v>
      </c>
      <c r="G281" s="7" t="s">
        <v>25</v>
      </c>
      <c r="H281" s="7" t="s">
        <v>57</v>
      </c>
      <c r="I281" s="7" t="s">
        <v>425</v>
      </c>
      <c r="J281" s="7">
        <v>1</v>
      </c>
      <c r="K281" s="7">
        <v>6</v>
      </c>
      <c r="L281" s="7">
        <v>7</v>
      </c>
      <c r="M281" s="7">
        <v>0</v>
      </c>
      <c r="N281" s="7"/>
      <c r="O281" s="7"/>
      <c r="P281" s="7"/>
      <c r="Q281" s="7" t="s">
        <v>101</v>
      </c>
      <c r="R281" s="7" t="s">
        <v>108</v>
      </c>
      <c r="S281" s="7" t="s">
        <v>109</v>
      </c>
      <c r="T281" s="7">
        <v>43.156930269999997</v>
      </c>
      <c r="U281" s="7">
        <v>-77.693008559999996</v>
      </c>
    </row>
    <row r="282" spans="1:21" ht="15.75" x14ac:dyDescent="0.5">
      <c r="A282" s="7">
        <v>119</v>
      </c>
      <c r="B282" s="7" t="s">
        <v>426</v>
      </c>
      <c r="C282" s="7" t="s">
        <v>427</v>
      </c>
      <c r="D282" s="8">
        <v>42115</v>
      </c>
      <c r="E282" s="7" t="s">
        <v>428</v>
      </c>
      <c r="F282" s="7" t="s">
        <v>24</v>
      </c>
      <c r="G282" s="7" t="s">
        <v>25</v>
      </c>
      <c r="H282" s="7"/>
      <c r="I282" s="7" t="s">
        <v>429</v>
      </c>
      <c r="J282" s="7">
        <v>2</v>
      </c>
      <c r="K282" s="7">
        <v>3</v>
      </c>
      <c r="L282" s="7">
        <v>5</v>
      </c>
      <c r="M282" s="7">
        <v>0</v>
      </c>
      <c r="N282" s="7"/>
      <c r="O282" s="7"/>
      <c r="P282" s="7"/>
      <c r="Q282" s="7" t="s">
        <v>101</v>
      </c>
      <c r="R282" s="7" t="s">
        <v>108</v>
      </c>
      <c r="S282" s="7" t="s">
        <v>109</v>
      </c>
      <c r="T282" s="7">
        <v>31.079255060000001</v>
      </c>
      <c r="U282" s="7">
        <v>-97.733923169999997</v>
      </c>
    </row>
    <row r="283" spans="1:21" ht="15.75" x14ac:dyDescent="0.5">
      <c r="A283" s="7">
        <v>120</v>
      </c>
      <c r="B283" s="7" t="s">
        <v>430</v>
      </c>
      <c r="C283" s="7" t="s">
        <v>431</v>
      </c>
      <c r="D283" s="8">
        <v>42110</v>
      </c>
      <c r="E283" s="7"/>
      <c r="F283" s="7"/>
      <c r="G283" s="7" t="s">
        <v>119</v>
      </c>
      <c r="H283" s="7"/>
      <c r="I283" s="7" t="s">
        <v>432</v>
      </c>
      <c r="J283" s="7">
        <v>5</v>
      </c>
      <c r="K283" s="7">
        <v>0</v>
      </c>
      <c r="L283" s="7">
        <v>4</v>
      </c>
      <c r="M283" s="7">
        <v>0</v>
      </c>
      <c r="N283" s="7"/>
      <c r="O283" s="7"/>
      <c r="P283" s="7"/>
      <c r="Q283" s="7" t="s">
        <v>101</v>
      </c>
      <c r="R283" s="7" t="s">
        <v>191</v>
      </c>
      <c r="S283" s="7" t="s">
        <v>109</v>
      </c>
      <c r="T283" s="7">
        <v>33.571458749999998</v>
      </c>
      <c r="U283" s="7">
        <v>-112.09048540000001</v>
      </c>
    </row>
    <row r="284" spans="1:21" ht="15.75" x14ac:dyDescent="0.5">
      <c r="A284" s="7">
        <v>121</v>
      </c>
      <c r="B284" s="7" t="s">
        <v>433</v>
      </c>
      <c r="C284" s="7" t="s">
        <v>434</v>
      </c>
      <c r="D284" s="8">
        <v>42101</v>
      </c>
      <c r="E284" s="7" t="s">
        <v>421</v>
      </c>
      <c r="F284" s="7" t="s">
        <v>34</v>
      </c>
      <c r="G284" s="7" t="s">
        <v>25</v>
      </c>
      <c r="H284" s="7"/>
      <c r="I284" s="7" t="s">
        <v>435</v>
      </c>
      <c r="J284" s="7">
        <v>1</v>
      </c>
      <c r="K284" s="7">
        <v>3</v>
      </c>
      <c r="L284" s="7">
        <v>4</v>
      </c>
      <c r="M284" s="7">
        <v>0</v>
      </c>
      <c r="N284" s="7"/>
      <c r="O284" s="7"/>
      <c r="P284" s="7"/>
      <c r="Q284" s="7" t="s">
        <v>28</v>
      </c>
      <c r="R284" s="7" t="s">
        <v>108</v>
      </c>
      <c r="S284" s="7" t="s">
        <v>109</v>
      </c>
      <c r="T284" s="7">
        <v>34.267791520000003</v>
      </c>
      <c r="U284" s="7">
        <v>-85.188224219999995</v>
      </c>
    </row>
    <row r="285" spans="1:21" ht="15.75" x14ac:dyDescent="0.5">
      <c r="A285" s="7">
        <v>122</v>
      </c>
      <c r="B285" s="7" t="s">
        <v>436</v>
      </c>
      <c r="C285" s="7" t="s">
        <v>437</v>
      </c>
      <c r="D285" s="8">
        <v>42099</v>
      </c>
      <c r="E285" s="7" t="s">
        <v>118</v>
      </c>
      <c r="F285" s="7" t="s">
        <v>24</v>
      </c>
      <c r="G285" s="7" t="s">
        <v>25</v>
      </c>
      <c r="H285" s="7"/>
      <c r="I285" s="7" t="s">
        <v>438</v>
      </c>
      <c r="J285" s="7">
        <v>0</v>
      </c>
      <c r="K285" s="7">
        <v>5</v>
      </c>
      <c r="L285" s="7">
        <v>5</v>
      </c>
      <c r="M285" s="7">
        <v>0</v>
      </c>
      <c r="N285" s="7"/>
      <c r="O285" s="7"/>
      <c r="P285" s="7"/>
      <c r="Q285" s="7" t="s">
        <v>28</v>
      </c>
      <c r="R285" s="7" t="s">
        <v>101</v>
      </c>
      <c r="S285" s="7" t="s">
        <v>109</v>
      </c>
      <c r="T285" s="7">
        <v>39.777254790000001</v>
      </c>
      <c r="U285" s="7">
        <v>-86.146353590000004</v>
      </c>
    </row>
    <row r="286" spans="1:21" ht="15.75" x14ac:dyDescent="0.5">
      <c r="A286" s="7">
        <v>123</v>
      </c>
      <c r="B286" s="7" t="s">
        <v>439</v>
      </c>
      <c r="C286" s="7" t="s">
        <v>440</v>
      </c>
      <c r="D286" s="8">
        <v>42097</v>
      </c>
      <c r="E286" s="7" t="s">
        <v>118</v>
      </c>
      <c r="F286" s="7" t="s">
        <v>24</v>
      </c>
      <c r="G286" s="7" t="s">
        <v>25</v>
      </c>
      <c r="H286" s="7"/>
      <c r="I286" s="7" t="s">
        <v>441</v>
      </c>
      <c r="J286" s="7">
        <v>0</v>
      </c>
      <c r="K286" s="7">
        <v>4</v>
      </c>
      <c r="L286" s="7">
        <v>4</v>
      </c>
      <c r="M286" s="7">
        <v>0</v>
      </c>
      <c r="N286" s="7"/>
      <c r="O286" s="7"/>
      <c r="P286" s="7"/>
      <c r="Q286" s="7" t="s">
        <v>28</v>
      </c>
      <c r="R286" s="7" t="s">
        <v>108</v>
      </c>
      <c r="S286" s="7" t="s">
        <v>109</v>
      </c>
      <c r="T286" s="7">
        <v>29.193134430000001</v>
      </c>
      <c r="U286" s="7">
        <v>-81.101730140000001</v>
      </c>
    </row>
    <row r="287" spans="1:21" ht="15.75" x14ac:dyDescent="0.5">
      <c r="A287" s="7">
        <v>124</v>
      </c>
      <c r="B287" s="7" t="s">
        <v>442</v>
      </c>
      <c r="C287" s="7" t="s">
        <v>443</v>
      </c>
      <c r="D287" s="8">
        <v>42093</v>
      </c>
      <c r="E287" s="7" t="s">
        <v>118</v>
      </c>
      <c r="F287" s="7" t="s">
        <v>24</v>
      </c>
      <c r="G287" s="7" t="s">
        <v>119</v>
      </c>
      <c r="H287" s="7"/>
      <c r="I287" s="7" t="s">
        <v>444</v>
      </c>
      <c r="J287" s="7">
        <v>4</v>
      </c>
      <c r="K287" s="7">
        <v>0</v>
      </c>
      <c r="L287" s="7">
        <v>3</v>
      </c>
      <c r="M287" s="7">
        <v>0</v>
      </c>
      <c r="N287" s="7"/>
      <c r="O287" s="7"/>
      <c r="P287" s="7"/>
      <c r="Q287" s="7" t="s">
        <v>101</v>
      </c>
      <c r="R287" s="7" t="s">
        <v>144</v>
      </c>
      <c r="S287" s="7" t="s">
        <v>109</v>
      </c>
      <c r="T287" s="7">
        <v>36.135432379999997</v>
      </c>
      <c r="U287" s="7">
        <v>-95.913161169999995</v>
      </c>
    </row>
    <row r="288" spans="1:21" ht="15.75" x14ac:dyDescent="0.5">
      <c r="A288" s="7">
        <v>125</v>
      </c>
      <c r="B288" s="7" t="s">
        <v>445</v>
      </c>
      <c r="C288" s="7" t="s">
        <v>446</v>
      </c>
      <c r="D288" s="8">
        <v>42091</v>
      </c>
      <c r="E288" s="7" t="s">
        <v>118</v>
      </c>
      <c r="F288" s="7" t="s">
        <v>24</v>
      </c>
      <c r="G288" s="56" t="s">
        <v>165</v>
      </c>
      <c r="H288" s="56"/>
      <c r="I288" s="7" t="s">
        <v>447</v>
      </c>
      <c r="J288" s="7">
        <v>0</v>
      </c>
      <c r="K288" s="7">
        <v>7</v>
      </c>
      <c r="L288" s="7">
        <v>7</v>
      </c>
      <c r="M288" s="7">
        <v>0</v>
      </c>
      <c r="N288" s="7"/>
      <c r="O288" s="7"/>
      <c r="P288" s="7"/>
      <c r="Q288" s="7" t="s">
        <v>28</v>
      </c>
      <c r="R288" s="7" t="s">
        <v>108</v>
      </c>
      <c r="S288" s="7" t="s">
        <v>109</v>
      </c>
      <c r="T288" s="7">
        <v>30.225402119999998</v>
      </c>
      <c r="U288" s="7">
        <v>-85.873713010000003</v>
      </c>
    </row>
    <row r="289" spans="1:21" ht="15.75" x14ac:dyDescent="0.5">
      <c r="A289" s="7">
        <v>126</v>
      </c>
      <c r="B289" s="7" t="s">
        <v>448</v>
      </c>
      <c r="C289" s="7" t="s">
        <v>449</v>
      </c>
      <c r="D289" s="8">
        <v>42082</v>
      </c>
      <c r="E289" s="7"/>
      <c r="F289" s="7"/>
      <c r="G289" s="7" t="s">
        <v>241</v>
      </c>
      <c r="H289" s="7" t="s">
        <v>223</v>
      </c>
      <c r="I289" s="7" t="s">
        <v>450</v>
      </c>
      <c r="J289" s="7">
        <v>2</v>
      </c>
      <c r="K289" s="7">
        <v>2</v>
      </c>
      <c r="L289" s="7">
        <v>3</v>
      </c>
      <c r="M289" s="7">
        <v>1</v>
      </c>
      <c r="N289" s="7"/>
      <c r="O289" s="7"/>
      <c r="P289" s="7"/>
      <c r="Q289" s="7" t="s">
        <v>101</v>
      </c>
      <c r="R289" s="7" t="s">
        <v>101</v>
      </c>
      <c r="S289" s="7" t="s">
        <v>109</v>
      </c>
      <c r="T289" s="7">
        <v>36.443289999999998</v>
      </c>
      <c r="U289" s="7">
        <v>-108.723281</v>
      </c>
    </row>
    <row r="290" spans="1:21" ht="15.75" x14ac:dyDescent="0.5">
      <c r="A290" s="7">
        <v>127</v>
      </c>
      <c r="B290" s="7" t="s">
        <v>451</v>
      </c>
      <c r="C290" s="7" t="s">
        <v>452</v>
      </c>
      <c r="D290" s="8">
        <v>42081</v>
      </c>
      <c r="E290" s="7"/>
      <c r="F290" s="7" t="s">
        <v>34</v>
      </c>
      <c r="G290" s="7" t="s">
        <v>25</v>
      </c>
      <c r="H290" s="7"/>
      <c r="I290" s="7" t="s">
        <v>453</v>
      </c>
      <c r="J290" s="7">
        <v>1</v>
      </c>
      <c r="K290" s="7">
        <v>5</v>
      </c>
      <c r="L290" s="7">
        <v>6</v>
      </c>
      <c r="M290" s="7">
        <v>0</v>
      </c>
      <c r="N290" s="7"/>
      <c r="O290" s="7"/>
      <c r="P290" s="7"/>
      <c r="Q290" s="7" t="s">
        <v>28</v>
      </c>
      <c r="R290" s="7" t="s">
        <v>122</v>
      </c>
      <c r="S290" s="7" t="s">
        <v>109</v>
      </c>
      <c r="T290" s="7">
        <v>33.42268696</v>
      </c>
      <c r="U290" s="7">
        <v>-111.81632020000001</v>
      </c>
    </row>
    <row r="291" spans="1:21" ht="15.75" x14ac:dyDescent="0.5">
      <c r="A291" s="7">
        <v>128</v>
      </c>
      <c r="B291" s="7" t="s">
        <v>454</v>
      </c>
      <c r="C291" s="7" t="s">
        <v>455</v>
      </c>
      <c r="D291" s="8">
        <v>42078</v>
      </c>
      <c r="E291" s="7" t="s">
        <v>118</v>
      </c>
      <c r="F291" s="7" t="s">
        <v>24</v>
      </c>
      <c r="G291" s="7" t="s">
        <v>119</v>
      </c>
      <c r="H291" s="7"/>
      <c r="I291" s="7" t="s">
        <v>456</v>
      </c>
      <c r="J291" s="7">
        <v>3</v>
      </c>
      <c r="K291" s="7">
        <v>1</v>
      </c>
      <c r="L291" s="7">
        <v>3</v>
      </c>
      <c r="M291" s="7">
        <v>0</v>
      </c>
      <c r="N291" s="7"/>
      <c r="O291" s="7"/>
      <c r="P291" s="7"/>
      <c r="Q291" s="7" t="s">
        <v>28</v>
      </c>
      <c r="R291" s="7" t="s">
        <v>122</v>
      </c>
      <c r="S291" s="7" t="s">
        <v>109</v>
      </c>
      <c r="T291" s="7">
        <v>31.0549687</v>
      </c>
      <c r="U291" s="7">
        <v>-85.30100084</v>
      </c>
    </row>
    <row r="292" spans="1:21" ht="15.75" x14ac:dyDescent="0.5">
      <c r="A292" s="7">
        <v>129</v>
      </c>
      <c r="B292" s="7" t="s">
        <v>457</v>
      </c>
      <c r="C292" s="7" t="s">
        <v>458</v>
      </c>
      <c r="D292" s="8">
        <v>42076</v>
      </c>
      <c r="E292" s="7" t="s">
        <v>118</v>
      </c>
      <c r="F292" s="7" t="s">
        <v>24</v>
      </c>
      <c r="G292" s="56" t="s">
        <v>459</v>
      </c>
      <c r="H292" s="56"/>
      <c r="I292" s="7" t="s">
        <v>460</v>
      </c>
      <c r="J292" s="7">
        <v>2</v>
      </c>
      <c r="K292" s="7">
        <v>3</v>
      </c>
      <c r="L292" s="7">
        <v>5</v>
      </c>
      <c r="M292" s="7">
        <v>0</v>
      </c>
      <c r="N292" s="7"/>
      <c r="O292" s="7"/>
      <c r="P292" s="7"/>
      <c r="Q292" s="7" t="s">
        <v>101</v>
      </c>
      <c r="R292" s="7" t="s">
        <v>108</v>
      </c>
      <c r="S292" s="7" t="s">
        <v>109</v>
      </c>
      <c r="T292" s="7">
        <v>31.58036482</v>
      </c>
      <c r="U292" s="7">
        <v>-90.443234750000002</v>
      </c>
    </row>
    <row r="293" spans="1:21" ht="15.75" x14ac:dyDescent="0.5">
      <c r="A293" s="7">
        <v>130</v>
      </c>
      <c r="B293" s="7" t="s">
        <v>461</v>
      </c>
      <c r="C293" s="7" t="s">
        <v>462</v>
      </c>
      <c r="D293" s="8">
        <v>42063</v>
      </c>
      <c r="E293" s="7" t="s">
        <v>463</v>
      </c>
      <c r="F293" s="7" t="s">
        <v>464</v>
      </c>
      <c r="G293" s="7" t="s">
        <v>25</v>
      </c>
      <c r="H293" s="7" t="s">
        <v>57</v>
      </c>
      <c r="I293" s="7" t="s">
        <v>465</v>
      </c>
      <c r="J293" s="7">
        <v>4</v>
      </c>
      <c r="K293" s="7">
        <v>0</v>
      </c>
      <c r="L293" s="7">
        <v>3</v>
      </c>
      <c r="M293" s="7">
        <v>0</v>
      </c>
      <c r="N293" s="7"/>
      <c r="O293" s="7"/>
      <c r="P293" s="7"/>
      <c r="Q293" s="7" t="s">
        <v>52</v>
      </c>
      <c r="R293" s="7" t="s">
        <v>108</v>
      </c>
      <c r="S293" s="7" t="s">
        <v>109</v>
      </c>
      <c r="T293" s="7">
        <v>35.904344709999997</v>
      </c>
      <c r="U293" s="7">
        <v>-77.556399639999995</v>
      </c>
    </row>
    <row r="294" spans="1:21" ht="15.75" x14ac:dyDescent="0.5">
      <c r="A294" s="7">
        <v>131</v>
      </c>
      <c r="B294" s="7" t="s">
        <v>466</v>
      </c>
      <c r="C294" s="7" t="s">
        <v>467</v>
      </c>
      <c r="D294" s="8">
        <v>42062</v>
      </c>
      <c r="E294" s="7" t="s">
        <v>421</v>
      </c>
      <c r="F294" s="7" t="s">
        <v>34</v>
      </c>
      <c r="G294" s="7" t="s">
        <v>468</v>
      </c>
      <c r="H294" s="7" t="s">
        <v>223</v>
      </c>
      <c r="I294" s="7" t="s">
        <v>469</v>
      </c>
      <c r="J294" s="7">
        <v>1</v>
      </c>
      <c r="K294" s="7">
        <v>2</v>
      </c>
      <c r="L294" s="7">
        <v>3</v>
      </c>
      <c r="M294" s="7">
        <v>0</v>
      </c>
      <c r="N294" s="7"/>
      <c r="O294" s="7"/>
      <c r="P294" s="7"/>
      <c r="Q294" s="7" t="s">
        <v>28</v>
      </c>
      <c r="R294" s="7" t="s">
        <v>108</v>
      </c>
      <c r="S294" s="7" t="s">
        <v>109</v>
      </c>
      <c r="T294" s="7">
        <v>33.5282865</v>
      </c>
      <c r="U294" s="7">
        <v>-86.795504480000005</v>
      </c>
    </row>
    <row r="295" spans="1:21" ht="15.75" x14ac:dyDescent="0.5">
      <c r="A295" s="7">
        <v>132</v>
      </c>
      <c r="B295" s="7" t="s">
        <v>470</v>
      </c>
      <c r="C295" s="7" t="s">
        <v>471</v>
      </c>
      <c r="D295" s="8">
        <v>42061</v>
      </c>
      <c r="E295" s="7" t="s">
        <v>118</v>
      </c>
      <c r="F295" s="7" t="s">
        <v>24</v>
      </c>
      <c r="G295" s="7" t="s">
        <v>119</v>
      </c>
      <c r="H295" s="7" t="s">
        <v>223</v>
      </c>
      <c r="I295" s="7" t="s">
        <v>472</v>
      </c>
      <c r="J295" s="7">
        <v>8</v>
      </c>
      <c r="K295" s="7">
        <v>1</v>
      </c>
      <c r="L295" s="7">
        <v>8</v>
      </c>
      <c r="M295" s="7">
        <v>0</v>
      </c>
      <c r="N295" s="7"/>
      <c r="O295" s="7"/>
      <c r="P295" s="7"/>
      <c r="Q295" s="7" t="s">
        <v>28</v>
      </c>
      <c r="R295" s="7" t="s">
        <v>122</v>
      </c>
      <c r="S295" s="7" t="s">
        <v>109</v>
      </c>
      <c r="T295" s="7">
        <v>37.204442</v>
      </c>
      <c r="U295" s="7">
        <v>-91.876582999999997</v>
      </c>
    </row>
    <row r="296" spans="1:21" ht="15.75" x14ac:dyDescent="0.5">
      <c r="A296" s="7">
        <v>133</v>
      </c>
      <c r="B296" s="7" t="s">
        <v>473</v>
      </c>
      <c r="C296" s="7" t="s">
        <v>474</v>
      </c>
      <c r="D296" s="8">
        <v>42059</v>
      </c>
      <c r="E296" s="7" t="s">
        <v>118</v>
      </c>
      <c r="F296" s="7" t="s">
        <v>24</v>
      </c>
      <c r="G296" s="56" t="s">
        <v>475</v>
      </c>
      <c r="H296" s="56"/>
      <c r="I296" s="7" t="s">
        <v>476</v>
      </c>
      <c r="J296" s="7">
        <v>3</v>
      </c>
      <c r="K296" s="7">
        <v>0</v>
      </c>
      <c r="L296" s="7">
        <v>3</v>
      </c>
      <c r="M296" s="7">
        <v>0</v>
      </c>
      <c r="N296" s="7"/>
      <c r="O296" s="7"/>
      <c r="P296" s="7"/>
      <c r="Q296" s="7" t="s">
        <v>28</v>
      </c>
      <c r="R296" s="7" t="s">
        <v>191</v>
      </c>
      <c r="S296" s="7" t="s">
        <v>109</v>
      </c>
      <c r="T296" s="7">
        <v>35.226354000000001</v>
      </c>
      <c r="U296" s="7">
        <v>-80.836787999999999</v>
      </c>
    </row>
    <row r="297" spans="1:21" ht="15.75" x14ac:dyDescent="0.5">
      <c r="A297" s="7">
        <v>134</v>
      </c>
      <c r="B297" s="7" t="s">
        <v>477</v>
      </c>
      <c r="C297" s="7" t="s">
        <v>478</v>
      </c>
      <c r="D297" s="8">
        <v>42057</v>
      </c>
      <c r="E297" s="7" t="s">
        <v>118</v>
      </c>
      <c r="F297" s="7" t="s">
        <v>24</v>
      </c>
      <c r="G297" s="7" t="s">
        <v>339</v>
      </c>
      <c r="H297" s="7"/>
      <c r="I297" s="7" t="s">
        <v>479</v>
      </c>
      <c r="J297" s="7">
        <v>3</v>
      </c>
      <c r="K297" s="7">
        <v>2</v>
      </c>
      <c r="L297" s="7">
        <v>4</v>
      </c>
      <c r="M297" s="7">
        <v>0</v>
      </c>
      <c r="N297" s="7"/>
      <c r="O297" s="7"/>
      <c r="P297" s="7"/>
      <c r="Q297" s="7" t="s">
        <v>28</v>
      </c>
      <c r="R297" s="7" t="s">
        <v>122</v>
      </c>
      <c r="S297" s="7" t="s">
        <v>109</v>
      </c>
      <c r="T297" s="7">
        <v>34.610257109999999</v>
      </c>
      <c r="U297" s="7">
        <v>-83.529180909999994</v>
      </c>
    </row>
    <row r="298" spans="1:21" ht="15.75" x14ac:dyDescent="0.5">
      <c r="A298" s="7">
        <v>135</v>
      </c>
      <c r="B298" s="7" t="s">
        <v>426</v>
      </c>
      <c r="C298" s="7" t="s">
        <v>427</v>
      </c>
      <c r="D298" s="8">
        <v>42057</v>
      </c>
      <c r="E298" s="7"/>
      <c r="F298" s="7"/>
      <c r="G298" s="7" t="s">
        <v>25</v>
      </c>
      <c r="H298" s="7"/>
      <c r="I298" s="7" t="s">
        <v>480</v>
      </c>
      <c r="J298" s="7">
        <v>4</v>
      </c>
      <c r="K298" s="7">
        <v>1</v>
      </c>
      <c r="L298" s="7">
        <v>4</v>
      </c>
      <c r="M298" s="7">
        <v>0</v>
      </c>
      <c r="N298" s="7"/>
      <c r="O298" s="7">
        <v>1</v>
      </c>
      <c r="P298" s="7" t="s">
        <v>481</v>
      </c>
      <c r="Q298" s="7" t="s">
        <v>28</v>
      </c>
      <c r="R298" s="7" t="s">
        <v>108</v>
      </c>
      <c r="S298" s="7" t="s">
        <v>109</v>
      </c>
      <c r="T298" s="7">
        <v>31.079255060000001</v>
      </c>
      <c r="U298" s="7">
        <v>-97.733923169999997</v>
      </c>
    </row>
    <row r="299" spans="1:21" ht="15.75" x14ac:dyDescent="0.5">
      <c r="A299" s="7">
        <v>136</v>
      </c>
      <c r="B299" s="7" t="s">
        <v>482</v>
      </c>
      <c r="C299" s="7" t="s">
        <v>483</v>
      </c>
      <c r="D299" s="8">
        <v>42045</v>
      </c>
      <c r="E299" s="7" t="s">
        <v>118</v>
      </c>
      <c r="F299" s="7" t="s">
        <v>24</v>
      </c>
      <c r="G299" s="7" t="s">
        <v>189</v>
      </c>
      <c r="H299" s="7" t="s">
        <v>132</v>
      </c>
      <c r="I299" s="7" t="s">
        <v>484</v>
      </c>
      <c r="J299" s="7">
        <v>3</v>
      </c>
      <c r="K299" s="7">
        <v>0</v>
      </c>
      <c r="L299" s="7">
        <v>3</v>
      </c>
      <c r="M299" s="7">
        <v>0</v>
      </c>
      <c r="N299" s="7"/>
      <c r="O299" s="7"/>
      <c r="P299" s="7"/>
      <c r="Q299" s="7" t="s">
        <v>28</v>
      </c>
      <c r="R299" s="7" t="s">
        <v>122</v>
      </c>
      <c r="S299" s="7" t="s">
        <v>109</v>
      </c>
      <c r="T299" s="7">
        <v>35.926814669999999</v>
      </c>
      <c r="U299" s="7">
        <v>-79.038504070000002</v>
      </c>
    </row>
    <row r="300" spans="1:21" ht="15.75" x14ac:dyDescent="0.5">
      <c r="A300" s="7">
        <v>137</v>
      </c>
      <c r="B300" s="7" t="s">
        <v>485</v>
      </c>
      <c r="C300" s="7" t="s">
        <v>486</v>
      </c>
      <c r="D300" s="8">
        <v>42044</v>
      </c>
      <c r="E300" s="7" t="s">
        <v>118</v>
      </c>
      <c r="F300" s="7" t="s">
        <v>24</v>
      </c>
      <c r="G300" s="7" t="s">
        <v>25</v>
      </c>
      <c r="H300" s="7" t="s">
        <v>57</v>
      </c>
      <c r="I300" s="7" t="s">
        <v>487</v>
      </c>
      <c r="J300" s="7">
        <v>3</v>
      </c>
      <c r="K300" s="7">
        <v>1</v>
      </c>
      <c r="L300" s="7">
        <v>4</v>
      </c>
      <c r="M300" s="7">
        <v>0</v>
      </c>
      <c r="N300" s="7"/>
      <c r="O300" s="7"/>
      <c r="P300" s="7"/>
      <c r="Q300" s="7" t="s">
        <v>28</v>
      </c>
      <c r="R300" s="7" t="s">
        <v>488</v>
      </c>
      <c r="S300" s="7" t="s">
        <v>300</v>
      </c>
      <c r="T300" s="7">
        <v>28.246533039999999</v>
      </c>
      <c r="U300" s="7">
        <v>-82.716902590000004</v>
      </c>
    </row>
    <row r="301" spans="1:21" ht="15.75" x14ac:dyDescent="0.5">
      <c r="A301" s="7">
        <v>138</v>
      </c>
      <c r="B301" s="7" t="s">
        <v>489</v>
      </c>
      <c r="C301" s="7" t="s">
        <v>490</v>
      </c>
      <c r="D301" s="8">
        <v>42042</v>
      </c>
      <c r="E301" s="7" t="s">
        <v>491</v>
      </c>
      <c r="F301" s="7" t="s">
        <v>24</v>
      </c>
      <c r="G301" s="7" t="s">
        <v>25</v>
      </c>
      <c r="H301" s="7"/>
      <c r="I301" s="7" t="s">
        <v>492</v>
      </c>
      <c r="J301" s="7">
        <v>0</v>
      </c>
      <c r="K301" s="7">
        <v>3</v>
      </c>
      <c r="L301" s="7">
        <v>3</v>
      </c>
      <c r="M301" s="7">
        <v>0</v>
      </c>
      <c r="N301" s="7"/>
      <c r="O301" s="7"/>
      <c r="P301" s="7"/>
      <c r="Q301" s="7" t="s">
        <v>28</v>
      </c>
      <c r="R301" s="7" t="s">
        <v>108</v>
      </c>
      <c r="S301" s="7" t="s">
        <v>109</v>
      </c>
      <c r="T301" s="7">
        <v>40.425745499999998</v>
      </c>
      <c r="U301" s="7">
        <v>-79.760925650000004</v>
      </c>
    </row>
    <row r="302" spans="1:21" ht="15.75" x14ac:dyDescent="0.5">
      <c r="A302" s="7">
        <v>139</v>
      </c>
      <c r="B302" s="7" t="s">
        <v>493</v>
      </c>
      <c r="C302" s="7" t="s">
        <v>494</v>
      </c>
      <c r="D302" s="8">
        <v>42042</v>
      </c>
      <c r="E302" s="7" t="s">
        <v>118</v>
      </c>
      <c r="F302" s="7" t="s">
        <v>24</v>
      </c>
      <c r="G302" s="7" t="s">
        <v>119</v>
      </c>
      <c r="H302" s="7" t="s">
        <v>223</v>
      </c>
      <c r="I302" s="7" t="s">
        <v>495</v>
      </c>
      <c r="J302" s="7">
        <v>5</v>
      </c>
      <c r="K302" s="7">
        <v>2</v>
      </c>
      <c r="L302" s="7">
        <v>6</v>
      </c>
      <c r="M302" s="7">
        <v>0</v>
      </c>
      <c r="N302" s="7"/>
      <c r="O302" s="7"/>
      <c r="P302" s="7"/>
      <c r="Q302" s="7" t="s">
        <v>28</v>
      </c>
      <c r="R302" s="7" t="s">
        <v>108</v>
      </c>
      <c r="S302" s="7" t="s">
        <v>109</v>
      </c>
      <c r="T302" s="7">
        <v>33.710592920000003</v>
      </c>
      <c r="U302" s="7">
        <v>-84.715642759999994</v>
      </c>
    </row>
    <row r="303" spans="1:21" ht="15.75" x14ac:dyDescent="0.5">
      <c r="A303" s="7">
        <v>140</v>
      </c>
      <c r="B303" s="7" t="s">
        <v>496</v>
      </c>
      <c r="C303" s="7" t="s">
        <v>496</v>
      </c>
      <c r="D303" s="8">
        <v>42039</v>
      </c>
      <c r="E303" s="7"/>
      <c r="F303" s="7"/>
      <c r="G303" s="7" t="s">
        <v>25</v>
      </c>
      <c r="H303" s="7" t="s">
        <v>223</v>
      </c>
      <c r="I303" s="7" t="s">
        <v>497</v>
      </c>
      <c r="J303" s="7">
        <v>4</v>
      </c>
      <c r="K303" s="7">
        <v>0</v>
      </c>
      <c r="L303" s="7">
        <v>3</v>
      </c>
      <c r="M303" s="7">
        <v>0</v>
      </c>
      <c r="N303" s="7"/>
      <c r="O303" s="7"/>
      <c r="P303" s="7"/>
      <c r="Q303" s="7" t="s">
        <v>101</v>
      </c>
      <c r="R303" s="7" t="s">
        <v>122</v>
      </c>
      <c r="S303" s="7" t="s">
        <v>109</v>
      </c>
      <c r="T303" s="7">
        <v>36.276179120000002</v>
      </c>
      <c r="U303" s="7">
        <v>-80.355014019999999</v>
      </c>
    </row>
    <row r="304" spans="1:21" ht="15.75" x14ac:dyDescent="0.5">
      <c r="A304" s="7">
        <v>141</v>
      </c>
      <c r="B304" s="7" t="s">
        <v>498</v>
      </c>
      <c r="C304" s="7" t="s">
        <v>499</v>
      </c>
      <c r="D304" s="8">
        <v>42036</v>
      </c>
      <c r="E304" s="7" t="s">
        <v>500</v>
      </c>
      <c r="F304" s="7" t="s">
        <v>24</v>
      </c>
      <c r="G304" s="7" t="s">
        <v>501</v>
      </c>
      <c r="H304" s="7" t="s">
        <v>363</v>
      </c>
      <c r="I304" s="7" t="s">
        <v>502</v>
      </c>
      <c r="J304" s="7">
        <v>0</v>
      </c>
      <c r="K304" s="7">
        <v>6</v>
      </c>
      <c r="L304" s="7">
        <v>6</v>
      </c>
      <c r="M304" s="7">
        <v>0</v>
      </c>
      <c r="N304" s="7"/>
      <c r="O304" s="7"/>
      <c r="P304" s="7"/>
      <c r="Q304" s="7" t="s">
        <v>28</v>
      </c>
      <c r="R304" s="7" t="s">
        <v>108</v>
      </c>
      <c r="S304" s="7" t="s">
        <v>109</v>
      </c>
      <c r="T304" s="7">
        <v>43.040934159999999</v>
      </c>
      <c r="U304" s="7">
        <v>-76.143767629999999</v>
      </c>
    </row>
    <row r="305" spans="1:21" ht="15.75" x14ac:dyDescent="0.5">
      <c r="A305" s="7">
        <v>142</v>
      </c>
      <c r="B305" s="7" t="s">
        <v>503</v>
      </c>
      <c r="C305" s="7" t="s">
        <v>504</v>
      </c>
      <c r="D305" s="8">
        <v>42032</v>
      </c>
      <c r="E305" s="7" t="s">
        <v>118</v>
      </c>
      <c r="F305" s="7" t="s">
        <v>24</v>
      </c>
      <c r="G305" s="7" t="s">
        <v>119</v>
      </c>
      <c r="H305" s="7" t="s">
        <v>223</v>
      </c>
      <c r="I305" s="7" t="s">
        <v>505</v>
      </c>
      <c r="J305" s="7">
        <v>5</v>
      </c>
      <c r="K305" s="7">
        <v>0</v>
      </c>
      <c r="L305" s="7">
        <v>5</v>
      </c>
      <c r="M305" s="7">
        <v>0</v>
      </c>
      <c r="N305" s="7"/>
      <c r="O305" s="7"/>
      <c r="P305" s="7"/>
      <c r="Q305" s="7" t="s">
        <v>28</v>
      </c>
      <c r="R305" s="7" t="s">
        <v>122</v>
      </c>
      <c r="S305" s="7" t="s">
        <v>109</v>
      </c>
      <c r="T305" s="7">
        <v>33.036070619999997</v>
      </c>
      <c r="U305" s="7">
        <v>-85.028706499999998</v>
      </c>
    </row>
    <row r="306" spans="1:21" ht="15.75" x14ac:dyDescent="0.5">
      <c r="A306" s="7">
        <v>143</v>
      </c>
      <c r="B306" s="7" t="s">
        <v>506</v>
      </c>
      <c r="C306" s="7" t="s">
        <v>507</v>
      </c>
      <c r="D306" s="8">
        <v>42028</v>
      </c>
      <c r="E306" s="7" t="s">
        <v>118</v>
      </c>
      <c r="F306" s="7" t="s">
        <v>24</v>
      </c>
      <c r="G306" s="7" t="s">
        <v>119</v>
      </c>
      <c r="H306" s="7" t="s">
        <v>223</v>
      </c>
      <c r="I306" s="7" t="s">
        <v>508</v>
      </c>
      <c r="J306" s="7">
        <v>4</v>
      </c>
      <c r="K306" s="7">
        <v>1</v>
      </c>
      <c r="L306" s="7">
        <v>4</v>
      </c>
      <c r="M306" s="7">
        <v>0</v>
      </c>
      <c r="N306" s="7"/>
      <c r="O306" s="7"/>
      <c r="P306" s="7"/>
      <c r="Q306" s="7" t="s">
        <v>28</v>
      </c>
      <c r="R306" s="7" t="s">
        <v>108</v>
      </c>
      <c r="S306" s="7" t="s">
        <v>109</v>
      </c>
      <c r="T306" s="7">
        <v>40.689964109999998</v>
      </c>
      <c r="U306" s="7">
        <v>-73.872050200000004</v>
      </c>
    </row>
    <row r="307" spans="1:21" ht="15.75" x14ac:dyDescent="0.5">
      <c r="A307" s="7">
        <v>144</v>
      </c>
      <c r="B307" s="7" t="s">
        <v>509</v>
      </c>
      <c r="C307" s="7" t="s">
        <v>290</v>
      </c>
      <c r="D307" s="8">
        <v>42028</v>
      </c>
      <c r="E307" s="7" t="s">
        <v>510</v>
      </c>
      <c r="F307" s="7" t="s">
        <v>34</v>
      </c>
      <c r="G307" s="7" t="s">
        <v>25</v>
      </c>
      <c r="H307" s="7" t="s">
        <v>57</v>
      </c>
      <c r="I307" s="7" t="s">
        <v>511</v>
      </c>
      <c r="J307" s="7">
        <v>3</v>
      </c>
      <c r="K307" s="7">
        <v>5</v>
      </c>
      <c r="L307" s="7">
        <v>8</v>
      </c>
      <c r="M307" s="7">
        <v>0</v>
      </c>
      <c r="N307" s="7"/>
      <c r="O307" s="7"/>
      <c r="P307" s="7"/>
      <c r="Q307" s="7" t="s">
        <v>28</v>
      </c>
      <c r="R307" s="7" t="s">
        <v>108</v>
      </c>
      <c r="S307" s="7" t="s">
        <v>109</v>
      </c>
      <c r="T307" s="7">
        <v>41.265922000000003</v>
      </c>
      <c r="U307" s="7">
        <v>-96.053814209999999</v>
      </c>
    </row>
    <row r="308" spans="1:21" ht="15.75" x14ac:dyDescent="0.5">
      <c r="A308" s="7">
        <v>145</v>
      </c>
      <c r="B308" s="7" t="s">
        <v>512</v>
      </c>
      <c r="C308" s="7" t="s">
        <v>513</v>
      </c>
      <c r="D308" s="8">
        <v>42014</v>
      </c>
      <c r="E308" s="7" t="s">
        <v>514</v>
      </c>
      <c r="F308" s="7" t="s">
        <v>24</v>
      </c>
      <c r="G308" s="7" t="s">
        <v>25</v>
      </c>
      <c r="H308" s="7" t="s">
        <v>223</v>
      </c>
      <c r="I308" s="7" t="s">
        <v>515</v>
      </c>
      <c r="J308" s="7">
        <v>3</v>
      </c>
      <c r="K308" s="7">
        <v>1</v>
      </c>
      <c r="L308" s="7">
        <v>4</v>
      </c>
      <c r="M308" s="7">
        <v>0</v>
      </c>
      <c r="N308" s="7"/>
      <c r="O308" s="7"/>
      <c r="P308" s="7"/>
      <c r="Q308" s="7" t="s">
        <v>28</v>
      </c>
      <c r="R308" s="7" t="s">
        <v>144</v>
      </c>
      <c r="S308" s="7" t="s">
        <v>109</v>
      </c>
      <c r="T308" s="7">
        <v>46.730594789999998</v>
      </c>
      <c r="U308" s="7">
        <v>-116.9990042</v>
      </c>
    </row>
    <row r="309" spans="1:21" ht="15.75" x14ac:dyDescent="0.5">
      <c r="A309" s="7">
        <v>146</v>
      </c>
      <c r="B309" s="7" t="s">
        <v>516</v>
      </c>
      <c r="C309" s="7" t="s">
        <v>517</v>
      </c>
      <c r="D309" s="8">
        <v>42005</v>
      </c>
      <c r="E309" s="7"/>
      <c r="F309" s="7" t="s">
        <v>34</v>
      </c>
      <c r="G309" s="7" t="s">
        <v>165</v>
      </c>
      <c r="H309" s="7" t="s">
        <v>132</v>
      </c>
      <c r="I309" s="7" t="s">
        <v>518</v>
      </c>
      <c r="J309" s="7">
        <v>0</v>
      </c>
      <c r="K309" s="7">
        <v>5</v>
      </c>
      <c r="L309" s="7">
        <v>5</v>
      </c>
      <c r="M309" s="7">
        <v>0</v>
      </c>
      <c r="N309" s="7"/>
      <c r="O309" s="7"/>
      <c r="P309" s="7"/>
      <c r="Q309" s="7" t="s">
        <v>28</v>
      </c>
      <c r="R309" s="7" t="s">
        <v>108</v>
      </c>
      <c r="S309" s="7" t="s">
        <v>109</v>
      </c>
      <c r="T309" s="7">
        <v>35.105289759999998</v>
      </c>
      <c r="U309" s="7">
        <v>-89.977349239999995</v>
      </c>
    </row>
    <row r="310" spans="1:21" ht="15.75" x14ac:dyDescent="0.5">
      <c r="A310" s="7">
        <v>147</v>
      </c>
      <c r="B310" s="7" t="s">
        <v>519</v>
      </c>
      <c r="C310" s="7" t="s">
        <v>520</v>
      </c>
      <c r="D310" s="8">
        <v>41988</v>
      </c>
      <c r="E310" s="7" t="s">
        <v>521</v>
      </c>
      <c r="F310" s="7" t="s">
        <v>24</v>
      </c>
      <c r="G310" s="7" t="s">
        <v>522</v>
      </c>
      <c r="H310" s="7" t="s">
        <v>223</v>
      </c>
      <c r="I310" s="7" t="s">
        <v>523</v>
      </c>
      <c r="J310" s="7">
        <v>7</v>
      </c>
      <c r="K310" s="7">
        <v>1</v>
      </c>
      <c r="L310" s="7">
        <v>7</v>
      </c>
      <c r="M310" s="7">
        <v>0</v>
      </c>
      <c r="N310" s="7"/>
      <c r="O310" s="7"/>
      <c r="P310" s="7"/>
      <c r="Q310" s="7" t="s">
        <v>52</v>
      </c>
      <c r="R310" s="7" t="s">
        <v>122</v>
      </c>
      <c r="S310" s="7" t="s">
        <v>109</v>
      </c>
      <c r="T310" s="7">
        <v>40.393593060000001</v>
      </c>
      <c r="U310" s="7">
        <v>-75.496408810000005</v>
      </c>
    </row>
    <row r="311" spans="1:21" ht="15.75" x14ac:dyDescent="0.5">
      <c r="A311" s="7">
        <v>148</v>
      </c>
      <c r="B311" s="7" t="s">
        <v>524</v>
      </c>
      <c r="C311" s="7" t="s">
        <v>525</v>
      </c>
      <c r="D311" s="8">
        <v>41974</v>
      </c>
      <c r="E311" s="7" t="s">
        <v>521</v>
      </c>
      <c r="F311" s="7" t="s">
        <v>24</v>
      </c>
      <c r="G311" s="7" t="s">
        <v>526</v>
      </c>
      <c r="H311" s="7" t="s">
        <v>223</v>
      </c>
      <c r="I311" s="7" t="s">
        <v>527</v>
      </c>
      <c r="J311" s="7">
        <v>5</v>
      </c>
      <c r="K311" s="7">
        <v>0</v>
      </c>
      <c r="L311" s="7">
        <v>4</v>
      </c>
      <c r="M311" s="7">
        <v>0</v>
      </c>
      <c r="N311" s="7"/>
      <c r="O311" s="7"/>
      <c r="P311" s="7"/>
      <c r="Q311" s="7" t="s">
        <v>28</v>
      </c>
      <c r="R311" s="7" t="s">
        <v>122</v>
      </c>
      <c r="S311" s="7" t="s">
        <v>109</v>
      </c>
      <c r="T311" s="7">
        <v>39.634008510000001</v>
      </c>
      <c r="U311" s="7">
        <v>-79.948393249999995</v>
      </c>
    </row>
    <row r="312" spans="1:21" ht="15.75" x14ac:dyDescent="0.5">
      <c r="A312" s="7">
        <v>149</v>
      </c>
      <c r="B312" s="7" t="s">
        <v>528</v>
      </c>
      <c r="C312" s="7" t="s">
        <v>529</v>
      </c>
      <c r="D312" s="8">
        <v>41962</v>
      </c>
      <c r="E312" s="7" t="s">
        <v>528</v>
      </c>
      <c r="F312" s="7" t="s">
        <v>34</v>
      </c>
      <c r="G312" s="7" t="s">
        <v>25</v>
      </c>
      <c r="H312" s="7" t="s">
        <v>57</v>
      </c>
      <c r="I312" s="7" t="s">
        <v>530</v>
      </c>
      <c r="J312" s="7">
        <v>1</v>
      </c>
      <c r="K312" s="7">
        <v>3</v>
      </c>
      <c r="L312" s="7">
        <v>3</v>
      </c>
      <c r="M312" s="7">
        <v>0</v>
      </c>
      <c r="N312" s="7"/>
      <c r="O312" s="7"/>
      <c r="P312" s="7"/>
      <c r="Q312" s="7" t="s">
        <v>52</v>
      </c>
      <c r="R312" s="7" t="s">
        <v>108</v>
      </c>
      <c r="S312" s="7" t="s">
        <v>109</v>
      </c>
      <c r="T312" s="7">
        <v>30.454939400000001</v>
      </c>
      <c r="U312" s="7">
        <v>-84.252641510000004</v>
      </c>
    </row>
    <row r="313" spans="1:21" ht="15.75" x14ac:dyDescent="0.5">
      <c r="A313" s="7">
        <v>150</v>
      </c>
      <c r="B313" s="7" t="s">
        <v>531</v>
      </c>
      <c r="C313" s="7" t="s">
        <v>532</v>
      </c>
      <c r="D313" s="8">
        <v>41936</v>
      </c>
      <c r="E313" s="7" t="s">
        <v>533</v>
      </c>
      <c r="F313" s="7" t="s">
        <v>24</v>
      </c>
      <c r="G313" s="7" t="s">
        <v>468</v>
      </c>
      <c r="H313" s="7" t="s">
        <v>132</v>
      </c>
      <c r="I313" s="7" t="s">
        <v>534</v>
      </c>
      <c r="J313" s="7">
        <v>5</v>
      </c>
      <c r="K313" s="7">
        <v>1</v>
      </c>
      <c r="L313" s="7">
        <v>5</v>
      </c>
      <c r="M313" s="7">
        <v>0</v>
      </c>
      <c r="N313" s="7"/>
      <c r="O313" s="7"/>
      <c r="P313" s="7"/>
      <c r="Q313" s="7" t="s">
        <v>28</v>
      </c>
      <c r="R313" s="7" t="s">
        <v>535</v>
      </c>
      <c r="S313" s="7" t="s">
        <v>109</v>
      </c>
      <c r="T313" s="7">
        <v>48.048024089999998</v>
      </c>
      <c r="U313" s="7">
        <v>-122.13596219999999</v>
      </c>
    </row>
    <row r="314" spans="1:21" ht="15.75" x14ac:dyDescent="0.5">
      <c r="A314" s="7">
        <v>151</v>
      </c>
      <c r="B314" s="7" t="s">
        <v>536</v>
      </c>
      <c r="C314" s="7" t="s">
        <v>537</v>
      </c>
      <c r="D314" s="8">
        <v>41859</v>
      </c>
      <c r="E314" s="7" t="s">
        <v>538</v>
      </c>
      <c r="F314" s="7" t="s">
        <v>34</v>
      </c>
      <c r="G314" s="7" t="s">
        <v>362</v>
      </c>
      <c r="H314" s="7" t="s">
        <v>132</v>
      </c>
      <c r="I314" s="7" t="s">
        <v>539</v>
      </c>
      <c r="J314" s="7">
        <v>2</v>
      </c>
      <c r="K314" s="7">
        <v>3</v>
      </c>
      <c r="L314" s="7">
        <v>4</v>
      </c>
      <c r="M314" s="7">
        <v>0</v>
      </c>
      <c r="N314" s="7"/>
      <c r="O314" s="7"/>
      <c r="P314" s="7"/>
      <c r="Q314" s="7" t="s">
        <v>28</v>
      </c>
      <c r="R314" s="7" t="s">
        <v>191</v>
      </c>
      <c r="S314" s="7" t="s">
        <v>109</v>
      </c>
      <c r="T314" s="7">
        <v>35.152905220000001</v>
      </c>
      <c r="U314" s="7">
        <v>-106.7791378</v>
      </c>
    </row>
    <row r="315" spans="1:21" ht="15.75" x14ac:dyDescent="0.5">
      <c r="A315" s="7">
        <v>152</v>
      </c>
      <c r="B315" s="7" t="s">
        <v>540</v>
      </c>
      <c r="C315" s="7" t="s">
        <v>541</v>
      </c>
      <c r="D315" s="8">
        <v>41819</v>
      </c>
      <c r="E315" s="7" t="s">
        <v>421</v>
      </c>
      <c r="F315" s="7" t="s">
        <v>34</v>
      </c>
      <c r="G315" s="7" t="s">
        <v>25</v>
      </c>
      <c r="H315" s="7" t="s">
        <v>132</v>
      </c>
      <c r="I315" s="7" t="s">
        <v>542</v>
      </c>
      <c r="J315" s="7">
        <v>1</v>
      </c>
      <c r="K315" s="7">
        <v>9</v>
      </c>
      <c r="L315" s="7">
        <v>10</v>
      </c>
      <c r="M315" s="7">
        <v>0</v>
      </c>
      <c r="N315" s="7"/>
      <c r="O315" s="7"/>
      <c r="P315" s="7"/>
      <c r="Q315" s="7" t="s">
        <v>28</v>
      </c>
      <c r="R315" s="7" t="s">
        <v>337</v>
      </c>
      <c r="S315" s="7" t="s">
        <v>109</v>
      </c>
      <c r="T315" s="7">
        <v>30.068724199999998</v>
      </c>
      <c r="U315" s="7">
        <v>-89.931474120000004</v>
      </c>
    </row>
    <row r="316" spans="1:21" ht="15.75" x14ac:dyDescent="0.5">
      <c r="A316" s="7">
        <v>153</v>
      </c>
      <c r="B316" s="7" t="s">
        <v>543</v>
      </c>
      <c r="C316" s="7" t="s">
        <v>544</v>
      </c>
      <c r="D316" s="8">
        <v>41798</v>
      </c>
      <c r="E316" s="7" t="s">
        <v>1151</v>
      </c>
      <c r="F316" s="7" t="s">
        <v>24</v>
      </c>
      <c r="G316" s="7" t="s">
        <v>241</v>
      </c>
      <c r="H316" s="7" t="s">
        <v>223</v>
      </c>
      <c r="I316" s="7" t="s">
        <v>546</v>
      </c>
      <c r="J316" s="7">
        <v>5</v>
      </c>
      <c r="K316" s="7">
        <v>0</v>
      </c>
      <c r="L316" s="7">
        <v>3</v>
      </c>
      <c r="M316" s="7">
        <v>2</v>
      </c>
      <c r="N316" s="7"/>
      <c r="O316" s="7"/>
      <c r="P316" s="7"/>
      <c r="Q316" s="7" t="s">
        <v>28</v>
      </c>
      <c r="R316" s="7" t="s">
        <v>122</v>
      </c>
      <c r="S316" s="7" t="s">
        <v>300</v>
      </c>
      <c r="T316" s="7">
        <v>36.189319230000002</v>
      </c>
      <c r="U316" s="7">
        <v>-115.3264875</v>
      </c>
    </row>
    <row r="317" spans="1:21" ht="15.75" x14ac:dyDescent="0.5">
      <c r="A317" s="7">
        <v>154</v>
      </c>
      <c r="B317" s="7" t="s">
        <v>547</v>
      </c>
      <c r="C317" s="7" t="s">
        <v>548</v>
      </c>
      <c r="D317" s="8">
        <v>41795</v>
      </c>
      <c r="E317" s="7" t="s">
        <v>547</v>
      </c>
      <c r="F317" s="7" t="s">
        <v>24</v>
      </c>
      <c r="G317" s="7" t="s">
        <v>331</v>
      </c>
      <c r="H317" s="7" t="s">
        <v>57</v>
      </c>
      <c r="I317" s="7" t="s">
        <v>549</v>
      </c>
      <c r="J317" s="7">
        <v>1</v>
      </c>
      <c r="K317" s="7">
        <v>2</v>
      </c>
      <c r="L317" s="7">
        <v>3</v>
      </c>
      <c r="M317" s="7">
        <v>0</v>
      </c>
      <c r="N317" s="7"/>
      <c r="O317" s="7"/>
      <c r="P317" s="7"/>
      <c r="Q317" s="7" t="s">
        <v>52</v>
      </c>
      <c r="R317" s="7" t="s">
        <v>191</v>
      </c>
      <c r="S317" s="7" t="s">
        <v>109</v>
      </c>
      <c r="T317" s="7">
        <v>47.621995750000004</v>
      </c>
      <c r="U317" s="7">
        <v>-122.323646</v>
      </c>
    </row>
    <row r="318" spans="1:21" ht="15.75" x14ac:dyDescent="0.5">
      <c r="A318" s="7">
        <v>159</v>
      </c>
      <c r="B318" s="7" t="s">
        <v>563</v>
      </c>
      <c r="C318" s="7" t="s">
        <v>49</v>
      </c>
      <c r="D318" s="8">
        <v>41721</v>
      </c>
      <c r="E318" s="7" t="s">
        <v>564</v>
      </c>
      <c r="F318" s="7" t="s">
        <v>34</v>
      </c>
      <c r="G318" s="7" t="s">
        <v>25</v>
      </c>
      <c r="H318" s="7" t="s">
        <v>132</v>
      </c>
      <c r="I318" s="7" t="s">
        <v>565</v>
      </c>
      <c r="J318" s="7">
        <v>0</v>
      </c>
      <c r="K318" s="7">
        <v>8</v>
      </c>
      <c r="L318" s="7">
        <v>8</v>
      </c>
      <c r="M318" s="7">
        <v>0</v>
      </c>
      <c r="N318" s="7"/>
      <c r="O318" s="7"/>
      <c r="P318" s="7"/>
      <c r="Q318" s="7" t="s">
        <v>28</v>
      </c>
      <c r="R318" s="7" t="s">
        <v>108</v>
      </c>
      <c r="S318" s="7" t="s">
        <v>109</v>
      </c>
      <c r="T318" s="7">
        <v>37.754578389999999</v>
      </c>
      <c r="U318" s="7">
        <v>-122.4424343</v>
      </c>
    </row>
    <row r="319" spans="1:21" ht="15.75" x14ac:dyDescent="0.5">
      <c r="A319" s="7">
        <v>161</v>
      </c>
      <c r="B319" s="7" t="s">
        <v>571</v>
      </c>
      <c r="C319" s="7" t="s">
        <v>572</v>
      </c>
      <c r="D319" s="8">
        <v>41636</v>
      </c>
      <c r="E319" s="7"/>
      <c r="F319" s="7" t="s">
        <v>24</v>
      </c>
      <c r="G319" s="7" t="s">
        <v>573</v>
      </c>
      <c r="H319" s="7" t="s">
        <v>132</v>
      </c>
      <c r="I319" s="7" t="s">
        <v>574</v>
      </c>
      <c r="J319" s="7">
        <v>3</v>
      </c>
      <c r="K319" s="7">
        <v>5</v>
      </c>
      <c r="L319" s="7">
        <v>8</v>
      </c>
      <c r="M319" s="7">
        <v>0</v>
      </c>
      <c r="N319" s="7"/>
      <c r="O319" s="7"/>
      <c r="P319" s="7"/>
      <c r="Q319" s="7" t="s">
        <v>28</v>
      </c>
      <c r="R319" s="7" t="s">
        <v>108</v>
      </c>
      <c r="S319" s="7" t="s">
        <v>109</v>
      </c>
      <c r="T319" s="7">
        <v>32.347295709999997</v>
      </c>
      <c r="U319" s="7">
        <v>-86.267302419999993</v>
      </c>
    </row>
    <row r="320" spans="1:21" ht="15.75" x14ac:dyDescent="0.5">
      <c r="A320" s="7">
        <v>180</v>
      </c>
      <c r="B320" s="7" t="s">
        <v>639</v>
      </c>
      <c r="C320" s="7" t="s">
        <v>640</v>
      </c>
      <c r="D320" s="8">
        <v>41180</v>
      </c>
      <c r="E320" s="7" t="s">
        <v>343</v>
      </c>
      <c r="F320" s="7" t="s">
        <v>24</v>
      </c>
      <c r="G320" s="7" t="s">
        <v>25</v>
      </c>
      <c r="H320" s="7" t="s">
        <v>57</v>
      </c>
      <c r="I320" s="7" t="s">
        <v>641</v>
      </c>
      <c r="J320" s="7">
        <v>0</v>
      </c>
      <c r="K320" s="7">
        <v>15</v>
      </c>
      <c r="L320" s="7">
        <v>15</v>
      </c>
      <c r="M320" s="7">
        <v>0</v>
      </c>
      <c r="N320" s="7"/>
      <c r="O320" s="7"/>
      <c r="P320" s="7"/>
      <c r="Q320" s="7" t="s">
        <v>101</v>
      </c>
      <c r="R320" s="7" t="s">
        <v>108</v>
      </c>
      <c r="S320" s="7" t="s">
        <v>109</v>
      </c>
      <c r="T320" s="7">
        <v>25.796539429999999</v>
      </c>
      <c r="U320" s="7">
        <v>-80.208403970000006</v>
      </c>
    </row>
    <row r="321" spans="1:21" ht="15.75" x14ac:dyDescent="0.5">
      <c r="A321" s="7">
        <v>191</v>
      </c>
      <c r="B321" s="7" t="s">
        <v>678</v>
      </c>
      <c r="C321" s="7" t="s">
        <v>467</v>
      </c>
      <c r="D321" s="8">
        <v>40937</v>
      </c>
      <c r="E321" s="7" t="s">
        <v>118</v>
      </c>
      <c r="F321" s="7" t="s">
        <v>24</v>
      </c>
      <c r="G321" s="7" t="s">
        <v>25</v>
      </c>
      <c r="H321" s="7" t="s">
        <v>57</v>
      </c>
      <c r="I321" s="7" t="s">
        <v>679</v>
      </c>
      <c r="J321" s="7">
        <v>5</v>
      </c>
      <c r="K321" s="7">
        <v>0</v>
      </c>
      <c r="L321" s="7">
        <v>5</v>
      </c>
      <c r="M321" s="7">
        <v>0</v>
      </c>
      <c r="N321" s="7"/>
      <c r="O321" s="7"/>
      <c r="P321" s="7"/>
      <c r="Q321" s="7" t="s">
        <v>28</v>
      </c>
      <c r="R321" s="7" t="s">
        <v>108</v>
      </c>
      <c r="S321" s="7" t="s">
        <v>109</v>
      </c>
      <c r="T321" s="7">
        <v>33.5282865</v>
      </c>
      <c r="U321" s="7">
        <v>-86.795504480000005</v>
      </c>
    </row>
    <row r="322" spans="1:21" ht="15.75" x14ac:dyDescent="0.5">
      <c r="A322" s="7">
        <v>238</v>
      </c>
      <c r="B322" s="7" t="s">
        <v>842</v>
      </c>
      <c r="C322" s="7" t="s">
        <v>399</v>
      </c>
      <c r="D322" s="8">
        <v>37750</v>
      </c>
      <c r="E322" s="7" t="s">
        <v>843</v>
      </c>
      <c r="F322" s="7" t="s">
        <v>24</v>
      </c>
      <c r="G322" s="7" t="s">
        <v>776</v>
      </c>
      <c r="H322" s="7" t="s">
        <v>57</v>
      </c>
      <c r="I322" s="7" t="s">
        <v>844</v>
      </c>
      <c r="J322" s="7">
        <v>1</v>
      </c>
      <c r="K322" s="7">
        <v>2</v>
      </c>
      <c r="L322" s="7">
        <v>3</v>
      </c>
      <c r="M322" s="7">
        <v>0</v>
      </c>
      <c r="N322" s="7"/>
      <c r="O322" s="7"/>
      <c r="P322" s="7"/>
      <c r="Q322" s="7" t="s">
        <v>28</v>
      </c>
      <c r="R322" s="7" t="s">
        <v>144</v>
      </c>
      <c r="S322" s="7" t="s">
        <v>109</v>
      </c>
      <c r="T322" s="7">
        <v>41.476575570000001</v>
      </c>
      <c r="U322" s="7">
        <v>-81.680515020000001</v>
      </c>
    </row>
    <row r="323" spans="1:21" ht="15.75" x14ac:dyDescent="0.5">
      <c r="A323" s="7">
        <v>266</v>
      </c>
      <c r="B323" s="7" t="s">
        <v>939</v>
      </c>
      <c r="C323" s="7" t="s">
        <v>940</v>
      </c>
      <c r="D323" s="8">
        <v>34792</v>
      </c>
      <c r="E323" s="7" t="s">
        <v>555</v>
      </c>
      <c r="F323" s="7" t="s">
        <v>24</v>
      </c>
      <c r="G323" s="7" t="s">
        <v>354</v>
      </c>
      <c r="H323" s="7" t="s">
        <v>132</v>
      </c>
      <c r="I323" s="7" t="s">
        <v>941</v>
      </c>
      <c r="J323" s="7">
        <v>6</v>
      </c>
      <c r="K323" s="7">
        <v>0</v>
      </c>
      <c r="L323" s="7">
        <v>5</v>
      </c>
      <c r="M323" s="7">
        <v>0</v>
      </c>
      <c r="N323" s="7"/>
      <c r="O323" s="7">
        <v>1</v>
      </c>
      <c r="P323" s="7" t="s">
        <v>942</v>
      </c>
      <c r="Q323" s="7" t="s">
        <v>28</v>
      </c>
      <c r="R323" s="7" t="s">
        <v>29</v>
      </c>
      <c r="S323" s="7" t="s">
        <v>109</v>
      </c>
      <c r="T323" s="7">
        <v>27.73907518</v>
      </c>
      <c r="U323" s="7">
        <v>-97.430733520000004</v>
      </c>
    </row>
    <row r="324" spans="1:21" ht="15.75" x14ac:dyDescent="0.5">
      <c r="A324" s="7">
        <v>269</v>
      </c>
      <c r="B324" s="7" t="s">
        <v>949</v>
      </c>
      <c r="C324" s="7" t="s">
        <v>950</v>
      </c>
      <c r="D324" s="8">
        <v>34698</v>
      </c>
      <c r="E324" s="7" t="s">
        <v>303</v>
      </c>
      <c r="F324" s="7" t="s">
        <v>24</v>
      </c>
      <c r="G324" s="7" t="s">
        <v>25</v>
      </c>
      <c r="H324" s="7" t="s">
        <v>57</v>
      </c>
      <c r="I324" s="7" t="s">
        <v>951</v>
      </c>
      <c r="J324" s="7">
        <v>2</v>
      </c>
      <c r="K324" s="7">
        <v>5</v>
      </c>
      <c r="L324" s="7">
        <v>7</v>
      </c>
      <c r="M324" s="7">
        <v>0</v>
      </c>
      <c r="N324" s="7"/>
      <c r="O324" s="7"/>
      <c r="P324" s="7"/>
      <c r="Q324" s="7" t="s">
        <v>52</v>
      </c>
      <c r="R324" s="7" t="s">
        <v>122</v>
      </c>
      <c r="S324" s="7" t="s">
        <v>109</v>
      </c>
      <c r="T324" s="7">
        <v>42.324273920000003</v>
      </c>
      <c r="U324" s="7">
        <v>-71.140800119999994</v>
      </c>
    </row>
    <row r="325" spans="1:21" ht="15.75" x14ac:dyDescent="0.5">
      <c r="A325" s="7">
        <v>290</v>
      </c>
      <c r="B325" s="7" t="s">
        <v>1024</v>
      </c>
      <c r="C325" s="7" t="s">
        <v>431</v>
      </c>
      <c r="D325" s="8">
        <v>33459</v>
      </c>
      <c r="E325" s="7" t="s">
        <v>1025</v>
      </c>
      <c r="F325" s="7" t="s">
        <v>24</v>
      </c>
      <c r="G325" s="7" t="s">
        <v>1026</v>
      </c>
      <c r="H325" s="7" t="s">
        <v>1027</v>
      </c>
      <c r="I325" s="7" t="s">
        <v>1028</v>
      </c>
      <c r="J325" s="7">
        <v>9</v>
      </c>
      <c r="K325" s="7">
        <v>0</v>
      </c>
      <c r="L325" s="7">
        <v>9</v>
      </c>
      <c r="M325" s="7">
        <v>0</v>
      </c>
      <c r="N325" s="7"/>
      <c r="O325" s="7"/>
      <c r="P325" s="7"/>
      <c r="Q325" s="7" t="s">
        <v>28</v>
      </c>
      <c r="R325" s="7" t="s">
        <v>1029</v>
      </c>
      <c r="S325" s="7" t="s">
        <v>109</v>
      </c>
      <c r="T325" s="7">
        <v>33.571458749999998</v>
      </c>
      <c r="U325" s="7">
        <v>-112.09048540000001</v>
      </c>
    </row>
    <row r="326" spans="1:21" ht="15.75" x14ac:dyDescent="0.5">
      <c r="A326" s="7">
        <v>321</v>
      </c>
      <c r="B326" s="7" t="s">
        <v>1119</v>
      </c>
      <c r="C326" s="7" t="s">
        <v>1120</v>
      </c>
      <c r="D326" s="8">
        <v>26248</v>
      </c>
      <c r="E326" s="7" t="s">
        <v>23</v>
      </c>
      <c r="F326" s="7" t="s">
        <v>24</v>
      </c>
      <c r="G326" s="7" t="s">
        <v>25</v>
      </c>
      <c r="H326" s="7" t="s">
        <v>57</v>
      </c>
      <c r="I326" s="7" t="s">
        <v>1121</v>
      </c>
      <c r="J326" s="7">
        <v>2</v>
      </c>
      <c r="K326" s="7">
        <v>4</v>
      </c>
      <c r="L326" s="7">
        <v>5</v>
      </c>
      <c r="M326" s="7">
        <v>0</v>
      </c>
      <c r="N326" s="7"/>
      <c r="O326" s="7"/>
      <c r="P326" s="7"/>
      <c r="Q326" s="7" t="s">
        <v>52</v>
      </c>
      <c r="R326" s="7" t="s">
        <v>122</v>
      </c>
      <c r="S326" s="7" t="s">
        <v>109</v>
      </c>
      <c r="T326" s="7">
        <v>47.673673749999999</v>
      </c>
      <c r="U326" s="7">
        <v>-117.41598430000001</v>
      </c>
    </row>
  </sheetData>
  <mergeCells count="115">
    <mergeCell ref="G288:H288"/>
    <mergeCell ref="G292:H292"/>
    <mergeCell ref="G296:H296"/>
    <mergeCell ref="B244:C244"/>
    <mergeCell ref="G244:H244"/>
    <mergeCell ref="G248:H248"/>
    <mergeCell ref="E255:F255"/>
    <mergeCell ref="E271:F271"/>
    <mergeCell ref="G271:H271"/>
    <mergeCell ref="B239:C239"/>
    <mergeCell ref="B240:C240"/>
    <mergeCell ref="B241:C241"/>
    <mergeCell ref="G241:H241"/>
    <mergeCell ref="B242:C242"/>
    <mergeCell ref="B243:C243"/>
    <mergeCell ref="B232:C232"/>
    <mergeCell ref="B233:C233"/>
    <mergeCell ref="B234:C234"/>
    <mergeCell ref="B235:C235"/>
    <mergeCell ref="B236:C236"/>
    <mergeCell ref="B238:C238"/>
    <mergeCell ref="B223:C223"/>
    <mergeCell ref="B226:C226"/>
    <mergeCell ref="B227:C227"/>
    <mergeCell ref="B228:C228"/>
    <mergeCell ref="B229:C229"/>
    <mergeCell ref="B231:C231"/>
    <mergeCell ref="B212:C212"/>
    <mergeCell ref="B213:C213"/>
    <mergeCell ref="B214:C214"/>
    <mergeCell ref="B215:C215"/>
    <mergeCell ref="B220:C220"/>
    <mergeCell ref="B222:C222"/>
    <mergeCell ref="B205:C205"/>
    <mergeCell ref="B207:C207"/>
    <mergeCell ref="G208:H208"/>
    <mergeCell ref="B209:C209"/>
    <mergeCell ref="B210:C210"/>
    <mergeCell ref="G210:H210"/>
    <mergeCell ref="B196:C196"/>
    <mergeCell ref="G199:H199"/>
    <mergeCell ref="B201:C201"/>
    <mergeCell ref="B202:C202"/>
    <mergeCell ref="B203:C203"/>
    <mergeCell ref="B204:C204"/>
    <mergeCell ref="B189:C189"/>
    <mergeCell ref="B190:C190"/>
    <mergeCell ref="B191:C191"/>
    <mergeCell ref="G191:H191"/>
    <mergeCell ref="B192:C192"/>
    <mergeCell ref="B182:C182"/>
    <mergeCell ref="B183:C183"/>
    <mergeCell ref="B184:C184"/>
    <mergeCell ref="B185:C185"/>
    <mergeCell ref="B186:C186"/>
    <mergeCell ref="B187:C187"/>
    <mergeCell ref="B132:C132"/>
    <mergeCell ref="E7:F7"/>
    <mergeCell ref="G10:H10"/>
    <mergeCell ref="E16:F16"/>
    <mergeCell ref="G23:H23"/>
    <mergeCell ref="E25:F25"/>
    <mergeCell ref="G26:H26"/>
    <mergeCell ref="F263:F264"/>
    <mergeCell ref="E263:E264"/>
    <mergeCell ref="D263:D264"/>
    <mergeCell ref="C263:C264"/>
    <mergeCell ref="B263:B264"/>
    <mergeCell ref="G135:H135"/>
    <mergeCell ref="G137:H137"/>
    <mergeCell ref="G149:H149"/>
    <mergeCell ref="G176:H176"/>
    <mergeCell ref="E178:F178"/>
    <mergeCell ref="E180:F180"/>
    <mergeCell ref="G32:H32"/>
    <mergeCell ref="E75:F75"/>
    <mergeCell ref="G104:H104"/>
    <mergeCell ref="G109:H109"/>
    <mergeCell ref="G112:H112"/>
    <mergeCell ref="B188:C188"/>
    <mergeCell ref="A263:A264"/>
    <mergeCell ref="M263:M264"/>
    <mergeCell ref="L263:L264"/>
    <mergeCell ref="K263:K264"/>
    <mergeCell ref="J263:J264"/>
    <mergeCell ref="H263:H264"/>
    <mergeCell ref="G263:G264"/>
    <mergeCell ref="B277:B278"/>
    <mergeCell ref="A277:A278"/>
    <mergeCell ref="G277:G278"/>
    <mergeCell ref="F277:F278"/>
    <mergeCell ref="E277:E278"/>
    <mergeCell ref="D277:D278"/>
    <mergeCell ref="C277:C278"/>
    <mergeCell ref="U263:U264"/>
    <mergeCell ref="T263:T264"/>
    <mergeCell ref="S263:S264"/>
    <mergeCell ref="R263:R264"/>
    <mergeCell ref="Q263:Q264"/>
    <mergeCell ref="P263:P264"/>
    <mergeCell ref="O263:O264"/>
    <mergeCell ref="N263:N264"/>
    <mergeCell ref="H277:H278"/>
    <mergeCell ref="O277:O278"/>
    <mergeCell ref="N277:N278"/>
    <mergeCell ref="M277:M278"/>
    <mergeCell ref="L277:L278"/>
    <mergeCell ref="K277:K278"/>
    <mergeCell ref="J277:J278"/>
    <mergeCell ref="U277:U278"/>
    <mergeCell ref="T277:T278"/>
    <mergeCell ref="S277:S278"/>
    <mergeCell ref="R277:R278"/>
    <mergeCell ref="Q277:Q278"/>
    <mergeCell ref="P277:P27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
  <sheetViews>
    <sheetView tabSelected="1" topLeftCell="N3" workbookViewId="0">
      <selection activeCell="Q35" sqref="Q35"/>
    </sheetView>
  </sheetViews>
  <sheetFormatPr defaultColWidth="8.796875" defaultRowHeight="14.25" x14ac:dyDescent="0.4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325"/>
  <sheetViews>
    <sheetView topLeftCell="E1" workbookViewId="0">
      <selection activeCell="P1" sqref="P1:Q1048576"/>
    </sheetView>
  </sheetViews>
  <sheetFormatPr defaultColWidth="10.6640625" defaultRowHeight="14.25" x14ac:dyDescent="0.45"/>
  <cols>
    <col min="1" max="1" width="19.6640625" style="42" bestFit="1" customWidth="1"/>
    <col min="2" max="2" width="20.6640625" style="42" customWidth="1"/>
    <col min="6" max="6" width="10.796875" customWidth="1"/>
    <col min="7" max="7" width="10.796875" hidden="1" customWidth="1"/>
    <col min="8" max="8" width="17.1328125" hidden="1" customWidth="1"/>
    <col min="9" max="9" width="22.46484375" hidden="1" customWidth="1"/>
    <col min="10" max="10" width="24.796875" customWidth="1"/>
    <col min="11" max="12" width="20.6640625" customWidth="1"/>
  </cols>
  <sheetData>
    <row r="1" spans="1:17" ht="14.65" thickTop="1" x14ac:dyDescent="0.45">
      <c r="A1" s="38" t="s">
        <v>5</v>
      </c>
      <c r="B1" s="38" t="s">
        <v>16</v>
      </c>
      <c r="C1" s="34" t="s">
        <v>11</v>
      </c>
      <c r="D1" s="34" t="s">
        <v>9</v>
      </c>
      <c r="E1" s="34" t="s">
        <v>10</v>
      </c>
      <c r="F1" s="34" t="s">
        <v>12</v>
      </c>
      <c r="G1" s="34" t="s">
        <v>13</v>
      </c>
      <c r="H1" s="34" t="s">
        <v>14</v>
      </c>
      <c r="I1" s="34" t="s">
        <v>15</v>
      </c>
      <c r="J1" s="35" t="s">
        <v>1466</v>
      </c>
      <c r="K1" s="36" t="s">
        <v>1499</v>
      </c>
      <c r="L1" s="39" t="s">
        <v>28</v>
      </c>
      <c r="P1" s="50"/>
      <c r="Q1" s="50"/>
    </row>
    <row r="2" spans="1:17" x14ac:dyDescent="0.45">
      <c r="A2" s="39" t="s">
        <v>24</v>
      </c>
      <c r="B2" s="39" t="s">
        <v>28</v>
      </c>
      <c r="C2" s="20">
        <v>46</v>
      </c>
      <c r="D2" s="20">
        <v>26</v>
      </c>
      <c r="E2" s="20">
        <v>20</v>
      </c>
      <c r="F2" s="20">
        <v>0</v>
      </c>
      <c r="G2" s="20">
        <v>26</v>
      </c>
      <c r="H2" s="20"/>
      <c r="I2" s="20"/>
      <c r="J2">
        <f>IF(A2="OPEN",1,0)</f>
        <v>0</v>
      </c>
      <c r="K2" s="55">
        <f>IF($B2=K$1,1,0)</f>
        <v>0</v>
      </c>
      <c r="L2" s="55">
        <f>IF($B2=L$1,1,0)</f>
        <v>1</v>
      </c>
      <c r="P2" s="47"/>
      <c r="Q2" s="47"/>
    </row>
    <row r="3" spans="1:17" ht="14.65" thickBot="1" x14ac:dyDescent="0.5">
      <c r="A3" s="40" t="s">
        <v>34</v>
      </c>
      <c r="B3" s="40" t="s">
        <v>28</v>
      </c>
      <c r="C3" s="15">
        <v>3</v>
      </c>
      <c r="D3" s="15">
        <v>3</v>
      </c>
      <c r="E3" s="15">
        <v>0</v>
      </c>
      <c r="F3" s="15">
        <v>0</v>
      </c>
      <c r="G3" s="15">
        <v>47</v>
      </c>
      <c r="H3" s="15"/>
      <c r="I3" s="15"/>
      <c r="J3">
        <f t="shared" ref="J3:J66" si="0">IF(A3="OPEN",1,0)</f>
        <v>1</v>
      </c>
      <c r="K3" s="55">
        <f t="shared" ref="K3:L66" si="1">IF($B3=K$1,1,0)</f>
        <v>0</v>
      </c>
      <c r="L3" s="55">
        <f t="shared" si="1"/>
        <v>1</v>
      </c>
      <c r="P3" s="48"/>
      <c r="Q3" s="48"/>
    </row>
    <row r="4" spans="1:17" x14ac:dyDescent="0.45">
      <c r="A4" s="40" t="s">
        <v>24</v>
      </c>
      <c r="B4" s="40" t="s">
        <v>28</v>
      </c>
      <c r="C4" s="15">
        <v>6</v>
      </c>
      <c r="D4" s="15">
        <v>3</v>
      </c>
      <c r="E4" s="15">
        <v>3</v>
      </c>
      <c r="F4" s="15">
        <v>0</v>
      </c>
      <c r="G4" s="15">
        <v>37</v>
      </c>
      <c r="H4" s="15"/>
      <c r="I4" s="15" t="s">
        <v>41</v>
      </c>
      <c r="J4">
        <f t="shared" si="0"/>
        <v>0</v>
      </c>
      <c r="K4" s="55">
        <f t="shared" si="1"/>
        <v>0</v>
      </c>
      <c r="L4" s="55">
        <f t="shared" si="1"/>
        <v>1</v>
      </c>
      <c r="P4" s="50"/>
      <c r="Q4" s="50"/>
    </row>
    <row r="5" spans="1:17" x14ac:dyDescent="0.45">
      <c r="A5" s="40" t="s">
        <v>34</v>
      </c>
      <c r="B5" s="40" t="s">
        <v>101</v>
      </c>
      <c r="C5" s="15">
        <v>585</v>
      </c>
      <c r="D5" s="15">
        <v>59</v>
      </c>
      <c r="E5" s="15">
        <v>527</v>
      </c>
      <c r="F5" s="15">
        <v>1</v>
      </c>
      <c r="G5" s="15">
        <v>64</v>
      </c>
      <c r="H5" s="15"/>
      <c r="I5" s="15"/>
      <c r="J5">
        <f t="shared" si="0"/>
        <v>1</v>
      </c>
      <c r="K5" s="55">
        <f t="shared" si="1"/>
        <v>0</v>
      </c>
      <c r="L5" s="55">
        <f t="shared" si="1"/>
        <v>0</v>
      </c>
      <c r="P5" s="47"/>
      <c r="Q5" s="47"/>
    </row>
    <row r="6" spans="1:17" ht="14.65" thickBot="1" x14ac:dyDescent="0.5">
      <c r="A6" s="40" t="s">
        <v>24</v>
      </c>
      <c r="B6" s="40" t="s">
        <v>52</v>
      </c>
      <c r="C6" s="15">
        <v>5</v>
      </c>
      <c r="D6" s="15">
        <v>3</v>
      </c>
      <c r="E6" s="15">
        <v>2</v>
      </c>
      <c r="F6" s="15">
        <v>0</v>
      </c>
      <c r="G6" s="15">
        <v>38</v>
      </c>
      <c r="H6" s="15">
        <v>1</v>
      </c>
      <c r="I6" s="15"/>
      <c r="J6">
        <f t="shared" si="0"/>
        <v>0</v>
      </c>
      <c r="K6" s="55">
        <f t="shared" si="1"/>
        <v>1</v>
      </c>
      <c r="L6" s="55">
        <f t="shared" si="1"/>
        <v>0</v>
      </c>
      <c r="P6" s="48"/>
      <c r="Q6" s="48"/>
    </row>
    <row r="7" spans="1:17" x14ac:dyDescent="0.45">
      <c r="A7" s="40" t="s">
        <v>24</v>
      </c>
      <c r="B7" s="40" t="s">
        <v>101</v>
      </c>
      <c r="C7" s="15">
        <v>3</v>
      </c>
      <c r="D7" s="15">
        <v>3</v>
      </c>
      <c r="E7" s="15">
        <v>0</v>
      </c>
      <c r="F7" s="15">
        <v>0</v>
      </c>
      <c r="G7" s="15">
        <v>24</v>
      </c>
      <c r="H7" s="15">
        <v>1</v>
      </c>
      <c r="I7" s="15" t="s">
        <v>56</v>
      </c>
      <c r="J7">
        <f t="shared" si="0"/>
        <v>0</v>
      </c>
      <c r="K7" s="55">
        <f t="shared" si="1"/>
        <v>0</v>
      </c>
      <c r="L7" s="55">
        <f t="shared" si="1"/>
        <v>0</v>
      </c>
      <c r="P7" s="50"/>
      <c r="Q7" s="50"/>
    </row>
    <row r="8" spans="1:17" x14ac:dyDescent="0.45">
      <c r="A8" s="40" t="s">
        <v>24</v>
      </c>
      <c r="B8" s="40" t="s">
        <v>101</v>
      </c>
      <c r="C8" s="15">
        <v>5</v>
      </c>
      <c r="D8" s="15">
        <v>5</v>
      </c>
      <c r="E8" s="15">
        <v>0</v>
      </c>
      <c r="F8" s="15">
        <v>0</v>
      </c>
      <c r="G8" s="15">
        <v>45</v>
      </c>
      <c r="H8" s="15">
        <v>1</v>
      </c>
      <c r="I8" s="15" t="s">
        <v>61</v>
      </c>
      <c r="J8">
        <f t="shared" si="0"/>
        <v>0</v>
      </c>
      <c r="K8" s="55">
        <f t="shared" si="1"/>
        <v>0</v>
      </c>
      <c r="L8" s="55">
        <f t="shared" si="1"/>
        <v>0</v>
      </c>
      <c r="P8" s="47"/>
      <c r="Q8" s="47"/>
    </row>
    <row r="9" spans="1:17" ht="14.65" thickBot="1" x14ac:dyDescent="0.5">
      <c r="A9" s="40" t="s">
        <v>24</v>
      </c>
      <c r="B9" s="40" t="s">
        <v>52</v>
      </c>
      <c r="C9" s="15">
        <v>3</v>
      </c>
      <c r="D9" s="15">
        <v>3</v>
      </c>
      <c r="E9" s="15">
        <v>0</v>
      </c>
      <c r="F9" s="15">
        <v>1</v>
      </c>
      <c r="G9" s="15">
        <v>43</v>
      </c>
      <c r="H9" s="15">
        <v>1</v>
      </c>
      <c r="I9" s="15" t="s">
        <v>68</v>
      </c>
      <c r="J9">
        <f t="shared" si="0"/>
        <v>0</v>
      </c>
      <c r="K9" s="55">
        <f t="shared" si="1"/>
        <v>1</v>
      </c>
      <c r="L9" s="55">
        <f t="shared" si="1"/>
        <v>0</v>
      </c>
      <c r="P9" s="48"/>
      <c r="Q9" s="48"/>
    </row>
    <row r="10" spans="1:17" x14ac:dyDescent="0.45">
      <c r="A10" s="40" t="s">
        <v>34</v>
      </c>
      <c r="B10" s="40" t="s">
        <v>101</v>
      </c>
      <c r="C10" s="15">
        <v>3</v>
      </c>
      <c r="D10" s="15">
        <v>3</v>
      </c>
      <c r="E10" s="15">
        <v>0</v>
      </c>
      <c r="F10" s="15">
        <v>0</v>
      </c>
      <c r="G10" s="15">
        <v>39</v>
      </c>
      <c r="H10" s="15"/>
      <c r="I10" s="15"/>
      <c r="J10">
        <f t="shared" si="0"/>
        <v>1</v>
      </c>
      <c r="K10" s="55">
        <f t="shared" si="1"/>
        <v>0</v>
      </c>
      <c r="L10" s="55">
        <f t="shared" si="1"/>
        <v>0</v>
      </c>
      <c r="P10" s="50"/>
      <c r="Q10" s="50"/>
    </row>
    <row r="11" spans="1:17" x14ac:dyDescent="0.45">
      <c r="A11" s="40" t="s">
        <v>24</v>
      </c>
      <c r="B11" s="40" t="s">
        <v>52</v>
      </c>
      <c r="C11" s="15">
        <v>11</v>
      </c>
      <c r="D11" s="15">
        <v>5</v>
      </c>
      <c r="E11" s="15">
        <v>6</v>
      </c>
      <c r="F11" s="15">
        <v>0</v>
      </c>
      <c r="G11" s="15">
        <v>26</v>
      </c>
      <c r="H11" s="15"/>
      <c r="I11" s="15"/>
      <c r="J11">
        <f t="shared" si="0"/>
        <v>0</v>
      </c>
      <c r="K11" s="55">
        <f t="shared" si="1"/>
        <v>1</v>
      </c>
      <c r="L11" s="55">
        <f t="shared" si="1"/>
        <v>0</v>
      </c>
      <c r="P11" s="47"/>
      <c r="Q11" s="47"/>
    </row>
    <row r="12" spans="1:17" ht="14.65" thickBot="1" x14ac:dyDescent="0.5">
      <c r="A12" s="40" t="s">
        <v>24</v>
      </c>
      <c r="B12" s="40" t="s">
        <v>52</v>
      </c>
      <c r="C12" s="15">
        <v>5</v>
      </c>
      <c r="D12" s="15">
        <v>5</v>
      </c>
      <c r="E12" s="15">
        <v>0</v>
      </c>
      <c r="F12" s="15">
        <v>0</v>
      </c>
      <c r="G12" s="15">
        <v>20</v>
      </c>
      <c r="H12" s="15"/>
      <c r="I12" s="15"/>
      <c r="J12">
        <f t="shared" si="0"/>
        <v>0</v>
      </c>
      <c r="K12" s="55">
        <f t="shared" si="1"/>
        <v>1</v>
      </c>
      <c r="L12" s="55">
        <f t="shared" si="1"/>
        <v>0</v>
      </c>
      <c r="P12" s="48"/>
      <c r="Q12" s="48"/>
    </row>
    <row r="13" spans="1:17" x14ac:dyDescent="0.45">
      <c r="A13" s="40" t="s">
        <v>34</v>
      </c>
      <c r="B13" s="40" t="s">
        <v>52</v>
      </c>
      <c r="C13" s="15">
        <v>6</v>
      </c>
      <c r="D13" s="15">
        <v>3</v>
      </c>
      <c r="E13" s="15">
        <v>3</v>
      </c>
      <c r="F13" s="15">
        <v>3</v>
      </c>
      <c r="G13" s="15"/>
      <c r="H13" s="15"/>
      <c r="I13" s="15" t="s">
        <v>88</v>
      </c>
      <c r="J13">
        <f t="shared" si="0"/>
        <v>1</v>
      </c>
      <c r="K13" s="55">
        <f t="shared" si="1"/>
        <v>1</v>
      </c>
      <c r="L13" s="55">
        <f t="shared" si="1"/>
        <v>0</v>
      </c>
      <c r="P13" s="50"/>
      <c r="Q13" s="50"/>
    </row>
    <row r="14" spans="1:17" x14ac:dyDescent="0.45">
      <c r="A14" s="40" t="s">
        <v>34</v>
      </c>
      <c r="B14" s="40" t="s">
        <v>101</v>
      </c>
      <c r="C14" s="15">
        <v>16</v>
      </c>
      <c r="D14" s="15">
        <v>5</v>
      </c>
      <c r="E14" s="15">
        <v>11</v>
      </c>
      <c r="F14" s="15">
        <v>5</v>
      </c>
      <c r="G14" s="15">
        <v>25</v>
      </c>
      <c r="H14" s="15"/>
      <c r="I14" s="15" t="s">
        <v>93</v>
      </c>
      <c r="J14">
        <f t="shared" si="0"/>
        <v>1</v>
      </c>
      <c r="K14" s="55">
        <f t="shared" si="1"/>
        <v>0</v>
      </c>
      <c r="L14" s="55">
        <f t="shared" si="1"/>
        <v>0</v>
      </c>
      <c r="P14" s="47"/>
      <c r="Q14" s="47"/>
    </row>
    <row r="15" spans="1:17" ht="14.65" thickBot="1" x14ac:dyDescent="0.5">
      <c r="A15" s="40" t="s">
        <v>24</v>
      </c>
      <c r="B15" s="40" t="s">
        <v>101</v>
      </c>
      <c r="C15" s="15">
        <v>102</v>
      </c>
      <c r="D15" s="15">
        <v>49</v>
      </c>
      <c r="E15" s="15">
        <v>53</v>
      </c>
      <c r="F15" s="15">
        <v>0</v>
      </c>
      <c r="G15" s="15">
        <v>29</v>
      </c>
      <c r="H15" s="15"/>
      <c r="I15" s="15"/>
      <c r="J15">
        <f t="shared" si="0"/>
        <v>0</v>
      </c>
      <c r="K15" s="55">
        <f t="shared" si="1"/>
        <v>0</v>
      </c>
      <c r="L15" s="55">
        <f t="shared" si="1"/>
        <v>0</v>
      </c>
      <c r="P15" s="48"/>
      <c r="Q15" s="48"/>
    </row>
    <row r="16" spans="1:17" x14ac:dyDescent="0.45">
      <c r="A16" s="40" t="s">
        <v>34</v>
      </c>
      <c r="B16" s="40" t="s">
        <v>101</v>
      </c>
      <c r="C16" s="15">
        <v>4</v>
      </c>
      <c r="D16" s="15">
        <v>0</v>
      </c>
      <c r="E16" s="15">
        <v>4</v>
      </c>
      <c r="F16" s="15">
        <v>0</v>
      </c>
      <c r="G16" s="15">
        <v>0</v>
      </c>
      <c r="H16" s="15"/>
      <c r="I16" s="15"/>
      <c r="J16">
        <f t="shared" si="0"/>
        <v>1</v>
      </c>
      <c r="K16" s="55">
        <f t="shared" si="1"/>
        <v>0</v>
      </c>
      <c r="L16" s="55">
        <f t="shared" si="1"/>
        <v>0</v>
      </c>
    </row>
    <row r="17" spans="1:12" x14ac:dyDescent="0.45">
      <c r="A17" s="40" t="s">
        <v>34</v>
      </c>
      <c r="B17" s="40" t="s">
        <v>101</v>
      </c>
      <c r="C17" s="15">
        <v>5</v>
      </c>
      <c r="D17" s="15">
        <v>1</v>
      </c>
      <c r="E17" s="15">
        <v>4</v>
      </c>
      <c r="F17" s="15">
        <v>0</v>
      </c>
      <c r="G17" s="15"/>
      <c r="H17" s="15"/>
      <c r="I17" s="15"/>
      <c r="J17">
        <f t="shared" si="0"/>
        <v>1</v>
      </c>
      <c r="K17" s="55">
        <f t="shared" si="1"/>
        <v>0</v>
      </c>
      <c r="L17" s="55">
        <f t="shared" si="1"/>
        <v>0</v>
      </c>
    </row>
    <row r="18" spans="1:12" x14ac:dyDescent="0.45">
      <c r="A18" s="40" t="s">
        <v>34</v>
      </c>
      <c r="B18" s="40" t="s">
        <v>101</v>
      </c>
      <c r="C18" s="15">
        <v>6</v>
      </c>
      <c r="D18" s="15">
        <v>0</v>
      </c>
      <c r="E18" s="15">
        <v>6</v>
      </c>
      <c r="F18" s="15">
        <v>0</v>
      </c>
      <c r="G18" s="15"/>
      <c r="H18" s="15"/>
      <c r="I18" s="15"/>
      <c r="J18">
        <f t="shared" si="0"/>
        <v>1</v>
      </c>
      <c r="K18" s="55">
        <f t="shared" si="1"/>
        <v>0</v>
      </c>
      <c r="L18" s="55">
        <f t="shared" si="1"/>
        <v>0</v>
      </c>
    </row>
    <row r="19" spans="1:12" x14ac:dyDescent="0.45">
      <c r="A19" s="40" t="s">
        <v>34</v>
      </c>
      <c r="B19" s="40" t="s">
        <v>101</v>
      </c>
      <c r="C19" s="15">
        <v>4</v>
      </c>
      <c r="D19" s="15">
        <v>0</v>
      </c>
      <c r="E19" s="15">
        <v>4</v>
      </c>
      <c r="F19" s="15">
        <v>0</v>
      </c>
      <c r="G19" s="15"/>
      <c r="H19" s="15"/>
      <c r="I19" s="15"/>
      <c r="J19">
        <f t="shared" si="0"/>
        <v>1</v>
      </c>
      <c r="K19" s="55">
        <f t="shared" si="1"/>
        <v>0</v>
      </c>
      <c r="L19" s="55">
        <f t="shared" si="1"/>
        <v>0</v>
      </c>
    </row>
    <row r="20" spans="1:12" x14ac:dyDescent="0.45">
      <c r="A20" s="40" t="s">
        <v>34</v>
      </c>
      <c r="B20" s="40" t="s">
        <v>101</v>
      </c>
      <c r="C20" s="15">
        <v>5</v>
      </c>
      <c r="D20" s="15">
        <v>1</v>
      </c>
      <c r="E20" s="15">
        <v>4</v>
      </c>
      <c r="F20" s="15">
        <v>0</v>
      </c>
      <c r="G20" s="15"/>
      <c r="H20" s="15"/>
      <c r="I20" s="15"/>
      <c r="J20">
        <f t="shared" si="0"/>
        <v>1</v>
      </c>
      <c r="K20" s="55">
        <f t="shared" si="1"/>
        <v>0</v>
      </c>
      <c r="L20" s="55">
        <f t="shared" si="1"/>
        <v>0</v>
      </c>
    </row>
    <row r="21" spans="1:12" x14ac:dyDescent="0.45">
      <c r="A21" s="40" t="s">
        <v>24</v>
      </c>
      <c r="B21" s="40" t="s">
        <v>101</v>
      </c>
      <c r="C21" s="15">
        <v>4</v>
      </c>
      <c r="D21" s="15">
        <v>4</v>
      </c>
      <c r="E21" s="15">
        <v>0</v>
      </c>
      <c r="F21" s="15">
        <v>0</v>
      </c>
      <c r="G21" s="15"/>
      <c r="H21" s="15"/>
      <c r="I21" s="15"/>
      <c r="J21">
        <f t="shared" si="0"/>
        <v>0</v>
      </c>
      <c r="K21" s="55">
        <f t="shared" si="1"/>
        <v>0</v>
      </c>
      <c r="L21" s="55">
        <f t="shared" si="1"/>
        <v>0</v>
      </c>
    </row>
    <row r="22" spans="1:12" x14ac:dyDescent="0.45">
      <c r="A22" s="40" t="s">
        <v>34</v>
      </c>
      <c r="B22" s="40" t="s">
        <v>52</v>
      </c>
      <c r="C22" s="15">
        <v>4</v>
      </c>
      <c r="D22" s="15">
        <v>1</v>
      </c>
      <c r="E22" s="15">
        <v>4</v>
      </c>
      <c r="F22" s="15">
        <v>0</v>
      </c>
      <c r="G22" s="15"/>
      <c r="H22" s="15"/>
      <c r="I22" s="15"/>
      <c r="J22">
        <f t="shared" si="0"/>
        <v>1</v>
      </c>
      <c r="K22" s="55">
        <f t="shared" si="1"/>
        <v>1</v>
      </c>
      <c r="L22" s="55">
        <f t="shared" si="1"/>
        <v>0</v>
      </c>
    </row>
    <row r="23" spans="1:12" x14ac:dyDescent="0.45">
      <c r="A23" s="40" t="s">
        <v>34</v>
      </c>
      <c r="B23" s="40" t="s">
        <v>101</v>
      </c>
      <c r="C23" s="15">
        <v>4</v>
      </c>
      <c r="D23" s="15">
        <v>0</v>
      </c>
      <c r="E23" s="15">
        <v>3</v>
      </c>
      <c r="F23" s="15">
        <v>0</v>
      </c>
      <c r="G23" s="15"/>
      <c r="H23" s="15"/>
      <c r="I23" s="15"/>
      <c r="J23">
        <f t="shared" si="0"/>
        <v>1</v>
      </c>
      <c r="K23" s="55">
        <f t="shared" si="1"/>
        <v>0</v>
      </c>
      <c r="L23" s="55">
        <f t="shared" si="1"/>
        <v>0</v>
      </c>
    </row>
    <row r="24" spans="1:12" x14ac:dyDescent="0.45">
      <c r="A24" s="40" t="s">
        <v>24</v>
      </c>
      <c r="B24" s="40" t="s">
        <v>101</v>
      </c>
      <c r="C24" s="15">
        <v>4</v>
      </c>
      <c r="D24" s="15">
        <v>0</v>
      </c>
      <c r="E24" s="15">
        <v>4</v>
      </c>
      <c r="F24" s="15">
        <v>0</v>
      </c>
      <c r="G24" s="15"/>
      <c r="H24" s="15"/>
      <c r="I24" s="15"/>
      <c r="J24">
        <f t="shared" si="0"/>
        <v>0</v>
      </c>
      <c r="K24" s="55">
        <f t="shared" si="1"/>
        <v>0</v>
      </c>
      <c r="L24" s="55">
        <f t="shared" si="1"/>
        <v>0</v>
      </c>
    </row>
    <row r="25" spans="1:12" x14ac:dyDescent="0.45">
      <c r="A25" s="40" t="s">
        <v>34</v>
      </c>
      <c r="B25" s="40" t="s">
        <v>101</v>
      </c>
      <c r="C25" s="15">
        <v>4</v>
      </c>
      <c r="D25" s="15">
        <v>0</v>
      </c>
      <c r="E25" s="15">
        <v>4</v>
      </c>
      <c r="F25" s="15">
        <v>0</v>
      </c>
      <c r="G25" s="15"/>
      <c r="H25" s="15"/>
      <c r="I25" s="15"/>
      <c r="J25">
        <f t="shared" si="0"/>
        <v>1</v>
      </c>
      <c r="K25" s="55">
        <f t="shared" si="1"/>
        <v>0</v>
      </c>
      <c r="L25" s="55">
        <f t="shared" si="1"/>
        <v>0</v>
      </c>
    </row>
    <row r="26" spans="1:12" x14ac:dyDescent="0.45">
      <c r="A26" s="40" t="s">
        <v>34</v>
      </c>
      <c r="B26" s="40" t="s">
        <v>101</v>
      </c>
      <c r="C26" s="15">
        <v>5</v>
      </c>
      <c r="D26" s="15">
        <v>0</v>
      </c>
      <c r="E26" s="15">
        <v>5</v>
      </c>
      <c r="F26" s="15">
        <v>0</v>
      </c>
      <c r="G26" s="15"/>
      <c r="H26" s="15"/>
      <c r="I26" s="15"/>
      <c r="J26">
        <f t="shared" si="0"/>
        <v>1</v>
      </c>
      <c r="K26" s="55">
        <f t="shared" si="1"/>
        <v>0</v>
      </c>
      <c r="L26" s="55">
        <f t="shared" si="1"/>
        <v>0</v>
      </c>
    </row>
    <row r="27" spans="1:12" x14ac:dyDescent="0.45">
      <c r="A27" s="40" t="s">
        <v>24</v>
      </c>
      <c r="B27" s="40" t="s">
        <v>101</v>
      </c>
      <c r="C27" s="15">
        <v>3</v>
      </c>
      <c r="D27" s="15">
        <v>3</v>
      </c>
      <c r="E27" s="15">
        <v>1</v>
      </c>
      <c r="F27" s="15">
        <v>0</v>
      </c>
      <c r="G27" s="15"/>
      <c r="H27" s="15"/>
      <c r="I27" s="15"/>
      <c r="J27">
        <f t="shared" si="0"/>
        <v>0</v>
      </c>
      <c r="K27" s="55">
        <f t="shared" si="1"/>
        <v>0</v>
      </c>
      <c r="L27" s="55">
        <f t="shared" si="1"/>
        <v>0</v>
      </c>
    </row>
    <row r="28" spans="1:12" x14ac:dyDescent="0.45">
      <c r="A28" s="40" t="s">
        <v>34</v>
      </c>
      <c r="B28" s="40" t="s">
        <v>101</v>
      </c>
      <c r="C28" s="15">
        <v>3</v>
      </c>
      <c r="D28" s="15">
        <v>2</v>
      </c>
      <c r="E28" s="15">
        <v>2</v>
      </c>
      <c r="F28" s="15">
        <v>0</v>
      </c>
      <c r="G28" s="15"/>
      <c r="H28" s="15"/>
      <c r="I28" s="15"/>
      <c r="J28">
        <f t="shared" si="0"/>
        <v>1</v>
      </c>
      <c r="K28" s="55">
        <f t="shared" si="1"/>
        <v>0</v>
      </c>
      <c r="L28" s="55">
        <f t="shared" si="1"/>
        <v>0</v>
      </c>
    </row>
    <row r="29" spans="1:12" x14ac:dyDescent="0.45">
      <c r="A29" s="40" t="s">
        <v>1432</v>
      </c>
      <c r="B29" s="40" t="s">
        <v>101</v>
      </c>
      <c r="C29" s="15">
        <v>3</v>
      </c>
      <c r="D29" s="15">
        <v>3</v>
      </c>
      <c r="E29" s="15">
        <v>0</v>
      </c>
      <c r="F29" s="15">
        <v>0</v>
      </c>
      <c r="G29" s="15"/>
      <c r="H29" s="15"/>
      <c r="I29" s="15"/>
      <c r="J29">
        <f t="shared" si="0"/>
        <v>0</v>
      </c>
      <c r="K29" s="55">
        <f t="shared" si="1"/>
        <v>0</v>
      </c>
      <c r="L29" s="55">
        <f t="shared" si="1"/>
        <v>0</v>
      </c>
    </row>
    <row r="30" spans="1:12" x14ac:dyDescent="0.45">
      <c r="A30" s="40" t="s">
        <v>24</v>
      </c>
      <c r="B30" s="40" t="s">
        <v>101</v>
      </c>
      <c r="C30" s="15">
        <v>3</v>
      </c>
      <c r="D30" s="15">
        <v>2</v>
      </c>
      <c r="E30" s="15">
        <v>2</v>
      </c>
      <c r="F30" s="15">
        <v>0</v>
      </c>
      <c r="G30" s="15"/>
      <c r="H30" s="15"/>
      <c r="I30" s="15"/>
      <c r="J30">
        <f t="shared" si="0"/>
        <v>0</v>
      </c>
      <c r="K30" s="55">
        <f t="shared" si="1"/>
        <v>0</v>
      </c>
      <c r="L30" s="55">
        <f t="shared" si="1"/>
        <v>0</v>
      </c>
    </row>
    <row r="31" spans="1:12" x14ac:dyDescent="0.45">
      <c r="A31" s="40" t="s">
        <v>24</v>
      </c>
      <c r="B31" s="40" t="s">
        <v>52</v>
      </c>
      <c r="C31" s="15">
        <v>3</v>
      </c>
      <c r="D31" s="15">
        <v>2</v>
      </c>
      <c r="E31" s="15">
        <v>2</v>
      </c>
      <c r="F31" s="15">
        <v>0</v>
      </c>
      <c r="G31" s="15"/>
      <c r="H31" s="15"/>
      <c r="I31" s="15"/>
      <c r="J31">
        <f t="shared" si="0"/>
        <v>0</v>
      </c>
      <c r="K31" s="55">
        <f t="shared" si="1"/>
        <v>1</v>
      </c>
      <c r="L31" s="55">
        <f t="shared" si="1"/>
        <v>0</v>
      </c>
    </row>
    <row r="32" spans="1:12" x14ac:dyDescent="0.45">
      <c r="A32" s="40" t="s">
        <v>1432</v>
      </c>
      <c r="B32" s="40" t="s">
        <v>101</v>
      </c>
      <c r="C32" s="15">
        <v>3</v>
      </c>
      <c r="D32" s="15">
        <v>4</v>
      </c>
      <c r="E32" s="15">
        <v>0</v>
      </c>
      <c r="F32" s="15">
        <v>0</v>
      </c>
      <c r="G32" s="15"/>
      <c r="H32" s="15"/>
      <c r="I32" s="15"/>
      <c r="J32">
        <f t="shared" si="0"/>
        <v>0</v>
      </c>
      <c r="K32" s="55">
        <f t="shared" si="1"/>
        <v>0</v>
      </c>
      <c r="L32" s="55">
        <f t="shared" si="1"/>
        <v>0</v>
      </c>
    </row>
    <row r="33" spans="1:12" x14ac:dyDescent="0.45">
      <c r="A33" s="40" t="s">
        <v>24</v>
      </c>
      <c r="B33" s="40" t="s">
        <v>52</v>
      </c>
      <c r="C33" s="15">
        <v>3</v>
      </c>
      <c r="D33" s="15">
        <v>4</v>
      </c>
      <c r="E33" s="15">
        <v>0</v>
      </c>
      <c r="F33" s="15">
        <v>0</v>
      </c>
      <c r="G33" s="15"/>
      <c r="H33" s="15">
        <v>1</v>
      </c>
      <c r="I33" s="15" t="s">
        <v>163</v>
      </c>
      <c r="J33">
        <f t="shared" si="0"/>
        <v>0</v>
      </c>
      <c r="K33" s="55">
        <f t="shared" si="1"/>
        <v>1</v>
      </c>
      <c r="L33" s="55">
        <f t="shared" si="1"/>
        <v>0</v>
      </c>
    </row>
    <row r="34" spans="1:12" x14ac:dyDescent="0.45">
      <c r="A34" s="40" t="s">
        <v>24</v>
      </c>
      <c r="B34" s="40" t="s">
        <v>101</v>
      </c>
      <c r="C34" s="15">
        <v>5</v>
      </c>
      <c r="D34" s="15">
        <v>1</v>
      </c>
      <c r="E34" s="15">
        <v>4</v>
      </c>
      <c r="F34" s="15">
        <v>0</v>
      </c>
      <c r="G34" s="15"/>
      <c r="H34" s="15"/>
      <c r="I34" s="15"/>
      <c r="J34">
        <f t="shared" si="0"/>
        <v>0</v>
      </c>
      <c r="K34" s="55">
        <f t="shared" si="1"/>
        <v>0</v>
      </c>
      <c r="L34" s="55">
        <f t="shared" si="1"/>
        <v>0</v>
      </c>
    </row>
    <row r="35" spans="1:12" x14ac:dyDescent="0.45">
      <c r="A35" s="40" t="s">
        <v>34</v>
      </c>
      <c r="B35" s="40" t="s">
        <v>101</v>
      </c>
      <c r="C35" s="15">
        <v>4</v>
      </c>
      <c r="D35" s="15">
        <v>2</v>
      </c>
      <c r="E35" s="15">
        <v>2</v>
      </c>
      <c r="F35" s="15">
        <v>0</v>
      </c>
      <c r="G35" s="15"/>
      <c r="H35" s="15"/>
      <c r="I35" s="15"/>
      <c r="J35">
        <f t="shared" si="0"/>
        <v>1</v>
      </c>
      <c r="K35" s="55">
        <f t="shared" si="1"/>
        <v>0</v>
      </c>
      <c r="L35" s="55">
        <f t="shared" si="1"/>
        <v>0</v>
      </c>
    </row>
    <row r="36" spans="1:12" x14ac:dyDescent="0.45">
      <c r="A36" s="40" t="s">
        <v>34</v>
      </c>
      <c r="B36" s="40" t="s">
        <v>101</v>
      </c>
      <c r="C36" s="15">
        <v>4</v>
      </c>
      <c r="D36" s="15">
        <v>0</v>
      </c>
      <c r="E36" s="15">
        <v>4</v>
      </c>
      <c r="F36" s="15">
        <v>0</v>
      </c>
      <c r="G36" s="15"/>
      <c r="H36" s="15"/>
      <c r="I36" s="15"/>
      <c r="J36">
        <f t="shared" si="0"/>
        <v>1</v>
      </c>
      <c r="K36" s="55">
        <f t="shared" si="1"/>
        <v>0</v>
      </c>
      <c r="L36" s="55">
        <f t="shared" si="1"/>
        <v>0</v>
      </c>
    </row>
    <row r="37" spans="1:12" x14ac:dyDescent="0.45">
      <c r="A37" s="40" t="s">
        <v>1432</v>
      </c>
      <c r="B37" s="40" t="s">
        <v>101</v>
      </c>
      <c r="C37" s="15">
        <v>4</v>
      </c>
      <c r="D37" s="15">
        <v>0</v>
      </c>
      <c r="E37" s="15">
        <v>4</v>
      </c>
      <c r="F37" s="15">
        <v>0</v>
      </c>
      <c r="G37" s="15"/>
      <c r="H37" s="15"/>
      <c r="I37" s="15"/>
      <c r="J37">
        <f t="shared" si="0"/>
        <v>0</v>
      </c>
      <c r="K37" s="55">
        <f t="shared" si="1"/>
        <v>0</v>
      </c>
      <c r="L37" s="55">
        <f t="shared" si="1"/>
        <v>0</v>
      </c>
    </row>
    <row r="38" spans="1:12" x14ac:dyDescent="0.45">
      <c r="A38" s="40" t="s">
        <v>34</v>
      </c>
      <c r="B38" s="40" t="s">
        <v>101</v>
      </c>
      <c r="C38" s="15">
        <v>3</v>
      </c>
      <c r="D38" s="15">
        <v>2</v>
      </c>
      <c r="E38" s="15">
        <v>2</v>
      </c>
      <c r="F38" s="15">
        <v>0</v>
      </c>
      <c r="G38" s="15"/>
      <c r="H38" s="15"/>
      <c r="I38" s="15"/>
      <c r="J38">
        <f t="shared" si="0"/>
        <v>1</v>
      </c>
      <c r="K38" s="55">
        <f t="shared" si="1"/>
        <v>0</v>
      </c>
      <c r="L38" s="55">
        <f t="shared" si="1"/>
        <v>0</v>
      </c>
    </row>
    <row r="39" spans="1:12" x14ac:dyDescent="0.45">
      <c r="A39" s="40" t="s">
        <v>34</v>
      </c>
      <c r="B39" s="40" t="s">
        <v>101</v>
      </c>
      <c r="C39" s="15">
        <v>5</v>
      </c>
      <c r="D39" s="15">
        <v>0</v>
      </c>
      <c r="E39" s="15">
        <v>5</v>
      </c>
      <c r="F39" s="15">
        <v>0</v>
      </c>
      <c r="G39" s="15"/>
      <c r="H39" s="15"/>
      <c r="I39" s="15"/>
      <c r="J39">
        <f t="shared" si="0"/>
        <v>1</v>
      </c>
      <c r="K39" s="55">
        <f t="shared" si="1"/>
        <v>0</v>
      </c>
      <c r="L39" s="55">
        <f t="shared" si="1"/>
        <v>0</v>
      </c>
    </row>
    <row r="40" spans="1:12" x14ac:dyDescent="0.45">
      <c r="A40" s="40" t="s">
        <v>34</v>
      </c>
      <c r="B40" s="40" t="s">
        <v>101</v>
      </c>
      <c r="C40" s="15">
        <v>4</v>
      </c>
      <c r="D40" s="15">
        <v>2</v>
      </c>
      <c r="E40" s="15">
        <v>2</v>
      </c>
      <c r="F40" s="15">
        <v>0</v>
      </c>
      <c r="G40" s="15"/>
      <c r="H40" s="15"/>
      <c r="I40" s="15"/>
      <c r="J40">
        <f t="shared" si="0"/>
        <v>1</v>
      </c>
      <c r="K40" s="55">
        <f t="shared" si="1"/>
        <v>0</v>
      </c>
      <c r="L40" s="55">
        <f t="shared" si="1"/>
        <v>0</v>
      </c>
    </row>
    <row r="41" spans="1:12" x14ac:dyDescent="0.45">
      <c r="A41" s="40" t="s">
        <v>34</v>
      </c>
      <c r="B41" s="40" t="s">
        <v>101</v>
      </c>
      <c r="C41" s="15">
        <v>9</v>
      </c>
      <c r="D41" s="15">
        <v>6</v>
      </c>
      <c r="E41" s="15">
        <v>3</v>
      </c>
      <c r="F41" s="15">
        <v>0</v>
      </c>
      <c r="G41" s="15"/>
      <c r="H41" s="15"/>
      <c r="I41" s="15"/>
      <c r="J41">
        <f t="shared" si="0"/>
        <v>1</v>
      </c>
      <c r="K41" s="55">
        <f t="shared" si="1"/>
        <v>0</v>
      </c>
      <c r="L41" s="55">
        <f t="shared" si="1"/>
        <v>0</v>
      </c>
    </row>
    <row r="42" spans="1:12" x14ac:dyDescent="0.45">
      <c r="A42" s="40" t="s">
        <v>34</v>
      </c>
      <c r="B42" s="40" t="s">
        <v>101</v>
      </c>
      <c r="C42" s="15">
        <v>8</v>
      </c>
      <c r="D42" s="15">
        <v>5</v>
      </c>
      <c r="E42" s="15">
        <v>3</v>
      </c>
      <c r="F42" s="15">
        <v>0</v>
      </c>
      <c r="G42" s="15"/>
      <c r="H42" s="15"/>
      <c r="I42" s="15"/>
      <c r="J42">
        <f t="shared" si="0"/>
        <v>1</v>
      </c>
      <c r="K42" s="55">
        <f t="shared" si="1"/>
        <v>0</v>
      </c>
      <c r="L42" s="55">
        <f t="shared" si="1"/>
        <v>0</v>
      </c>
    </row>
    <row r="43" spans="1:12" x14ac:dyDescent="0.45">
      <c r="A43" s="40" t="s">
        <v>24</v>
      </c>
      <c r="B43" s="40" t="s">
        <v>101</v>
      </c>
      <c r="C43" s="15">
        <v>5</v>
      </c>
      <c r="D43" s="15">
        <v>5</v>
      </c>
      <c r="E43" s="15">
        <v>0</v>
      </c>
      <c r="F43" s="15">
        <v>0</v>
      </c>
      <c r="G43" s="15"/>
      <c r="H43" s="15"/>
      <c r="I43" s="15"/>
      <c r="J43">
        <f t="shared" si="0"/>
        <v>0</v>
      </c>
      <c r="K43" s="55">
        <f t="shared" si="1"/>
        <v>0</v>
      </c>
      <c r="L43" s="55">
        <f t="shared" si="1"/>
        <v>0</v>
      </c>
    </row>
    <row r="44" spans="1:12" x14ac:dyDescent="0.45">
      <c r="A44" s="40" t="s">
        <v>34</v>
      </c>
      <c r="B44" s="40" t="s">
        <v>101</v>
      </c>
      <c r="C44" s="15">
        <v>4</v>
      </c>
      <c r="D44" s="15">
        <v>0</v>
      </c>
      <c r="E44" s="15">
        <v>4</v>
      </c>
      <c r="F44" s="15">
        <v>0</v>
      </c>
      <c r="G44" s="15"/>
      <c r="H44" s="15"/>
      <c r="I44" s="15"/>
      <c r="J44">
        <f t="shared" si="0"/>
        <v>1</v>
      </c>
      <c r="K44" s="55">
        <f t="shared" si="1"/>
        <v>0</v>
      </c>
      <c r="L44" s="55">
        <f t="shared" si="1"/>
        <v>0</v>
      </c>
    </row>
    <row r="45" spans="1:12" x14ac:dyDescent="0.45">
      <c r="A45" s="40" t="s">
        <v>24</v>
      </c>
      <c r="B45" s="40" t="s">
        <v>101</v>
      </c>
      <c r="C45" s="15">
        <v>4</v>
      </c>
      <c r="D45" s="15">
        <v>4</v>
      </c>
      <c r="E45" s="15">
        <v>0</v>
      </c>
      <c r="F45" s="15">
        <v>0</v>
      </c>
      <c r="G45" s="15"/>
      <c r="H45" s="15"/>
      <c r="I45" s="15"/>
      <c r="J45">
        <f t="shared" si="0"/>
        <v>0</v>
      </c>
      <c r="K45" s="55">
        <f t="shared" si="1"/>
        <v>0</v>
      </c>
      <c r="L45" s="55">
        <f t="shared" si="1"/>
        <v>0</v>
      </c>
    </row>
    <row r="46" spans="1:12" x14ac:dyDescent="0.45">
      <c r="A46" s="40" t="s">
        <v>24</v>
      </c>
      <c r="B46" s="40" t="s">
        <v>101</v>
      </c>
      <c r="C46" s="15">
        <v>7</v>
      </c>
      <c r="D46" s="15">
        <v>1</v>
      </c>
      <c r="E46" s="15">
        <v>6</v>
      </c>
      <c r="F46" s="15">
        <v>0</v>
      </c>
      <c r="G46" s="15"/>
      <c r="H46" s="15"/>
      <c r="I46" s="15"/>
      <c r="J46">
        <f t="shared" si="0"/>
        <v>0</v>
      </c>
      <c r="K46" s="55">
        <f t="shared" si="1"/>
        <v>0</v>
      </c>
      <c r="L46" s="55">
        <f t="shared" si="1"/>
        <v>0</v>
      </c>
    </row>
    <row r="47" spans="1:12" x14ac:dyDescent="0.45">
      <c r="A47" s="40" t="s">
        <v>34</v>
      </c>
      <c r="B47" s="40" t="s">
        <v>101</v>
      </c>
      <c r="C47" s="15">
        <v>4</v>
      </c>
      <c r="D47" s="15">
        <v>0</v>
      </c>
      <c r="E47" s="15">
        <v>4</v>
      </c>
      <c r="F47" s="15">
        <v>0</v>
      </c>
      <c r="G47" s="15"/>
      <c r="H47" s="15"/>
      <c r="I47" s="15"/>
      <c r="J47">
        <f t="shared" si="0"/>
        <v>1</v>
      </c>
      <c r="K47" s="55">
        <f t="shared" si="1"/>
        <v>0</v>
      </c>
      <c r="L47" s="55">
        <f t="shared" si="1"/>
        <v>0</v>
      </c>
    </row>
    <row r="48" spans="1:12" x14ac:dyDescent="0.45">
      <c r="A48" s="40" t="s">
        <v>34</v>
      </c>
      <c r="B48" s="40" t="s">
        <v>101</v>
      </c>
      <c r="C48" s="15">
        <v>4</v>
      </c>
      <c r="D48" s="15">
        <v>0</v>
      </c>
      <c r="E48" s="15">
        <v>4</v>
      </c>
      <c r="F48" s="15">
        <v>0</v>
      </c>
      <c r="G48" s="15"/>
      <c r="H48" s="15"/>
      <c r="I48" s="15"/>
      <c r="J48">
        <f t="shared" si="0"/>
        <v>1</v>
      </c>
      <c r="K48" s="55">
        <f t="shared" si="1"/>
        <v>0</v>
      </c>
      <c r="L48" s="55">
        <f t="shared" si="1"/>
        <v>0</v>
      </c>
    </row>
    <row r="49" spans="1:12" x14ac:dyDescent="0.45">
      <c r="A49" s="40" t="s">
        <v>34</v>
      </c>
      <c r="B49" s="40" t="s">
        <v>101</v>
      </c>
      <c r="C49" s="15">
        <v>5</v>
      </c>
      <c r="D49" s="15">
        <v>0</v>
      </c>
      <c r="E49" s="15">
        <v>5</v>
      </c>
      <c r="F49" s="15">
        <v>0</v>
      </c>
      <c r="G49" s="15"/>
      <c r="H49" s="15"/>
      <c r="I49" s="15"/>
      <c r="J49">
        <f t="shared" si="0"/>
        <v>1</v>
      </c>
      <c r="K49" s="55">
        <f t="shared" si="1"/>
        <v>0</v>
      </c>
      <c r="L49" s="55">
        <f t="shared" si="1"/>
        <v>0</v>
      </c>
    </row>
    <row r="50" spans="1:12" x14ac:dyDescent="0.45">
      <c r="A50" s="40" t="s">
        <v>34</v>
      </c>
      <c r="B50" s="40" t="s">
        <v>101</v>
      </c>
      <c r="C50" s="15">
        <v>4</v>
      </c>
      <c r="D50" s="15">
        <v>1</v>
      </c>
      <c r="E50" s="15">
        <v>3</v>
      </c>
      <c r="F50" s="15">
        <v>0</v>
      </c>
      <c r="G50" s="15"/>
      <c r="H50" s="15"/>
      <c r="I50" s="15"/>
      <c r="J50">
        <f t="shared" si="0"/>
        <v>1</v>
      </c>
      <c r="K50" s="55">
        <f t="shared" si="1"/>
        <v>0</v>
      </c>
      <c r="L50" s="55">
        <f t="shared" si="1"/>
        <v>0</v>
      </c>
    </row>
    <row r="51" spans="1:12" x14ac:dyDescent="0.45">
      <c r="A51" s="40" t="s">
        <v>34</v>
      </c>
      <c r="B51" s="40" t="s">
        <v>101</v>
      </c>
      <c r="C51" s="15">
        <v>4</v>
      </c>
      <c r="D51" s="15">
        <v>2</v>
      </c>
      <c r="E51" s="15">
        <v>2</v>
      </c>
      <c r="F51" s="15">
        <v>3</v>
      </c>
      <c r="G51" s="15"/>
      <c r="H51" s="15"/>
      <c r="I51" s="15"/>
      <c r="J51">
        <f t="shared" si="0"/>
        <v>1</v>
      </c>
      <c r="K51" s="55">
        <f t="shared" si="1"/>
        <v>0</v>
      </c>
      <c r="L51" s="55">
        <f t="shared" si="1"/>
        <v>0</v>
      </c>
    </row>
    <row r="52" spans="1:12" x14ac:dyDescent="0.45">
      <c r="A52" s="40" t="s">
        <v>24</v>
      </c>
      <c r="B52" s="40" t="s">
        <v>101</v>
      </c>
      <c r="C52" s="15">
        <v>4</v>
      </c>
      <c r="D52" s="15">
        <v>5</v>
      </c>
      <c r="E52" s="15">
        <v>0</v>
      </c>
      <c r="F52" s="15">
        <v>0</v>
      </c>
      <c r="G52" s="15"/>
      <c r="H52" s="15"/>
      <c r="I52" s="15"/>
      <c r="J52">
        <f t="shared" si="0"/>
        <v>0</v>
      </c>
      <c r="K52" s="55">
        <f t="shared" si="1"/>
        <v>0</v>
      </c>
      <c r="L52" s="55">
        <f t="shared" si="1"/>
        <v>0</v>
      </c>
    </row>
    <row r="53" spans="1:12" x14ac:dyDescent="0.45">
      <c r="A53" s="40" t="s">
        <v>24</v>
      </c>
      <c r="B53" s="40" t="s">
        <v>101</v>
      </c>
      <c r="C53" s="15">
        <v>17</v>
      </c>
      <c r="D53" s="15">
        <v>3</v>
      </c>
      <c r="E53" s="15">
        <v>14</v>
      </c>
      <c r="F53" s="15">
        <v>0</v>
      </c>
      <c r="G53" s="15"/>
      <c r="H53" s="15">
        <v>1</v>
      </c>
      <c r="I53" s="15" t="s">
        <v>222</v>
      </c>
      <c r="J53">
        <f t="shared" si="0"/>
        <v>0</v>
      </c>
      <c r="K53" s="55">
        <f t="shared" si="1"/>
        <v>0</v>
      </c>
      <c r="L53" s="55">
        <f t="shared" si="1"/>
        <v>0</v>
      </c>
    </row>
    <row r="54" spans="1:12" x14ac:dyDescent="0.45">
      <c r="A54" s="40" t="s">
        <v>34</v>
      </c>
      <c r="B54" s="40" t="s">
        <v>101</v>
      </c>
      <c r="C54" s="15">
        <v>17</v>
      </c>
      <c r="D54" s="15">
        <v>4</v>
      </c>
      <c r="E54" s="15">
        <v>14</v>
      </c>
      <c r="F54" s="15">
        <v>0</v>
      </c>
      <c r="G54" s="15"/>
      <c r="H54" s="15">
        <v>1</v>
      </c>
      <c r="I54" s="15" t="s">
        <v>225</v>
      </c>
      <c r="J54">
        <f t="shared" si="0"/>
        <v>1</v>
      </c>
      <c r="K54" s="55">
        <f t="shared" si="1"/>
        <v>0</v>
      </c>
      <c r="L54" s="55">
        <f t="shared" si="1"/>
        <v>0</v>
      </c>
    </row>
    <row r="55" spans="1:12" x14ac:dyDescent="0.45">
      <c r="A55" s="40" t="s">
        <v>24</v>
      </c>
      <c r="B55" s="40" t="s">
        <v>101</v>
      </c>
      <c r="C55" s="15">
        <v>4</v>
      </c>
      <c r="D55" s="15">
        <v>5</v>
      </c>
      <c r="E55" s="15">
        <v>0</v>
      </c>
      <c r="F55" s="15">
        <v>0</v>
      </c>
      <c r="G55" s="15"/>
      <c r="H55" s="15"/>
      <c r="I55" s="15"/>
      <c r="J55">
        <f t="shared" si="0"/>
        <v>0</v>
      </c>
      <c r="K55" s="55">
        <f t="shared" si="1"/>
        <v>0</v>
      </c>
      <c r="L55" s="55">
        <f t="shared" si="1"/>
        <v>0</v>
      </c>
    </row>
    <row r="56" spans="1:12" x14ac:dyDescent="0.45">
      <c r="A56" s="40" t="s">
        <v>24</v>
      </c>
      <c r="B56" s="40" t="s">
        <v>101</v>
      </c>
      <c r="C56" s="15">
        <v>4</v>
      </c>
      <c r="D56" s="15">
        <v>5</v>
      </c>
      <c r="E56" s="15">
        <v>0</v>
      </c>
      <c r="F56" s="15">
        <v>0</v>
      </c>
      <c r="G56" s="15"/>
      <c r="H56" s="15"/>
      <c r="I56" s="15"/>
      <c r="J56">
        <f t="shared" si="0"/>
        <v>0</v>
      </c>
      <c r="K56" s="55">
        <f t="shared" si="1"/>
        <v>0</v>
      </c>
      <c r="L56" s="55">
        <f t="shared" si="1"/>
        <v>0</v>
      </c>
    </row>
    <row r="57" spans="1:12" x14ac:dyDescent="0.45">
      <c r="A57" s="40" t="s">
        <v>34</v>
      </c>
      <c r="B57" s="40" t="s">
        <v>101</v>
      </c>
      <c r="C57" s="15">
        <v>4</v>
      </c>
      <c r="D57" s="15">
        <v>1</v>
      </c>
      <c r="E57" s="15">
        <v>3</v>
      </c>
      <c r="F57" s="15">
        <v>0</v>
      </c>
      <c r="G57" s="15"/>
      <c r="H57" s="15"/>
      <c r="I57" s="15"/>
      <c r="J57">
        <f t="shared" si="0"/>
        <v>1</v>
      </c>
      <c r="K57" s="55">
        <f t="shared" si="1"/>
        <v>0</v>
      </c>
      <c r="L57" s="55">
        <f t="shared" si="1"/>
        <v>0</v>
      </c>
    </row>
    <row r="58" spans="1:12" x14ac:dyDescent="0.45">
      <c r="A58" s="40" t="s">
        <v>34</v>
      </c>
      <c r="B58" s="40" t="s">
        <v>101</v>
      </c>
      <c r="C58" s="15">
        <v>5</v>
      </c>
      <c r="D58" s="15">
        <v>0</v>
      </c>
      <c r="E58" s="15">
        <v>5</v>
      </c>
      <c r="F58" s="15">
        <v>0</v>
      </c>
      <c r="G58" s="15"/>
      <c r="H58" s="15"/>
      <c r="I58" s="15"/>
      <c r="J58">
        <f t="shared" si="0"/>
        <v>1</v>
      </c>
      <c r="K58" s="55">
        <f t="shared" si="1"/>
        <v>0</v>
      </c>
      <c r="L58" s="55">
        <f t="shared" si="1"/>
        <v>0</v>
      </c>
    </row>
    <row r="59" spans="1:12" x14ac:dyDescent="0.45">
      <c r="A59" s="40" t="s">
        <v>34</v>
      </c>
      <c r="B59" s="40" t="s">
        <v>101</v>
      </c>
      <c r="C59" s="15">
        <v>8</v>
      </c>
      <c r="D59" s="15">
        <v>6</v>
      </c>
      <c r="E59" s="15">
        <v>2</v>
      </c>
      <c r="F59" s="15">
        <v>0</v>
      </c>
      <c r="G59" s="15"/>
      <c r="H59" s="15">
        <v>1</v>
      </c>
      <c r="I59" s="15" t="s">
        <v>239</v>
      </c>
      <c r="J59">
        <f t="shared" si="0"/>
        <v>1</v>
      </c>
      <c r="K59" s="55">
        <f t="shared" si="1"/>
        <v>0</v>
      </c>
      <c r="L59" s="55">
        <f t="shared" si="1"/>
        <v>0</v>
      </c>
    </row>
    <row r="60" spans="1:12" x14ac:dyDescent="0.45">
      <c r="A60" s="40" t="s">
        <v>34</v>
      </c>
      <c r="B60" s="40" t="s">
        <v>101</v>
      </c>
      <c r="C60" s="15">
        <v>4</v>
      </c>
      <c r="D60" s="15">
        <v>2</v>
      </c>
      <c r="E60" s="15">
        <v>3</v>
      </c>
      <c r="F60" s="15">
        <v>1</v>
      </c>
      <c r="G60" s="15"/>
      <c r="H60" s="15"/>
      <c r="I60" s="15"/>
      <c r="J60">
        <f t="shared" si="0"/>
        <v>1</v>
      </c>
      <c r="K60" s="55">
        <f t="shared" si="1"/>
        <v>0</v>
      </c>
      <c r="L60" s="55">
        <f t="shared" si="1"/>
        <v>0</v>
      </c>
    </row>
    <row r="61" spans="1:12" x14ac:dyDescent="0.45">
      <c r="A61" s="40" t="s">
        <v>34</v>
      </c>
      <c r="B61" s="40" t="s">
        <v>101</v>
      </c>
      <c r="C61" s="15">
        <v>4</v>
      </c>
      <c r="D61" s="15">
        <v>1</v>
      </c>
      <c r="E61" s="15">
        <v>3</v>
      </c>
      <c r="F61" s="15">
        <v>0</v>
      </c>
      <c r="G61" s="15"/>
      <c r="H61" s="15"/>
      <c r="I61" s="15"/>
      <c r="J61">
        <f t="shared" si="0"/>
        <v>1</v>
      </c>
      <c r="K61" s="55">
        <f t="shared" si="1"/>
        <v>0</v>
      </c>
      <c r="L61" s="55">
        <f t="shared" si="1"/>
        <v>0</v>
      </c>
    </row>
    <row r="62" spans="1:12" x14ac:dyDescent="0.45">
      <c r="A62" s="40" t="s">
        <v>34</v>
      </c>
      <c r="B62" s="40" t="s">
        <v>28</v>
      </c>
      <c r="C62" s="15">
        <v>8</v>
      </c>
      <c r="D62" s="15">
        <v>6</v>
      </c>
      <c r="E62" s="15">
        <v>2</v>
      </c>
      <c r="F62" s="15">
        <v>0</v>
      </c>
      <c r="G62" s="15"/>
      <c r="H62" s="15">
        <v>1</v>
      </c>
      <c r="I62" s="15" t="s">
        <v>239</v>
      </c>
      <c r="J62">
        <f t="shared" si="0"/>
        <v>1</v>
      </c>
      <c r="K62" s="55">
        <f t="shared" si="1"/>
        <v>0</v>
      </c>
      <c r="L62" s="55">
        <f t="shared" si="1"/>
        <v>1</v>
      </c>
    </row>
    <row r="63" spans="1:12" x14ac:dyDescent="0.45">
      <c r="A63" s="40" t="s">
        <v>34</v>
      </c>
      <c r="B63" s="40" t="s">
        <v>101</v>
      </c>
      <c r="C63" s="15">
        <v>4</v>
      </c>
      <c r="D63" s="15">
        <v>2</v>
      </c>
      <c r="E63" s="15">
        <v>2</v>
      </c>
      <c r="F63" s="15">
        <v>0</v>
      </c>
      <c r="G63" s="15"/>
      <c r="H63" s="15"/>
      <c r="I63" s="15"/>
      <c r="J63">
        <f t="shared" si="0"/>
        <v>1</v>
      </c>
      <c r="K63" s="55">
        <f t="shared" si="1"/>
        <v>0</v>
      </c>
      <c r="L63" s="55">
        <f t="shared" si="1"/>
        <v>0</v>
      </c>
    </row>
    <row r="64" spans="1:12" x14ac:dyDescent="0.45">
      <c r="A64" s="40" t="s">
        <v>34</v>
      </c>
      <c r="B64" s="40" t="s">
        <v>101</v>
      </c>
      <c r="C64" s="15">
        <v>3</v>
      </c>
      <c r="D64" s="15">
        <v>0</v>
      </c>
      <c r="E64" s="15">
        <v>3</v>
      </c>
      <c r="F64" s="15">
        <v>0</v>
      </c>
      <c r="G64" s="15"/>
      <c r="H64" s="15"/>
      <c r="I64" s="15"/>
      <c r="J64">
        <f t="shared" si="0"/>
        <v>1</v>
      </c>
      <c r="K64" s="55">
        <f t="shared" si="1"/>
        <v>0</v>
      </c>
      <c r="L64" s="55">
        <f t="shared" si="1"/>
        <v>0</v>
      </c>
    </row>
    <row r="65" spans="1:12" x14ac:dyDescent="0.45">
      <c r="A65" s="40" t="s">
        <v>24</v>
      </c>
      <c r="B65" s="40" t="s">
        <v>101</v>
      </c>
      <c r="C65" s="15">
        <v>12</v>
      </c>
      <c r="D65" s="15">
        <v>2</v>
      </c>
      <c r="E65" s="15">
        <v>10</v>
      </c>
      <c r="F65" s="15">
        <v>0</v>
      </c>
      <c r="G65" s="15"/>
      <c r="H65" s="15"/>
      <c r="I65" s="15"/>
      <c r="J65">
        <f t="shared" si="0"/>
        <v>0</v>
      </c>
      <c r="K65" s="55">
        <f t="shared" si="1"/>
        <v>0</v>
      </c>
      <c r="L65" s="55">
        <f t="shared" si="1"/>
        <v>0</v>
      </c>
    </row>
    <row r="66" spans="1:12" x14ac:dyDescent="0.45">
      <c r="A66" s="40" t="s">
        <v>24</v>
      </c>
      <c r="B66" s="40" t="s">
        <v>101</v>
      </c>
      <c r="C66" s="15">
        <v>8</v>
      </c>
      <c r="D66" s="15">
        <v>1</v>
      </c>
      <c r="E66" s="15">
        <v>7</v>
      </c>
      <c r="F66" s="15">
        <v>0</v>
      </c>
      <c r="G66" s="15"/>
      <c r="H66" s="15"/>
      <c r="I66" s="15"/>
      <c r="J66">
        <f t="shared" si="0"/>
        <v>0</v>
      </c>
      <c r="K66" s="55">
        <f t="shared" si="1"/>
        <v>0</v>
      </c>
      <c r="L66" s="55">
        <f t="shared" si="1"/>
        <v>0</v>
      </c>
    </row>
    <row r="67" spans="1:12" x14ac:dyDescent="0.45">
      <c r="A67" s="40" t="s">
        <v>24</v>
      </c>
      <c r="B67" s="40" t="s">
        <v>101</v>
      </c>
      <c r="C67" s="15">
        <v>8</v>
      </c>
      <c r="D67" s="15">
        <v>2</v>
      </c>
      <c r="E67" s="15">
        <v>6</v>
      </c>
      <c r="F67" s="15">
        <v>0</v>
      </c>
      <c r="G67" s="15"/>
      <c r="H67" s="15"/>
      <c r="I67" s="15"/>
      <c r="J67">
        <f t="shared" ref="J67:J130" si="2">IF(A67="OPEN",1,0)</f>
        <v>0</v>
      </c>
      <c r="K67" s="55">
        <f t="shared" ref="K67:L130" si="3">IF($B67=K$1,1,0)</f>
        <v>0</v>
      </c>
      <c r="L67" s="55">
        <f t="shared" si="3"/>
        <v>0</v>
      </c>
    </row>
    <row r="68" spans="1:12" x14ac:dyDescent="0.45">
      <c r="A68" s="40" t="s">
        <v>34</v>
      </c>
      <c r="B68" s="40" t="s">
        <v>101</v>
      </c>
      <c r="C68" s="15">
        <v>4</v>
      </c>
      <c r="D68" s="15">
        <v>1</v>
      </c>
      <c r="E68" s="15">
        <v>3</v>
      </c>
      <c r="F68" s="15">
        <v>0</v>
      </c>
      <c r="G68" s="15"/>
      <c r="H68" s="15"/>
      <c r="I68" s="15"/>
      <c r="J68">
        <f t="shared" si="2"/>
        <v>1</v>
      </c>
      <c r="K68" s="55">
        <f t="shared" si="3"/>
        <v>0</v>
      </c>
      <c r="L68" s="55">
        <f t="shared" si="3"/>
        <v>0</v>
      </c>
    </row>
    <row r="69" spans="1:12" x14ac:dyDescent="0.45">
      <c r="A69" s="40" t="s">
        <v>24</v>
      </c>
      <c r="B69" s="40" t="s">
        <v>101</v>
      </c>
      <c r="C69" s="15">
        <v>3</v>
      </c>
      <c r="D69" s="15">
        <v>4</v>
      </c>
      <c r="E69" s="15">
        <v>0</v>
      </c>
      <c r="F69" s="15">
        <v>0</v>
      </c>
      <c r="G69" s="15"/>
      <c r="H69" s="15"/>
      <c r="I69" s="15"/>
      <c r="J69">
        <f t="shared" si="2"/>
        <v>0</v>
      </c>
      <c r="K69" s="55">
        <f t="shared" si="3"/>
        <v>0</v>
      </c>
      <c r="L69" s="55">
        <f t="shared" si="3"/>
        <v>0</v>
      </c>
    </row>
    <row r="70" spans="1:12" x14ac:dyDescent="0.45">
      <c r="A70" s="40" t="s">
        <v>34</v>
      </c>
      <c r="B70" s="40" t="s">
        <v>101</v>
      </c>
      <c r="C70" s="15">
        <v>3</v>
      </c>
      <c r="D70" s="15">
        <v>0</v>
      </c>
      <c r="E70" s="15">
        <v>3</v>
      </c>
      <c r="F70" s="15">
        <v>0</v>
      </c>
      <c r="G70" s="15"/>
      <c r="H70" s="15"/>
      <c r="I70" s="15"/>
      <c r="J70">
        <f t="shared" si="2"/>
        <v>1</v>
      </c>
      <c r="K70" s="55">
        <f t="shared" si="3"/>
        <v>0</v>
      </c>
      <c r="L70" s="55">
        <f t="shared" si="3"/>
        <v>0</v>
      </c>
    </row>
    <row r="71" spans="1:12" x14ac:dyDescent="0.45">
      <c r="A71" s="40" t="s">
        <v>24</v>
      </c>
      <c r="B71" s="40" t="s">
        <v>101</v>
      </c>
      <c r="C71" s="15">
        <v>8</v>
      </c>
      <c r="D71" s="15">
        <v>3</v>
      </c>
      <c r="E71" s="15">
        <v>5</v>
      </c>
      <c r="F71" s="15">
        <v>0</v>
      </c>
      <c r="G71" s="15"/>
      <c r="H71" s="15"/>
      <c r="I71" s="15"/>
      <c r="J71">
        <f t="shared" si="2"/>
        <v>0</v>
      </c>
      <c r="K71" s="55">
        <f t="shared" si="3"/>
        <v>0</v>
      </c>
      <c r="L71" s="55">
        <f t="shared" si="3"/>
        <v>0</v>
      </c>
    </row>
    <row r="72" spans="1:12" x14ac:dyDescent="0.45">
      <c r="A72" s="40" t="s">
        <v>1439</v>
      </c>
      <c r="B72" s="40" t="s">
        <v>101</v>
      </c>
      <c r="C72" s="15">
        <v>3</v>
      </c>
      <c r="D72" s="15">
        <v>2</v>
      </c>
      <c r="E72" s="15">
        <v>2</v>
      </c>
      <c r="F72" s="15">
        <v>0</v>
      </c>
      <c r="G72" s="15">
        <v>42</v>
      </c>
      <c r="H72" s="15"/>
      <c r="I72" s="15"/>
      <c r="J72">
        <f t="shared" si="2"/>
        <v>0</v>
      </c>
      <c r="K72" s="55">
        <f t="shared" si="3"/>
        <v>0</v>
      </c>
      <c r="L72" s="55">
        <f t="shared" si="3"/>
        <v>0</v>
      </c>
    </row>
    <row r="73" spans="1:12" x14ac:dyDescent="0.45">
      <c r="A73" s="40" t="s">
        <v>24</v>
      </c>
      <c r="B73" s="40" t="s">
        <v>52</v>
      </c>
      <c r="C73" s="15">
        <v>5</v>
      </c>
      <c r="D73" s="15">
        <v>6</v>
      </c>
      <c r="E73" s="15">
        <v>0</v>
      </c>
      <c r="F73" s="15">
        <v>0</v>
      </c>
      <c r="G73" s="15"/>
      <c r="H73" s="15"/>
      <c r="I73" s="15"/>
      <c r="J73">
        <f t="shared" si="2"/>
        <v>0</v>
      </c>
      <c r="K73" s="55">
        <f t="shared" si="3"/>
        <v>1</v>
      </c>
      <c r="L73" s="55">
        <f t="shared" si="3"/>
        <v>0</v>
      </c>
    </row>
    <row r="74" spans="1:12" x14ac:dyDescent="0.45">
      <c r="A74" s="40" t="s">
        <v>24</v>
      </c>
      <c r="B74" s="40" t="s">
        <v>101</v>
      </c>
      <c r="C74" s="15">
        <v>5</v>
      </c>
      <c r="D74" s="15">
        <v>1</v>
      </c>
      <c r="E74" s="15">
        <v>4</v>
      </c>
      <c r="F74" s="15">
        <v>0</v>
      </c>
      <c r="G74" s="15"/>
      <c r="H74" s="15"/>
      <c r="I74" s="15"/>
      <c r="J74">
        <f t="shared" si="2"/>
        <v>0</v>
      </c>
      <c r="K74" s="55">
        <f t="shared" si="3"/>
        <v>0</v>
      </c>
      <c r="L74" s="55">
        <f t="shared" si="3"/>
        <v>0</v>
      </c>
    </row>
    <row r="75" spans="1:12" x14ac:dyDescent="0.45">
      <c r="A75" s="40" t="s">
        <v>1432</v>
      </c>
      <c r="B75" s="40" t="s">
        <v>101</v>
      </c>
      <c r="C75" s="15">
        <v>3</v>
      </c>
      <c r="D75" s="15">
        <v>3</v>
      </c>
      <c r="E75" s="15">
        <v>0</v>
      </c>
      <c r="F75" s="15">
        <v>0</v>
      </c>
      <c r="G75" s="15"/>
      <c r="H75" s="15"/>
      <c r="I75" s="15"/>
      <c r="J75">
        <f t="shared" si="2"/>
        <v>0</v>
      </c>
      <c r="K75" s="55">
        <f t="shared" si="3"/>
        <v>0</v>
      </c>
      <c r="L75" s="55">
        <f t="shared" si="3"/>
        <v>0</v>
      </c>
    </row>
    <row r="76" spans="1:12" x14ac:dyDescent="0.45">
      <c r="A76" s="40" t="s">
        <v>34</v>
      </c>
      <c r="B76" s="40" t="s">
        <v>101</v>
      </c>
      <c r="C76" s="15">
        <v>4</v>
      </c>
      <c r="D76" s="15">
        <v>2</v>
      </c>
      <c r="E76" s="15">
        <v>2</v>
      </c>
      <c r="F76" s="15">
        <v>0</v>
      </c>
      <c r="G76" s="15"/>
      <c r="H76" s="15"/>
      <c r="I76" s="15"/>
      <c r="J76">
        <f t="shared" si="2"/>
        <v>1</v>
      </c>
      <c r="K76" s="55">
        <f t="shared" si="3"/>
        <v>0</v>
      </c>
      <c r="L76" s="55">
        <f t="shared" si="3"/>
        <v>0</v>
      </c>
    </row>
    <row r="77" spans="1:12" x14ac:dyDescent="0.45">
      <c r="A77" s="40" t="s">
        <v>24</v>
      </c>
      <c r="B77" s="40" t="s">
        <v>101</v>
      </c>
      <c r="C77" s="15">
        <v>4</v>
      </c>
      <c r="D77" s="15">
        <v>1</v>
      </c>
      <c r="E77" s="15">
        <v>3</v>
      </c>
      <c r="F77" s="15">
        <v>0</v>
      </c>
      <c r="G77" s="15"/>
      <c r="H77" s="15"/>
      <c r="I77" s="15"/>
      <c r="J77">
        <f t="shared" si="2"/>
        <v>0</v>
      </c>
      <c r="K77" s="55">
        <f t="shared" si="3"/>
        <v>0</v>
      </c>
      <c r="L77" s="55">
        <f t="shared" si="3"/>
        <v>0</v>
      </c>
    </row>
    <row r="78" spans="1:12" x14ac:dyDescent="0.45">
      <c r="A78" s="40" t="s">
        <v>24</v>
      </c>
      <c r="B78" s="40" t="s">
        <v>101</v>
      </c>
      <c r="C78" s="15">
        <v>5</v>
      </c>
      <c r="D78" s="15">
        <v>1</v>
      </c>
      <c r="E78" s="15">
        <v>4</v>
      </c>
      <c r="F78" s="15">
        <v>0</v>
      </c>
      <c r="G78" s="15"/>
      <c r="H78" s="15"/>
      <c r="I78" s="15"/>
      <c r="J78">
        <f t="shared" si="2"/>
        <v>0</v>
      </c>
      <c r="K78" s="55">
        <f t="shared" si="3"/>
        <v>0</v>
      </c>
      <c r="L78" s="55">
        <f t="shared" si="3"/>
        <v>0</v>
      </c>
    </row>
    <row r="79" spans="1:12" x14ac:dyDescent="0.45">
      <c r="A79" s="40" t="s">
        <v>34</v>
      </c>
      <c r="B79" s="40" t="s">
        <v>101</v>
      </c>
      <c r="C79" s="15">
        <v>4</v>
      </c>
      <c r="D79" s="15">
        <v>1</v>
      </c>
      <c r="E79" s="15">
        <v>3</v>
      </c>
      <c r="F79" s="15">
        <v>0</v>
      </c>
      <c r="G79" s="15"/>
      <c r="H79" s="15"/>
      <c r="I79" s="15"/>
      <c r="J79">
        <f t="shared" si="2"/>
        <v>1</v>
      </c>
      <c r="K79" s="55">
        <f t="shared" si="3"/>
        <v>0</v>
      </c>
      <c r="L79" s="55">
        <f t="shared" si="3"/>
        <v>0</v>
      </c>
    </row>
    <row r="80" spans="1:12" x14ac:dyDescent="0.45">
      <c r="A80" s="40" t="s">
        <v>24</v>
      </c>
      <c r="B80" s="40" t="s">
        <v>101</v>
      </c>
      <c r="C80" s="15">
        <v>4</v>
      </c>
      <c r="D80" s="15">
        <v>3</v>
      </c>
      <c r="E80" s="15">
        <v>1</v>
      </c>
      <c r="F80" s="15">
        <v>0</v>
      </c>
      <c r="G80" s="15"/>
      <c r="H80" s="15"/>
      <c r="I80" s="15"/>
      <c r="J80">
        <f t="shared" si="2"/>
        <v>0</v>
      </c>
      <c r="K80" s="55">
        <f t="shared" si="3"/>
        <v>0</v>
      </c>
      <c r="L80" s="55">
        <f t="shared" si="3"/>
        <v>0</v>
      </c>
    </row>
    <row r="81" spans="1:12" x14ac:dyDescent="0.45">
      <c r="A81" s="40" t="s">
        <v>1441</v>
      </c>
      <c r="B81" s="40" t="s">
        <v>101</v>
      </c>
      <c r="C81" s="15">
        <v>5</v>
      </c>
      <c r="D81" s="15">
        <v>2</v>
      </c>
      <c r="E81" s="15">
        <v>3</v>
      </c>
      <c r="F81" s="15">
        <v>0</v>
      </c>
      <c r="G81" s="15"/>
      <c r="H81" s="15"/>
      <c r="I81" s="15"/>
      <c r="J81">
        <f t="shared" si="2"/>
        <v>1</v>
      </c>
      <c r="K81" s="55">
        <f t="shared" si="3"/>
        <v>0</v>
      </c>
      <c r="L81" s="55">
        <f t="shared" si="3"/>
        <v>0</v>
      </c>
    </row>
    <row r="82" spans="1:12" x14ac:dyDescent="0.45">
      <c r="A82" s="40" t="s">
        <v>24</v>
      </c>
      <c r="B82" s="40" t="s">
        <v>101</v>
      </c>
      <c r="C82" s="15">
        <v>35</v>
      </c>
      <c r="D82" s="15">
        <v>14</v>
      </c>
      <c r="E82" s="15">
        <v>21</v>
      </c>
      <c r="F82" s="15">
        <v>0</v>
      </c>
      <c r="G82" s="15"/>
      <c r="H82" s="15"/>
      <c r="I82" s="15"/>
      <c r="J82">
        <f t="shared" si="2"/>
        <v>0</v>
      </c>
      <c r="K82" s="55">
        <f t="shared" si="3"/>
        <v>0</v>
      </c>
      <c r="L82" s="55">
        <f t="shared" si="3"/>
        <v>0</v>
      </c>
    </row>
    <row r="83" spans="1:12" x14ac:dyDescent="0.45">
      <c r="A83" s="40" t="s">
        <v>24</v>
      </c>
      <c r="B83" s="40" t="s">
        <v>101</v>
      </c>
      <c r="C83" s="15">
        <v>35</v>
      </c>
      <c r="D83" s="15">
        <v>16</v>
      </c>
      <c r="E83" s="15">
        <v>21</v>
      </c>
      <c r="F83" s="15">
        <v>0</v>
      </c>
      <c r="G83" s="15"/>
      <c r="H83" s="15">
        <v>1</v>
      </c>
      <c r="I83" s="15" t="s">
        <v>299</v>
      </c>
      <c r="J83">
        <f t="shared" si="2"/>
        <v>0</v>
      </c>
      <c r="K83" s="55">
        <f t="shared" si="3"/>
        <v>0</v>
      </c>
      <c r="L83" s="55">
        <f t="shared" si="3"/>
        <v>0</v>
      </c>
    </row>
    <row r="84" spans="1:12" x14ac:dyDescent="0.45">
      <c r="A84" s="40" t="s">
        <v>24</v>
      </c>
      <c r="B84" s="40" t="s">
        <v>101</v>
      </c>
      <c r="C84" s="15">
        <v>12</v>
      </c>
      <c r="D84" s="15">
        <v>3</v>
      </c>
      <c r="E84" s="15">
        <v>9</v>
      </c>
      <c r="F84" s="15">
        <v>1</v>
      </c>
      <c r="G84" s="15">
        <v>57</v>
      </c>
      <c r="H84" s="15"/>
      <c r="I84" s="15"/>
      <c r="J84">
        <f t="shared" si="2"/>
        <v>0</v>
      </c>
      <c r="K84" s="55">
        <f t="shared" si="3"/>
        <v>0</v>
      </c>
      <c r="L84" s="55">
        <f t="shared" si="3"/>
        <v>0</v>
      </c>
    </row>
    <row r="85" spans="1:12" x14ac:dyDescent="0.45">
      <c r="A85" s="40" t="s">
        <v>24</v>
      </c>
      <c r="B85" s="40" t="s">
        <v>101</v>
      </c>
      <c r="C85" s="15">
        <v>4</v>
      </c>
      <c r="D85" s="15">
        <v>4</v>
      </c>
      <c r="E85" s="15">
        <v>1</v>
      </c>
      <c r="F85" s="15">
        <v>0</v>
      </c>
      <c r="G85" s="15"/>
      <c r="H85" s="15"/>
      <c r="I85" s="15"/>
      <c r="J85">
        <f t="shared" si="2"/>
        <v>0</v>
      </c>
      <c r="K85" s="55">
        <f t="shared" si="3"/>
        <v>0</v>
      </c>
      <c r="L85" s="55">
        <f t="shared" si="3"/>
        <v>0</v>
      </c>
    </row>
    <row r="86" spans="1:12" x14ac:dyDescent="0.45">
      <c r="A86" s="40" t="s">
        <v>34</v>
      </c>
      <c r="B86" s="40" t="s">
        <v>101</v>
      </c>
      <c r="C86" s="15">
        <v>5</v>
      </c>
      <c r="D86" s="15">
        <v>0</v>
      </c>
      <c r="E86" s="15">
        <v>5</v>
      </c>
      <c r="F86" s="15">
        <v>0</v>
      </c>
      <c r="G86" s="15"/>
      <c r="H86" s="15"/>
      <c r="I86" s="15"/>
      <c r="J86">
        <f t="shared" si="2"/>
        <v>1</v>
      </c>
      <c r="K86" s="55">
        <f t="shared" si="3"/>
        <v>0</v>
      </c>
      <c r="L86" s="55">
        <f t="shared" si="3"/>
        <v>0</v>
      </c>
    </row>
    <row r="87" spans="1:12" x14ac:dyDescent="0.45">
      <c r="A87" s="40" t="s">
        <v>34</v>
      </c>
      <c r="B87" s="40" t="s">
        <v>101</v>
      </c>
      <c r="C87" s="15">
        <v>6</v>
      </c>
      <c r="D87" s="15">
        <v>6</v>
      </c>
      <c r="E87" s="15">
        <v>0</v>
      </c>
      <c r="F87" s="15">
        <v>0</v>
      </c>
      <c r="G87" s="15"/>
      <c r="H87" s="15"/>
      <c r="I87" s="15"/>
      <c r="J87">
        <f t="shared" si="2"/>
        <v>1</v>
      </c>
      <c r="K87" s="55">
        <f t="shared" si="3"/>
        <v>0</v>
      </c>
      <c r="L87" s="55">
        <f t="shared" si="3"/>
        <v>0</v>
      </c>
    </row>
    <row r="88" spans="1:12" x14ac:dyDescent="0.45">
      <c r="A88" s="40" t="s">
        <v>24</v>
      </c>
      <c r="B88" s="40" t="s">
        <v>101</v>
      </c>
      <c r="C88" s="15">
        <v>4</v>
      </c>
      <c r="D88" s="15">
        <v>4</v>
      </c>
      <c r="E88" s="15">
        <v>1</v>
      </c>
      <c r="F88" s="15">
        <v>0</v>
      </c>
      <c r="G88" s="15"/>
      <c r="H88" s="15"/>
      <c r="I88" s="15" t="s">
        <v>316</v>
      </c>
      <c r="J88">
        <f t="shared" si="2"/>
        <v>0</v>
      </c>
      <c r="K88" s="55">
        <f t="shared" si="3"/>
        <v>0</v>
      </c>
      <c r="L88" s="55">
        <f t="shared" si="3"/>
        <v>0</v>
      </c>
    </row>
    <row r="89" spans="1:12" x14ac:dyDescent="0.45">
      <c r="A89" s="40" t="s">
        <v>1432</v>
      </c>
      <c r="B89" s="40" t="s">
        <v>52</v>
      </c>
      <c r="C89" s="15">
        <v>3</v>
      </c>
      <c r="D89" s="15">
        <v>1</v>
      </c>
      <c r="E89" s="15">
        <v>2</v>
      </c>
      <c r="F89" s="15">
        <v>0</v>
      </c>
      <c r="G89" s="15"/>
      <c r="H89" s="15"/>
      <c r="I89" s="15"/>
      <c r="J89">
        <f t="shared" si="2"/>
        <v>0</v>
      </c>
      <c r="K89" s="55">
        <f t="shared" si="3"/>
        <v>1</v>
      </c>
      <c r="L89" s="55">
        <f t="shared" si="3"/>
        <v>0</v>
      </c>
    </row>
    <row r="90" spans="1:12" x14ac:dyDescent="0.45">
      <c r="A90" s="40" t="s">
        <v>24</v>
      </c>
      <c r="B90" s="40" t="s">
        <v>101</v>
      </c>
      <c r="C90" s="15">
        <v>3</v>
      </c>
      <c r="D90" s="15">
        <v>4</v>
      </c>
      <c r="E90" s="15">
        <v>0</v>
      </c>
      <c r="F90" s="15">
        <v>0</v>
      </c>
      <c r="G90" s="15"/>
      <c r="H90" s="15"/>
      <c r="I90" s="15"/>
      <c r="J90">
        <f t="shared" si="2"/>
        <v>0</v>
      </c>
      <c r="K90" s="55">
        <f t="shared" si="3"/>
        <v>0</v>
      </c>
      <c r="L90" s="55">
        <f t="shared" si="3"/>
        <v>0</v>
      </c>
    </row>
    <row r="91" spans="1:12" x14ac:dyDescent="0.45">
      <c r="A91" s="40" t="s">
        <v>34</v>
      </c>
      <c r="B91" s="40" t="s">
        <v>101</v>
      </c>
      <c r="C91" s="15">
        <v>3</v>
      </c>
      <c r="D91" s="15">
        <v>4</v>
      </c>
      <c r="E91" s="15">
        <v>0</v>
      </c>
      <c r="F91" s="15">
        <v>0</v>
      </c>
      <c r="G91" s="15"/>
      <c r="H91" s="15"/>
      <c r="I91" s="15"/>
      <c r="J91">
        <f t="shared" si="2"/>
        <v>1</v>
      </c>
      <c r="K91" s="55">
        <f t="shared" si="3"/>
        <v>0</v>
      </c>
      <c r="L91" s="55">
        <f t="shared" si="3"/>
        <v>0</v>
      </c>
    </row>
    <row r="92" spans="1:12" x14ac:dyDescent="0.45">
      <c r="A92" s="40" t="s">
        <v>1433</v>
      </c>
      <c r="B92" s="40" t="s">
        <v>101</v>
      </c>
      <c r="C92" s="15">
        <v>3</v>
      </c>
      <c r="D92" s="15">
        <v>2</v>
      </c>
      <c r="E92" s="15">
        <v>1</v>
      </c>
      <c r="F92" s="15">
        <v>0</v>
      </c>
      <c r="G92" s="15"/>
      <c r="H92" s="15"/>
      <c r="I92" s="15"/>
      <c r="J92">
        <f t="shared" si="2"/>
        <v>0</v>
      </c>
      <c r="K92" s="55">
        <f t="shared" si="3"/>
        <v>0</v>
      </c>
      <c r="L92" s="55">
        <f t="shared" si="3"/>
        <v>0</v>
      </c>
    </row>
    <row r="93" spans="1:12" x14ac:dyDescent="0.45">
      <c r="A93" s="40" t="s">
        <v>34</v>
      </c>
      <c r="B93" s="40" t="s">
        <v>101</v>
      </c>
      <c r="C93" s="15">
        <v>4</v>
      </c>
      <c r="D93" s="15">
        <v>1</v>
      </c>
      <c r="E93" s="15">
        <v>3</v>
      </c>
      <c r="F93" s="15">
        <v>0</v>
      </c>
      <c r="G93" s="15"/>
      <c r="H93" s="15"/>
      <c r="I93" s="15"/>
      <c r="J93">
        <f t="shared" si="2"/>
        <v>1</v>
      </c>
      <c r="K93" s="55">
        <f t="shared" si="3"/>
        <v>0</v>
      </c>
      <c r="L93" s="55">
        <f t="shared" si="3"/>
        <v>0</v>
      </c>
    </row>
    <row r="94" spans="1:12" x14ac:dyDescent="0.45">
      <c r="A94" s="40" t="s">
        <v>24</v>
      </c>
      <c r="B94" s="40" t="s">
        <v>101</v>
      </c>
      <c r="C94" s="15">
        <v>16</v>
      </c>
      <c r="D94" s="15">
        <v>10</v>
      </c>
      <c r="E94" s="15">
        <v>7</v>
      </c>
      <c r="F94" s="15">
        <v>0</v>
      </c>
      <c r="G94" s="15"/>
      <c r="H94" s="15"/>
      <c r="I94" s="15"/>
      <c r="J94">
        <f t="shared" si="2"/>
        <v>0</v>
      </c>
      <c r="K94" s="55">
        <f t="shared" si="3"/>
        <v>0</v>
      </c>
      <c r="L94" s="55">
        <f t="shared" si="3"/>
        <v>0</v>
      </c>
    </row>
    <row r="95" spans="1:12" x14ac:dyDescent="0.45">
      <c r="A95" s="40" t="s">
        <v>34</v>
      </c>
      <c r="B95" s="40" t="s">
        <v>101</v>
      </c>
      <c r="C95" s="15">
        <v>3</v>
      </c>
      <c r="D95" s="15">
        <v>3</v>
      </c>
      <c r="E95" s="15">
        <v>1</v>
      </c>
      <c r="F95" s="15">
        <v>0</v>
      </c>
      <c r="G95" s="15">
        <v>57</v>
      </c>
      <c r="H95" s="15"/>
      <c r="I95" s="15"/>
      <c r="J95">
        <f t="shared" si="2"/>
        <v>1</v>
      </c>
      <c r="K95" s="55">
        <f t="shared" si="3"/>
        <v>0</v>
      </c>
      <c r="L95" s="55">
        <f t="shared" si="3"/>
        <v>0</v>
      </c>
    </row>
    <row r="96" spans="1:12" x14ac:dyDescent="0.45">
      <c r="A96" s="40" t="s">
        <v>24</v>
      </c>
      <c r="B96" s="40" t="s">
        <v>101</v>
      </c>
      <c r="C96" s="15">
        <v>10</v>
      </c>
      <c r="D96" s="15">
        <v>0</v>
      </c>
      <c r="E96" s="15">
        <v>10</v>
      </c>
      <c r="F96" s="15">
        <v>0</v>
      </c>
      <c r="G96" s="15"/>
      <c r="H96" s="15"/>
      <c r="I96" s="15"/>
      <c r="J96">
        <f t="shared" si="2"/>
        <v>0</v>
      </c>
      <c r="K96" s="55">
        <f t="shared" si="3"/>
        <v>0</v>
      </c>
      <c r="L96" s="55">
        <f t="shared" si="3"/>
        <v>0</v>
      </c>
    </row>
    <row r="97" spans="1:12" x14ac:dyDescent="0.45">
      <c r="A97" s="40" t="s">
        <v>24</v>
      </c>
      <c r="B97" s="40" t="s">
        <v>101</v>
      </c>
      <c r="C97" s="15">
        <v>5</v>
      </c>
      <c r="D97" s="15">
        <v>6</v>
      </c>
      <c r="E97" s="15">
        <v>0</v>
      </c>
      <c r="F97" s="15">
        <v>0</v>
      </c>
      <c r="G97" s="15"/>
      <c r="H97" s="15"/>
      <c r="I97" s="15"/>
      <c r="J97">
        <f t="shared" si="2"/>
        <v>0</v>
      </c>
      <c r="K97" s="55">
        <f t="shared" si="3"/>
        <v>0</v>
      </c>
      <c r="L97" s="55">
        <f t="shared" si="3"/>
        <v>0</v>
      </c>
    </row>
    <row r="98" spans="1:12" x14ac:dyDescent="0.45">
      <c r="A98" s="40" t="s">
        <v>24</v>
      </c>
      <c r="B98" s="40" t="s">
        <v>52</v>
      </c>
      <c r="C98" s="15">
        <v>4</v>
      </c>
      <c r="D98" s="15">
        <v>5</v>
      </c>
      <c r="E98" s="15">
        <v>0</v>
      </c>
      <c r="F98" s="15">
        <v>0</v>
      </c>
      <c r="G98" s="15"/>
      <c r="H98" s="15">
        <v>1</v>
      </c>
      <c r="I98" s="15"/>
      <c r="J98">
        <f t="shared" si="2"/>
        <v>0</v>
      </c>
      <c r="K98" s="55">
        <f t="shared" si="3"/>
        <v>1</v>
      </c>
      <c r="L98" s="55">
        <f t="shared" si="3"/>
        <v>0</v>
      </c>
    </row>
    <row r="99" spans="1:12" x14ac:dyDescent="0.45">
      <c r="A99" s="40" t="s">
        <v>1432</v>
      </c>
      <c r="B99" s="40" t="s">
        <v>101</v>
      </c>
      <c r="C99" s="15">
        <v>4</v>
      </c>
      <c r="D99" s="15">
        <v>3</v>
      </c>
      <c r="E99" s="15">
        <v>1</v>
      </c>
      <c r="F99" s="15">
        <v>0</v>
      </c>
      <c r="G99" s="15"/>
      <c r="H99" s="15"/>
      <c r="I99" s="15"/>
      <c r="J99">
        <f t="shared" si="2"/>
        <v>0</v>
      </c>
      <c r="K99" s="55">
        <f t="shared" si="3"/>
        <v>0</v>
      </c>
      <c r="L99" s="55">
        <f t="shared" si="3"/>
        <v>0</v>
      </c>
    </row>
    <row r="100" spans="1:12" x14ac:dyDescent="0.45">
      <c r="A100" s="40" t="s">
        <v>34</v>
      </c>
      <c r="B100" s="40" t="s">
        <v>101</v>
      </c>
      <c r="C100" s="15">
        <v>3</v>
      </c>
      <c r="D100" s="15">
        <v>3</v>
      </c>
      <c r="E100" s="15">
        <v>1</v>
      </c>
      <c r="F100" s="15">
        <v>0</v>
      </c>
      <c r="G100" s="15"/>
      <c r="H100" s="15">
        <v>1</v>
      </c>
      <c r="I100" s="15" t="s">
        <v>356</v>
      </c>
      <c r="J100">
        <f t="shared" si="2"/>
        <v>1</v>
      </c>
      <c r="K100" s="55">
        <f t="shared" si="3"/>
        <v>0</v>
      </c>
      <c r="L100" s="55">
        <f t="shared" si="3"/>
        <v>0</v>
      </c>
    </row>
    <row r="101" spans="1:12" x14ac:dyDescent="0.45">
      <c r="A101" s="40" t="s">
        <v>34</v>
      </c>
      <c r="B101" s="40" t="s">
        <v>101</v>
      </c>
      <c r="C101" s="15">
        <v>7</v>
      </c>
      <c r="D101" s="15">
        <v>3</v>
      </c>
      <c r="E101" s="15">
        <v>4</v>
      </c>
      <c r="F101" s="15">
        <v>0</v>
      </c>
      <c r="G101" s="15"/>
      <c r="H101" s="15"/>
      <c r="I101" s="15"/>
      <c r="J101">
        <f t="shared" si="2"/>
        <v>1</v>
      </c>
      <c r="K101" s="55">
        <f t="shared" si="3"/>
        <v>0</v>
      </c>
      <c r="L101" s="55">
        <f t="shared" si="3"/>
        <v>0</v>
      </c>
    </row>
    <row r="102" spans="1:12" x14ac:dyDescent="0.45">
      <c r="A102" s="40" t="s">
        <v>24</v>
      </c>
      <c r="B102" s="40" t="s">
        <v>101</v>
      </c>
      <c r="C102" s="15">
        <v>8</v>
      </c>
      <c r="D102" s="15">
        <v>8</v>
      </c>
      <c r="E102" s="15">
        <v>0</v>
      </c>
      <c r="F102" s="15">
        <v>0</v>
      </c>
      <c r="G102" s="15"/>
      <c r="H102" s="15"/>
      <c r="I102" s="15"/>
      <c r="J102">
        <f t="shared" si="2"/>
        <v>0</v>
      </c>
      <c r="K102" s="55">
        <f t="shared" si="3"/>
        <v>0</v>
      </c>
      <c r="L102" s="55">
        <f t="shared" si="3"/>
        <v>0</v>
      </c>
    </row>
    <row r="103" spans="1:12" x14ac:dyDescent="0.45">
      <c r="A103" s="40" t="s">
        <v>24</v>
      </c>
      <c r="B103" s="40" t="s">
        <v>52</v>
      </c>
      <c r="C103" s="15">
        <v>11</v>
      </c>
      <c r="D103" s="15">
        <v>3</v>
      </c>
      <c r="E103" s="15">
        <v>9</v>
      </c>
      <c r="F103" s="15">
        <v>0</v>
      </c>
      <c r="G103" s="15"/>
      <c r="H103" s="15"/>
      <c r="I103" s="15"/>
      <c r="J103">
        <f t="shared" si="2"/>
        <v>0</v>
      </c>
      <c r="K103" s="55">
        <f t="shared" si="3"/>
        <v>1</v>
      </c>
      <c r="L103" s="55">
        <f t="shared" si="3"/>
        <v>0</v>
      </c>
    </row>
    <row r="104" spans="1:12" x14ac:dyDescent="0.45">
      <c r="A104" s="40" t="s">
        <v>24</v>
      </c>
      <c r="B104" s="40" t="s">
        <v>101</v>
      </c>
      <c r="C104" s="15">
        <v>4</v>
      </c>
      <c r="D104" s="15">
        <v>4</v>
      </c>
      <c r="E104" s="15">
        <v>1</v>
      </c>
      <c r="F104" s="15">
        <v>0</v>
      </c>
      <c r="G104" s="15"/>
      <c r="H104" s="15"/>
      <c r="I104" s="15"/>
      <c r="J104">
        <f t="shared" si="2"/>
        <v>0</v>
      </c>
      <c r="K104" s="55">
        <f t="shared" si="3"/>
        <v>0</v>
      </c>
      <c r="L104" s="55">
        <f t="shared" si="3"/>
        <v>0</v>
      </c>
    </row>
    <row r="105" spans="1:12" x14ac:dyDescent="0.45">
      <c r="A105" s="40" t="s">
        <v>34</v>
      </c>
      <c r="B105" s="40" t="s">
        <v>52</v>
      </c>
      <c r="C105" s="15">
        <v>7</v>
      </c>
      <c r="D105" s="15">
        <v>5</v>
      </c>
      <c r="E105" s="15">
        <v>3</v>
      </c>
      <c r="F105" s="15">
        <v>0</v>
      </c>
      <c r="G105" s="15"/>
      <c r="H105" s="15"/>
      <c r="I105" s="15"/>
      <c r="J105">
        <f t="shared" si="2"/>
        <v>1</v>
      </c>
      <c r="K105" s="55">
        <f t="shared" si="3"/>
        <v>1</v>
      </c>
      <c r="L105" s="55">
        <f t="shared" si="3"/>
        <v>0</v>
      </c>
    </row>
    <row r="106" spans="1:12" x14ac:dyDescent="0.45">
      <c r="A106" s="40" t="s">
        <v>34</v>
      </c>
      <c r="B106" s="40" t="s">
        <v>101</v>
      </c>
      <c r="C106" s="15">
        <v>4</v>
      </c>
      <c r="D106" s="15">
        <v>2</v>
      </c>
      <c r="E106" s="15">
        <v>3</v>
      </c>
      <c r="F106" s="15">
        <v>0</v>
      </c>
      <c r="G106" s="15"/>
      <c r="H106" s="15"/>
      <c r="I106" s="15"/>
      <c r="J106">
        <f t="shared" si="2"/>
        <v>1</v>
      </c>
      <c r="K106" s="55">
        <f t="shared" si="3"/>
        <v>0</v>
      </c>
      <c r="L106" s="55">
        <f t="shared" si="3"/>
        <v>0</v>
      </c>
    </row>
    <row r="107" spans="1:12" x14ac:dyDescent="0.45">
      <c r="A107" s="40" t="s">
        <v>24</v>
      </c>
      <c r="B107" s="40" t="s">
        <v>101</v>
      </c>
      <c r="C107" s="15">
        <v>4</v>
      </c>
      <c r="D107" s="15">
        <v>0</v>
      </c>
      <c r="E107" s="15">
        <v>4</v>
      </c>
      <c r="F107" s="15">
        <v>0</v>
      </c>
      <c r="G107" s="15"/>
      <c r="H107" s="15"/>
      <c r="I107" s="15"/>
      <c r="J107">
        <f t="shared" si="2"/>
        <v>0</v>
      </c>
      <c r="K107" s="55">
        <f t="shared" si="3"/>
        <v>0</v>
      </c>
      <c r="L107" s="55">
        <f t="shared" si="3"/>
        <v>0</v>
      </c>
    </row>
    <row r="108" spans="1:12" x14ac:dyDescent="0.45">
      <c r="A108" s="40" t="s">
        <v>24</v>
      </c>
      <c r="B108" s="40" t="s">
        <v>101</v>
      </c>
      <c r="C108" s="15">
        <v>10</v>
      </c>
      <c r="D108" s="15">
        <v>9</v>
      </c>
      <c r="E108" s="15">
        <v>1</v>
      </c>
      <c r="F108" s="15">
        <v>0</v>
      </c>
      <c r="G108" s="15">
        <v>21</v>
      </c>
      <c r="H108" s="15"/>
      <c r="I108" s="15"/>
      <c r="J108">
        <f t="shared" si="2"/>
        <v>0</v>
      </c>
      <c r="K108" s="55">
        <f t="shared" si="3"/>
        <v>0</v>
      </c>
      <c r="L108" s="55">
        <f t="shared" si="3"/>
        <v>0</v>
      </c>
    </row>
    <row r="109" spans="1:12" x14ac:dyDescent="0.45">
      <c r="A109" s="40" t="s">
        <v>1441</v>
      </c>
      <c r="B109" s="40" t="s">
        <v>101</v>
      </c>
      <c r="C109" s="15">
        <v>4</v>
      </c>
      <c r="D109" s="15">
        <v>0</v>
      </c>
      <c r="E109" s="15">
        <v>4</v>
      </c>
      <c r="F109" s="15">
        <v>0</v>
      </c>
      <c r="G109" s="15"/>
      <c r="H109" s="15"/>
      <c r="I109" s="15"/>
      <c r="J109">
        <f t="shared" si="2"/>
        <v>1</v>
      </c>
      <c r="K109" s="55">
        <f t="shared" si="3"/>
        <v>0</v>
      </c>
      <c r="L109" s="55">
        <f t="shared" si="3"/>
        <v>0</v>
      </c>
    </row>
    <row r="110" spans="1:12" x14ac:dyDescent="0.45">
      <c r="A110" s="40" t="s">
        <v>1441</v>
      </c>
      <c r="B110" s="40" t="s">
        <v>52</v>
      </c>
      <c r="C110" s="15">
        <v>4</v>
      </c>
      <c r="D110" s="15">
        <v>3</v>
      </c>
      <c r="E110" s="15">
        <v>1</v>
      </c>
      <c r="F110" s="15">
        <v>0</v>
      </c>
      <c r="G110" s="15">
        <v>27</v>
      </c>
      <c r="H110" s="15"/>
      <c r="I110" s="15"/>
      <c r="J110">
        <f t="shared" si="2"/>
        <v>1</v>
      </c>
      <c r="K110" s="55">
        <f t="shared" si="3"/>
        <v>1</v>
      </c>
      <c r="L110" s="55">
        <f t="shared" si="3"/>
        <v>0</v>
      </c>
    </row>
    <row r="111" spans="1:12" x14ac:dyDescent="0.45">
      <c r="A111" s="40" t="s">
        <v>24</v>
      </c>
      <c r="B111" s="40" t="s">
        <v>101</v>
      </c>
      <c r="C111" s="15">
        <v>4</v>
      </c>
      <c r="D111" s="15">
        <v>5</v>
      </c>
      <c r="E111" s="15">
        <v>0</v>
      </c>
      <c r="F111" s="15">
        <v>0</v>
      </c>
      <c r="G111" s="15"/>
      <c r="H111" s="15"/>
      <c r="I111" s="15"/>
      <c r="J111">
        <f t="shared" si="2"/>
        <v>0</v>
      </c>
      <c r="K111" s="55">
        <f t="shared" si="3"/>
        <v>0</v>
      </c>
      <c r="L111" s="55">
        <f t="shared" si="3"/>
        <v>0</v>
      </c>
    </row>
    <row r="112" spans="1:12" x14ac:dyDescent="0.45">
      <c r="A112" s="40" t="s">
        <v>24</v>
      </c>
      <c r="B112" s="40" t="s">
        <v>101</v>
      </c>
      <c r="C112" s="15">
        <v>3</v>
      </c>
      <c r="D112" s="15">
        <v>3</v>
      </c>
      <c r="E112" s="15">
        <v>1</v>
      </c>
      <c r="F112" s="15">
        <v>0</v>
      </c>
      <c r="G112" s="15"/>
      <c r="H112" s="15"/>
      <c r="I112" s="15"/>
      <c r="J112">
        <f t="shared" si="2"/>
        <v>0</v>
      </c>
      <c r="K112" s="55">
        <f t="shared" si="3"/>
        <v>0</v>
      </c>
      <c r="L112" s="55">
        <f t="shared" si="3"/>
        <v>0</v>
      </c>
    </row>
    <row r="113" spans="1:12" x14ac:dyDescent="0.45">
      <c r="A113" s="40" t="s">
        <v>24</v>
      </c>
      <c r="B113" s="40" t="s">
        <v>101</v>
      </c>
      <c r="C113" s="15">
        <v>4</v>
      </c>
      <c r="D113" s="15">
        <v>3</v>
      </c>
      <c r="E113" s="15">
        <v>2</v>
      </c>
      <c r="F113" s="15">
        <v>0</v>
      </c>
      <c r="G113" s="15"/>
      <c r="H113" s="15"/>
      <c r="I113" s="15"/>
      <c r="J113">
        <f t="shared" si="2"/>
        <v>0</v>
      </c>
      <c r="K113" s="55">
        <f t="shared" si="3"/>
        <v>0</v>
      </c>
      <c r="L113" s="55">
        <f t="shared" si="3"/>
        <v>0</v>
      </c>
    </row>
    <row r="114" spans="1:12" x14ac:dyDescent="0.45">
      <c r="A114" s="40" t="s">
        <v>24</v>
      </c>
      <c r="B114" s="40" t="s">
        <v>101</v>
      </c>
      <c r="C114" s="15">
        <v>5</v>
      </c>
      <c r="D114" s="15">
        <v>1</v>
      </c>
      <c r="E114" s="15">
        <v>4</v>
      </c>
      <c r="F114" s="15">
        <v>0</v>
      </c>
      <c r="G114" s="15"/>
      <c r="H114" s="15"/>
      <c r="I114" s="15"/>
      <c r="J114">
        <f t="shared" si="2"/>
        <v>0</v>
      </c>
      <c r="K114" s="55">
        <f t="shared" si="3"/>
        <v>0</v>
      </c>
      <c r="L114" s="55">
        <f t="shared" si="3"/>
        <v>0</v>
      </c>
    </row>
    <row r="115" spans="1:12" x14ac:dyDescent="0.45">
      <c r="A115" s="40" t="s">
        <v>1432</v>
      </c>
      <c r="B115" s="40" t="s">
        <v>52</v>
      </c>
      <c r="C115" s="15">
        <v>4</v>
      </c>
      <c r="D115" s="15">
        <v>5</v>
      </c>
      <c r="E115" s="15">
        <v>0</v>
      </c>
      <c r="F115" s="15">
        <v>0</v>
      </c>
      <c r="G115" s="15"/>
      <c r="H115" s="15"/>
      <c r="I115" s="15"/>
      <c r="J115">
        <f t="shared" si="2"/>
        <v>0</v>
      </c>
      <c r="K115" s="55">
        <f t="shared" si="3"/>
        <v>1</v>
      </c>
      <c r="L115" s="55">
        <f t="shared" si="3"/>
        <v>0</v>
      </c>
    </row>
    <row r="116" spans="1:12" x14ac:dyDescent="0.45">
      <c r="A116" s="40" t="s">
        <v>34</v>
      </c>
      <c r="B116" s="40" t="s">
        <v>101</v>
      </c>
      <c r="C116" s="15">
        <v>4</v>
      </c>
      <c r="D116" s="15">
        <v>1</v>
      </c>
      <c r="E116" s="15">
        <v>3</v>
      </c>
      <c r="F116" s="15">
        <v>0</v>
      </c>
      <c r="G116" s="15"/>
      <c r="H116" s="15"/>
      <c r="I116" s="15"/>
      <c r="J116">
        <f t="shared" si="2"/>
        <v>1</v>
      </c>
      <c r="K116" s="55">
        <f t="shared" si="3"/>
        <v>0</v>
      </c>
      <c r="L116" s="55">
        <f t="shared" si="3"/>
        <v>0</v>
      </c>
    </row>
    <row r="117" spans="1:12" x14ac:dyDescent="0.45">
      <c r="A117" s="40" t="s">
        <v>34</v>
      </c>
      <c r="B117" s="40" t="s">
        <v>52</v>
      </c>
      <c r="C117" s="15">
        <v>4</v>
      </c>
      <c r="D117" s="15">
        <v>4</v>
      </c>
      <c r="E117" s="15">
        <v>1</v>
      </c>
      <c r="F117" s="15">
        <v>0</v>
      </c>
      <c r="G117" s="15"/>
      <c r="H117" s="15"/>
      <c r="I117" s="15"/>
      <c r="J117">
        <f t="shared" si="2"/>
        <v>1</v>
      </c>
      <c r="K117" s="55">
        <f t="shared" si="3"/>
        <v>1</v>
      </c>
      <c r="L117" s="55">
        <f t="shared" si="3"/>
        <v>0</v>
      </c>
    </row>
    <row r="118" spans="1:12" x14ac:dyDescent="0.45">
      <c r="A118" s="40" t="s">
        <v>34</v>
      </c>
      <c r="B118" s="40" t="s">
        <v>28</v>
      </c>
      <c r="C118" s="15">
        <v>5</v>
      </c>
      <c r="D118" s="15">
        <v>2</v>
      </c>
      <c r="E118" s="15">
        <v>3</v>
      </c>
      <c r="F118" s="15">
        <v>0</v>
      </c>
      <c r="G118" s="15"/>
      <c r="H118" s="15"/>
      <c r="I118" s="15"/>
      <c r="J118">
        <f t="shared" si="2"/>
        <v>1</v>
      </c>
      <c r="K118" s="55">
        <f t="shared" si="3"/>
        <v>0</v>
      </c>
      <c r="L118" s="55">
        <f t="shared" si="3"/>
        <v>1</v>
      </c>
    </row>
    <row r="119" spans="1:12" x14ac:dyDescent="0.45">
      <c r="A119" s="40" t="s">
        <v>24</v>
      </c>
      <c r="B119" s="40" t="s">
        <v>101</v>
      </c>
      <c r="C119" s="15">
        <v>7</v>
      </c>
      <c r="D119" s="15">
        <v>1</v>
      </c>
      <c r="E119" s="15">
        <v>6</v>
      </c>
      <c r="F119" s="15">
        <v>0</v>
      </c>
      <c r="G119" s="15"/>
      <c r="H119" s="15"/>
      <c r="I119" s="15"/>
      <c r="J119">
        <f t="shared" si="2"/>
        <v>0</v>
      </c>
      <c r="K119" s="55">
        <f t="shared" si="3"/>
        <v>0</v>
      </c>
      <c r="L119" s="55">
        <f t="shared" si="3"/>
        <v>0</v>
      </c>
    </row>
    <row r="120" spans="1:12" x14ac:dyDescent="0.45">
      <c r="A120" s="40" t="s">
        <v>24</v>
      </c>
      <c r="B120" s="40" t="s">
        <v>101</v>
      </c>
      <c r="C120" s="15">
        <v>5</v>
      </c>
      <c r="D120" s="15">
        <v>2</v>
      </c>
      <c r="E120" s="15">
        <v>3</v>
      </c>
      <c r="F120" s="15">
        <v>0</v>
      </c>
      <c r="G120" s="15"/>
      <c r="H120" s="15"/>
      <c r="I120" s="15"/>
      <c r="J120">
        <f t="shared" si="2"/>
        <v>0</v>
      </c>
      <c r="K120" s="55">
        <f t="shared" si="3"/>
        <v>0</v>
      </c>
      <c r="L120" s="55">
        <f t="shared" si="3"/>
        <v>0</v>
      </c>
    </row>
    <row r="121" spans="1:12" x14ac:dyDescent="0.45">
      <c r="A121" s="40" t="s">
        <v>1432</v>
      </c>
      <c r="B121" s="40" t="s">
        <v>101</v>
      </c>
      <c r="C121" s="15">
        <v>4</v>
      </c>
      <c r="D121" s="15">
        <v>5</v>
      </c>
      <c r="E121" s="15">
        <v>0</v>
      </c>
      <c r="F121" s="15">
        <v>0</v>
      </c>
      <c r="G121" s="15"/>
      <c r="H121" s="15"/>
      <c r="I121" s="15"/>
      <c r="J121">
        <f t="shared" si="2"/>
        <v>0</v>
      </c>
      <c r="K121" s="55">
        <f t="shared" si="3"/>
        <v>0</v>
      </c>
      <c r="L121" s="55">
        <f t="shared" si="3"/>
        <v>0</v>
      </c>
    </row>
    <row r="122" spans="1:12" x14ac:dyDescent="0.45">
      <c r="A122" s="40" t="s">
        <v>34</v>
      </c>
      <c r="B122" s="40" t="s">
        <v>28</v>
      </c>
      <c r="C122" s="15">
        <v>4</v>
      </c>
      <c r="D122" s="15">
        <v>1</v>
      </c>
      <c r="E122" s="15">
        <v>3</v>
      </c>
      <c r="F122" s="15">
        <v>0</v>
      </c>
      <c r="G122" s="15"/>
      <c r="H122" s="15"/>
      <c r="I122" s="15"/>
      <c r="J122">
        <f t="shared" si="2"/>
        <v>1</v>
      </c>
      <c r="K122" s="55">
        <f t="shared" si="3"/>
        <v>0</v>
      </c>
      <c r="L122" s="55">
        <f t="shared" si="3"/>
        <v>1</v>
      </c>
    </row>
    <row r="123" spans="1:12" x14ac:dyDescent="0.45">
      <c r="A123" s="40" t="s">
        <v>24</v>
      </c>
      <c r="B123" s="40" t="s">
        <v>28</v>
      </c>
      <c r="C123" s="15">
        <v>5</v>
      </c>
      <c r="D123" s="15">
        <v>0</v>
      </c>
      <c r="E123" s="15">
        <v>5</v>
      </c>
      <c r="F123" s="15">
        <v>0</v>
      </c>
      <c r="G123" s="15"/>
      <c r="H123" s="15"/>
      <c r="I123" s="15"/>
      <c r="J123">
        <f t="shared" si="2"/>
        <v>0</v>
      </c>
      <c r="K123" s="55">
        <f t="shared" si="3"/>
        <v>0</v>
      </c>
      <c r="L123" s="55">
        <f t="shared" si="3"/>
        <v>1</v>
      </c>
    </row>
    <row r="124" spans="1:12" x14ac:dyDescent="0.45">
      <c r="A124" s="40" t="s">
        <v>24</v>
      </c>
      <c r="B124" s="40" t="s">
        <v>28</v>
      </c>
      <c r="C124" s="15">
        <v>4</v>
      </c>
      <c r="D124" s="15">
        <v>0</v>
      </c>
      <c r="E124" s="15">
        <v>4</v>
      </c>
      <c r="F124" s="15">
        <v>0</v>
      </c>
      <c r="G124" s="15"/>
      <c r="H124" s="15"/>
      <c r="I124" s="15"/>
      <c r="J124">
        <f t="shared" si="2"/>
        <v>0</v>
      </c>
      <c r="K124" s="55">
        <f t="shared" si="3"/>
        <v>0</v>
      </c>
      <c r="L124" s="55">
        <f t="shared" si="3"/>
        <v>1</v>
      </c>
    </row>
    <row r="125" spans="1:12" x14ac:dyDescent="0.45">
      <c r="A125" s="40" t="s">
        <v>24</v>
      </c>
      <c r="B125" s="40" t="s">
        <v>101</v>
      </c>
      <c r="C125" s="15">
        <v>3</v>
      </c>
      <c r="D125" s="15">
        <v>4</v>
      </c>
      <c r="E125" s="15">
        <v>0</v>
      </c>
      <c r="F125" s="15">
        <v>0</v>
      </c>
      <c r="G125" s="15"/>
      <c r="H125" s="15"/>
      <c r="I125" s="15"/>
      <c r="J125">
        <f t="shared" si="2"/>
        <v>0</v>
      </c>
      <c r="K125" s="55">
        <f t="shared" si="3"/>
        <v>0</v>
      </c>
      <c r="L125" s="55">
        <f t="shared" si="3"/>
        <v>0</v>
      </c>
    </row>
    <row r="126" spans="1:12" x14ac:dyDescent="0.45">
      <c r="A126" s="40" t="s">
        <v>24</v>
      </c>
      <c r="B126" s="40" t="s">
        <v>28</v>
      </c>
      <c r="C126" s="15">
        <v>7</v>
      </c>
      <c r="D126" s="15">
        <v>0</v>
      </c>
      <c r="E126" s="15">
        <v>7</v>
      </c>
      <c r="F126" s="15">
        <v>0</v>
      </c>
      <c r="G126" s="15"/>
      <c r="H126" s="15"/>
      <c r="I126" s="15"/>
      <c r="J126">
        <f t="shared" si="2"/>
        <v>0</v>
      </c>
      <c r="K126" s="55">
        <f t="shared" si="3"/>
        <v>0</v>
      </c>
      <c r="L126" s="55">
        <f t="shared" si="3"/>
        <v>1</v>
      </c>
    </row>
    <row r="127" spans="1:12" x14ac:dyDescent="0.45">
      <c r="A127" s="40" t="s">
        <v>1441</v>
      </c>
      <c r="B127" s="40" t="s">
        <v>101</v>
      </c>
      <c r="C127" s="15">
        <v>3</v>
      </c>
      <c r="D127" s="15">
        <v>2</v>
      </c>
      <c r="E127" s="15">
        <v>2</v>
      </c>
      <c r="F127" s="15">
        <v>1</v>
      </c>
      <c r="G127" s="15"/>
      <c r="H127" s="15"/>
      <c r="I127" s="15"/>
      <c r="J127">
        <f t="shared" si="2"/>
        <v>1</v>
      </c>
      <c r="K127" s="55">
        <f t="shared" si="3"/>
        <v>0</v>
      </c>
      <c r="L127" s="55">
        <f t="shared" si="3"/>
        <v>0</v>
      </c>
    </row>
    <row r="128" spans="1:12" x14ac:dyDescent="0.45">
      <c r="A128" s="40" t="s">
        <v>34</v>
      </c>
      <c r="B128" s="40" t="s">
        <v>28</v>
      </c>
      <c r="C128" s="15">
        <v>6</v>
      </c>
      <c r="D128" s="15">
        <v>1</v>
      </c>
      <c r="E128" s="15">
        <v>5</v>
      </c>
      <c r="F128" s="15">
        <v>0</v>
      </c>
      <c r="G128" s="15"/>
      <c r="H128" s="15"/>
      <c r="I128" s="15"/>
      <c r="J128">
        <f t="shared" si="2"/>
        <v>1</v>
      </c>
      <c r="K128" s="55">
        <f t="shared" si="3"/>
        <v>0</v>
      </c>
      <c r="L128" s="55">
        <f t="shared" si="3"/>
        <v>1</v>
      </c>
    </row>
    <row r="129" spans="1:12" x14ac:dyDescent="0.45">
      <c r="A129" s="40" t="s">
        <v>24</v>
      </c>
      <c r="B129" s="40" t="s">
        <v>28</v>
      </c>
      <c r="C129" s="15">
        <v>3</v>
      </c>
      <c r="D129" s="15">
        <v>3</v>
      </c>
      <c r="E129" s="15">
        <v>1</v>
      </c>
      <c r="F129" s="15">
        <v>0</v>
      </c>
      <c r="G129" s="15"/>
      <c r="H129" s="15"/>
      <c r="I129" s="15"/>
      <c r="J129">
        <f t="shared" si="2"/>
        <v>0</v>
      </c>
      <c r="K129" s="55">
        <f t="shared" si="3"/>
        <v>0</v>
      </c>
      <c r="L129" s="55">
        <f t="shared" si="3"/>
        <v>1</v>
      </c>
    </row>
    <row r="130" spans="1:12" x14ac:dyDescent="0.45">
      <c r="A130" s="40" t="s">
        <v>24</v>
      </c>
      <c r="B130" s="40" t="s">
        <v>101</v>
      </c>
      <c r="C130" s="15">
        <v>5</v>
      </c>
      <c r="D130" s="15">
        <v>2</v>
      </c>
      <c r="E130" s="15">
        <v>3</v>
      </c>
      <c r="F130" s="15">
        <v>0</v>
      </c>
      <c r="G130" s="15"/>
      <c r="H130" s="15"/>
      <c r="I130" s="15"/>
      <c r="J130">
        <f t="shared" si="2"/>
        <v>0</v>
      </c>
      <c r="K130" s="55">
        <f t="shared" si="3"/>
        <v>0</v>
      </c>
      <c r="L130" s="55">
        <f t="shared" si="3"/>
        <v>0</v>
      </c>
    </row>
    <row r="131" spans="1:12" x14ac:dyDescent="0.45">
      <c r="A131" s="40" t="s">
        <v>464</v>
      </c>
      <c r="B131" s="40" t="s">
        <v>52</v>
      </c>
      <c r="C131" s="15">
        <v>3</v>
      </c>
      <c r="D131" s="15">
        <v>4</v>
      </c>
      <c r="E131" s="15">
        <v>0</v>
      </c>
      <c r="F131" s="15">
        <v>0</v>
      </c>
      <c r="G131" s="15"/>
      <c r="H131" s="15"/>
      <c r="I131" s="15"/>
      <c r="J131">
        <f t="shared" ref="J131:J194" si="4">IF(A131="OPEN",1,0)</f>
        <v>0</v>
      </c>
      <c r="K131" s="55">
        <f t="shared" ref="K131:L162" si="5">IF($B131=K$1,1,0)</f>
        <v>1</v>
      </c>
      <c r="L131" s="55">
        <f t="shared" si="5"/>
        <v>0</v>
      </c>
    </row>
    <row r="132" spans="1:12" x14ac:dyDescent="0.45">
      <c r="A132" s="40" t="s">
        <v>34</v>
      </c>
      <c r="B132" s="40" t="s">
        <v>28</v>
      </c>
      <c r="C132" s="15">
        <v>3</v>
      </c>
      <c r="D132" s="15">
        <v>1</v>
      </c>
      <c r="E132" s="15">
        <v>2</v>
      </c>
      <c r="F132" s="15">
        <v>0</v>
      </c>
      <c r="G132" s="15"/>
      <c r="H132" s="15"/>
      <c r="I132" s="15"/>
      <c r="J132">
        <f t="shared" si="4"/>
        <v>1</v>
      </c>
      <c r="K132" s="55">
        <f t="shared" si="5"/>
        <v>0</v>
      </c>
      <c r="L132" s="55">
        <f t="shared" si="5"/>
        <v>1</v>
      </c>
    </row>
    <row r="133" spans="1:12" x14ac:dyDescent="0.45">
      <c r="A133" s="40" t="s">
        <v>24</v>
      </c>
      <c r="B133" s="40" t="s">
        <v>28</v>
      </c>
      <c r="C133" s="15">
        <v>8</v>
      </c>
      <c r="D133" s="15">
        <v>8</v>
      </c>
      <c r="E133" s="15">
        <v>1</v>
      </c>
      <c r="F133" s="15">
        <v>0</v>
      </c>
      <c r="G133" s="15"/>
      <c r="H133" s="15"/>
      <c r="I133" s="15"/>
      <c r="J133">
        <f t="shared" si="4"/>
        <v>0</v>
      </c>
      <c r="K133" s="55">
        <f t="shared" si="5"/>
        <v>0</v>
      </c>
      <c r="L133" s="55">
        <f t="shared" si="5"/>
        <v>1</v>
      </c>
    </row>
    <row r="134" spans="1:12" x14ac:dyDescent="0.45">
      <c r="A134" s="40" t="s">
        <v>24</v>
      </c>
      <c r="B134" s="40" t="s">
        <v>28</v>
      </c>
      <c r="C134" s="15">
        <v>3</v>
      </c>
      <c r="D134" s="15">
        <v>3</v>
      </c>
      <c r="E134" s="15">
        <v>0</v>
      </c>
      <c r="F134" s="15">
        <v>0</v>
      </c>
      <c r="G134" s="15"/>
      <c r="H134" s="15"/>
      <c r="I134" s="15"/>
      <c r="J134">
        <f t="shared" si="4"/>
        <v>0</v>
      </c>
      <c r="K134" s="55">
        <f t="shared" si="5"/>
        <v>0</v>
      </c>
      <c r="L134" s="55">
        <f t="shared" si="5"/>
        <v>1</v>
      </c>
    </row>
    <row r="135" spans="1:12" x14ac:dyDescent="0.45">
      <c r="A135" s="40" t="s">
        <v>24</v>
      </c>
      <c r="B135" s="40" t="s">
        <v>28</v>
      </c>
      <c r="C135" s="15">
        <v>4</v>
      </c>
      <c r="D135" s="15">
        <v>3</v>
      </c>
      <c r="E135" s="15">
        <v>2</v>
      </c>
      <c r="F135" s="15">
        <v>0</v>
      </c>
      <c r="G135" s="15"/>
      <c r="H135" s="15"/>
      <c r="I135" s="15"/>
      <c r="J135">
        <f t="shared" si="4"/>
        <v>0</v>
      </c>
      <c r="K135" s="55">
        <f t="shared" si="5"/>
        <v>0</v>
      </c>
      <c r="L135" s="55">
        <f t="shared" si="5"/>
        <v>1</v>
      </c>
    </row>
    <row r="136" spans="1:12" x14ac:dyDescent="0.45">
      <c r="A136" s="40" t="s">
        <v>1432</v>
      </c>
      <c r="B136" s="40" t="s">
        <v>28</v>
      </c>
      <c r="C136" s="15">
        <v>4</v>
      </c>
      <c r="D136" s="15">
        <v>4</v>
      </c>
      <c r="E136" s="15">
        <v>1</v>
      </c>
      <c r="F136" s="15">
        <v>0</v>
      </c>
      <c r="G136" s="15"/>
      <c r="H136" s="15">
        <v>1</v>
      </c>
      <c r="I136" s="15" t="s">
        <v>481</v>
      </c>
      <c r="J136">
        <f t="shared" si="4"/>
        <v>0</v>
      </c>
      <c r="K136" s="55">
        <f t="shared" si="5"/>
        <v>0</v>
      </c>
      <c r="L136" s="55">
        <f t="shared" si="5"/>
        <v>1</v>
      </c>
    </row>
    <row r="137" spans="1:12" x14ac:dyDescent="0.45">
      <c r="A137" s="40" t="s">
        <v>24</v>
      </c>
      <c r="B137" s="40" t="s">
        <v>28</v>
      </c>
      <c r="C137" s="15">
        <v>3</v>
      </c>
      <c r="D137" s="15">
        <v>3</v>
      </c>
      <c r="E137" s="15">
        <v>0</v>
      </c>
      <c r="F137" s="15">
        <v>0</v>
      </c>
      <c r="G137" s="15"/>
      <c r="H137" s="15"/>
      <c r="I137" s="15"/>
      <c r="J137">
        <f t="shared" si="4"/>
        <v>0</v>
      </c>
      <c r="K137" s="55">
        <f t="shared" si="5"/>
        <v>0</v>
      </c>
      <c r="L137" s="55">
        <f t="shared" si="5"/>
        <v>1</v>
      </c>
    </row>
    <row r="138" spans="1:12" x14ac:dyDescent="0.45">
      <c r="A138" s="40" t="s">
        <v>24</v>
      </c>
      <c r="B138" s="40" t="s">
        <v>28</v>
      </c>
      <c r="C138" s="15">
        <v>4</v>
      </c>
      <c r="D138" s="15">
        <v>3</v>
      </c>
      <c r="E138" s="15">
        <v>1</v>
      </c>
      <c r="F138" s="15">
        <v>0</v>
      </c>
      <c r="G138" s="15"/>
      <c r="H138" s="15"/>
      <c r="I138" s="15"/>
      <c r="J138">
        <f t="shared" si="4"/>
        <v>0</v>
      </c>
      <c r="K138" s="55">
        <f t="shared" si="5"/>
        <v>0</v>
      </c>
      <c r="L138" s="55">
        <f t="shared" si="5"/>
        <v>1</v>
      </c>
    </row>
    <row r="139" spans="1:12" x14ac:dyDescent="0.45">
      <c r="A139" s="40" t="s">
        <v>24</v>
      </c>
      <c r="B139" s="40" t="s">
        <v>28</v>
      </c>
      <c r="C139" s="15">
        <v>3</v>
      </c>
      <c r="D139" s="15">
        <v>0</v>
      </c>
      <c r="E139" s="15">
        <v>3</v>
      </c>
      <c r="F139" s="15">
        <v>0</v>
      </c>
      <c r="G139" s="15"/>
      <c r="H139" s="15"/>
      <c r="I139" s="15"/>
      <c r="J139">
        <f t="shared" si="4"/>
        <v>0</v>
      </c>
      <c r="K139" s="55">
        <f t="shared" si="5"/>
        <v>0</v>
      </c>
      <c r="L139" s="55">
        <f t="shared" si="5"/>
        <v>1</v>
      </c>
    </row>
    <row r="140" spans="1:12" x14ac:dyDescent="0.45">
      <c r="A140" s="40" t="s">
        <v>24</v>
      </c>
      <c r="B140" s="40" t="s">
        <v>28</v>
      </c>
      <c r="C140" s="15">
        <v>6</v>
      </c>
      <c r="D140" s="15">
        <v>5</v>
      </c>
      <c r="E140" s="15">
        <v>2</v>
      </c>
      <c r="F140" s="15">
        <v>0</v>
      </c>
      <c r="G140" s="15"/>
      <c r="H140" s="15"/>
      <c r="I140" s="15"/>
      <c r="J140">
        <f t="shared" si="4"/>
        <v>0</v>
      </c>
      <c r="K140" s="55">
        <f t="shared" si="5"/>
        <v>0</v>
      </c>
      <c r="L140" s="55">
        <f t="shared" si="5"/>
        <v>1</v>
      </c>
    </row>
    <row r="141" spans="1:12" x14ac:dyDescent="0.45">
      <c r="A141" s="40" t="s">
        <v>1432</v>
      </c>
      <c r="B141" s="40" t="s">
        <v>101</v>
      </c>
      <c r="C141" s="15">
        <v>3</v>
      </c>
      <c r="D141" s="15">
        <v>4</v>
      </c>
      <c r="E141" s="15">
        <v>0</v>
      </c>
      <c r="F141" s="15">
        <v>0</v>
      </c>
      <c r="G141" s="15"/>
      <c r="H141" s="15"/>
      <c r="I141" s="15"/>
      <c r="J141">
        <f t="shared" si="4"/>
        <v>0</v>
      </c>
      <c r="K141" s="55">
        <f t="shared" si="5"/>
        <v>0</v>
      </c>
      <c r="L141" s="55">
        <f t="shared" si="5"/>
        <v>0</v>
      </c>
    </row>
    <row r="142" spans="1:12" x14ac:dyDescent="0.45">
      <c r="A142" s="40" t="s">
        <v>24</v>
      </c>
      <c r="B142" s="40" t="s">
        <v>28</v>
      </c>
      <c r="C142" s="15">
        <v>6</v>
      </c>
      <c r="D142" s="15">
        <v>0</v>
      </c>
      <c r="E142" s="15">
        <v>6</v>
      </c>
      <c r="F142" s="15">
        <v>0</v>
      </c>
      <c r="G142" s="15"/>
      <c r="H142" s="15"/>
      <c r="I142" s="15"/>
      <c r="J142">
        <f t="shared" si="4"/>
        <v>0</v>
      </c>
      <c r="K142" s="55">
        <f t="shared" si="5"/>
        <v>0</v>
      </c>
      <c r="L142" s="55">
        <f t="shared" si="5"/>
        <v>1</v>
      </c>
    </row>
    <row r="143" spans="1:12" x14ac:dyDescent="0.45">
      <c r="A143" s="40" t="s">
        <v>24</v>
      </c>
      <c r="B143" s="40" t="s">
        <v>28</v>
      </c>
      <c r="C143" s="15">
        <v>5</v>
      </c>
      <c r="D143" s="15">
        <v>5</v>
      </c>
      <c r="E143" s="15">
        <v>0</v>
      </c>
      <c r="F143" s="15">
        <v>0</v>
      </c>
      <c r="G143" s="15"/>
      <c r="H143" s="15"/>
      <c r="I143" s="15"/>
      <c r="J143">
        <f t="shared" si="4"/>
        <v>0</v>
      </c>
      <c r="K143" s="55">
        <f t="shared" si="5"/>
        <v>0</v>
      </c>
      <c r="L143" s="55">
        <f t="shared" si="5"/>
        <v>1</v>
      </c>
    </row>
    <row r="144" spans="1:12" x14ac:dyDescent="0.45">
      <c r="A144" s="40" t="s">
        <v>24</v>
      </c>
      <c r="B144" s="40" t="s">
        <v>28</v>
      </c>
      <c r="C144" s="15">
        <v>4</v>
      </c>
      <c r="D144" s="15">
        <v>4</v>
      </c>
      <c r="E144" s="15">
        <v>1</v>
      </c>
      <c r="F144" s="15">
        <v>0</v>
      </c>
      <c r="G144" s="15"/>
      <c r="H144" s="15"/>
      <c r="I144" s="15"/>
      <c r="J144">
        <f t="shared" si="4"/>
        <v>0</v>
      </c>
      <c r="K144" s="55">
        <f t="shared" si="5"/>
        <v>0</v>
      </c>
      <c r="L144" s="55">
        <f t="shared" si="5"/>
        <v>1</v>
      </c>
    </row>
    <row r="145" spans="1:12" x14ac:dyDescent="0.45">
      <c r="A145" s="40" t="s">
        <v>34</v>
      </c>
      <c r="B145" s="40" t="s">
        <v>28</v>
      </c>
      <c r="C145" s="15">
        <v>8</v>
      </c>
      <c r="D145" s="15">
        <v>3</v>
      </c>
      <c r="E145" s="15">
        <v>5</v>
      </c>
      <c r="F145" s="15">
        <v>0</v>
      </c>
      <c r="G145" s="15"/>
      <c r="H145" s="15"/>
      <c r="I145" s="15"/>
      <c r="J145">
        <f t="shared" si="4"/>
        <v>1</v>
      </c>
      <c r="K145" s="55">
        <f t="shared" si="5"/>
        <v>0</v>
      </c>
      <c r="L145" s="55">
        <f t="shared" si="5"/>
        <v>1</v>
      </c>
    </row>
    <row r="146" spans="1:12" x14ac:dyDescent="0.45">
      <c r="A146" s="40" t="s">
        <v>24</v>
      </c>
      <c r="B146" s="40" t="s">
        <v>28</v>
      </c>
      <c r="C146" s="15">
        <v>4</v>
      </c>
      <c r="D146" s="15">
        <v>3</v>
      </c>
      <c r="E146" s="15">
        <v>1</v>
      </c>
      <c r="F146" s="15">
        <v>0</v>
      </c>
      <c r="G146" s="15"/>
      <c r="H146" s="15"/>
      <c r="I146" s="15"/>
      <c r="J146">
        <f t="shared" si="4"/>
        <v>0</v>
      </c>
      <c r="K146" s="55">
        <f t="shared" si="5"/>
        <v>0</v>
      </c>
      <c r="L146" s="55">
        <f t="shared" si="5"/>
        <v>1</v>
      </c>
    </row>
    <row r="147" spans="1:12" x14ac:dyDescent="0.45">
      <c r="A147" s="40" t="s">
        <v>34</v>
      </c>
      <c r="B147" s="40" t="s">
        <v>28</v>
      </c>
      <c r="C147" s="15">
        <v>5</v>
      </c>
      <c r="D147" s="15">
        <v>0</v>
      </c>
      <c r="E147" s="15">
        <v>5</v>
      </c>
      <c r="F147" s="15">
        <v>0</v>
      </c>
      <c r="G147" s="15"/>
      <c r="H147" s="15"/>
      <c r="I147" s="15"/>
      <c r="J147">
        <f t="shared" si="4"/>
        <v>1</v>
      </c>
      <c r="K147" s="55">
        <f t="shared" si="5"/>
        <v>0</v>
      </c>
      <c r="L147" s="55">
        <f t="shared" si="5"/>
        <v>1</v>
      </c>
    </row>
    <row r="148" spans="1:12" x14ac:dyDescent="0.45">
      <c r="A148" s="40" t="s">
        <v>24</v>
      </c>
      <c r="B148" s="40" t="s">
        <v>52</v>
      </c>
      <c r="C148" s="15">
        <v>7</v>
      </c>
      <c r="D148" s="15">
        <v>7</v>
      </c>
      <c r="E148" s="15">
        <v>1</v>
      </c>
      <c r="F148" s="15">
        <v>0</v>
      </c>
      <c r="G148" s="15"/>
      <c r="H148" s="15"/>
      <c r="I148" s="15"/>
      <c r="J148">
        <f t="shared" si="4"/>
        <v>0</v>
      </c>
      <c r="K148" s="55">
        <f t="shared" si="5"/>
        <v>1</v>
      </c>
      <c r="L148" s="55">
        <f t="shared" si="5"/>
        <v>0</v>
      </c>
    </row>
    <row r="149" spans="1:12" x14ac:dyDescent="0.45">
      <c r="A149" s="40" t="s">
        <v>24</v>
      </c>
      <c r="B149" s="40" t="s">
        <v>28</v>
      </c>
      <c r="C149" s="15">
        <v>4</v>
      </c>
      <c r="D149" s="15">
        <v>5</v>
      </c>
      <c r="E149" s="15">
        <v>0</v>
      </c>
      <c r="F149" s="15">
        <v>0</v>
      </c>
      <c r="G149" s="15"/>
      <c r="H149" s="15"/>
      <c r="I149" s="15"/>
      <c r="J149">
        <f t="shared" si="4"/>
        <v>0</v>
      </c>
      <c r="K149" s="55">
        <f t="shared" si="5"/>
        <v>0</v>
      </c>
      <c r="L149" s="55">
        <f t="shared" si="5"/>
        <v>1</v>
      </c>
    </row>
    <row r="150" spans="1:12" x14ac:dyDescent="0.45">
      <c r="A150" s="40" t="s">
        <v>34</v>
      </c>
      <c r="B150" s="40" t="s">
        <v>52</v>
      </c>
      <c r="C150" s="15">
        <v>3</v>
      </c>
      <c r="D150" s="15">
        <v>1</v>
      </c>
      <c r="E150" s="15">
        <v>3</v>
      </c>
      <c r="F150" s="15">
        <v>0</v>
      </c>
      <c r="G150" s="15"/>
      <c r="H150" s="15"/>
      <c r="I150" s="15"/>
      <c r="J150">
        <f t="shared" si="4"/>
        <v>1</v>
      </c>
      <c r="K150" s="55">
        <f t="shared" si="5"/>
        <v>1</v>
      </c>
      <c r="L150" s="55">
        <f t="shared" si="5"/>
        <v>0</v>
      </c>
    </row>
    <row r="151" spans="1:12" x14ac:dyDescent="0.45">
      <c r="A151" s="40" t="s">
        <v>24</v>
      </c>
      <c r="B151" s="40" t="s">
        <v>28</v>
      </c>
      <c r="C151" s="15">
        <v>5</v>
      </c>
      <c r="D151" s="15">
        <v>5</v>
      </c>
      <c r="E151" s="15">
        <v>1</v>
      </c>
      <c r="F151" s="15">
        <v>0</v>
      </c>
      <c r="G151" s="15"/>
      <c r="H151" s="15"/>
      <c r="I151" s="15"/>
      <c r="J151">
        <f t="shared" si="4"/>
        <v>0</v>
      </c>
      <c r="K151" s="55">
        <f t="shared" si="5"/>
        <v>0</v>
      </c>
      <c r="L151" s="55">
        <f t="shared" si="5"/>
        <v>1</v>
      </c>
    </row>
    <row r="152" spans="1:12" x14ac:dyDescent="0.45">
      <c r="A152" s="40" t="s">
        <v>34</v>
      </c>
      <c r="B152" s="40" t="s">
        <v>28</v>
      </c>
      <c r="C152" s="15">
        <v>4</v>
      </c>
      <c r="D152" s="15">
        <v>2</v>
      </c>
      <c r="E152" s="15">
        <v>3</v>
      </c>
      <c r="F152" s="15">
        <v>0</v>
      </c>
      <c r="G152" s="15"/>
      <c r="H152" s="15"/>
      <c r="I152" s="15"/>
      <c r="J152">
        <f t="shared" si="4"/>
        <v>1</v>
      </c>
      <c r="K152" s="55">
        <f t="shared" si="5"/>
        <v>0</v>
      </c>
      <c r="L152" s="55">
        <f t="shared" si="5"/>
        <v>1</v>
      </c>
    </row>
    <row r="153" spans="1:12" x14ac:dyDescent="0.45">
      <c r="A153" s="40" t="s">
        <v>34</v>
      </c>
      <c r="B153" s="40" t="s">
        <v>28</v>
      </c>
      <c r="C153" s="15">
        <v>10</v>
      </c>
      <c r="D153" s="15">
        <v>1</v>
      </c>
      <c r="E153" s="15">
        <v>9</v>
      </c>
      <c r="F153" s="15">
        <v>0</v>
      </c>
      <c r="G153" s="15"/>
      <c r="H153" s="15"/>
      <c r="I153" s="15"/>
      <c r="J153">
        <f t="shared" si="4"/>
        <v>1</v>
      </c>
      <c r="K153" s="55">
        <f t="shared" si="5"/>
        <v>0</v>
      </c>
      <c r="L153" s="55">
        <f t="shared" si="5"/>
        <v>1</v>
      </c>
    </row>
    <row r="154" spans="1:12" x14ac:dyDescent="0.45">
      <c r="A154" s="40" t="s">
        <v>24</v>
      </c>
      <c r="B154" s="40" t="s">
        <v>28</v>
      </c>
      <c r="C154" s="15">
        <v>3</v>
      </c>
      <c r="D154" s="15">
        <v>5</v>
      </c>
      <c r="E154" s="15">
        <v>0</v>
      </c>
      <c r="F154" s="15">
        <v>2</v>
      </c>
      <c r="G154" s="15"/>
      <c r="H154" s="15"/>
      <c r="I154" s="15"/>
      <c r="J154">
        <f t="shared" si="4"/>
        <v>0</v>
      </c>
      <c r="K154" s="55">
        <f t="shared" si="5"/>
        <v>0</v>
      </c>
      <c r="L154" s="55">
        <f t="shared" si="5"/>
        <v>1</v>
      </c>
    </row>
    <row r="155" spans="1:12" x14ac:dyDescent="0.45">
      <c r="A155" s="40" t="s">
        <v>24</v>
      </c>
      <c r="B155" s="40" t="s">
        <v>52</v>
      </c>
      <c r="C155" s="15">
        <v>3</v>
      </c>
      <c r="D155" s="15">
        <v>1</v>
      </c>
      <c r="E155" s="15">
        <v>2</v>
      </c>
      <c r="F155" s="15">
        <v>0</v>
      </c>
      <c r="G155" s="15"/>
      <c r="H155" s="15"/>
      <c r="I155" s="15"/>
      <c r="J155">
        <f t="shared" si="4"/>
        <v>0</v>
      </c>
      <c r="K155" s="55">
        <f t="shared" si="5"/>
        <v>1</v>
      </c>
      <c r="L155" s="55">
        <f t="shared" si="5"/>
        <v>0</v>
      </c>
    </row>
    <row r="156" spans="1:12" x14ac:dyDescent="0.45">
      <c r="A156" s="40" t="s">
        <v>464</v>
      </c>
      <c r="B156" s="40" t="s">
        <v>52</v>
      </c>
      <c r="C156" s="15">
        <v>19</v>
      </c>
      <c r="D156" s="15">
        <v>6</v>
      </c>
      <c r="E156" s="15">
        <v>13</v>
      </c>
      <c r="F156" s="15">
        <v>0</v>
      </c>
      <c r="G156" s="15">
        <v>22</v>
      </c>
      <c r="H156" s="15"/>
      <c r="I156" s="15"/>
      <c r="J156">
        <f t="shared" si="4"/>
        <v>0</v>
      </c>
      <c r="K156" s="55">
        <f t="shared" si="5"/>
        <v>1</v>
      </c>
      <c r="L156" s="55">
        <f t="shared" si="5"/>
        <v>0</v>
      </c>
    </row>
    <row r="157" spans="1:12" x14ac:dyDescent="0.45">
      <c r="A157" s="40" t="s">
        <v>24</v>
      </c>
      <c r="B157" s="40" t="s">
        <v>28</v>
      </c>
      <c r="C157" s="15">
        <v>6</v>
      </c>
      <c r="D157" s="15">
        <v>1</v>
      </c>
      <c r="E157" s="15">
        <v>6</v>
      </c>
      <c r="F157" s="15">
        <v>0</v>
      </c>
      <c r="G157" s="15">
        <v>19</v>
      </c>
      <c r="H157" s="15">
        <v>1</v>
      </c>
      <c r="I157" s="15" t="s">
        <v>557</v>
      </c>
      <c r="J157">
        <f t="shared" si="4"/>
        <v>0</v>
      </c>
      <c r="K157" s="55">
        <f t="shared" si="5"/>
        <v>0</v>
      </c>
      <c r="L157" s="55">
        <f t="shared" si="5"/>
        <v>1</v>
      </c>
    </row>
    <row r="158" spans="1:12" x14ac:dyDescent="0.45">
      <c r="A158" s="40" t="s">
        <v>34</v>
      </c>
      <c r="B158" s="40" t="s">
        <v>101</v>
      </c>
      <c r="C158" s="15">
        <v>15</v>
      </c>
      <c r="D158" s="15">
        <v>3</v>
      </c>
      <c r="E158" s="15">
        <v>12</v>
      </c>
      <c r="F158" s="15">
        <v>3</v>
      </c>
      <c r="G158" s="15">
        <v>34</v>
      </c>
      <c r="H158" s="15">
        <v>1</v>
      </c>
      <c r="I158" s="15" t="s">
        <v>481</v>
      </c>
      <c r="J158">
        <f t="shared" si="4"/>
        <v>1</v>
      </c>
      <c r="K158" s="55">
        <f t="shared" si="5"/>
        <v>0</v>
      </c>
      <c r="L158" s="55">
        <f t="shared" si="5"/>
        <v>0</v>
      </c>
    </row>
    <row r="159" spans="1:12" x14ac:dyDescent="0.45">
      <c r="A159" s="40" t="s">
        <v>34</v>
      </c>
      <c r="B159" s="40" t="s">
        <v>52</v>
      </c>
      <c r="C159" s="15">
        <v>19</v>
      </c>
      <c r="D159" s="15">
        <v>4</v>
      </c>
      <c r="E159" s="15">
        <v>16</v>
      </c>
      <c r="F159" s="15">
        <v>3</v>
      </c>
      <c r="G159" s="15">
        <v>34</v>
      </c>
      <c r="H159" s="15">
        <v>1</v>
      </c>
      <c r="I159" s="15" t="s">
        <v>481</v>
      </c>
      <c r="J159">
        <f t="shared" si="4"/>
        <v>1</v>
      </c>
      <c r="K159" s="55">
        <f t="shared" si="5"/>
        <v>1</v>
      </c>
      <c r="L159" s="55">
        <f t="shared" si="5"/>
        <v>0</v>
      </c>
    </row>
    <row r="160" spans="1:12" x14ac:dyDescent="0.45">
      <c r="A160" s="40" t="s">
        <v>34</v>
      </c>
      <c r="B160" s="40" t="s">
        <v>28</v>
      </c>
      <c r="C160" s="15">
        <v>8</v>
      </c>
      <c r="D160" s="15">
        <v>0</v>
      </c>
      <c r="E160" s="15">
        <v>8</v>
      </c>
      <c r="F160" s="15">
        <v>0</v>
      </c>
      <c r="G160" s="15"/>
      <c r="H160" s="15"/>
      <c r="I160" s="15"/>
      <c r="J160">
        <f t="shared" si="4"/>
        <v>1</v>
      </c>
      <c r="K160" s="55">
        <f t="shared" si="5"/>
        <v>0</v>
      </c>
      <c r="L160" s="55">
        <f t="shared" si="5"/>
        <v>1</v>
      </c>
    </row>
    <row r="161" spans="1:12" x14ac:dyDescent="0.45">
      <c r="A161" s="40" t="s">
        <v>1432</v>
      </c>
      <c r="B161" s="40" t="s">
        <v>28</v>
      </c>
      <c r="C161" s="15">
        <v>6</v>
      </c>
      <c r="D161" s="15">
        <v>4</v>
      </c>
      <c r="E161" s="15">
        <v>2</v>
      </c>
      <c r="F161" s="15">
        <v>0</v>
      </c>
      <c r="G161" s="15">
        <v>44</v>
      </c>
      <c r="H161" s="15"/>
      <c r="I161" s="15"/>
      <c r="J161">
        <f t="shared" si="4"/>
        <v>0</v>
      </c>
      <c r="K161" s="55">
        <f t="shared" si="5"/>
        <v>0</v>
      </c>
      <c r="L161" s="55">
        <f t="shared" si="5"/>
        <v>1</v>
      </c>
    </row>
    <row r="162" spans="1:12" x14ac:dyDescent="0.45">
      <c r="A162" s="40" t="s">
        <v>24</v>
      </c>
      <c r="B162" s="40" t="s">
        <v>28</v>
      </c>
      <c r="C162" s="15">
        <v>8</v>
      </c>
      <c r="D162" s="15">
        <v>3</v>
      </c>
      <c r="E162" s="15">
        <v>5</v>
      </c>
      <c r="F162" s="15">
        <v>0</v>
      </c>
      <c r="G162" s="15"/>
      <c r="H162" s="15"/>
      <c r="I162" s="15"/>
      <c r="J162">
        <f t="shared" si="4"/>
        <v>0</v>
      </c>
      <c r="K162" s="55">
        <f t="shared" si="5"/>
        <v>0</v>
      </c>
      <c r="L162" s="55">
        <f t="shared" si="5"/>
        <v>1</v>
      </c>
    </row>
    <row r="163" spans="1:12" x14ac:dyDescent="0.45">
      <c r="A163" s="40" t="s">
        <v>34</v>
      </c>
      <c r="B163" s="40" t="s">
        <v>28</v>
      </c>
      <c r="C163" s="15">
        <v>4</v>
      </c>
      <c r="D163" s="15">
        <v>1</v>
      </c>
      <c r="E163" s="15">
        <v>3</v>
      </c>
      <c r="F163" s="15">
        <v>1</v>
      </c>
      <c r="G163" s="15">
        <v>23</v>
      </c>
      <c r="H163" s="15">
        <v>0</v>
      </c>
      <c r="I163" s="15"/>
      <c r="J163">
        <f t="shared" si="4"/>
        <v>1</v>
      </c>
      <c r="K163" s="55">
        <f t="shared" ref="K163:L194" si="6">IF($B163=K$1,1,0)</f>
        <v>0</v>
      </c>
      <c r="L163" s="55">
        <f t="shared" si="6"/>
        <v>1</v>
      </c>
    </row>
    <row r="164" spans="1:12" x14ac:dyDescent="0.45">
      <c r="A164" s="40" t="s">
        <v>24</v>
      </c>
      <c r="B164" s="40" t="s">
        <v>101</v>
      </c>
      <c r="C164" s="15">
        <v>3</v>
      </c>
      <c r="D164" s="15">
        <v>2</v>
      </c>
      <c r="E164" s="15">
        <v>2</v>
      </c>
      <c r="F164" s="15">
        <v>0</v>
      </c>
      <c r="G164" s="15">
        <v>12</v>
      </c>
      <c r="H164" s="15"/>
      <c r="I164" s="15"/>
      <c r="J164">
        <f t="shared" si="4"/>
        <v>0</v>
      </c>
      <c r="K164" s="55">
        <f t="shared" si="6"/>
        <v>0</v>
      </c>
      <c r="L164" s="55">
        <f t="shared" si="6"/>
        <v>0</v>
      </c>
    </row>
    <row r="165" spans="1:12" x14ac:dyDescent="0.45">
      <c r="A165" s="40" t="s">
        <v>24</v>
      </c>
      <c r="B165" s="40" t="s">
        <v>52</v>
      </c>
      <c r="C165" s="15">
        <v>15</v>
      </c>
      <c r="D165" s="15">
        <v>13</v>
      </c>
      <c r="E165" s="15">
        <v>3</v>
      </c>
      <c r="F165" s="15">
        <v>0</v>
      </c>
      <c r="G165" s="15">
        <v>34</v>
      </c>
      <c r="H165" s="15">
        <v>1</v>
      </c>
      <c r="I165" s="15" t="s">
        <v>587</v>
      </c>
      <c r="J165">
        <f t="shared" si="4"/>
        <v>0</v>
      </c>
      <c r="K165" s="55">
        <f t="shared" si="6"/>
        <v>1</v>
      </c>
      <c r="L165" s="55">
        <f t="shared" si="6"/>
        <v>0</v>
      </c>
    </row>
    <row r="166" spans="1:12" x14ac:dyDescent="0.45">
      <c r="A166" s="40" t="s">
        <v>1432</v>
      </c>
      <c r="B166" s="40" t="s">
        <v>52</v>
      </c>
      <c r="C166" s="15">
        <v>4</v>
      </c>
      <c r="D166" s="15">
        <v>4</v>
      </c>
      <c r="E166" s="15">
        <v>0</v>
      </c>
      <c r="F166" s="15">
        <v>0</v>
      </c>
      <c r="G166" s="15">
        <v>40</v>
      </c>
      <c r="H166" s="15"/>
      <c r="I166" s="15"/>
      <c r="J166">
        <f t="shared" si="4"/>
        <v>0</v>
      </c>
      <c r="K166" s="55">
        <f t="shared" si="6"/>
        <v>1</v>
      </c>
      <c r="L166" s="55">
        <f t="shared" si="6"/>
        <v>0</v>
      </c>
    </row>
    <row r="167" spans="1:12" x14ac:dyDescent="0.45">
      <c r="A167" s="40" t="s">
        <v>24</v>
      </c>
      <c r="B167" s="40" t="s">
        <v>101</v>
      </c>
      <c r="C167" s="15">
        <v>8</v>
      </c>
      <c r="D167" s="15">
        <v>4</v>
      </c>
      <c r="E167" s="15">
        <v>4</v>
      </c>
      <c r="F167" s="15">
        <v>0</v>
      </c>
      <c r="G167" s="15">
        <v>44</v>
      </c>
      <c r="H167" s="15">
        <v>0</v>
      </c>
      <c r="I167" s="15"/>
      <c r="J167">
        <f t="shared" si="4"/>
        <v>0</v>
      </c>
      <c r="K167" s="55">
        <f t="shared" si="6"/>
        <v>0</v>
      </c>
      <c r="L167" s="55">
        <f t="shared" si="6"/>
        <v>0</v>
      </c>
    </row>
    <row r="168" spans="1:12" x14ac:dyDescent="0.45">
      <c r="A168" s="40" t="s">
        <v>24</v>
      </c>
      <c r="B168" s="40" t="s">
        <v>28</v>
      </c>
      <c r="C168" s="15">
        <v>6</v>
      </c>
      <c r="D168" s="15">
        <v>3</v>
      </c>
      <c r="E168" s="15">
        <v>3</v>
      </c>
      <c r="F168" s="15">
        <v>0</v>
      </c>
      <c r="G168" s="15">
        <v>59</v>
      </c>
      <c r="H168" s="15">
        <v>0</v>
      </c>
      <c r="I168" s="15"/>
      <c r="J168">
        <f t="shared" si="4"/>
        <v>0</v>
      </c>
      <c r="K168" s="55">
        <f t="shared" si="6"/>
        <v>0</v>
      </c>
      <c r="L168" s="55">
        <f t="shared" si="6"/>
        <v>1</v>
      </c>
    </row>
    <row r="169" spans="1:12" x14ac:dyDescent="0.45">
      <c r="A169" s="40" t="s">
        <v>24</v>
      </c>
      <c r="B169" s="40" t="s">
        <v>101</v>
      </c>
      <c r="C169" s="15">
        <v>7</v>
      </c>
      <c r="D169" s="15">
        <v>7</v>
      </c>
      <c r="E169" s="15">
        <v>0</v>
      </c>
      <c r="F169" s="15">
        <v>0</v>
      </c>
      <c r="G169" s="15">
        <v>42</v>
      </c>
      <c r="H169" s="15"/>
      <c r="I169" s="15"/>
      <c r="J169">
        <f t="shared" si="4"/>
        <v>0</v>
      </c>
      <c r="K169" s="55">
        <f t="shared" si="6"/>
        <v>0</v>
      </c>
      <c r="L169" s="55">
        <f t="shared" si="6"/>
        <v>0</v>
      </c>
    </row>
    <row r="170" spans="1:12" x14ac:dyDescent="0.45">
      <c r="A170" s="40" t="s">
        <v>464</v>
      </c>
      <c r="B170" s="40" t="s">
        <v>52</v>
      </c>
      <c r="C170" s="15">
        <v>8</v>
      </c>
      <c r="D170" s="15">
        <v>6</v>
      </c>
      <c r="E170" s="15">
        <v>3</v>
      </c>
      <c r="F170" s="15">
        <v>0</v>
      </c>
      <c r="G170" s="15">
        <v>23</v>
      </c>
      <c r="H170" s="15"/>
      <c r="I170" s="15"/>
      <c r="J170">
        <f t="shared" si="4"/>
        <v>0</v>
      </c>
      <c r="K170" s="55">
        <f t="shared" si="6"/>
        <v>1</v>
      </c>
      <c r="L170" s="55">
        <f t="shared" si="6"/>
        <v>0</v>
      </c>
    </row>
    <row r="171" spans="1:12" x14ac:dyDescent="0.45">
      <c r="A171" s="40" t="s">
        <v>24</v>
      </c>
      <c r="B171" s="40" t="s">
        <v>101</v>
      </c>
      <c r="C171" s="15">
        <v>7</v>
      </c>
      <c r="D171" s="15">
        <v>7</v>
      </c>
      <c r="E171" s="15">
        <v>1</v>
      </c>
      <c r="F171" s="15">
        <v>0</v>
      </c>
      <c r="G171" s="15">
        <v>43</v>
      </c>
      <c r="H171" s="15"/>
      <c r="I171" s="15"/>
      <c r="J171">
        <f t="shared" si="4"/>
        <v>0</v>
      </c>
      <c r="K171" s="55">
        <f t="shared" si="6"/>
        <v>0</v>
      </c>
      <c r="L171" s="55">
        <f t="shared" si="6"/>
        <v>0</v>
      </c>
    </row>
    <row r="172" spans="1:12" x14ac:dyDescent="0.45">
      <c r="A172" s="40" t="s">
        <v>24</v>
      </c>
      <c r="B172" s="40" t="s">
        <v>101</v>
      </c>
      <c r="C172" s="15">
        <v>4</v>
      </c>
      <c r="D172" s="15">
        <v>5</v>
      </c>
      <c r="E172" s="15">
        <v>0</v>
      </c>
      <c r="F172" s="15">
        <v>0</v>
      </c>
      <c r="G172" s="15">
        <v>27</v>
      </c>
      <c r="H172" s="15"/>
      <c r="I172" s="15"/>
      <c r="J172">
        <f t="shared" si="4"/>
        <v>0</v>
      </c>
      <c r="K172" s="55">
        <f t="shared" si="6"/>
        <v>0</v>
      </c>
      <c r="L172" s="55">
        <f t="shared" si="6"/>
        <v>0</v>
      </c>
    </row>
    <row r="173" spans="1:12" x14ac:dyDescent="0.45">
      <c r="A173" s="40" t="s">
        <v>464</v>
      </c>
      <c r="B173" s="40" t="s">
        <v>28</v>
      </c>
      <c r="C173" s="15">
        <v>6</v>
      </c>
      <c r="D173" s="15">
        <v>5</v>
      </c>
      <c r="E173" s="15">
        <v>2</v>
      </c>
      <c r="F173" s="15">
        <v>0</v>
      </c>
      <c r="G173" s="15">
        <v>64</v>
      </c>
      <c r="H173" s="15">
        <v>0</v>
      </c>
      <c r="I173" s="15"/>
      <c r="J173">
        <f t="shared" si="4"/>
        <v>0</v>
      </c>
      <c r="K173" s="55">
        <f t="shared" si="6"/>
        <v>0</v>
      </c>
      <c r="L173" s="55">
        <f t="shared" si="6"/>
        <v>1</v>
      </c>
    </row>
    <row r="174" spans="1:12" x14ac:dyDescent="0.45">
      <c r="A174" s="40" t="s">
        <v>464</v>
      </c>
      <c r="B174" s="40" t="s">
        <v>52</v>
      </c>
      <c r="C174" s="15">
        <v>6</v>
      </c>
      <c r="D174" s="15">
        <v>4</v>
      </c>
      <c r="E174" s="15">
        <v>3</v>
      </c>
      <c r="F174" s="15">
        <v>0</v>
      </c>
      <c r="G174" s="15">
        <v>20</v>
      </c>
      <c r="H174" s="15">
        <v>0</v>
      </c>
      <c r="I174" s="15"/>
      <c r="J174">
        <f t="shared" si="4"/>
        <v>0</v>
      </c>
      <c r="K174" s="55">
        <f t="shared" si="6"/>
        <v>1</v>
      </c>
      <c r="L174" s="55">
        <f t="shared" si="6"/>
        <v>0</v>
      </c>
    </row>
    <row r="175" spans="1:12" x14ac:dyDescent="0.45">
      <c r="A175" s="40" t="s">
        <v>464</v>
      </c>
      <c r="B175" s="40" t="s">
        <v>52</v>
      </c>
      <c r="C175" s="15">
        <v>7</v>
      </c>
      <c r="D175" s="15">
        <v>4</v>
      </c>
      <c r="E175" s="15">
        <v>2</v>
      </c>
      <c r="F175" s="15">
        <v>1</v>
      </c>
      <c r="G175" s="15">
        <v>33</v>
      </c>
      <c r="H175" s="15"/>
      <c r="I175" s="15"/>
      <c r="J175">
        <f t="shared" si="4"/>
        <v>0</v>
      </c>
      <c r="K175" s="55">
        <f t="shared" si="6"/>
        <v>1</v>
      </c>
      <c r="L175" s="55">
        <f t="shared" si="6"/>
        <v>0</v>
      </c>
    </row>
    <row r="176" spans="1:12" x14ac:dyDescent="0.45">
      <c r="A176" s="40" t="s">
        <v>34</v>
      </c>
      <c r="B176" s="40" t="s">
        <v>101</v>
      </c>
      <c r="C176" s="15">
        <v>3</v>
      </c>
      <c r="D176" s="15">
        <v>3</v>
      </c>
      <c r="E176" s="15">
        <v>1</v>
      </c>
      <c r="F176" s="15">
        <v>0</v>
      </c>
      <c r="G176" s="15">
        <v>70</v>
      </c>
      <c r="H176" s="15"/>
      <c r="I176" s="15"/>
      <c r="J176">
        <f t="shared" si="4"/>
        <v>1</v>
      </c>
      <c r="K176" s="55">
        <f t="shared" si="6"/>
        <v>0</v>
      </c>
      <c r="L176" s="55">
        <f t="shared" si="6"/>
        <v>0</v>
      </c>
    </row>
    <row r="177" spans="1:12" x14ac:dyDescent="0.45">
      <c r="A177" s="40" t="s">
        <v>24</v>
      </c>
      <c r="B177" s="40" t="s">
        <v>52</v>
      </c>
      <c r="C177" s="15">
        <v>5</v>
      </c>
      <c r="D177" s="15">
        <v>5</v>
      </c>
      <c r="E177" s="15">
        <v>0</v>
      </c>
      <c r="F177" s="15">
        <v>0</v>
      </c>
      <c r="G177" s="15">
        <v>15</v>
      </c>
      <c r="H177" s="15"/>
      <c r="I177" s="15"/>
      <c r="J177">
        <f t="shared" si="4"/>
        <v>0</v>
      </c>
      <c r="K177" s="55">
        <f t="shared" si="6"/>
        <v>1</v>
      </c>
      <c r="L177" s="55">
        <f t="shared" si="6"/>
        <v>0</v>
      </c>
    </row>
    <row r="178" spans="1:12" x14ac:dyDescent="0.45">
      <c r="A178" s="40" t="s">
        <v>464</v>
      </c>
      <c r="B178" s="40" t="s">
        <v>52</v>
      </c>
      <c r="C178" s="15">
        <v>29</v>
      </c>
      <c r="D178" s="15">
        <v>28</v>
      </c>
      <c r="E178" s="15">
        <v>2</v>
      </c>
      <c r="F178" s="15">
        <v>0</v>
      </c>
      <c r="G178" s="15">
        <v>20</v>
      </c>
      <c r="H178" s="15"/>
      <c r="I178" s="15"/>
      <c r="J178">
        <f t="shared" si="4"/>
        <v>0</v>
      </c>
      <c r="K178" s="55">
        <f t="shared" si="6"/>
        <v>1</v>
      </c>
      <c r="L178" s="55">
        <f t="shared" si="6"/>
        <v>0</v>
      </c>
    </row>
    <row r="179" spans="1:12" x14ac:dyDescent="0.45">
      <c r="A179" s="40" t="s">
        <v>24</v>
      </c>
      <c r="B179" s="40" t="s">
        <v>28</v>
      </c>
      <c r="C179" s="15">
        <v>3</v>
      </c>
      <c r="D179" s="15">
        <v>3</v>
      </c>
      <c r="E179" s="15">
        <v>1</v>
      </c>
      <c r="F179" s="15">
        <v>0</v>
      </c>
      <c r="G179" s="15">
        <v>22</v>
      </c>
      <c r="H179" s="15">
        <v>0</v>
      </c>
      <c r="I179" s="15"/>
      <c r="J179">
        <f t="shared" si="4"/>
        <v>0</v>
      </c>
      <c r="K179" s="55">
        <f t="shared" si="6"/>
        <v>0</v>
      </c>
      <c r="L179" s="55">
        <f t="shared" si="6"/>
        <v>1</v>
      </c>
    </row>
    <row r="180" spans="1:12" x14ac:dyDescent="0.45">
      <c r="A180" s="40" t="s">
        <v>24</v>
      </c>
      <c r="B180" s="40" t="s">
        <v>28</v>
      </c>
      <c r="C180" s="15">
        <v>7</v>
      </c>
      <c r="D180" s="15">
        <v>4</v>
      </c>
      <c r="E180" s="15">
        <v>4</v>
      </c>
      <c r="F180" s="15">
        <v>0</v>
      </c>
      <c r="G180" s="15">
        <v>45</v>
      </c>
      <c r="H180" s="15"/>
      <c r="I180" s="15"/>
      <c r="J180">
        <f t="shared" si="4"/>
        <v>0</v>
      </c>
      <c r="K180" s="55">
        <f t="shared" si="6"/>
        <v>0</v>
      </c>
      <c r="L180" s="55">
        <f t="shared" si="6"/>
        <v>1</v>
      </c>
    </row>
    <row r="181" spans="1:12" x14ac:dyDescent="0.45">
      <c r="A181" s="40" t="s">
        <v>24</v>
      </c>
      <c r="B181" s="40" t="s">
        <v>101</v>
      </c>
      <c r="C181" s="15">
        <v>15</v>
      </c>
      <c r="D181" s="15">
        <v>0</v>
      </c>
      <c r="E181" s="15">
        <v>15</v>
      </c>
      <c r="F181" s="15">
        <v>0</v>
      </c>
      <c r="G181" s="15"/>
      <c r="H181" s="15"/>
      <c r="I181" s="15"/>
      <c r="J181">
        <f t="shared" si="4"/>
        <v>0</v>
      </c>
      <c r="K181" s="55">
        <f t="shared" si="6"/>
        <v>0</v>
      </c>
      <c r="L181" s="55">
        <f t="shared" si="6"/>
        <v>0</v>
      </c>
    </row>
    <row r="182" spans="1:12" x14ac:dyDescent="0.45">
      <c r="A182" s="40" t="s">
        <v>24</v>
      </c>
      <c r="B182" s="40" t="s">
        <v>52</v>
      </c>
      <c r="C182" s="15">
        <v>8</v>
      </c>
      <c r="D182" s="15">
        <v>7</v>
      </c>
      <c r="E182" s="15">
        <v>2</v>
      </c>
      <c r="F182" s="15">
        <v>0</v>
      </c>
      <c r="G182" s="15">
        <v>36</v>
      </c>
      <c r="H182" s="15">
        <v>0</v>
      </c>
      <c r="I182" s="15"/>
      <c r="J182">
        <f t="shared" si="4"/>
        <v>0</v>
      </c>
      <c r="K182" s="55">
        <f t="shared" si="6"/>
        <v>1</v>
      </c>
      <c r="L182" s="55">
        <f t="shared" si="6"/>
        <v>0</v>
      </c>
    </row>
    <row r="183" spans="1:12" x14ac:dyDescent="0.45">
      <c r="A183" s="40" t="s">
        <v>24</v>
      </c>
      <c r="B183" s="40" t="s">
        <v>28</v>
      </c>
      <c r="C183" s="15">
        <v>10</v>
      </c>
      <c r="D183" s="15">
        <v>7</v>
      </c>
      <c r="E183" s="15">
        <v>4</v>
      </c>
      <c r="F183" s="15">
        <v>0</v>
      </c>
      <c r="G183" s="15">
        <v>40</v>
      </c>
      <c r="H183" s="15">
        <v>1</v>
      </c>
      <c r="I183" s="15" t="s">
        <v>93</v>
      </c>
      <c r="J183">
        <f t="shared" si="4"/>
        <v>0</v>
      </c>
      <c r="K183" s="55">
        <f t="shared" si="6"/>
        <v>0</v>
      </c>
      <c r="L183" s="55">
        <f t="shared" si="6"/>
        <v>1</v>
      </c>
    </row>
    <row r="184" spans="1:12" x14ac:dyDescent="0.45">
      <c r="A184" s="40" t="s">
        <v>24</v>
      </c>
      <c r="B184" s="40" t="s">
        <v>52</v>
      </c>
      <c r="C184" s="15">
        <v>82</v>
      </c>
      <c r="D184" s="15">
        <v>12</v>
      </c>
      <c r="E184" s="15">
        <v>70</v>
      </c>
      <c r="F184" s="15">
        <v>0</v>
      </c>
      <c r="G184" s="15">
        <v>24</v>
      </c>
      <c r="H184" s="15"/>
      <c r="I184" s="15"/>
      <c r="J184">
        <f t="shared" si="4"/>
        <v>0</v>
      </c>
      <c r="K184" s="55">
        <f t="shared" si="6"/>
        <v>1</v>
      </c>
      <c r="L184" s="55">
        <f t="shared" si="6"/>
        <v>0</v>
      </c>
    </row>
    <row r="185" spans="1:12" x14ac:dyDescent="0.45">
      <c r="A185" s="40" t="s">
        <v>24</v>
      </c>
      <c r="B185" s="40" t="s">
        <v>101</v>
      </c>
      <c r="C185" s="15">
        <v>6</v>
      </c>
      <c r="D185" s="15">
        <v>3</v>
      </c>
      <c r="E185" s="15">
        <v>3</v>
      </c>
      <c r="F185" s="15">
        <v>0</v>
      </c>
      <c r="G185" s="15">
        <v>22</v>
      </c>
      <c r="H185" s="15"/>
      <c r="I185" s="15"/>
      <c r="J185">
        <f t="shared" si="4"/>
        <v>0</v>
      </c>
      <c r="K185" s="55">
        <f t="shared" si="6"/>
        <v>0</v>
      </c>
      <c r="L185" s="55">
        <f t="shared" si="6"/>
        <v>0</v>
      </c>
    </row>
    <row r="186" spans="1:12" x14ac:dyDescent="0.45">
      <c r="A186" s="40" t="s">
        <v>464</v>
      </c>
      <c r="B186" s="40" t="s">
        <v>52</v>
      </c>
      <c r="C186" s="15">
        <v>6</v>
      </c>
      <c r="D186" s="15">
        <v>6</v>
      </c>
      <c r="E186" s="15">
        <v>1</v>
      </c>
      <c r="F186" s="15">
        <v>0</v>
      </c>
      <c r="G186" s="15">
        <v>40</v>
      </c>
      <c r="H186" s="15"/>
      <c r="I186" s="15"/>
      <c r="J186">
        <f t="shared" si="4"/>
        <v>0</v>
      </c>
      <c r="K186" s="55">
        <f t="shared" si="6"/>
        <v>1</v>
      </c>
      <c r="L186" s="55">
        <f t="shared" si="6"/>
        <v>0</v>
      </c>
    </row>
    <row r="187" spans="1:12" x14ac:dyDescent="0.45">
      <c r="A187" s="40" t="s">
        <v>464</v>
      </c>
      <c r="B187" s="40" t="s">
        <v>52</v>
      </c>
      <c r="C187" s="15">
        <v>7</v>
      </c>
      <c r="D187" s="15">
        <v>6</v>
      </c>
      <c r="E187" s="15">
        <v>1</v>
      </c>
      <c r="F187" s="15">
        <v>0</v>
      </c>
      <c r="G187" s="15">
        <v>40</v>
      </c>
      <c r="H187" s="15"/>
      <c r="I187" s="15"/>
      <c r="J187">
        <f t="shared" si="4"/>
        <v>0</v>
      </c>
      <c r="K187" s="55">
        <f t="shared" si="6"/>
        <v>1</v>
      </c>
      <c r="L187" s="55">
        <f t="shared" si="6"/>
        <v>0</v>
      </c>
    </row>
    <row r="188" spans="1:12" x14ac:dyDescent="0.45">
      <c r="A188" s="40" t="s">
        <v>1441</v>
      </c>
      <c r="B188" s="40" t="s">
        <v>28</v>
      </c>
      <c r="C188" s="15">
        <v>5</v>
      </c>
      <c r="D188" s="15">
        <v>3</v>
      </c>
      <c r="E188" s="15">
        <v>2</v>
      </c>
      <c r="F188" s="15">
        <v>0</v>
      </c>
      <c r="G188" s="15" t="s">
        <v>665</v>
      </c>
      <c r="H188" s="15"/>
      <c r="I188" s="15"/>
      <c r="J188">
        <f t="shared" si="4"/>
        <v>1</v>
      </c>
      <c r="K188" s="55">
        <f t="shared" si="6"/>
        <v>0</v>
      </c>
      <c r="L188" s="55">
        <f t="shared" si="6"/>
        <v>1</v>
      </c>
    </row>
    <row r="189" spans="1:12" x14ac:dyDescent="0.45">
      <c r="A189" s="40" t="s">
        <v>24</v>
      </c>
      <c r="B189" s="40" t="s">
        <v>52</v>
      </c>
      <c r="C189" s="15">
        <v>10</v>
      </c>
      <c r="D189" s="15">
        <v>7</v>
      </c>
      <c r="E189" s="15">
        <v>3</v>
      </c>
      <c r="F189" s="15">
        <v>0</v>
      </c>
      <c r="G189" s="15">
        <v>43</v>
      </c>
      <c r="H189" s="15"/>
      <c r="I189" s="15"/>
      <c r="J189">
        <f t="shared" si="4"/>
        <v>0</v>
      </c>
      <c r="K189" s="55">
        <f t="shared" si="6"/>
        <v>1</v>
      </c>
      <c r="L189" s="55">
        <f t="shared" si="6"/>
        <v>0</v>
      </c>
    </row>
    <row r="190" spans="1:12" x14ac:dyDescent="0.45">
      <c r="A190" s="40" t="s">
        <v>24</v>
      </c>
      <c r="B190" s="40" t="s">
        <v>52</v>
      </c>
      <c r="C190" s="15">
        <v>6</v>
      </c>
      <c r="D190" s="15">
        <v>3</v>
      </c>
      <c r="E190" s="15">
        <v>3</v>
      </c>
      <c r="F190" s="15">
        <v>0</v>
      </c>
      <c r="G190" s="15">
        <v>17</v>
      </c>
      <c r="H190" s="15"/>
      <c r="I190" s="15"/>
      <c r="J190">
        <f t="shared" si="4"/>
        <v>0</v>
      </c>
      <c r="K190" s="55">
        <f t="shared" si="6"/>
        <v>1</v>
      </c>
      <c r="L190" s="55">
        <f t="shared" si="6"/>
        <v>0</v>
      </c>
    </row>
    <row r="191" spans="1:12" x14ac:dyDescent="0.45">
      <c r="A191" s="40" t="s">
        <v>24</v>
      </c>
      <c r="B191" s="40" t="s">
        <v>52</v>
      </c>
      <c r="C191" s="15">
        <v>5</v>
      </c>
      <c r="D191" s="15">
        <v>5</v>
      </c>
      <c r="E191" s="15">
        <v>0</v>
      </c>
      <c r="F191" s="15">
        <v>0</v>
      </c>
      <c r="G191" s="15">
        <v>59</v>
      </c>
      <c r="H191" s="15"/>
      <c r="I191" s="15"/>
      <c r="J191">
        <f t="shared" si="4"/>
        <v>0</v>
      </c>
      <c r="K191" s="55">
        <f t="shared" si="6"/>
        <v>1</v>
      </c>
      <c r="L191" s="55">
        <f t="shared" si="6"/>
        <v>0</v>
      </c>
    </row>
    <row r="192" spans="1:12" x14ac:dyDescent="0.45">
      <c r="A192" s="40" t="s">
        <v>24</v>
      </c>
      <c r="B192" s="40" t="s">
        <v>28</v>
      </c>
      <c r="C192" s="15">
        <v>5</v>
      </c>
      <c r="D192" s="15">
        <v>5</v>
      </c>
      <c r="E192" s="15">
        <v>0</v>
      </c>
      <c r="F192" s="15">
        <v>0</v>
      </c>
      <c r="G192" s="15"/>
      <c r="H192" s="15"/>
      <c r="I192" s="15"/>
      <c r="J192">
        <f t="shared" si="4"/>
        <v>0</v>
      </c>
      <c r="K192" s="55">
        <f t="shared" si="6"/>
        <v>0</v>
      </c>
      <c r="L192" s="55">
        <f t="shared" si="6"/>
        <v>1</v>
      </c>
    </row>
    <row r="193" spans="1:12" x14ac:dyDescent="0.45">
      <c r="A193" s="40" t="s">
        <v>464</v>
      </c>
      <c r="B193" s="40" t="s">
        <v>52</v>
      </c>
      <c r="C193" s="15">
        <v>9</v>
      </c>
      <c r="D193" s="15">
        <v>8</v>
      </c>
      <c r="E193" s="15">
        <v>1</v>
      </c>
      <c r="F193" s="15">
        <v>0</v>
      </c>
      <c r="G193" s="15">
        <v>41</v>
      </c>
      <c r="H193" s="15"/>
      <c r="I193" s="15"/>
      <c r="J193">
        <f t="shared" si="4"/>
        <v>0</v>
      </c>
      <c r="K193" s="55">
        <f t="shared" si="6"/>
        <v>1</v>
      </c>
      <c r="L193" s="55">
        <f t="shared" si="6"/>
        <v>0</v>
      </c>
    </row>
    <row r="194" spans="1:12" x14ac:dyDescent="0.45">
      <c r="A194" s="40" t="s">
        <v>24</v>
      </c>
      <c r="B194" s="40" t="s">
        <v>52</v>
      </c>
      <c r="C194" s="15">
        <v>12</v>
      </c>
      <c r="D194" s="15">
        <v>5</v>
      </c>
      <c r="E194" s="15">
        <v>7</v>
      </c>
      <c r="F194" s="15">
        <v>0</v>
      </c>
      <c r="G194" s="15">
        <v>32</v>
      </c>
      <c r="H194" s="15"/>
      <c r="I194" s="15"/>
      <c r="J194">
        <f t="shared" si="4"/>
        <v>0</v>
      </c>
      <c r="K194" s="55">
        <f t="shared" si="6"/>
        <v>1</v>
      </c>
      <c r="L194" s="55">
        <f t="shared" si="6"/>
        <v>0</v>
      </c>
    </row>
    <row r="195" spans="1:12" x14ac:dyDescent="0.45">
      <c r="A195" s="40" t="s">
        <v>464</v>
      </c>
      <c r="B195" s="40" t="s">
        <v>52</v>
      </c>
      <c r="C195" s="15">
        <v>9</v>
      </c>
      <c r="D195" s="15">
        <v>8</v>
      </c>
      <c r="E195" s="15">
        <v>2</v>
      </c>
      <c r="F195" s="15">
        <v>0</v>
      </c>
      <c r="G195" s="15">
        <v>34</v>
      </c>
      <c r="H195" s="15"/>
      <c r="I195" s="15"/>
      <c r="J195">
        <f t="shared" ref="J195:J258" si="7">IF(A195="OPEN",1,0)</f>
        <v>0</v>
      </c>
      <c r="K195" s="55">
        <f t="shared" ref="K195:L226" si="8">IF($B195=K$1,1,0)</f>
        <v>1</v>
      </c>
      <c r="L195" s="55">
        <f t="shared" si="8"/>
        <v>0</v>
      </c>
    </row>
    <row r="196" spans="1:12" x14ac:dyDescent="0.45">
      <c r="A196" s="40" t="s">
        <v>34</v>
      </c>
      <c r="B196" s="40" t="s">
        <v>52</v>
      </c>
      <c r="C196" s="15">
        <v>4</v>
      </c>
      <c r="D196" s="15">
        <v>1</v>
      </c>
      <c r="E196" s="15">
        <v>3</v>
      </c>
      <c r="F196" s="15">
        <v>0</v>
      </c>
      <c r="G196" s="15">
        <v>34</v>
      </c>
      <c r="H196" s="15"/>
      <c r="I196" s="15"/>
      <c r="J196">
        <f t="shared" si="7"/>
        <v>1</v>
      </c>
      <c r="K196" s="55">
        <f t="shared" si="8"/>
        <v>1</v>
      </c>
      <c r="L196" s="55">
        <f t="shared" si="8"/>
        <v>0</v>
      </c>
    </row>
    <row r="197" spans="1:12" x14ac:dyDescent="0.45">
      <c r="A197" s="40" t="s">
        <v>24</v>
      </c>
      <c r="B197" s="40" t="s">
        <v>101</v>
      </c>
      <c r="C197" s="15">
        <v>12</v>
      </c>
      <c r="D197" s="15">
        <v>1</v>
      </c>
      <c r="E197" s="15">
        <v>11</v>
      </c>
      <c r="F197" s="15">
        <v>0</v>
      </c>
      <c r="G197" s="15" t="s">
        <v>699</v>
      </c>
      <c r="H197" s="15"/>
      <c r="I197" s="15"/>
      <c r="J197">
        <f t="shared" si="7"/>
        <v>0</v>
      </c>
      <c r="K197" s="55">
        <f t="shared" si="8"/>
        <v>0</v>
      </c>
      <c r="L197" s="55">
        <f t="shared" si="8"/>
        <v>0</v>
      </c>
    </row>
    <row r="198" spans="1:12" x14ac:dyDescent="0.45">
      <c r="A198" s="40" t="s">
        <v>34</v>
      </c>
      <c r="B198" s="40" t="s">
        <v>52</v>
      </c>
      <c r="C198" s="15">
        <v>19</v>
      </c>
      <c r="D198" s="15">
        <v>6</v>
      </c>
      <c r="E198" s="15">
        <v>13</v>
      </c>
      <c r="F198" s="15">
        <v>0</v>
      </c>
      <c r="G198" s="15">
        <v>22</v>
      </c>
      <c r="H198" s="15"/>
      <c r="I198" s="15"/>
      <c r="J198">
        <f t="shared" si="7"/>
        <v>1</v>
      </c>
      <c r="K198" s="55">
        <f t="shared" si="8"/>
        <v>1</v>
      </c>
      <c r="L198" s="55">
        <f t="shared" si="8"/>
        <v>0</v>
      </c>
    </row>
    <row r="199" spans="1:12" x14ac:dyDescent="0.45">
      <c r="A199" s="40" t="s">
        <v>24</v>
      </c>
      <c r="B199" s="40" t="s">
        <v>28</v>
      </c>
      <c r="C199" s="15">
        <v>11</v>
      </c>
      <c r="D199" s="15">
        <v>9</v>
      </c>
      <c r="E199" s="15">
        <v>2</v>
      </c>
      <c r="F199" s="15">
        <v>0</v>
      </c>
      <c r="G199" s="15">
        <v>34</v>
      </c>
      <c r="H199" s="15"/>
      <c r="I199" s="15"/>
      <c r="J199">
        <f t="shared" si="7"/>
        <v>0</v>
      </c>
      <c r="K199" s="55">
        <f t="shared" si="8"/>
        <v>0</v>
      </c>
      <c r="L199" s="55">
        <f t="shared" si="8"/>
        <v>1</v>
      </c>
    </row>
    <row r="200" spans="1:12" x14ac:dyDescent="0.45">
      <c r="A200" s="40" t="s">
        <v>24</v>
      </c>
      <c r="B200" s="40" t="s">
        <v>28</v>
      </c>
      <c r="C200" s="15">
        <v>6</v>
      </c>
      <c r="D200" s="15">
        <v>0</v>
      </c>
      <c r="E200" s="15">
        <v>3</v>
      </c>
      <c r="F200" s="15">
        <v>0</v>
      </c>
      <c r="G200" s="15">
        <v>44</v>
      </c>
      <c r="H200" s="15">
        <v>1</v>
      </c>
      <c r="I200" s="15" t="s">
        <v>709</v>
      </c>
      <c r="J200">
        <f t="shared" si="7"/>
        <v>0</v>
      </c>
      <c r="K200" s="55">
        <f t="shared" si="8"/>
        <v>0</v>
      </c>
      <c r="L200" s="55">
        <f t="shared" si="8"/>
        <v>1</v>
      </c>
    </row>
    <row r="201" spans="1:12" x14ac:dyDescent="0.45">
      <c r="A201" s="40" t="s">
        <v>24</v>
      </c>
      <c r="B201" s="40" t="s">
        <v>52</v>
      </c>
      <c r="C201" s="15">
        <v>5</v>
      </c>
      <c r="D201" s="15">
        <v>4</v>
      </c>
      <c r="E201" s="15">
        <v>1</v>
      </c>
      <c r="F201" s="15">
        <v>4</v>
      </c>
      <c r="G201" s="15">
        <v>37</v>
      </c>
      <c r="H201" s="15"/>
      <c r="I201" s="15"/>
      <c r="J201">
        <f t="shared" si="7"/>
        <v>0</v>
      </c>
      <c r="K201" s="55">
        <f t="shared" si="8"/>
        <v>1</v>
      </c>
      <c r="L201" s="55">
        <f t="shared" si="8"/>
        <v>0</v>
      </c>
    </row>
    <row r="202" spans="1:12" x14ac:dyDescent="0.45">
      <c r="A202" s="40" t="s">
        <v>24</v>
      </c>
      <c r="B202" s="40" t="s">
        <v>52</v>
      </c>
      <c r="C202" s="15">
        <v>4</v>
      </c>
      <c r="D202" s="15">
        <v>5</v>
      </c>
      <c r="E202" s="15">
        <v>0</v>
      </c>
      <c r="F202" s="15">
        <v>4</v>
      </c>
      <c r="G202" s="15">
        <v>37</v>
      </c>
      <c r="H202" s="15"/>
      <c r="I202" s="15"/>
      <c r="J202">
        <f t="shared" si="7"/>
        <v>0</v>
      </c>
      <c r="K202" s="55">
        <f t="shared" si="8"/>
        <v>1</v>
      </c>
      <c r="L202" s="55">
        <f t="shared" si="8"/>
        <v>0</v>
      </c>
    </row>
    <row r="203" spans="1:12" x14ac:dyDescent="0.45">
      <c r="A203" s="40" t="s">
        <v>24</v>
      </c>
      <c r="B203" s="40" t="s">
        <v>52</v>
      </c>
      <c r="C203" s="15">
        <v>45</v>
      </c>
      <c r="D203" s="15">
        <v>13</v>
      </c>
      <c r="E203" s="15">
        <v>32</v>
      </c>
      <c r="F203" s="15">
        <v>0</v>
      </c>
      <c r="G203" s="15">
        <v>39</v>
      </c>
      <c r="H203" s="15">
        <v>1</v>
      </c>
      <c r="I203" s="15" t="s">
        <v>720</v>
      </c>
      <c r="J203">
        <f t="shared" si="7"/>
        <v>0</v>
      </c>
      <c r="K203" s="55">
        <f t="shared" si="8"/>
        <v>1</v>
      </c>
      <c r="L203" s="55">
        <f t="shared" si="8"/>
        <v>0</v>
      </c>
    </row>
    <row r="204" spans="1:12" x14ac:dyDescent="0.45">
      <c r="A204" s="40" t="s">
        <v>24</v>
      </c>
      <c r="B204" s="40" t="s">
        <v>52</v>
      </c>
      <c r="C204" s="15">
        <v>18</v>
      </c>
      <c r="D204" s="15">
        <v>14</v>
      </c>
      <c r="E204" s="15">
        <v>4</v>
      </c>
      <c r="F204" s="15">
        <v>0</v>
      </c>
      <c r="G204" s="15">
        <v>41</v>
      </c>
      <c r="H204" s="15"/>
      <c r="I204" s="15"/>
      <c r="J204">
        <f t="shared" si="7"/>
        <v>0</v>
      </c>
      <c r="K204" s="55">
        <f t="shared" si="8"/>
        <v>1</v>
      </c>
      <c r="L204" s="55">
        <f t="shared" si="8"/>
        <v>0</v>
      </c>
    </row>
    <row r="205" spans="1:12" x14ac:dyDescent="0.45">
      <c r="A205" s="40" t="s">
        <v>24</v>
      </c>
      <c r="B205" s="40" t="s">
        <v>52</v>
      </c>
      <c r="C205" s="15">
        <v>11</v>
      </c>
      <c r="D205" s="15">
        <v>8</v>
      </c>
      <c r="E205" s="15">
        <v>3</v>
      </c>
      <c r="F205" s="15">
        <v>0</v>
      </c>
      <c r="G205" s="15">
        <v>45</v>
      </c>
      <c r="H205" s="15"/>
      <c r="I205" s="15"/>
      <c r="J205">
        <f t="shared" si="7"/>
        <v>0</v>
      </c>
      <c r="K205" s="55">
        <f t="shared" si="8"/>
        <v>1</v>
      </c>
      <c r="L205" s="55">
        <f t="shared" si="8"/>
        <v>0</v>
      </c>
    </row>
    <row r="206" spans="1:12" x14ac:dyDescent="0.45">
      <c r="A206" s="40" t="s">
        <v>24</v>
      </c>
      <c r="B206" s="40" t="s">
        <v>28</v>
      </c>
      <c r="C206" s="15">
        <v>6</v>
      </c>
      <c r="D206" s="15">
        <v>6</v>
      </c>
      <c r="E206" s="15">
        <v>1</v>
      </c>
      <c r="F206" s="15">
        <v>0</v>
      </c>
      <c r="G206" s="15">
        <v>42</v>
      </c>
      <c r="H206" s="15">
        <v>1</v>
      </c>
      <c r="I206" s="15" t="s">
        <v>732</v>
      </c>
      <c r="J206">
        <f t="shared" si="7"/>
        <v>0</v>
      </c>
      <c r="K206" s="55">
        <f t="shared" si="8"/>
        <v>0</v>
      </c>
      <c r="L206" s="55">
        <f t="shared" si="8"/>
        <v>1</v>
      </c>
    </row>
    <row r="207" spans="1:12" x14ac:dyDescent="0.45">
      <c r="A207" s="40" t="s">
        <v>24</v>
      </c>
      <c r="B207" s="40" t="s">
        <v>52</v>
      </c>
      <c r="C207" s="15">
        <v>10</v>
      </c>
      <c r="D207" s="15">
        <v>8</v>
      </c>
      <c r="E207" s="15">
        <v>2</v>
      </c>
      <c r="F207" s="15">
        <v>0</v>
      </c>
      <c r="G207" s="15">
        <v>45</v>
      </c>
      <c r="H207" s="15"/>
      <c r="I207" s="15"/>
      <c r="J207">
        <f t="shared" si="7"/>
        <v>0</v>
      </c>
      <c r="K207" s="55">
        <f t="shared" si="8"/>
        <v>1</v>
      </c>
      <c r="L207" s="55">
        <f t="shared" si="8"/>
        <v>0</v>
      </c>
    </row>
    <row r="208" spans="1:12" x14ac:dyDescent="0.45">
      <c r="A208" s="40" t="s">
        <v>464</v>
      </c>
      <c r="B208" s="40" t="s">
        <v>28</v>
      </c>
      <c r="C208" s="15">
        <v>16</v>
      </c>
      <c r="D208" s="15">
        <v>11</v>
      </c>
      <c r="E208" s="15">
        <v>6</v>
      </c>
      <c r="F208" s="15">
        <v>0</v>
      </c>
      <c r="G208" s="15">
        <v>28</v>
      </c>
      <c r="H208" s="15"/>
      <c r="I208" s="15"/>
      <c r="J208">
        <f t="shared" si="7"/>
        <v>0</v>
      </c>
      <c r="K208" s="55">
        <f t="shared" si="8"/>
        <v>0</v>
      </c>
      <c r="L208" s="55">
        <f t="shared" si="8"/>
        <v>1</v>
      </c>
    </row>
    <row r="209" spans="1:12" x14ac:dyDescent="0.45">
      <c r="A209" s="40" t="s">
        <v>24</v>
      </c>
      <c r="B209" s="40" t="s">
        <v>28</v>
      </c>
      <c r="C209" s="15">
        <v>11</v>
      </c>
      <c r="D209" s="15">
        <v>10</v>
      </c>
      <c r="E209" s="15">
        <v>2</v>
      </c>
      <c r="F209" s="15">
        <v>0</v>
      </c>
      <c r="G209" s="15">
        <v>45</v>
      </c>
      <c r="H209" s="15"/>
      <c r="I209" s="15"/>
      <c r="J209">
        <f t="shared" si="7"/>
        <v>0</v>
      </c>
      <c r="K209" s="55">
        <f t="shared" si="8"/>
        <v>0</v>
      </c>
      <c r="L209" s="55">
        <f t="shared" si="8"/>
        <v>1</v>
      </c>
    </row>
    <row r="210" spans="1:12" x14ac:dyDescent="0.45">
      <c r="A210" s="40" t="s">
        <v>24</v>
      </c>
      <c r="B210" s="40" t="s">
        <v>28</v>
      </c>
      <c r="C210" s="15">
        <v>3</v>
      </c>
      <c r="D210" s="15">
        <v>0</v>
      </c>
      <c r="E210" s="15">
        <v>1</v>
      </c>
      <c r="F210" s="15">
        <v>0</v>
      </c>
      <c r="G210" s="15">
        <v>19</v>
      </c>
      <c r="H210" s="15"/>
      <c r="I210" s="15"/>
      <c r="J210">
        <f t="shared" si="7"/>
        <v>0</v>
      </c>
      <c r="K210" s="55">
        <f t="shared" si="8"/>
        <v>0</v>
      </c>
      <c r="L210" s="55">
        <f t="shared" si="8"/>
        <v>1</v>
      </c>
    </row>
    <row r="211" spans="1:12" x14ac:dyDescent="0.45">
      <c r="A211" s="40" t="s">
        <v>24</v>
      </c>
      <c r="B211" s="40" t="s">
        <v>28</v>
      </c>
      <c r="C211" s="15">
        <v>3</v>
      </c>
      <c r="D211" s="15">
        <v>0</v>
      </c>
      <c r="E211" s="15">
        <v>3</v>
      </c>
      <c r="F211" s="15">
        <v>0</v>
      </c>
      <c r="G211" s="15">
        <v>24</v>
      </c>
      <c r="H211" s="15"/>
      <c r="I211" s="15"/>
      <c r="J211">
        <f t="shared" si="7"/>
        <v>0</v>
      </c>
      <c r="K211" s="55">
        <f t="shared" si="8"/>
        <v>0</v>
      </c>
      <c r="L211" s="55">
        <f t="shared" si="8"/>
        <v>1</v>
      </c>
    </row>
    <row r="212" spans="1:12" x14ac:dyDescent="0.45">
      <c r="A212" s="40" t="s">
        <v>24</v>
      </c>
      <c r="B212" s="40" t="s">
        <v>28</v>
      </c>
      <c r="C212" s="15">
        <v>7</v>
      </c>
      <c r="D212" s="15">
        <v>7</v>
      </c>
      <c r="E212" s="15">
        <v>1</v>
      </c>
      <c r="F212" s="15">
        <v>0</v>
      </c>
      <c r="G212" s="15">
        <v>25</v>
      </c>
      <c r="H212" s="15">
        <v>1</v>
      </c>
      <c r="I212" s="15" t="s">
        <v>746</v>
      </c>
      <c r="J212">
        <f t="shared" si="7"/>
        <v>0</v>
      </c>
      <c r="K212" s="55">
        <f t="shared" si="8"/>
        <v>0</v>
      </c>
      <c r="L212" s="55">
        <f t="shared" si="8"/>
        <v>1</v>
      </c>
    </row>
    <row r="213" spans="1:12" x14ac:dyDescent="0.45">
      <c r="A213" s="40" t="s">
        <v>24</v>
      </c>
      <c r="B213" s="40" t="s">
        <v>52</v>
      </c>
      <c r="C213" s="15">
        <v>26</v>
      </c>
      <c r="D213" s="15">
        <v>5</v>
      </c>
      <c r="E213" s="15">
        <v>21</v>
      </c>
      <c r="F213" s="15">
        <v>0</v>
      </c>
      <c r="G213" s="15">
        <v>27</v>
      </c>
      <c r="H213" s="15"/>
      <c r="I213" s="15"/>
      <c r="J213">
        <f t="shared" si="7"/>
        <v>0</v>
      </c>
      <c r="K213" s="55">
        <f t="shared" si="8"/>
        <v>1</v>
      </c>
      <c r="L213" s="55">
        <f t="shared" si="8"/>
        <v>0</v>
      </c>
    </row>
    <row r="214" spans="1:12" x14ac:dyDescent="0.45">
      <c r="A214" s="40" t="s">
        <v>464</v>
      </c>
      <c r="B214" s="40" t="s">
        <v>28</v>
      </c>
      <c r="C214" s="15">
        <v>7</v>
      </c>
      <c r="D214" s="15">
        <v>6</v>
      </c>
      <c r="E214" s="15">
        <v>2</v>
      </c>
      <c r="F214" s="15">
        <v>0</v>
      </c>
      <c r="G214" s="15">
        <v>52</v>
      </c>
      <c r="H214" s="15">
        <v>1</v>
      </c>
      <c r="I214" s="15"/>
      <c r="J214">
        <f t="shared" si="7"/>
        <v>0</v>
      </c>
      <c r="K214" s="55">
        <f t="shared" si="8"/>
        <v>0</v>
      </c>
      <c r="L214" s="55">
        <f t="shared" si="8"/>
        <v>1</v>
      </c>
    </row>
    <row r="215" spans="1:12" x14ac:dyDescent="0.45">
      <c r="A215" s="40" t="s">
        <v>24</v>
      </c>
      <c r="B215" s="40" t="s">
        <v>28</v>
      </c>
      <c r="C215" s="15">
        <v>6</v>
      </c>
      <c r="D215" s="15">
        <v>6</v>
      </c>
      <c r="E215" s="15">
        <v>0</v>
      </c>
      <c r="F215" s="15">
        <v>0</v>
      </c>
      <c r="G215" s="15">
        <v>29</v>
      </c>
      <c r="H215" s="15">
        <v>0</v>
      </c>
      <c r="I215" s="15"/>
      <c r="J215">
        <f t="shared" si="7"/>
        <v>0</v>
      </c>
      <c r="K215" s="55">
        <f t="shared" si="8"/>
        <v>0</v>
      </c>
      <c r="L215" s="55">
        <f t="shared" si="8"/>
        <v>1</v>
      </c>
    </row>
    <row r="216" spans="1:12" x14ac:dyDescent="0.45">
      <c r="A216" s="40" t="s">
        <v>34</v>
      </c>
      <c r="B216" s="40" t="s">
        <v>28</v>
      </c>
      <c r="C216" s="15">
        <v>6</v>
      </c>
      <c r="D216" s="15">
        <v>0</v>
      </c>
      <c r="E216" s="15">
        <v>6</v>
      </c>
      <c r="F216" s="15">
        <v>0</v>
      </c>
      <c r="G216" s="15">
        <v>18</v>
      </c>
      <c r="H216" s="15"/>
      <c r="I216" s="15"/>
      <c r="J216">
        <f t="shared" si="7"/>
        <v>1</v>
      </c>
      <c r="K216" s="55">
        <f t="shared" si="8"/>
        <v>0</v>
      </c>
      <c r="L216" s="55">
        <f t="shared" si="8"/>
        <v>1</v>
      </c>
    </row>
    <row r="217" spans="1:12" x14ac:dyDescent="0.45">
      <c r="A217" s="40" t="s">
        <v>24</v>
      </c>
      <c r="B217" s="40" t="s">
        <v>28</v>
      </c>
      <c r="C217" s="15">
        <v>9</v>
      </c>
      <c r="D217" s="15">
        <v>5</v>
      </c>
      <c r="E217" s="15">
        <v>5</v>
      </c>
      <c r="F217" s="15">
        <v>0</v>
      </c>
      <c r="G217" s="15">
        <v>24</v>
      </c>
      <c r="H217" s="15"/>
      <c r="I217" s="15"/>
      <c r="J217">
        <f t="shared" si="7"/>
        <v>0</v>
      </c>
      <c r="K217" s="55">
        <f t="shared" si="8"/>
        <v>0</v>
      </c>
      <c r="L217" s="55">
        <f t="shared" si="8"/>
        <v>1</v>
      </c>
    </row>
    <row r="218" spans="1:12" x14ac:dyDescent="0.45">
      <c r="A218" s="40" t="s">
        <v>24</v>
      </c>
      <c r="B218" s="40" t="s">
        <v>52</v>
      </c>
      <c r="C218" s="15">
        <v>13</v>
      </c>
      <c r="D218" s="15">
        <v>9</v>
      </c>
      <c r="E218" s="15">
        <v>4</v>
      </c>
      <c r="F218" s="15">
        <v>0</v>
      </c>
      <c r="G218" s="15">
        <v>19</v>
      </c>
      <c r="H218" s="15"/>
      <c r="I218" s="15"/>
      <c r="J218">
        <f t="shared" si="7"/>
        <v>0</v>
      </c>
      <c r="K218" s="55">
        <f t="shared" si="8"/>
        <v>1</v>
      </c>
      <c r="L218" s="55">
        <f t="shared" si="8"/>
        <v>0</v>
      </c>
    </row>
    <row r="219" spans="1:12" x14ac:dyDescent="0.45">
      <c r="A219" s="40" t="s">
        <v>34</v>
      </c>
      <c r="B219" s="40" t="s">
        <v>28</v>
      </c>
      <c r="C219" s="15">
        <v>4</v>
      </c>
      <c r="D219" s="15">
        <v>0</v>
      </c>
      <c r="E219" s="15">
        <v>4</v>
      </c>
      <c r="F219" s="15">
        <v>0</v>
      </c>
      <c r="G219" s="15">
        <v>15</v>
      </c>
      <c r="H219" s="15"/>
      <c r="I219" s="15"/>
      <c r="J219">
        <f t="shared" si="7"/>
        <v>1</v>
      </c>
      <c r="K219" s="55">
        <f t="shared" si="8"/>
        <v>0</v>
      </c>
      <c r="L219" s="55">
        <f t="shared" si="8"/>
        <v>1</v>
      </c>
    </row>
    <row r="220" spans="1:12" x14ac:dyDescent="0.45">
      <c r="A220" s="40" t="s">
        <v>24</v>
      </c>
      <c r="B220" s="40" t="s">
        <v>52</v>
      </c>
      <c r="C220" s="15">
        <v>4</v>
      </c>
      <c r="D220" s="15">
        <v>1</v>
      </c>
      <c r="E220" s="15">
        <v>4</v>
      </c>
      <c r="F220" s="15">
        <v>0</v>
      </c>
      <c r="G220" s="15">
        <v>14</v>
      </c>
      <c r="H220" s="15"/>
      <c r="I220" s="15"/>
      <c r="J220">
        <f t="shared" si="7"/>
        <v>0</v>
      </c>
      <c r="K220" s="55">
        <f t="shared" si="8"/>
        <v>1</v>
      </c>
      <c r="L220" s="55">
        <f t="shared" si="8"/>
        <v>0</v>
      </c>
    </row>
    <row r="221" spans="1:12" x14ac:dyDescent="0.45">
      <c r="A221" s="40" t="s">
        <v>24</v>
      </c>
      <c r="B221" s="40" t="s">
        <v>101</v>
      </c>
      <c r="C221" s="15">
        <v>7</v>
      </c>
      <c r="D221" s="15">
        <v>6</v>
      </c>
      <c r="E221" s="15">
        <v>1</v>
      </c>
      <c r="F221" s="15">
        <v>0</v>
      </c>
      <c r="G221" s="15">
        <v>20</v>
      </c>
      <c r="H221" s="15">
        <v>1</v>
      </c>
      <c r="I221" s="15" t="s">
        <v>782</v>
      </c>
      <c r="J221">
        <f t="shared" si="7"/>
        <v>0</v>
      </c>
      <c r="K221" s="55">
        <f t="shared" si="8"/>
        <v>0</v>
      </c>
      <c r="L221" s="55">
        <f t="shared" si="8"/>
        <v>0</v>
      </c>
    </row>
    <row r="222" spans="1:12" x14ac:dyDescent="0.45">
      <c r="A222" s="40" t="s">
        <v>24</v>
      </c>
      <c r="B222" s="40" t="s">
        <v>52</v>
      </c>
      <c r="C222" s="15">
        <v>55</v>
      </c>
      <c r="D222" s="15">
        <v>32</v>
      </c>
      <c r="E222" s="15">
        <v>23</v>
      </c>
      <c r="F222" s="15">
        <v>0</v>
      </c>
      <c r="G222" s="15">
        <v>23</v>
      </c>
      <c r="H222" s="15"/>
      <c r="I222" s="15"/>
      <c r="J222">
        <f t="shared" si="7"/>
        <v>0</v>
      </c>
      <c r="K222" s="55">
        <f t="shared" si="8"/>
        <v>1</v>
      </c>
      <c r="L222" s="55">
        <f t="shared" si="8"/>
        <v>0</v>
      </c>
    </row>
    <row r="223" spans="1:12" x14ac:dyDescent="0.45">
      <c r="A223" s="40" t="s">
        <v>24</v>
      </c>
      <c r="B223" s="40" t="s">
        <v>28</v>
      </c>
      <c r="C223" s="15">
        <v>10</v>
      </c>
      <c r="D223" s="15">
        <v>0</v>
      </c>
      <c r="E223" s="15">
        <v>10</v>
      </c>
      <c r="F223" s="15">
        <v>0</v>
      </c>
      <c r="G223" s="15">
        <v>15</v>
      </c>
      <c r="H223" s="15"/>
      <c r="I223" s="15"/>
      <c r="J223">
        <f t="shared" si="7"/>
        <v>0</v>
      </c>
      <c r="K223" s="55">
        <f t="shared" si="8"/>
        <v>0</v>
      </c>
      <c r="L223" s="55">
        <f t="shared" si="8"/>
        <v>1</v>
      </c>
    </row>
    <row r="224" spans="1:12" x14ac:dyDescent="0.45">
      <c r="A224" s="40" t="s">
        <v>34</v>
      </c>
      <c r="B224" s="40" t="s">
        <v>101</v>
      </c>
      <c r="C224" s="15">
        <v>9</v>
      </c>
      <c r="D224" s="15">
        <v>6</v>
      </c>
      <c r="E224" s="15">
        <v>4</v>
      </c>
      <c r="F224" s="15">
        <v>0</v>
      </c>
      <c r="G224" s="15">
        <v>18</v>
      </c>
      <c r="H224" s="15"/>
      <c r="I224" s="15"/>
      <c r="J224">
        <f t="shared" si="7"/>
        <v>1</v>
      </c>
      <c r="K224" s="55">
        <f t="shared" si="8"/>
        <v>0</v>
      </c>
      <c r="L224" s="55">
        <f t="shared" si="8"/>
        <v>0</v>
      </c>
    </row>
    <row r="225" spans="1:12" x14ac:dyDescent="0.45">
      <c r="A225" s="40" t="s">
        <v>24</v>
      </c>
      <c r="B225" s="40" t="s">
        <v>28</v>
      </c>
      <c r="C225" s="15">
        <v>11</v>
      </c>
      <c r="D225" s="15">
        <v>6</v>
      </c>
      <c r="E225" s="15">
        <v>5</v>
      </c>
      <c r="F225" s="15">
        <v>0</v>
      </c>
      <c r="G225" s="15">
        <v>32</v>
      </c>
      <c r="H225" s="15"/>
      <c r="I225" s="15"/>
      <c r="J225">
        <f t="shared" si="7"/>
        <v>0</v>
      </c>
      <c r="K225" s="55">
        <f t="shared" si="8"/>
        <v>0</v>
      </c>
      <c r="L225" s="55">
        <f t="shared" si="8"/>
        <v>1</v>
      </c>
    </row>
    <row r="226" spans="1:12" x14ac:dyDescent="0.45">
      <c r="A226" s="40" t="s">
        <v>24</v>
      </c>
      <c r="B226" s="40" t="s">
        <v>101</v>
      </c>
      <c r="C226" s="15">
        <v>10</v>
      </c>
      <c r="D226" s="15">
        <v>6</v>
      </c>
      <c r="E226" s="15">
        <v>5</v>
      </c>
      <c r="F226" s="15">
        <v>0</v>
      </c>
      <c r="G226" s="15">
        <v>32</v>
      </c>
      <c r="H226" s="15"/>
      <c r="I226" s="15"/>
      <c r="J226">
        <f t="shared" si="7"/>
        <v>0</v>
      </c>
      <c r="K226" s="55">
        <f t="shared" si="8"/>
        <v>0</v>
      </c>
      <c r="L226" s="55">
        <f t="shared" si="8"/>
        <v>0</v>
      </c>
    </row>
    <row r="227" spans="1:12" x14ac:dyDescent="0.45">
      <c r="A227" s="40" t="s">
        <v>1432</v>
      </c>
      <c r="B227" s="40" t="s">
        <v>101</v>
      </c>
      <c r="C227" s="15">
        <v>5</v>
      </c>
      <c r="D227" s="15">
        <v>0</v>
      </c>
      <c r="E227" s="15">
        <v>5</v>
      </c>
      <c r="F227" s="15">
        <v>0</v>
      </c>
      <c r="G227" s="15">
        <v>18</v>
      </c>
      <c r="H227" s="15"/>
      <c r="I227" s="15"/>
      <c r="J227">
        <f t="shared" si="7"/>
        <v>0</v>
      </c>
      <c r="K227" s="55">
        <f t="shared" ref="K227:L258" si="9">IF($B227=K$1,1,0)</f>
        <v>0</v>
      </c>
      <c r="L227" s="55">
        <f t="shared" si="9"/>
        <v>0</v>
      </c>
    </row>
    <row r="228" spans="1:12" x14ac:dyDescent="0.45">
      <c r="A228" s="40" t="s">
        <v>24</v>
      </c>
      <c r="B228" s="40" t="s">
        <v>52</v>
      </c>
      <c r="C228" s="15">
        <v>3</v>
      </c>
      <c r="D228" s="15">
        <v>1</v>
      </c>
      <c r="E228" s="15">
        <v>2</v>
      </c>
      <c r="F228" s="15">
        <v>0</v>
      </c>
      <c r="G228" s="15">
        <v>18</v>
      </c>
      <c r="H228" s="15"/>
      <c r="I228" s="15"/>
      <c r="J228">
        <f t="shared" si="7"/>
        <v>0</v>
      </c>
      <c r="K228" s="55">
        <f t="shared" si="9"/>
        <v>1</v>
      </c>
      <c r="L228" s="55">
        <f t="shared" si="9"/>
        <v>0</v>
      </c>
    </row>
    <row r="229" spans="1:12" x14ac:dyDescent="0.45">
      <c r="A229" s="40" t="s">
        <v>24</v>
      </c>
      <c r="B229" s="40" t="s">
        <v>52</v>
      </c>
      <c r="C229" s="15">
        <v>4</v>
      </c>
      <c r="D229" s="15">
        <v>2</v>
      </c>
      <c r="E229" s="15">
        <v>2</v>
      </c>
      <c r="F229" s="15">
        <v>0</v>
      </c>
      <c r="G229" s="15">
        <v>26</v>
      </c>
      <c r="H229" s="15"/>
      <c r="I229" s="15"/>
      <c r="J229">
        <f t="shared" si="7"/>
        <v>0</v>
      </c>
      <c r="K229" s="55">
        <f t="shared" si="9"/>
        <v>1</v>
      </c>
      <c r="L229" s="55">
        <f t="shared" si="9"/>
        <v>0</v>
      </c>
    </row>
    <row r="230" spans="1:12" x14ac:dyDescent="0.45">
      <c r="A230" s="40" t="s">
        <v>1432</v>
      </c>
      <c r="B230" s="40" t="s">
        <v>28</v>
      </c>
      <c r="C230" s="15">
        <v>9</v>
      </c>
      <c r="D230" s="15">
        <v>7</v>
      </c>
      <c r="E230" s="15">
        <v>2</v>
      </c>
      <c r="F230" s="15">
        <v>0</v>
      </c>
      <c r="G230" s="15">
        <v>28</v>
      </c>
      <c r="H230" s="15"/>
      <c r="I230" s="15"/>
      <c r="J230">
        <f t="shared" si="7"/>
        <v>0</v>
      </c>
      <c r="K230" s="55">
        <f t="shared" si="9"/>
        <v>0</v>
      </c>
      <c r="L230" s="55">
        <f t="shared" si="9"/>
        <v>1</v>
      </c>
    </row>
    <row r="231" spans="1:12" x14ac:dyDescent="0.45">
      <c r="A231" s="40" t="s">
        <v>24</v>
      </c>
      <c r="B231" s="40" t="s">
        <v>52</v>
      </c>
      <c r="C231" s="15">
        <v>7</v>
      </c>
      <c r="D231" s="15">
        <v>8</v>
      </c>
      <c r="E231" s="15">
        <v>0</v>
      </c>
      <c r="F231" s="15">
        <v>0</v>
      </c>
      <c r="G231" s="15">
        <v>44</v>
      </c>
      <c r="H231" s="15">
        <v>1</v>
      </c>
      <c r="I231" s="15" t="s">
        <v>817</v>
      </c>
      <c r="J231">
        <f t="shared" si="7"/>
        <v>0</v>
      </c>
      <c r="K231" s="55">
        <f t="shared" si="9"/>
        <v>1</v>
      </c>
      <c r="L231" s="55">
        <f t="shared" si="9"/>
        <v>0</v>
      </c>
    </row>
    <row r="232" spans="1:12" x14ac:dyDescent="0.45">
      <c r="A232" s="40" t="s">
        <v>24</v>
      </c>
      <c r="B232" s="40" t="s">
        <v>52</v>
      </c>
      <c r="C232" s="15">
        <v>14</v>
      </c>
      <c r="D232" s="15">
        <v>10</v>
      </c>
      <c r="E232" s="15">
        <v>5</v>
      </c>
      <c r="F232" s="15">
        <v>0</v>
      </c>
      <c r="G232" s="15">
        <v>16</v>
      </c>
      <c r="H232" s="15"/>
      <c r="I232" s="15"/>
      <c r="J232">
        <f t="shared" si="7"/>
        <v>0</v>
      </c>
      <c r="K232" s="55">
        <f t="shared" si="9"/>
        <v>1</v>
      </c>
      <c r="L232" s="55">
        <f t="shared" si="9"/>
        <v>0</v>
      </c>
    </row>
    <row r="233" spans="1:12" x14ac:dyDescent="0.45">
      <c r="A233" s="40" t="s">
        <v>24</v>
      </c>
      <c r="B233" s="40" t="s">
        <v>28</v>
      </c>
      <c r="C233" s="15">
        <v>11</v>
      </c>
      <c r="D233" s="15">
        <v>8</v>
      </c>
      <c r="E233" s="15">
        <v>4</v>
      </c>
      <c r="F233" s="15">
        <v>0</v>
      </c>
      <c r="G233" s="15">
        <v>44</v>
      </c>
      <c r="H233" s="15"/>
      <c r="I233" s="15"/>
      <c r="J233">
        <f t="shared" si="7"/>
        <v>0</v>
      </c>
      <c r="K233" s="55">
        <f t="shared" si="9"/>
        <v>0</v>
      </c>
      <c r="L233" s="55">
        <f t="shared" si="9"/>
        <v>1</v>
      </c>
    </row>
    <row r="234" spans="1:12" x14ac:dyDescent="0.45">
      <c r="A234" s="40" t="s">
        <v>34</v>
      </c>
      <c r="B234" s="40" t="s">
        <v>101</v>
      </c>
      <c r="C234" s="15">
        <v>6</v>
      </c>
      <c r="D234" s="15">
        <v>3</v>
      </c>
      <c r="E234" s="15">
        <v>4</v>
      </c>
      <c r="F234" s="15">
        <v>0</v>
      </c>
      <c r="G234" s="15">
        <v>43</v>
      </c>
      <c r="H234" s="15"/>
      <c r="I234" s="15"/>
      <c r="J234">
        <f t="shared" si="7"/>
        <v>1</v>
      </c>
      <c r="K234" s="55">
        <f t="shared" si="9"/>
        <v>0</v>
      </c>
      <c r="L234" s="55">
        <f t="shared" si="9"/>
        <v>0</v>
      </c>
    </row>
    <row r="235" spans="1:12" x14ac:dyDescent="0.45">
      <c r="A235" s="40" t="s">
        <v>464</v>
      </c>
      <c r="B235" s="40" t="s">
        <v>52</v>
      </c>
      <c r="C235" s="15">
        <v>11</v>
      </c>
      <c r="D235" s="15">
        <v>5</v>
      </c>
      <c r="E235" s="15">
        <v>7</v>
      </c>
      <c r="F235" s="15">
        <v>0</v>
      </c>
      <c r="G235" s="15">
        <v>25</v>
      </c>
      <c r="H235" s="15"/>
      <c r="I235" s="15"/>
      <c r="J235">
        <f t="shared" si="7"/>
        <v>0</v>
      </c>
      <c r="K235" s="55">
        <f t="shared" si="9"/>
        <v>1</v>
      </c>
      <c r="L235" s="55">
        <f t="shared" si="9"/>
        <v>0</v>
      </c>
    </row>
    <row r="236" spans="1:12" x14ac:dyDescent="0.45">
      <c r="A236" s="40" t="s">
        <v>34</v>
      </c>
      <c r="B236" s="40" t="s">
        <v>28</v>
      </c>
      <c r="C236" s="15">
        <v>8</v>
      </c>
      <c r="D236" s="15">
        <v>6</v>
      </c>
      <c r="E236" s="15">
        <v>2</v>
      </c>
      <c r="F236" s="15">
        <v>0</v>
      </c>
      <c r="G236" s="15">
        <v>36</v>
      </c>
      <c r="H236" s="15"/>
      <c r="I236" s="15"/>
      <c r="J236">
        <f t="shared" si="7"/>
        <v>1</v>
      </c>
      <c r="K236" s="55">
        <f t="shared" si="9"/>
        <v>0</v>
      </c>
      <c r="L236" s="55">
        <f t="shared" si="9"/>
        <v>1</v>
      </c>
    </row>
    <row r="237" spans="1:12" x14ac:dyDescent="0.45">
      <c r="A237" s="40" t="s">
        <v>24</v>
      </c>
      <c r="B237" s="40" t="s">
        <v>28</v>
      </c>
      <c r="C237" s="15">
        <v>6</v>
      </c>
      <c r="D237" s="15">
        <v>7</v>
      </c>
      <c r="E237" s="15">
        <v>0</v>
      </c>
      <c r="F237" s="15">
        <v>0</v>
      </c>
      <c r="G237" s="15">
        <v>36</v>
      </c>
      <c r="H237" s="15">
        <v>0</v>
      </c>
      <c r="I237" s="15"/>
      <c r="J237">
        <f t="shared" si="7"/>
        <v>0</v>
      </c>
      <c r="K237" s="55">
        <f t="shared" si="9"/>
        <v>0</v>
      </c>
      <c r="L237" s="55">
        <f t="shared" si="9"/>
        <v>1</v>
      </c>
    </row>
    <row r="238" spans="1:12" x14ac:dyDescent="0.45">
      <c r="A238" s="40" t="s">
        <v>24</v>
      </c>
      <c r="B238" s="40" t="s">
        <v>52</v>
      </c>
      <c r="C238" s="15">
        <v>15</v>
      </c>
      <c r="D238" s="15">
        <v>7</v>
      </c>
      <c r="E238" s="15">
        <v>8</v>
      </c>
      <c r="F238" s="15">
        <v>0</v>
      </c>
      <c r="G238" s="15">
        <v>48</v>
      </c>
      <c r="H238" s="15"/>
      <c r="I238" s="15"/>
      <c r="J238">
        <f t="shared" si="7"/>
        <v>0</v>
      </c>
      <c r="K238" s="55">
        <f t="shared" si="9"/>
        <v>1</v>
      </c>
      <c r="L238" s="55">
        <f t="shared" si="9"/>
        <v>0</v>
      </c>
    </row>
    <row r="239" spans="1:12" x14ac:dyDescent="0.45">
      <c r="A239" s="40" t="s">
        <v>24</v>
      </c>
      <c r="B239" s="40" t="s">
        <v>28</v>
      </c>
      <c r="C239" s="15">
        <v>3</v>
      </c>
      <c r="D239" s="15">
        <v>1</v>
      </c>
      <c r="E239" s="15">
        <v>2</v>
      </c>
      <c r="F239" s="15">
        <v>0</v>
      </c>
      <c r="G239" s="15"/>
      <c r="H239" s="15"/>
      <c r="I239" s="15"/>
      <c r="J239">
        <f t="shared" si="7"/>
        <v>0</v>
      </c>
      <c r="K239" s="55">
        <f t="shared" si="9"/>
        <v>0</v>
      </c>
      <c r="L239" s="55">
        <f t="shared" si="9"/>
        <v>1</v>
      </c>
    </row>
    <row r="240" spans="1:12" x14ac:dyDescent="0.45">
      <c r="A240" s="40" t="s">
        <v>24</v>
      </c>
      <c r="B240" s="40" t="s">
        <v>28</v>
      </c>
      <c r="C240" s="15">
        <v>3</v>
      </c>
      <c r="D240" s="15">
        <v>4</v>
      </c>
      <c r="E240" s="15">
        <v>0</v>
      </c>
      <c r="F240" s="15">
        <v>0</v>
      </c>
      <c r="G240" s="15">
        <v>41</v>
      </c>
      <c r="H240" s="15"/>
      <c r="I240" s="15"/>
      <c r="J240">
        <f t="shared" si="7"/>
        <v>0</v>
      </c>
      <c r="K240" s="55">
        <f t="shared" si="9"/>
        <v>0</v>
      </c>
      <c r="L240" s="55">
        <f t="shared" si="9"/>
        <v>1</v>
      </c>
    </row>
    <row r="241" spans="1:12" x14ac:dyDescent="0.45">
      <c r="A241" s="40" t="s">
        <v>24</v>
      </c>
      <c r="B241" s="40" t="s">
        <v>28</v>
      </c>
      <c r="C241" s="15">
        <v>6</v>
      </c>
      <c r="D241" s="15">
        <v>3</v>
      </c>
      <c r="E241" s="15">
        <v>3</v>
      </c>
      <c r="F241" s="15">
        <v>0</v>
      </c>
      <c r="G241" s="15">
        <v>43</v>
      </c>
      <c r="H241" s="15"/>
      <c r="I241" s="15"/>
      <c r="J241">
        <f t="shared" si="7"/>
        <v>0</v>
      </c>
      <c r="K241" s="55">
        <f t="shared" si="9"/>
        <v>0</v>
      </c>
      <c r="L241" s="55">
        <f t="shared" si="9"/>
        <v>1</v>
      </c>
    </row>
    <row r="242" spans="1:12" x14ac:dyDescent="0.45">
      <c r="A242" s="40" t="s">
        <v>24</v>
      </c>
      <c r="B242" s="40" t="s">
        <v>28</v>
      </c>
      <c r="C242" s="15">
        <v>15</v>
      </c>
      <c r="D242" s="15">
        <v>2</v>
      </c>
      <c r="E242" s="15">
        <v>13</v>
      </c>
      <c r="F242" s="15">
        <v>0</v>
      </c>
      <c r="G242" s="15">
        <v>15</v>
      </c>
      <c r="H242" s="15"/>
      <c r="I242" s="15"/>
      <c r="J242">
        <f t="shared" si="7"/>
        <v>0</v>
      </c>
      <c r="K242" s="55">
        <f t="shared" si="9"/>
        <v>0</v>
      </c>
      <c r="L242" s="55">
        <f t="shared" si="9"/>
        <v>1</v>
      </c>
    </row>
    <row r="243" spans="1:12" x14ac:dyDescent="0.45">
      <c r="A243" s="40" t="s">
        <v>24</v>
      </c>
      <c r="B243" s="40" t="s">
        <v>28</v>
      </c>
      <c r="C243" s="15">
        <v>9</v>
      </c>
      <c r="D243" s="15">
        <v>6</v>
      </c>
      <c r="E243" s="15">
        <v>4</v>
      </c>
      <c r="F243" s="15">
        <v>0</v>
      </c>
      <c r="G243" s="15">
        <v>66</v>
      </c>
      <c r="H243" s="15">
        <v>0</v>
      </c>
      <c r="I243" s="15"/>
      <c r="J243">
        <f t="shared" si="7"/>
        <v>0</v>
      </c>
      <c r="K243" s="55">
        <f t="shared" si="9"/>
        <v>0</v>
      </c>
      <c r="L243" s="55">
        <f t="shared" si="9"/>
        <v>1</v>
      </c>
    </row>
    <row r="244" spans="1:12" x14ac:dyDescent="0.45">
      <c r="A244" s="40" t="s">
        <v>24</v>
      </c>
      <c r="B244" s="40" t="s">
        <v>52</v>
      </c>
      <c r="C244" s="15">
        <v>7</v>
      </c>
      <c r="D244" s="15">
        <v>7</v>
      </c>
      <c r="E244" s="15">
        <v>0</v>
      </c>
      <c r="F244" s="15">
        <v>0</v>
      </c>
      <c r="G244" s="15">
        <v>42</v>
      </c>
      <c r="H244" s="15">
        <v>1</v>
      </c>
      <c r="I244" s="15" t="s">
        <v>862</v>
      </c>
      <c r="J244">
        <f t="shared" si="7"/>
        <v>0</v>
      </c>
      <c r="K244" s="55">
        <f t="shared" si="9"/>
        <v>1</v>
      </c>
      <c r="L244" s="55">
        <f t="shared" si="9"/>
        <v>0</v>
      </c>
    </row>
    <row r="245" spans="1:12" x14ac:dyDescent="0.45">
      <c r="A245" s="40" t="s">
        <v>464</v>
      </c>
      <c r="B245" s="40" t="s">
        <v>28</v>
      </c>
      <c r="C245" s="15">
        <v>8</v>
      </c>
      <c r="D245" s="15">
        <v>5</v>
      </c>
      <c r="E245" s="15">
        <v>3</v>
      </c>
      <c r="F245" s="15">
        <v>0</v>
      </c>
      <c r="G245" s="15">
        <v>36</v>
      </c>
      <c r="H245" s="15">
        <v>1</v>
      </c>
      <c r="I245" s="15" t="s">
        <v>864</v>
      </c>
      <c r="J245">
        <f t="shared" si="7"/>
        <v>0</v>
      </c>
      <c r="K245" s="55">
        <f t="shared" si="9"/>
        <v>0</v>
      </c>
      <c r="L245" s="55">
        <f t="shared" si="9"/>
        <v>1</v>
      </c>
    </row>
    <row r="246" spans="1:12" x14ac:dyDescent="0.45">
      <c r="A246" s="40" t="s">
        <v>24</v>
      </c>
      <c r="B246" s="40" t="s">
        <v>28</v>
      </c>
      <c r="C246" s="15">
        <v>4</v>
      </c>
      <c r="D246" s="15">
        <v>0</v>
      </c>
      <c r="E246" s="15">
        <v>4</v>
      </c>
      <c r="F246" s="15">
        <v>0</v>
      </c>
      <c r="G246" s="15">
        <v>13</v>
      </c>
      <c r="H246" s="15"/>
      <c r="I246" s="15"/>
      <c r="J246">
        <f t="shared" si="7"/>
        <v>0</v>
      </c>
      <c r="K246" s="55">
        <f t="shared" si="9"/>
        <v>0</v>
      </c>
      <c r="L246" s="55">
        <f t="shared" si="9"/>
        <v>1</v>
      </c>
    </row>
    <row r="247" spans="1:12" x14ac:dyDescent="0.45">
      <c r="A247" s="40" t="s">
        <v>24</v>
      </c>
      <c r="B247" s="40" t="s">
        <v>52</v>
      </c>
      <c r="C247" s="15">
        <v>7</v>
      </c>
      <c r="D247" s="15">
        <v>7</v>
      </c>
      <c r="E247" s="15">
        <v>0</v>
      </c>
      <c r="F247" s="15">
        <v>0</v>
      </c>
      <c r="G247" s="15">
        <v>40</v>
      </c>
      <c r="H247" s="15">
        <v>1</v>
      </c>
      <c r="I247" s="15" t="s">
        <v>873</v>
      </c>
      <c r="J247">
        <f t="shared" si="7"/>
        <v>0</v>
      </c>
      <c r="K247" s="55">
        <f t="shared" si="9"/>
        <v>1</v>
      </c>
      <c r="L247" s="55">
        <f t="shared" si="9"/>
        <v>0</v>
      </c>
    </row>
    <row r="248" spans="1:12" x14ac:dyDescent="0.45">
      <c r="A248" s="40" t="s">
        <v>24</v>
      </c>
      <c r="B248" s="40" t="s">
        <v>52</v>
      </c>
      <c r="C248" s="15">
        <v>14</v>
      </c>
      <c r="D248" s="15">
        <v>8</v>
      </c>
      <c r="E248" s="15">
        <v>7</v>
      </c>
      <c r="F248" s="15">
        <v>0</v>
      </c>
      <c r="G248" s="15">
        <v>47</v>
      </c>
      <c r="H248" s="15"/>
      <c r="I248" s="15"/>
      <c r="J248">
        <f t="shared" si="7"/>
        <v>0</v>
      </c>
      <c r="K248" s="55">
        <f t="shared" si="9"/>
        <v>1</v>
      </c>
      <c r="L248" s="55">
        <f t="shared" si="9"/>
        <v>0</v>
      </c>
    </row>
    <row r="249" spans="1:12" x14ac:dyDescent="0.45">
      <c r="A249" s="40" t="s">
        <v>24</v>
      </c>
      <c r="B249" s="40" t="s">
        <v>52</v>
      </c>
      <c r="C249" s="15">
        <v>21</v>
      </c>
      <c r="D249" s="15">
        <v>10</v>
      </c>
      <c r="E249" s="15">
        <v>12</v>
      </c>
      <c r="F249" s="15">
        <v>0</v>
      </c>
      <c r="G249" s="15">
        <v>44</v>
      </c>
      <c r="H249" s="15"/>
      <c r="I249" s="15"/>
      <c r="J249">
        <f t="shared" si="7"/>
        <v>0</v>
      </c>
      <c r="K249" s="55">
        <f t="shared" si="9"/>
        <v>1</v>
      </c>
      <c r="L249" s="55">
        <f t="shared" si="9"/>
        <v>0</v>
      </c>
    </row>
    <row r="250" spans="1:12" x14ac:dyDescent="0.45">
      <c r="A250" s="40" t="s">
        <v>1432</v>
      </c>
      <c r="B250" s="40" t="s">
        <v>28</v>
      </c>
      <c r="C250" s="15">
        <v>6</v>
      </c>
      <c r="D250" s="15">
        <v>0</v>
      </c>
      <c r="E250" s="15">
        <v>6</v>
      </c>
      <c r="F250" s="15">
        <v>0</v>
      </c>
      <c r="G250" s="15">
        <v>15</v>
      </c>
      <c r="H250" s="15"/>
      <c r="I250" s="15"/>
      <c r="J250">
        <f t="shared" si="7"/>
        <v>0</v>
      </c>
      <c r="K250" s="55">
        <f t="shared" si="9"/>
        <v>0</v>
      </c>
      <c r="L250" s="55">
        <f t="shared" si="9"/>
        <v>1</v>
      </c>
    </row>
    <row r="251" spans="1:12" x14ac:dyDescent="0.45">
      <c r="A251" s="40" t="s">
        <v>1432</v>
      </c>
      <c r="B251" s="40" t="s">
        <v>52</v>
      </c>
      <c r="C251" s="15">
        <v>37</v>
      </c>
      <c r="D251" s="15">
        <v>15</v>
      </c>
      <c r="E251" s="15">
        <v>24</v>
      </c>
      <c r="F251" s="15">
        <v>0</v>
      </c>
      <c r="G251" s="15" t="s">
        <v>887</v>
      </c>
      <c r="H251" s="15"/>
      <c r="I251" s="15"/>
      <c r="J251">
        <f t="shared" si="7"/>
        <v>0</v>
      </c>
      <c r="K251" s="55">
        <f t="shared" si="9"/>
        <v>1</v>
      </c>
      <c r="L251" s="55">
        <f t="shared" si="9"/>
        <v>0</v>
      </c>
    </row>
    <row r="252" spans="1:12" x14ac:dyDescent="0.45">
      <c r="A252" s="40" t="s">
        <v>24</v>
      </c>
      <c r="B252" s="40" t="s">
        <v>28</v>
      </c>
      <c r="C252" s="15">
        <v>6</v>
      </c>
      <c r="D252" s="15">
        <v>0</v>
      </c>
      <c r="E252" s="15">
        <v>6</v>
      </c>
      <c r="F252" s="15">
        <v>0</v>
      </c>
      <c r="G252" s="15">
        <v>48</v>
      </c>
      <c r="H252" s="15">
        <v>1</v>
      </c>
      <c r="I252" s="15" t="s">
        <v>891</v>
      </c>
      <c r="J252">
        <f t="shared" si="7"/>
        <v>0</v>
      </c>
      <c r="K252" s="55">
        <f t="shared" si="9"/>
        <v>0</v>
      </c>
      <c r="L252" s="55">
        <f t="shared" si="9"/>
        <v>1</v>
      </c>
    </row>
    <row r="253" spans="1:12" x14ac:dyDescent="0.45">
      <c r="A253" s="40" t="s">
        <v>24</v>
      </c>
      <c r="B253" s="40" t="s">
        <v>52</v>
      </c>
      <c r="C253" s="15">
        <v>29</v>
      </c>
      <c r="D253" s="15">
        <v>4</v>
      </c>
      <c r="E253" s="15">
        <v>25</v>
      </c>
      <c r="F253" s="15">
        <v>0</v>
      </c>
      <c r="G253" s="15">
        <v>15</v>
      </c>
      <c r="H253" s="15"/>
      <c r="I253" s="15"/>
      <c r="J253">
        <f t="shared" si="7"/>
        <v>0</v>
      </c>
      <c r="K253" s="55">
        <f t="shared" si="9"/>
        <v>1</v>
      </c>
      <c r="L253" s="55">
        <f t="shared" si="9"/>
        <v>0</v>
      </c>
    </row>
    <row r="254" spans="1:12" x14ac:dyDescent="0.45">
      <c r="A254" s="40" t="s">
        <v>24</v>
      </c>
      <c r="B254" s="40" t="s">
        <v>52</v>
      </c>
      <c r="C254" s="15">
        <v>4</v>
      </c>
      <c r="D254" s="15">
        <v>1</v>
      </c>
      <c r="E254" s="15">
        <v>3</v>
      </c>
      <c r="F254" s="15">
        <v>0</v>
      </c>
      <c r="G254" s="15">
        <v>14</v>
      </c>
      <c r="H254" s="15"/>
      <c r="I254" s="15"/>
      <c r="J254">
        <f t="shared" si="7"/>
        <v>0</v>
      </c>
      <c r="K254" s="55">
        <f t="shared" si="9"/>
        <v>1</v>
      </c>
      <c r="L254" s="55">
        <f t="shared" si="9"/>
        <v>0</v>
      </c>
    </row>
    <row r="255" spans="1:12" x14ac:dyDescent="0.45">
      <c r="A255" s="40" t="s">
        <v>24</v>
      </c>
      <c r="B255" s="40" t="s">
        <v>28</v>
      </c>
      <c r="C255" s="15">
        <v>15</v>
      </c>
      <c r="D255" s="15">
        <v>5</v>
      </c>
      <c r="E255" s="15">
        <v>10</v>
      </c>
      <c r="F255" s="15">
        <v>0</v>
      </c>
      <c r="G255" s="15" t="s">
        <v>903</v>
      </c>
      <c r="H255" s="15"/>
      <c r="I255" s="15"/>
      <c r="J255">
        <f t="shared" si="7"/>
        <v>0</v>
      </c>
      <c r="K255" s="55">
        <f t="shared" si="9"/>
        <v>0</v>
      </c>
      <c r="L255" s="55">
        <f t="shared" si="9"/>
        <v>1</v>
      </c>
    </row>
    <row r="256" spans="1:12" x14ac:dyDescent="0.45">
      <c r="A256" s="40" t="s">
        <v>24</v>
      </c>
      <c r="B256" s="40" t="s">
        <v>52</v>
      </c>
      <c r="C256" s="15">
        <v>4</v>
      </c>
      <c r="D256" s="15">
        <v>5</v>
      </c>
      <c r="E256" s="15">
        <v>0</v>
      </c>
      <c r="F256" s="15">
        <v>0</v>
      </c>
      <c r="G256" s="15">
        <v>35</v>
      </c>
      <c r="H256" s="15">
        <v>1</v>
      </c>
      <c r="I256" s="15" t="s">
        <v>907</v>
      </c>
      <c r="J256">
        <f t="shared" si="7"/>
        <v>0</v>
      </c>
      <c r="K256" s="55">
        <f t="shared" si="9"/>
        <v>1</v>
      </c>
      <c r="L256" s="55">
        <f t="shared" si="9"/>
        <v>0</v>
      </c>
    </row>
    <row r="257" spans="1:12" x14ac:dyDescent="0.45">
      <c r="A257" s="40" t="s">
        <v>24</v>
      </c>
      <c r="B257" s="40" t="s">
        <v>28</v>
      </c>
      <c r="C257" s="15">
        <v>3</v>
      </c>
      <c r="D257" s="15">
        <v>2</v>
      </c>
      <c r="E257" s="15">
        <v>2</v>
      </c>
      <c r="F257" s="15">
        <v>0</v>
      </c>
      <c r="G257" s="15">
        <v>37</v>
      </c>
      <c r="H257" s="15">
        <v>1</v>
      </c>
      <c r="I257" s="15" t="s">
        <v>419</v>
      </c>
      <c r="J257">
        <f t="shared" si="7"/>
        <v>0</v>
      </c>
      <c r="K257" s="55">
        <f t="shared" si="9"/>
        <v>0</v>
      </c>
      <c r="L257" s="55">
        <f t="shared" si="9"/>
        <v>1</v>
      </c>
    </row>
    <row r="258" spans="1:12" x14ac:dyDescent="0.45">
      <c r="A258" s="40" t="s">
        <v>24</v>
      </c>
      <c r="B258" s="40" t="s">
        <v>28</v>
      </c>
      <c r="C258" s="15">
        <v>6</v>
      </c>
      <c r="D258" s="15">
        <v>5</v>
      </c>
      <c r="E258" s="15">
        <v>2</v>
      </c>
      <c r="F258" s="15">
        <v>1</v>
      </c>
      <c r="G258" s="15">
        <v>41</v>
      </c>
      <c r="H258" s="15">
        <v>0</v>
      </c>
      <c r="I258" s="15"/>
      <c r="J258">
        <f t="shared" si="7"/>
        <v>0</v>
      </c>
      <c r="K258" s="55">
        <f t="shared" si="9"/>
        <v>0</v>
      </c>
      <c r="L258" s="55">
        <f t="shared" si="9"/>
        <v>1</v>
      </c>
    </row>
    <row r="259" spans="1:12" x14ac:dyDescent="0.45">
      <c r="A259" s="40" t="s">
        <v>1432</v>
      </c>
      <c r="B259" s="40" t="s">
        <v>52</v>
      </c>
      <c r="C259" s="15">
        <v>8</v>
      </c>
      <c r="D259" s="15">
        <v>3</v>
      </c>
      <c r="E259" s="15">
        <v>5</v>
      </c>
      <c r="F259" s="15">
        <v>0</v>
      </c>
      <c r="G259" s="15">
        <v>14</v>
      </c>
      <c r="H259" s="15"/>
      <c r="I259" s="15"/>
      <c r="J259">
        <f t="shared" ref="J259:J322" si="10">IF(A259="OPEN",1,0)</f>
        <v>0</v>
      </c>
      <c r="K259" s="55">
        <f t="shared" ref="K259:L290" si="11">IF($B259=K$1,1,0)</f>
        <v>1</v>
      </c>
      <c r="L259" s="55">
        <f t="shared" si="11"/>
        <v>0</v>
      </c>
    </row>
    <row r="260" spans="1:12" x14ac:dyDescent="0.45">
      <c r="A260" s="40" t="s">
        <v>24</v>
      </c>
      <c r="B260" s="40" t="s">
        <v>52</v>
      </c>
      <c r="C260" s="15">
        <v>9</v>
      </c>
      <c r="D260" s="15">
        <v>2</v>
      </c>
      <c r="E260" s="15">
        <v>7</v>
      </c>
      <c r="F260" s="15">
        <v>0</v>
      </c>
      <c r="G260" s="15">
        <v>16</v>
      </c>
      <c r="H260" s="15"/>
      <c r="I260" s="15"/>
      <c r="J260">
        <f t="shared" si="10"/>
        <v>0</v>
      </c>
      <c r="K260" s="55">
        <f t="shared" si="11"/>
        <v>1</v>
      </c>
      <c r="L260" s="55">
        <f t="shared" si="11"/>
        <v>0</v>
      </c>
    </row>
    <row r="261" spans="1:12" x14ac:dyDescent="0.45">
      <c r="A261" s="40" t="s">
        <v>464</v>
      </c>
      <c r="B261" s="40" t="s">
        <v>28</v>
      </c>
      <c r="C261" s="15">
        <v>7</v>
      </c>
      <c r="D261" s="15">
        <v>4</v>
      </c>
      <c r="E261" s="15">
        <v>3</v>
      </c>
      <c r="F261" s="15">
        <v>1</v>
      </c>
      <c r="G261" s="15">
        <v>43</v>
      </c>
      <c r="H261" s="15">
        <v>0</v>
      </c>
      <c r="I261" s="15"/>
      <c r="J261">
        <f t="shared" si="10"/>
        <v>0</v>
      </c>
      <c r="K261" s="55">
        <f t="shared" si="11"/>
        <v>0</v>
      </c>
      <c r="L261" s="55">
        <f t="shared" si="11"/>
        <v>1</v>
      </c>
    </row>
    <row r="262" spans="1:12" x14ac:dyDescent="0.45">
      <c r="A262" s="40" t="s">
        <v>24</v>
      </c>
      <c r="B262" s="40" t="s">
        <v>52</v>
      </c>
      <c r="C262" s="15">
        <v>4</v>
      </c>
      <c r="D262" s="15">
        <v>2</v>
      </c>
      <c r="E262" s="15">
        <v>2</v>
      </c>
      <c r="F262" s="15">
        <v>0</v>
      </c>
      <c r="G262" s="15">
        <v>16</v>
      </c>
      <c r="H262" s="15"/>
      <c r="I262" s="15"/>
      <c r="J262">
        <f t="shared" si="10"/>
        <v>0</v>
      </c>
      <c r="K262" s="55">
        <f t="shared" si="11"/>
        <v>1</v>
      </c>
      <c r="L262" s="55">
        <f t="shared" si="11"/>
        <v>0</v>
      </c>
    </row>
    <row r="263" spans="1:12" x14ac:dyDescent="0.45">
      <c r="A263" s="40" t="s">
        <v>24</v>
      </c>
      <c r="B263" s="40" t="s">
        <v>28</v>
      </c>
      <c r="C263" s="15">
        <v>3</v>
      </c>
      <c r="D263" s="15">
        <v>3</v>
      </c>
      <c r="E263" s="15">
        <v>0</v>
      </c>
      <c r="F263" s="15">
        <v>0</v>
      </c>
      <c r="G263" s="15">
        <v>36</v>
      </c>
      <c r="H263" s="15"/>
      <c r="I263" s="15"/>
      <c r="J263">
        <f t="shared" si="10"/>
        <v>0</v>
      </c>
      <c r="K263" s="55">
        <f t="shared" si="11"/>
        <v>0</v>
      </c>
      <c r="L263" s="55">
        <f t="shared" si="11"/>
        <v>1</v>
      </c>
    </row>
    <row r="264" spans="1:12" x14ac:dyDescent="0.45">
      <c r="A264" s="40" t="s">
        <v>1432</v>
      </c>
      <c r="B264" s="40" t="s">
        <v>52</v>
      </c>
      <c r="C264" s="15">
        <v>7</v>
      </c>
      <c r="D264" s="15">
        <v>6</v>
      </c>
      <c r="E264" s="15">
        <v>1</v>
      </c>
      <c r="F264" s="15">
        <v>0</v>
      </c>
      <c r="G264" s="15">
        <v>41</v>
      </c>
      <c r="H264" s="15">
        <v>0</v>
      </c>
      <c r="I264" s="15"/>
      <c r="J264">
        <f t="shared" si="10"/>
        <v>0</v>
      </c>
      <c r="K264" s="55">
        <f t="shared" si="11"/>
        <v>1</v>
      </c>
      <c r="L264" s="55">
        <f t="shared" si="11"/>
        <v>0</v>
      </c>
    </row>
    <row r="265" spans="1:12" x14ac:dyDescent="0.45">
      <c r="A265" s="40" t="s">
        <v>24</v>
      </c>
      <c r="B265" s="40" t="s">
        <v>52</v>
      </c>
      <c r="C265" s="15">
        <v>4</v>
      </c>
      <c r="D265" s="15">
        <v>3</v>
      </c>
      <c r="E265" s="15">
        <v>1</v>
      </c>
      <c r="F265" s="15">
        <v>0</v>
      </c>
      <c r="G265" s="15">
        <v>14</v>
      </c>
      <c r="H265" s="15"/>
      <c r="I265" s="15"/>
      <c r="J265">
        <f t="shared" si="10"/>
        <v>0</v>
      </c>
      <c r="K265" s="55">
        <f t="shared" si="11"/>
        <v>1</v>
      </c>
      <c r="L265" s="55">
        <f t="shared" si="11"/>
        <v>0</v>
      </c>
    </row>
    <row r="266" spans="1:12" x14ac:dyDescent="0.45">
      <c r="A266" s="40" t="s">
        <v>24</v>
      </c>
      <c r="B266" s="40" t="s">
        <v>52</v>
      </c>
      <c r="C266" s="15">
        <v>3</v>
      </c>
      <c r="D266" s="15">
        <v>2</v>
      </c>
      <c r="E266" s="15">
        <v>1</v>
      </c>
      <c r="F266" s="15">
        <v>0</v>
      </c>
      <c r="G266" s="15">
        <v>17</v>
      </c>
      <c r="H266" s="15"/>
      <c r="I266" s="15"/>
      <c r="J266">
        <f t="shared" si="10"/>
        <v>0</v>
      </c>
      <c r="K266" s="55">
        <f t="shared" si="11"/>
        <v>1</v>
      </c>
      <c r="L266" s="55">
        <f t="shared" si="11"/>
        <v>0</v>
      </c>
    </row>
    <row r="267" spans="1:12" x14ac:dyDescent="0.45">
      <c r="A267" s="40" t="s">
        <v>24</v>
      </c>
      <c r="B267" s="40" t="s">
        <v>28</v>
      </c>
      <c r="C267" s="15">
        <v>5</v>
      </c>
      <c r="D267" s="15">
        <v>6</v>
      </c>
      <c r="E267" s="15">
        <v>0</v>
      </c>
      <c r="F267" s="15">
        <v>0</v>
      </c>
      <c r="G267" s="15"/>
      <c r="H267" s="15">
        <v>1</v>
      </c>
      <c r="I267" s="15" t="s">
        <v>942</v>
      </c>
      <c r="J267">
        <f t="shared" si="10"/>
        <v>0</v>
      </c>
      <c r="K267" s="55">
        <f t="shared" si="11"/>
        <v>0</v>
      </c>
      <c r="L267" s="55">
        <f t="shared" si="11"/>
        <v>1</v>
      </c>
    </row>
    <row r="268" spans="1:12" x14ac:dyDescent="0.45">
      <c r="A268" s="40" t="s">
        <v>24</v>
      </c>
      <c r="B268" s="40" t="s">
        <v>28</v>
      </c>
      <c r="C268" s="15">
        <v>5</v>
      </c>
      <c r="D268" s="15">
        <v>4</v>
      </c>
      <c r="E268" s="15">
        <v>1</v>
      </c>
      <c r="F268" s="15">
        <v>0</v>
      </c>
      <c r="G268" s="15">
        <v>29</v>
      </c>
      <c r="H268" s="15">
        <v>0</v>
      </c>
      <c r="I268" s="15"/>
      <c r="J268">
        <f t="shared" si="10"/>
        <v>0</v>
      </c>
      <c r="K268" s="55">
        <f t="shared" si="11"/>
        <v>0</v>
      </c>
      <c r="L268" s="55">
        <f t="shared" si="11"/>
        <v>1</v>
      </c>
    </row>
    <row r="269" spans="1:12" x14ac:dyDescent="0.45">
      <c r="A269" s="40" t="s">
        <v>34</v>
      </c>
      <c r="B269" s="40" t="s">
        <v>52</v>
      </c>
      <c r="C269" s="15">
        <v>4</v>
      </c>
      <c r="D269" s="15">
        <v>2</v>
      </c>
      <c r="E269" s="15">
        <v>2</v>
      </c>
      <c r="F269" s="15">
        <v>0</v>
      </c>
      <c r="G269" s="15">
        <v>26</v>
      </c>
      <c r="H269" s="15"/>
      <c r="I269" s="15"/>
      <c r="J269">
        <f t="shared" si="10"/>
        <v>1</v>
      </c>
      <c r="K269" s="55">
        <f t="shared" si="11"/>
        <v>1</v>
      </c>
      <c r="L269" s="55">
        <f t="shared" si="11"/>
        <v>0</v>
      </c>
    </row>
    <row r="270" spans="1:12" x14ac:dyDescent="0.45">
      <c r="A270" s="40" t="s">
        <v>24</v>
      </c>
      <c r="B270" s="40" t="s">
        <v>52</v>
      </c>
      <c r="C270" s="15">
        <v>7</v>
      </c>
      <c r="D270" s="15">
        <v>2</v>
      </c>
      <c r="E270" s="15">
        <v>5</v>
      </c>
      <c r="F270" s="15">
        <v>0</v>
      </c>
      <c r="G270" s="15"/>
      <c r="H270" s="15"/>
      <c r="I270" s="15"/>
      <c r="J270">
        <f t="shared" si="10"/>
        <v>0</v>
      </c>
      <c r="K270" s="55">
        <f t="shared" si="11"/>
        <v>1</v>
      </c>
      <c r="L270" s="55">
        <f t="shared" si="11"/>
        <v>0</v>
      </c>
    </row>
    <row r="271" spans="1:12" x14ac:dyDescent="0.45">
      <c r="A271" s="40" t="s">
        <v>24</v>
      </c>
      <c r="B271" s="40" t="s">
        <v>52</v>
      </c>
      <c r="C271" s="15">
        <v>4</v>
      </c>
      <c r="D271" s="15">
        <v>1</v>
      </c>
      <c r="E271" s="15">
        <v>3</v>
      </c>
      <c r="F271" s="15">
        <v>0</v>
      </c>
      <c r="G271" s="15">
        <v>37</v>
      </c>
      <c r="H271" s="15"/>
      <c r="I271" s="15"/>
      <c r="J271">
        <f t="shared" si="10"/>
        <v>0</v>
      </c>
      <c r="K271" s="55">
        <f t="shared" si="11"/>
        <v>1</v>
      </c>
      <c r="L271" s="55">
        <f t="shared" si="11"/>
        <v>0</v>
      </c>
    </row>
    <row r="272" spans="1:12" x14ac:dyDescent="0.45">
      <c r="A272" s="40" t="s">
        <v>24</v>
      </c>
      <c r="B272" s="40" t="s">
        <v>52</v>
      </c>
      <c r="C272" s="15">
        <v>27</v>
      </c>
      <c r="D272" s="15">
        <v>5</v>
      </c>
      <c r="E272" s="15">
        <v>23</v>
      </c>
      <c r="F272" s="15">
        <v>0</v>
      </c>
      <c r="G272" s="15">
        <v>20</v>
      </c>
      <c r="H272" s="15">
        <v>0</v>
      </c>
      <c r="I272" s="15"/>
      <c r="J272">
        <f t="shared" si="10"/>
        <v>0</v>
      </c>
      <c r="K272" s="55">
        <f t="shared" si="11"/>
        <v>1</v>
      </c>
      <c r="L272" s="55">
        <f t="shared" si="11"/>
        <v>0</v>
      </c>
    </row>
    <row r="273" spans="1:12" x14ac:dyDescent="0.45">
      <c r="A273" s="40" t="s">
        <v>24</v>
      </c>
      <c r="B273" s="40" t="s">
        <v>28</v>
      </c>
      <c r="C273" s="15">
        <v>4</v>
      </c>
      <c r="D273" s="15">
        <v>4</v>
      </c>
      <c r="E273" s="15">
        <v>0</v>
      </c>
      <c r="F273" s="15">
        <v>0</v>
      </c>
      <c r="G273" s="15">
        <v>17</v>
      </c>
      <c r="H273" s="15"/>
      <c r="I273" s="15"/>
      <c r="J273">
        <f t="shared" si="10"/>
        <v>0</v>
      </c>
      <c r="K273" s="55">
        <f t="shared" si="11"/>
        <v>0</v>
      </c>
      <c r="L273" s="55">
        <f t="shared" si="11"/>
        <v>1</v>
      </c>
    </row>
    <row r="274" spans="1:12" x14ac:dyDescent="0.45">
      <c r="A274" s="40" t="s">
        <v>24</v>
      </c>
      <c r="B274" s="40" t="s">
        <v>52</v>
      </c>
      <c r="C274" s="15">
        <v>3</v>
      </c>
      <c r="D274" s="15">
        <v>1</v>
      </c>
      <c r="E274" s="15">
        <v>2</v>
      </c>
      <c r="F274" s="15">
        <v>0</v>
      </c>
      <c r="G274" s="15">
        <v>39</v>
      </c>
      <c r="H274" s="15">
        <v>1</v>
      </c>
      <c r="I274" s="15" t="s">
        <v>963</v>
      </c>
      <c r="J274">
        <f t="shared" si="10"/>
        <v>0</v>
      </c>
      <c r="K274" s="55">
        <f t="shared" si="11"/>
        <v>1</v>
      </c>
      <c r="L274" s="55">
        <f t="shared" si="11"/>
        <v>0</v>
      </c>
    </row>
    <row r="275" spans="1:12" x14ac:dyDescent="0.45">
      <c r="A275" s="40" t="s">
        <v>24</v>
      </c>
      <c r="B275" s="40" t="s">
        <v>52</v>
      </c>
      <c r="C275" s="15">
        <v>5</v>
      </c>
      <c r="D275" s="15">
        <v>4</v>
      </c>
      <c r="E275" s="15">
        <v>1</v>
      </c>
      <c r="F275" s="15">
        <v>0</v>
      </c>
      <c r="G275" s="15">
        <v>19</v>
      </c>
      <c r="H275" s="15">
        <v>0</v>
      </c>
      <c r="I275" s="15"/>
      <c r="J275">
        <f t="shared" si="10"/>
        <v>0</v>
      </c>
      <c r="K275" s="55">
        <f t="shared" si="11"/>
        <v>1</v>
      </c>
      <c r="L275" s="55">
        <f t="shared" si="11"/>
        <v>0</v>
      </c>
    </row>
    <row r="276" spans="1:12" x14ac:dyDescent="0.45">
      <c r="A276" s="40" t="s">
        <v>24</v>
      </c>
      <c r="B276" s="40" t="s">
        <v>28</v>
      </c>
      <c r="C276" s="15">
        <v>25</v>
      </c>
      <c r="D276" s="15">
        <v>6</v>
      </c>
      <c r="E276" s="15">
        <v>19</v>
      </c>
      <c r="F276" s="15">
        <v>0</v>
      </c>
      <c r="G276" s="15">
        <v>34</v>
      </c>
      <c r="H276" s="15"/>
      <c r="I276" s="15"/>
      <c r="J276">
        <f t="shared" si="10"/>
        <v>0</v>
      </c>
      <c r="K276" s="55">
        <f t="shared" si="11"/>
        <v>0</v>
      </c>
      <c r="L276" s="55">
        <f t="shared" si="11"/>
        <v>1</v>
      </c>
    </row>
    <row r="277" spans="1:12" x14ac:dyDescent="0.45">
      <c r="A277" s="40" t="s">
        <v>24</v>
      </c>
      <c r="B277" s="40" t="s">
        <v>28</v>
      </c>
      <c r="C277" s="15">
        <v>4</v>
      </c>
      <c r="D277" s="15">
        <v>1</v>
      </c>
      <c r="E277" s="15">
        <v>4</v>
      </c>
      <c r="F277" s="15">
        <v>0</v>
      </c>
      <c r="G277" s="15">
        <v>29</v>
      </c>
      <c r="H277" s="15">
        <v>0</v>
      </c>
      <c r="I277" s="15"/>
      <c r="J277">
        <f t="shared" si="10"/>
        <v>0</v>
      </c>
      <c r="K277" s="55">
        <f t="shared" si="11"/>
        <v>0</v>
      </c>
      <c r="L277" s="55">
        <f t="shared" si="11"/>
        <v>1</v>
      </c>
    </row>
    <row r="278" spans="1:12" x14ac:dyDescent="0.45">
      <c r="A278" s="40" t="s">
        <v>24</v>
      </c>
      <c r="B278" s="40" t="s">
        <v>28</v>
      </c>
      <c r="C278" s="15">
        <v>12</v>
      </c>
      <c r="D278" s="15">
        <v>4</v>
      </c>
      <c r="E278" s="15">
        <v>8</v>
      </c>
      <c r="F278" s="15">
        <v>0</v>
      </c>
      <c r="G278" s="15">
        <v>22</v>
      </c>
      <c r="H278" s="15">
        <v>1</v>
      </c>
      <c r="I278" s="15" t="s">
        <v>980</v>
      </c>
      <c r="J278">
        <f t="shared" si="10"/>
        <v>0</v>
      </c>
      <c r="K278" s="55">
        <f t="shared" si="11"/>
        <v>0</v>
      </c>
      <c r="L278" s="55">
        <f t="shared" si="11"/>
        <v>1</v>
      </c>
    </row>
    <row r="279" spans="1:12" x14ac:dyDescent="0.45">
      <c r="A279" s="40" t="s">
        <v>24</v>
      </c>
      <c r="B279" s="40" t="s">
        <v>28</v>
      </c>
      <c r="C279" s="15">
        <v>3</v>
      </c>
      <c r="D279" s="15">
        <v>1</v>
      </c>
      <c r="E279" s="15">
        <v>3</v>
      </c>
      <c r="F279" s="15">
        <v>0</v>
      </c>
      <c r="G279" s="15">
        <v>28</v>
      </c>
      <c r="H279" s="15"/>
      <c r="I279" s="15"/>
      <c r="J279">
        <f t="shared" si="10"/>
        <v>0</v>
      </c>
      <c r="K279" s="55">
        <f t="shared" si="11"/>
        <v>0</v>
      </c>
      <c r="L279" s="55">
        <f t="shared" si="11"/>
        <v>1</v>
      </c>
    </row>
    <row r="280" spans="1:12" x14ac:dyDescent="0.45">
      <c r="A280" s="40" t="s">
        <v>24</v>
      </c>
      <c r="B280" s="40" t="s">
        <v>28</v>
      </c>
      <c r="C280" s="15">
        <v>14</v>
      </c>
      <c r="D280" s="15">
        <v>9</v>
      </c>
      <c r="E280" s="15">
        <v>6</v>
      </c>
      <c r="F280" s="15">
        <v>0</v>
      </c>
      <c r="G280" s="15">
        <v>55</v>
      </c>
      <c r="H280" s="15"/>
      <c r="I280" s="15"/>
      <c r="J280">
        <f t="shared" si="10"/>
        <v>0</v>
      </c>
      <c r="K280" s="55">
        <f t="shared" si="11"/>
        <v>0</v>
      </c>
      <c r="L280" s="55">
        <f t="shared" si="11"/>
        <v>1</v>
      </c>
    </row>
    <row r="281" spans="1:12" x14ac:dyDescent="0.45">
      <c r="A281" s="40" t="s">
        <v>24</v>
      </c>
      <c r="B281" s="40" t="s">
        <v>101</v>
      </c>
      <c r="C281" s="15">
        <v>3</v>
      </c>
      <c r="D281" s="15">
        <v>2</v>
      </c>
      <c r="E281" s="15">
        <v>2</v>
      </c>
      <c r="F281" s="15">
        <v>0</v>
      </c>
      <c r="G281" s="15">
        <v>45</v>
      </c>
      <c r="H281" s="15">
        <v>1</v>
      </c>
      <c r="I281" s="15"/>
      <c r="J281">
        <f t="shared" si="10"/>
        <v>0</v>
      </c>
      <c r="K281" s="55">
        <f t="shared" si="11"/>
        <v>0</v>
      </c>
      <c r="L281" s="55">
        <f t="shared" si="11"/>
        <v>0</v>
      </c>
    </row>
    <row r="282" spans="1:12" x14ac:dyDescent="0.45">
      <c r="A282" s="40" t="s">
        <v>994</v>
      </c>
      <c r="B282" s="40" t="s">
        <v>52</v>
      </c>
      <c r="C282" s="15">
        <v>6</v>
      </c>
      <c r="D282" s="15">
        <v>1</v>
      </c>
      <c r="E282" s="15">
        <v>5</v>
      </c>
      <c r="F282" s="15">
        <v>0</v>
      </c>
      <c r="G282" s="15">
        <v>38</v>
      </c>
      <c r="H282" s="15">
        <v>0</v>
      </c>
      <c r="I282" s="15"/>
      <c r="J282">
        <f t="shared" si="10"/>
        <v>0</v>
      </c>
      <c r="K282" s="55">
        <f t="shared" si="11"/>
        <v>1</v>
      </c>
      <c r="L282" s="55">
        <f t="shared" si="11"/>
        <v>0</v>
      </c>
    </row>
    <row r="283" spans="1:12" x14ac:dyDescent="0.45">
      <c r="A283" s="40" t="s">
        <v>24</v>
      </c>
      <c r="B283" s="40" t="s">
        <v>28</v>
      </c>
      <c r="C283" s="15">
        <v>6</v>
      </c>
      <c r="D283" s="15">
        <v>2</v>
      </c>
      <c r="E283" s="15">
        <v>4</v>
      </c>
      <c r="F283" s="15">
        <v>0</v>
      </c>
      <c r="G283" s="15">
        <v>18</v>
      </c>
      <c r="H283" s="15"/>
      <c r="I283" s="15"/>
      <c r="J283">
        <f t="shared" si="10"/>
        <v>0</v>
      </c>
      <c r="K283" s="55">
        <f t="shared" si="11"/>
        <v>0</v>
      </c>
      <c r="L283" s="55">
        <f t="shared" si="11"/>
        <v>1</v>
      </c>
    </row>
    <row r="284" spans="1:12" x14ac:dyDescent="0.45">
      <c r="A284" s="40" t="s">
        <v>24</v>
      </c>
      <c r="B284" s="40" t="s">
        <v>28</v>
      </c>
      <c r="C284" s="15">
        <v>4</v>
      </c>
      <c r="D284" s="15">
        <v>5</v>
      </c>
      <c r="E284" s="15">
        <v>0</v>
      </c>
      <c r="F284" s="15">
        <v>0</v>
      </c>
      <c r="G284" s="15">
        <v>50</v>
      </c>
      <c r="H284" s="15">
        <v>1</v>
      </c>
      <c r="I284" s="15"/>
      <c r="J284">
        <f t="shared" si="10"/>
        <v>0</v>
      </c>
      <c r="K284" s="55">
        <f t="shared" si="11"/>
        <v>0</v>
      </c>
      <c r="L284" s="55">
        <f t="shared" si="11"/>
        <v>1</v>
      </c>
    </row>
    <row r="285" spans="1:12" x14ac:dyDescent="0.45">
      <c r="A285" s="40" t="s">
        <v>1432</v>
      </c>
      <c r="B285" s="40" t="s">
        <v>101</v>
      </c>
      <c r="C285" s="15">
        <v>6</v>
      </c>
      <c r="D285" s="15">
        <v>0</v>
      </c>
      <c r="E285" s="15">
        <v>6</v>
      </c>
      <c r="F285" s="15">
        <v>0</v>
      </c>
      <c r="G285" s="15">
        <v>17</v>
      </c>
      <c r="H285" s="15"/>
      <c r="I285" s="15"/>
      <c r="J285">
        <f t="shared" si="10"/>
        <v>0</v>
      </c>
      <c r="K285" s="55">
        <f t="shared" si="11"/>
        <v>0</v>
      </c>
      <c r="L285" s="55">
        <f t="shared" si="11"/>
        <v>0</v>
      </c>
    </row>
    <row r="286" spans="1:12" x14ac:dyDescent="0.45">
      <c r="A286" s="40" t="s">
        <v>24</v>
      </c>
      <c r="B286" s="40" t="s">
        <v>52</v>
      </c>
      <c r="C286" s="15">
        <v>14</v>
      </c>
      <c r="D286" s="15">
        <v>4</v>
      </c>
      <c r="E286" s="15">
        <v>10</v>
      </c>
      <c r="F286" s="15">
        <v>0</v>
      </c>
      <c r="G286" s="15">
        <v>20</v>
      </c>
      <c r="H286" s="15"/>
      <c r="I286" s="15"/>
      <c r="J286">
        <f t="shared" si="10"/>
        <v>0</v>
      </c>
      <c r="K286" s="55">
        <f t="shared" si="11"/>
        <v>1</v>
      </c>
      <c r="L286" s="55">
        <f t="shared" si="11"/>
        <v>0</v>
      </c>
    </row>
    <row r="287" spans="1:12" x14ac:dyDescent="0.45">
      <c r="A287" s="40" t="s">
        <v>24</v>
      </c>
      <c r="B287" s="40" t="s">
        <v>52</v>
      </c>
      <c r="C287" s="15">
        <v>9</v>
      </c>
      <c r="D287" s="15">
        <v>5</v>
      </c>
      <c r="E287" s="15">
        <v>5</v>
      </c>
      <c r="F287" s="15">
        <v>0</v>
      </c>
      <c r="G287" s="15">
        <v>31</v>
      </c>
      <c r="H287" s="15">
        <v>0</v>
      </c>
      <c r="I287" s="15"/>
      <c r="J287">
        <f t="shared" si="10"/>
        <v>0</v>
      </c>
      <c r="K287" s="55">
        <f t="shared" si="11"/>
        <v>1</v>
      </c>
      <c r="L287" s="55">
        <f t="shared" si="11"/>
        <v>0</v>
      </c>
    </row>
    <row r="288" spans="1:12" x14ac:dyDescent="0.45">
      <c r="A288" s="40" t="s">
        <v>24</v>
      </c>
      <c r="B288" s="40" t="s">
        <v>28</v>
      </c>
      <c r="C288" s="15">
        <v>6</v>
      </c>
      <c r="D288" s="15">
        <v>6</v>
      </c>
      <c r="E288" s="15">
        <v>1</v>
      </c>
      <c r="F288" s="15">
        <v>0</v>
      </c>
      <c r="G288" s="15">
        <v>28</v>
      </c>
      <c r="H288" s="15">
        <v>1</v>
      </c>
      <c r="I288" s="15" t="s">
        <v>1016</v>
      </c>
      <c r="J288">
        <f t="shared" si="10"/>
        <v>0</v>
      </c>
      <c r="K288" s="55">
        <f t="shared" si="11"/>
        <v>0</v>
      </c>
      <c r="L288" s="55">
        <f t="shared" si="11"/>
        <v>1</v>
      </c>
    </row>
    <row r="289" spans="1:12" x14ac:dyDescent="0.45">
      <c r="A289" s="40" t="s">
        <v>34</v>
      </c>
      <c r="B289" s="40" t="s">
        <v>52</v>
      </c>
      <c r="C289" s="15">
        <v>43</v>
      </c>
      <c r="D289" s="15">
        <v>24</v>
      </c>
      <c r="E289" s="15">
        <v>20</v>
      </c>
      <c r="F289" s="15">
        <v>0</v>
      </c>
      <c r="G289" s="15">
        <v>35</v>
      </c>
      <c r="H289" s="15">
        <v>0</v>
      </c>
      <c r="I289" s="15"/>
      <c r="J289">
        <f t="shared" si="10"/>
        <v>1</v>
      </c>
      <c r="K289" s="55">
        <f t="shared" si="11"/>
        <v>1</v>
      </c>
      <c r="L289" s="55">
        <f t="shared" si="11"/>
        <v>0</v>
      </c>
    </row>
    <row r="290" spans="1:12" x14ac:dyDescent="0.45">
      <c r="A290" s="40" t="s">
        <v>24</v>
      </c>
      <c r="B290" s="40" t="s">
        <v>52</v>
      </c>
      <c r="C290" s="15">
        <v>3</v>
      </c>
      <c r="D290" s="15">
        <v>3</v>
      </c>
      <c r="E290" s="15">
        <v>0</v>
      </c>
      <c r="F290" s="15">
        <v>0</v>
      </c>
      <c r="G290" s="15">
        <v>35</v>
      </c>
      <c r="H290" s="15"/>
      <c r="I290" s="15"/>
      <c r="J290">
        <f t="shared" si="10"/>
        <v>0</v>
      </c>
      <c r="K290" s="55">
        <f t="shared" si="11"/>
        <v>1</v>
      </c>
      <c r="L290" s="55">
        <f t="shared" si="11"/>
        <v>0</v>
      </c>
    </row>
    <row r="291" spans="1:12" x14ac:dyDescent="0.45">
      <c r="A291" s="40" t="s">
        <v>24</v>
      </c>
      <c r="B291" s="40" t="s">
        <v>28</v>
      </c>
      <c r="C291" s="15">
        <v>9</v>
      </c>
      <c r="D291" s="15">
        <v>9</v>
      </c>
      <c r="E291" s="15">
        <v>0</v>
      </c>
      <c r="F291" s="15">
        <v>0</v>
      </c>
      <c r="G291" s="15"/>
      <c r="H291" s="15"/>
      <c r="I291" s="15"/>
      <c r="J291">
        <f t="shared" si="10"/>
        <v>0</v>
      </c>
      <c r="K291" s="55">
        <f t="shared" ref="K291:L324" si="12">IF($B291=K$1,1,0)</f>
        <v>0</v>
      </c>
      <c r="L291" s="55">
        <f t="shared" si="12"/>
        <v>1</v>
      </c>
    </row>
    <row r="292" spans="1:12" x14ac:dyDescent="0.45">
      <c r="A292" s="40" t="s">
        <v>1441</v>
      </c>
      <c r="B292" s="40" t="s">
        <v>28</v>
      </c>
      <c r="C292" s="15">
        <v>17</v>
      </c>
      <c r="D292" s="15">
        <v>12</v>
      </c>
      <c r="E292" s="15">
        <v>6</v>
      </c>
      <c r="F292" s="15">
        <v>0</v>
      </c>
      <c r="G292" s="15">
        <v>42</v>
      </c>
      <c r="H292" s="15"/>
      <c r="I292" s="15"/>
      <c r="J292">
        <f t="shared" si="10"/>
        <v>1</v>
      </c>
      <c r="K292" s="55">
        <f t="shared" si="12"/>
        <v>0</v>
      </c>
      <c r="L292" s="55">
        <f t="shared" si="12"/>
        <v>1</v>
      </c>
    </row>
    <row r="293" spans="1:12" x14ac:dyDescent="0.45">
      <c r="A293" s="40" t="s">
        <v>24</v>
      </c>
      <c r="B293" s="40" t="s">
        <v>52</v>
      </c>
      <c r="C293" s="15">
        <v>20</v>
      </c>
      <c r="D293" s="15">
        <v>9</v>
      </c>
      <c r="E293" s="15">
        <v>12</v>
      </c>
      <c r="F293" s="15">
        <v>0</v>
      </c>
      <c r="G293" s="15">
        <v>47</v>
      </c>
      <c r="H293" s="15"/>
      <c r="I293" s="15"/>
      <c r="J293">
        <f t="shared" si="10"/>
        <v>0</v>
      </c>
      <c r="K293" s="55">
        <f t="shared" si="12"/>
        <v>1</v>
      </c>
      <c r="L293" s="55">
        <f t="shared" si="12"/>
        <v>0</v>
      </c>
    </row>
    <row r="294" spans="1:12" x14ac:dyDescent="0.45">
      <c r="A294" s="40" t="s">
        <v>24</v>
      </c>
      <c r="B294" s="40" t="s">
        <v>28</v>
      </c>
      <c r="C294" s="15">
        <v>4</v>
      </c>
      <c r="D294" s="15">
        <v>4</v>
      </c>
      <c r="E294" s="15">
        <v>1</v>
      </c>
      <c r="F294" s="15">
        <v>0</v>
      </c>
      <c r="G294" s="15">
        <v>52</v>
      </c>
      <c r="H294" s="15">
        <v>1</v>
      </c>
      <c r="I294" s="15" t="s">
        <v>1035</v>
      </c>
      <c r="J294">
        <f t="shared" si="10"/>
        <v>0</v>
      </c>
      <c r="K294" s="55">
        <f t="shared" si="12"/>
        <v>0</v>
      </c>
      <c r="L294" s="55">
        <f t="shared" si="12"/>
        <v>1</v>
      </c>
    </row>
    <row r="295" spans="1:12" x14ac:dyDescent="0.45">
      <c r="A295" s="40" t="s">
        <v>24</v>
      </c>
      <c r="B295" s="40" t="s">
        <v>52</v>
      </c>
      <c r="C295" s="15">
        <v>35</v>
      </c>
      <c r="D295" s="15">
        <v>6</v>
      </c>
      <c r="E295" s="15">
        <v>30</v>
      </c>
      <c r="F295" s="15">
        <v>0</v>
      </c>
      <c r="G295" s="15">
        <v>24</v>
      </c>
      <c r="H295" s="15">
        <v>0</v>
      </c>
      <c r="I295" s="15"/>
      <c r="J295">
        <f t="shared" si="10"/>
        <v>0</v>
      </c>
      <c r="K295" s="55">
        <f t="shared" si="12"/>
        <v>1</v>
      </c>
      <c r="L295" s="55">
        <f t="shared" si="12"/>
        <v>0</v>
      </c>
    </row>
    <row r="296" spans="1:12" x14ac:dyDescent="0.45">
      <c r="A296" s="40" t="s">
        <v>24</v>
      </c>
      <c r="B296" s="40" t="s">
        <v>101</v>
      </c>
      <c r="C296" s="15">
        <v>4</v>
      </c>
      <c r="D296" s="15">
        <v>0</v>
      </c>
      <c r="E296" s="15">
        <v>4</v>
      </c>
      <c r="F296" s="15">
        <v>0</v>
      </c>
      <c r="G296" s="15">
        <v>39</v>
      </c>
      <c r="H296" s="15">
        <v>1</v>
      </c>
      <c r="I296" s="15" t="s">
        <v>1044</v>
      </c>
      <c r="J296">
        <f t="shared" si="10"/>
        <v>0</v>
      </c>
      <c r="K296" s="55">
        <f t="shared" si="12"/>
        <v>0</v>
      </c>
      <c r="L296" s="55">
        <f t="shared" si="12"/>
        <v>0</v>
      </c>
    </row>
    <row r="297" spans="1:12" x14ac:dyDescent="0.45">
      <c r="A297" s="40" t="s">
        <v>24</v>
      </c>
      <c r="B297" s="40" t="s">
        <v>52</v>
      </c>
      <c r="C297" s="15">
        <v>11</v>
      </c>
      <c r="D297" s="15">
        <v>2</v>
      </c>
      <c r="E297" s="15">
        <v>9</v>
      </c>
      <c r="F297" s="15">
        <v>0</v>
      </c>
      <c r="G297" s="15">
        <v>19</v>
      </c>
      <c r="H297" s="15">
        <v>0</v>
      </c>
      <c r="I297" s="15"/>
      <c r="J297">
        <f t="shared" si="10"/>
        <v>0</v>
      </c>
      <c r="K297" s="55">
        <f t="shared" si="12"/>
        <v>1</v>
      </c>
      <c r="L297" s="55">
        <f t="shared" si="12"/>
        <v>0</v>
      </c>
    </row>
    <row r="298" spans="1:12" x14ac:dyDescent="0.45">
      <c r="A298" s="40" t="s">
        <v>464</v>
      </c>
      <c r="B298" s="40" t="s">
        <v>28</v>
      </c>
      <c r="C298" s="15">
        <v>6</v>
      </c>
      <c r="D298" s="15">
        <v>5</v>
      </c>
      <c r="E298" s="15">
        <v>2</v>
      </c>
      <c r="F298" s="15">
        <v>1</v>
      </c>
      <c r="G298" s="15">
        <v>40</v>
      </c>
      <c r="H298" s="15"/>
      <c r="I298" s="15"/>
      <c r="J298">
        <f t="shared" si="10"/>
        <v>0</v>
      </c>
      <c r="K298" s="55">
        <f t="shared" si="12"/>
        <v>0</v>
      </c>
      <c r="L298" s="55">
        <f t="shared" si="12"/>
        <v>1</v>
      </c>
    </row>
    <row r="299" spans="1:12" x14ac:dyDescent="0.45">
      <c r="A299" s="40" t="s">
        <v>24</v>
      </c>
      <c r="B299" s="40" t="s">
        <v>52</v>
      </c>
      <c r="C299" s="15">
        <v>8</v>
      </c>
      <c r="D299" s="15">
        <v>2</v>
      </c>
      <c r="E299" s="15">
        <v>7</v>
      </c>
      <c r="F299" s="15">
        <v>0</v>
      </c>
      <c r="G299" s="15">
        <v>30</v>
      </c>
      <c r="H299" s="15"/>
      <c r="I299" s="15"/>
      <c r="J299">
        <f t="shared" si="10"/>
        <v>0</v>
      </c>
      <c r="K299" s="55">
        <f t="shared" si="12"/>
        <v>1</v>
      </c>
      <c r="L299" s="55">
        <f t="shared" si="12"/>
        <v>0</v>
      </c>
    </row>
    <row r="300" spans="1:12" x14ac:dyDescent="0.45">
      <c r="A300" s="40" t="s">
        <v>464</v>
      </c>
      <c r="B300" s="40" t="s">
        <v>52</v>
      </c>
      <c r="C300" s="15">
        <v>11</v>
      </c>
      <c r="D300" s="15">
        <v>7</v>
      </c>
      <c r="E300" s="15">
        <v>4</v>
      </c>
      <c r="F300" s="15">
        <v>0</v>
      </c>
      <c r="G300" s="15">
        <v>39</v>
      </c>
      <c r="H300" s="15">
        <v>0</v>
      </c>
      <c r="I300" s="15"/>
      <c r="J300">
        <f t="shared" si="10"/>
        <v>0</v>
      </c>
      <c r="K300" s="55">
        <f t="shared" si="12"/>
        <v>1</v>
      </c>
      <c r="L300" s="55">
        <f t="shared" si="12"/>
        <v>0</v>
      </c>
    </row>
    <row r="301" spans="1:12" x14ac:dyDescent="0.45">
      <c r="A301" s="40" t="s">
        <v>24</v>
      </c>
      <c r="B301" s="40" t="s">
        <v>28</v>
      </c>
      <c r="C301" s="15">
        <v>3</v>
      </c>
      <c r="D301" s="15">
        <v>1</v>
      </c>
      <c r="E301" s="15">
        <v>2</v>
      </c>
      <c r="F301" s="15">
        <v>0</v>
      </c>
      <c r="G301" s="15" t="s">
        <v>1060</v>
      </c>
      <c r="H301" s="15"/>
      <c r="I301" s="15"/>
      <c r="J301">
        <f t="shared" si="10"/>
        <v>0</v>
      </c>
      <c r="K301" s="55">
        <f t="shared" si="12"/>
        <v>0</v>
      </c>
      <c r="L301" s="55">
        <f t="shared" si="12"/>
        <v>1</v>
      </c>
    </row>
    <row r="302" spans="1:12" x14ac:dyDescent="0.45">
      <c r="A302" s="40" t="s">
        <v>34</v>
      </c>
      <c r="B302" s="40" t="s">
        <v>52</v>
      </c>
      <c r="C302" s="15">
        <v>20</v>
      </c>
      <c r="D302" s="15">
        <v>6</v>
      </c>
      <c r="E302" s="15">
        <v>14</v>
      </c>
      <c r="F302" s="15">
        <v>0</v>
      </c>
      <c r="G302" s="15">
        <v>59</v>
      </c>
      <c r="H302" s="15"/>
      <c r="I302" s="15"/>
      <c r="J302">
        <f t="shared" si="10"/>
        <v>1</v>
      </c>
      <c r="K302" s="55">
        <f t="shared" si="12"/>
        <v>1</v>
      </c>
      <c r="L302" s="55">
        <f t="shared" si="12"/>
        <v>0</v>
      </c>
    </row>
    <row r="303" spans="1:12" x14ac:dyDescent="0.45">
      <c r="A303" s="40" t="s">
        <v>24</v>
      </c>
      <c r="B303" s="40" t="s">
        <v>52</v>
      </c>
      <c r="C303" s="15">
        <v>4</v>
      </c>
      <c r="D303" s="15">
        <v>1</v>
      </c>
      <c r="E303" s="15">
        <v>3</v>
      </c>
      <c r="F303" s="15">
        <v>0</v>
      </c>
      <c r="G303" s="15">
        <v>14</v>
      </c>
      <c r="H303" s="15"/>
      <c r="I303" s="15"/>
      <c r="J303">
        <f t="shared" si="10"/>
        <v>0</v>
      </c>
      <c r="K303" s="55">
        <f t="shared" si="12"/>
        <v>1</v>
      </c>
      <c r="L303" s="55">
        <f t="shared" si="12"/>
        <v>0</v>
      </c>
    </row>
    <row r="304" spans="1:12" x14ac:dyDescent="0.45">
      <c r="A304" s="40" t="s">
        <v>24</v>
      </c>
      <c r="B304" s="40" t="s">
        <v>52</v>
      </c>
      <c r="C304" s="15">
        <v>20</v>
      </c>
      <c r="D304" s="15">
        <v>15</v>
      </c>
      <c r="E304" s="15">
        <v>6</v>
      </c>
      <c r="F304" s="15">
        <v>0</v>
      </c>
      <c r="G304" s="15">
        <v>44</v>
      </c>
      <c r="H304" s="15">
        <v>1</v>
      </c>
      <c r="I304" s="15" t="s">
        <v>1044</v>
      </c>
      <c r="J304">
        <f t="shared" si="10"/>
        <v>0</v>
      </c>
      <c r="K304" s="55">
        <f t="shared" si="12"/>
        <v>1</v>
      </c>
      <c r="L304" s="55">
        <f t="shared" si="12"/>
        <v>0</v>
      </c>
    </row>
    <row r="305" spans="1:12" x14ac:dyDescent="0.45">
      <c r="A305" s="40" t="s">
        <v>24</v>
      </c>
      <c r="B305" s="40" t="s">
        <v>52</v>
      </c>
      <c r="C305" s="15">
        <v>5</v>
      </c>
      <c r="D305" s="15">
        <v>1</v>
      </c>
      <c r="E305" s="15">
        <v>4</v>
      </c>
      <c r="F305" s="15">
        <v>0</v>
      </c>
      <c r="G305" s="15">
        <v>29</v>
      </c>
      <c r="H305" s="15"/>
      <c r="I305" s="15"/>
      <c r="J305">
        <f t="shared" si="10"/>
        <v>0</v>
      </c>
      <c r="K305" s="55">
        <f t="shared" si="12"/>
        <v>1</v>
      </c>
      <c r="L305" s="55">
        <f t="shared" si="12"/>
        <v>0</v>
      </c>
    </row>
    <row r="306" spans="1:12" x14ac:dyDescent="0.45">
      <c r="A306" s="40" t="s">
        <v>24</v>
      </c>
      <c r="B306" s="40" t="s">
        <v>52</v>
      </c>
      <c r="C306" s="15">
        <v>3</v>
      </c>
      <c r="D306" s="15">
        <v>2</v>
      </c>
      <c r="E306" s="15">
        <v>1</v>
      </c>
      <c r="F306" s="15">
        <v>0</v>
      </c>
      <c r="G306" s="15">
        <v>30</v>
      </c>
      <c r="H306" s="15">
        <v>1</v>
      </c>
      <c r="I306" s="15" t="s">
        <v>1074</v>
      </c>
      <c r="J306">
        <f t="shared" si="10"/>
        <v>0</v>
      </c>
      <c r="K306" s="55">
        <f t="shared" si="12"/>
        <v>1</v>
      </c>
      <c r="L306" s="55">
        <f t="shared" si="12"/>
        <v>0</v>
      </c>
    </row>
    <row r="307" spans="1:12" x14ac:dyDescent="0.45">
      <c r="A307" s="40" t="s">
        <v>24</v>
      </c>
      <c r="B307" s="40" t="s">
        <v>52</v>
      </c>
      <c r="C307" s="15">
        <v>4</v>
      </c>
      <c r="D307" s="15">
        <v>1</v>
      </c>
      <c r="E307" s="15">
        <v>3</v>
      </c>
      <c r="F307" s="15">
        <v>0</v>
      </c>
      <c r="G307" s="15">
        <v>14</v>
      </c>
      <c r="H307" s="15"/>
      <c r="I307" s="15"/>
      <c r="J307">
        <f t="shared" si="10"/>
        <v>0</v>
      </c>
      <c r="K307" s="55">
        <f t="shared" si="12"/>
        <v>1</v>
      </c>
      <c r="L307" s="55">
        <f t="shared" si="12"/>
        <v>0</v>
      </c>
    </row>
    <row r="308" spans="1:12" x14ac:dyDescent="0.45">
      <c r="A308" s="40" t="s">
        <v>24</v>
      </c>
      <c r="B308" s="40" t="s">
        <v>52</v>
      </c>
      <c r="C308" s="15">
        <v>40</v>
      </c>
      <c r="D308" s="15">
        <v>22</v>
      </c>
      <c r="E308" s="15">
        <v>19</v>
      </c>
      <c r="F308" s="15">
        <v>0</v>
      </c>
      <c r="G308" s="15">
        <v>41</v>
      </c>
      <c r="H308" s="15">
        <v>0</v>
      </c>
      <c r="I308" s="15"/>
      <c r="J308">
        <f t="shared" si="10"/>
        <v>0</v>
      </c>
      <c r="K308" s="55">
        <f t="shared" si="12"/>
        <v>1</v>
      </c>
      <c r="L308" s="55">
        <f t="shared" si="12"/>
        <v>0</v>
      </c>
    </row>
    <row r="309" spans="1:12" x14ac:dyDescent="0.45">
      <c r="A309" s="40" t="s">
        <v>24</v>
      </c>
      <c r="B309" s="40" t="s">
        <v>52</v>
      </c>
      <c r="C309" s="15">
        <v>7</v>
      </c>
      <c r="D309" s="15">
        <v>6</v>
      </c>
      <c r="E309" s="15">
        <v>1</v>
      </c>
      <c r="F309" s="15">
        <v>0</v>
      </c>
      <c r="G309" s="15">
        <v>39</v>
      </c>
      <c r="H309" s="15"/>
      <c r="I309" s="15"/>
      <c r="J309">
        <f t="shared" si="10"/>
        <v>0</v>
      </c>
      <c r="K309" s="55">
        <f t="shared" si="12"/>
        <v>1</v>
      </c>
      <c r="L309" s="55">
        <f t="shared" si="12"/>
        <v>0</v>
      </c>
    </row>
    <row r="310" spans="1:12" x14ac:dyDescent="0.45">
      <c r="A310" s="40" t="s">
        <v>34</v>
      </c>
      <c r="B310" s="40" t="s">
        <v>52</v>
      </c>
      <c r="C310" s="15">
        <v>14</v>
      </c>
      <c r="D310" s="15">
        <v>3</v>
      </c>
      <c r="E310" s="15">
        <v>12</v>
      </c>
      <c r="F310" s="15">
        <v>0</v>
      </c>
      <c r="G310" s="15">
        <v>28</v>
      </c>
      <c r="H310" s="15"/>
      <c r="I310" s="15"/>
      <c r="J310">
        <f t="shared" si="10"/>
        <v>1</v>
      </c>
      <c r="K310" s="55">
        <f t="shared" si="12"/>
        <v>1</v>
      </c>
      <c r="L310" s="55">
        <f t="shared" si="12"/>
        <v>0</v>
      </c>
    </row>
    <row r="311" spans="1:12" x14ac:dyDescent="0.45">
      <c r="A311" s="40" t="s">
        <v>24</v>
      </c>
      <c r="B311" s="40" t="s">
        <v>52</v>
      </c>
      <c r="C311" s="15">
        <v>4</v>
      </c>
      <c r="D311" s="15">
        <v>1</v>
      </c>
      <c r="E311" s="15">
        <v>3</v>
      </c>
      <c r="F311" s="15">
        <v>0</v>
      </c>
      <c r="G311" s="15">
        <v>55</v>
      </c>
      <c r="H311" s="15">
        <v>0</v>
      </c>
      <c r="I311" s="15"/>
      <c r="J311">
        <f t="shared" si="10"/>
        <v>0</v>
      </c>
      <c r="K311" s="55">
        <f t="shared" si="12"/>
        <v>1</v>
      </c>
      <c r="L311" s="55">
        <f t="shared" si="12"/>
        <v>0</v>
      </c>
    </row>
    <row r="312" spans="1:12" x14ac:dyDescent="0.45">
      <c r="A312" s="40" t="s">
        <v>24</v>
      </c>
      <c r="B312" s="40" t="s">
        <v>101</v>
      </c>
      <c r="C312" s="15">
        <v>14</v>
      </c>
      <c r="D312" s="15">
        <v>13</v>
      </c>
      <c r="E312" s="15">
        <v>1</v>
      </c>
      <c r="F312" s="15">
        <v>0</v>
      </c>
      <c r="G312" s="15">
        <v>23</v>
      </c>
      <c r="H312" s="15"/>
      <c r="I312" s="15"/>
      <c r="J312">
        <f t="shared" si="10"/>
        <v>0</v>
      </c>
      <c r="K312" s="55">
        <f t="shared" si="12"/>
        <v>0</v>
      </c>
      <c r="L312" s="55">
        <f t="shared" si="12"/>
        <v>0</v>
      </c>
    </row>
    <row r="313" spans="1:12" x14ac:dyDescent="0.45">
      <c r="A313" s="40" t="s">
        <v>24</v>
      </c>
      <c r="B313" s="40" t="s">
        <v>52</v>
      </c>
      <c r="C313" s="15">
        <v>11</v>
      </c>
      <c r="D313" s="15">
        <v>9</v>
      </c>
      <c r="E313" s="15">
        <v>3</v>
      </c>
      <c r="F313" s="15">
        <v>0</v>
      </c>
      <c r="G313" s="15">
        <v>51</v>
      </c>
      <c r="H313" s="15"/>
      <c r="I313" s="15"/>
      <c r="J313">
        <f t="shared" si="10"/>
        <v>0</v>
      </c>
      <c r="K313" s="55">
        <f t="shared" si="12"/>
        <v>1</v>
      </c>
      <c r="L313" s="55">
        <f t="shared" si="12"/>
        <v>0</v>
      </c>
    </row>
    <row r="314" spans="1:12" x14ac:dyDescent="0.45">
      <c r="A314" s="40" t="s">
        <v>24</v>
      </c>
      <c r="B314" s="40" t="s">
        <v>52</v>
      </c>
      <c r="C314" s="15">
        <v>3</v>
      </c>
      <c r="D314" s="15">
        <v>1</v>
      </c>
      <c r="E314" s="15">
        <v>2</v>
      </c>
      <c r="F314" s="15">
        <v>0</v>
      </c>
      <c r="G314" s="15">
        <v>17</v>
      </c>
      <c r="H314" s="15"/>
      <c r="I314" s="15"/>
      <c r="J314">
        <f t="shared" si="10"/>
        <v>0</v>
      </c>
      <c r="K314" s="55">
        <f t="shared" si="12"/>
        <v>1</v>
      </c>
      <c r="L314" s="55">
        <f t="shared" si="12"/>
        <v>0</v>
      </c>
    </row>
    <row r="315" spans="1:12" x14ac:dyDescent="0.45">
      <c r="A315" s="40" t="s">
        <v>24</v>
      </c>
      <c r="B315" s="40" t="s">
        <v>101</v>
      </c>
      <c r="C315" s="15">
        <v>7</v>
      </c>
      <c r="D315" s="15">
        <v>2</v>
      </c>
      <c r="E315" s="15">
        <v>5</v>
      </c>
      <c r="F315" s="15">
        <v>0</v>
      </c>
      <c r="G315" s="15">
        <v>19</v>
      </c>
      <c r="H315" s="15"/>
      <c r="I315" s="15"/>
      <c r="J315">
        <f t="shared" si="10"/>
        <v>0</v>
      </c>
      <c r="K315" s="55">
        <f t="shared" si="12"/>
        <v>0</v>
      </c>
      <c r="L315" s="55">
        <f t="shared" si="12"/>
        <v>0</v>
      </c>
    </row>
    <row r="316" spans="1:12" x14ac:dyDescent="0.45">
      <c r="A316" s="40" t="s">
        <v>34</v>
      </c>
      <c r="B316" s="40" t="s">
        <v>52</v>
      </c>
      <c r="C316" s="15">
        <v>11</v>
      </c>
      <c r="D316" s="15">
        <v>2</v>
      </c>
      <c r="E316" s="15">
        <v>9</v>
      </c>
      <c r="F316" s="15">
        <v>0</v>
      </c>
      <c r="G316" s="15">
        <v>16</v>
      </c>
      <c r="H316" s="15"/>
      <c r="I316" s="15"/>
      <c r="J316">
        <f t="shared" si="10"/>
        <v>1</v>
      </c>
      <c r="K316" s="55">
        <f t="shared" si="12"/>
        <v>1</v>
      </c>
      <c r="L316" s="55">
        <f t="shared" si="12"/>
        <v>0</v>
      </c>
    </row>
    <row r="317" spans="1:12" x14ac:dyDescent="0.45">
      <c r="A317" s="40" t="s">
        <v>24</v>
      </c>
      <c r="B317" s="40" t="s">
        <v>52</v>
      </c>
      <c r="C317" s="15">
        <v>9</v>
      </c>
      <c r="D317" s="15">
        <v>7</v>
      </c>
      <c r="E317" s="15">
        <v>2</v>
      </c>
      <c r="F317" s="15">
        <v>0</v>
      </c>
      <c r="G317" s="15">
        <v>37</v>
      </c>
      <c r="H317" s="15">
        <v>1</v>
      </c>
      <c r="I317" s="15" t="s">
        <v>1107</v>
      </c>
      <c r="J317">
        <f t="shared" si="10"/>
        <v>0</v>
      </c>
      <c r="K317" s="55">
        <f t="shared" si="12"/>
        <v>1</v>
      </c>
      <c r="L317" s="55">
        <f t="shared" si="12"/>
        <v>0</v>
      </c>
    </row>
    <row r="318" spans="1:12" x14ac:dyDescent="0.45">
      <c r="A318" s="40" t="s">
        <v>24</v>
      </c>
      <c r="B318" s="40" t="s">
        <v>101</v>
      </c>
      <c r="C318" s="15">
        <v>8</v>
      </c>
      <c r="D318" s="15">
        <v>1</v>
      </c>
      <c r="E318" s="15">
        <v>7</v>
      </c>
      <c r="F318" s="15">
        <v>0</v>
      </c>
      <c r="G318" s="15">
        <v>18</v>
      </c>
      <c r="H318" s="15"/>
      <c r="I318" s="15"/>
      <c r="J318">
        <f t="shared" si="10"/>
        <v>0</v>
      </c>
      <c r="K318" s="55">
        <f t="shared" si="12"/>
        <v>0</v>
      </c>
      <c r="L318" s="55">
        <f t="shared" si="12"/>
        <v>0</v>
      </c>
    </row>
    <row r="319" spans="1:12" x14ac:dyDescent="0.45">
      <c r="A319" s="40" t="s">
        <v>464</v>
      </c>
      <c r="B319" s="40" t="s">
        <v>28</v>
      </c>
      <c r="C319" s="15">
        <v>10</v>
      </c>
      <c r="D319" s="15">
        <v>3</v>
      </c>
      <c r="E319" s="15">
        <v>7</v>
      </c>
      <c r="F319" s="15">
        <v>0</v>
      </c>
      <c r="G319" s="15">
        <v>17</v>
      </c>
      <c r="H319" s="15"/>
      <c r="I319" s="15"/>
      <c r="J319">
        <f t="shared" si="10"/>
        <v>0</v>
      </c>
      <c r="K319" s="55">
        <f t="shared" si="12"/>
        <v>0</v>
      </c>
      <c r="L319" s="55">
        <f t="shared" si="12"/>
        <v>1</v>
      </c>
    </row>
    <row r="320" spans="1:12" x14ac:dyDescent="0.45">
      <c r="A320" s="40" t="s">
        <v>24</v>
      </c>
      <c r="B320" s="40" t="s">
        <v>52</v>
      </c>
      <c r="C320" s="15">
        <v>4</v>
      </c>
      <c r="D320" s="15">
        <v>1</v>
      </c>
      <c r="E320" s="15">
        <v>3</v>
      </c>
      <c r="F320" s="15">
        <v>0</v>
      </c>
      <c r="G320" s="15">
        <v>14</v>
      </c>
      <c r="H320" s="15"/>
      <c r="I320" s="15"/>
      <c r="J320">
        <f t="shared" si="10"/>
        <v>0</v>
      </c>
      <c r="K320" s="55">
        <f t="shared" si="12"/>
        <v>1</v>
      </c>
      <c r="L320" s="55">
        <f t="shared" si="12"/>
        <v>0</v>
      </c>
    </row>
    <row r="321" spans="1:12" x14ac:dyDescent="0.45">
      <c r="A321" s="40" t="s">
        <v>1465</v>
      </c>
      <c r="B321" s="40" t="s">
        <v>52</v>
      </c>
      <c r="C321" s="15">
        <v>22</v>
      </c>
      <c r="D321" s="15">
        <v>10</v>
      </c>
      <c r="E321" s="15">
        <v>13</v>
      </c>
      <c r="F321" s="15">
        <v>4</v>
      </c>
      <c r="G321" s="15">
        <v>23</v>
      </c>
      <c r="H321" s="15"/>
      <c r="I321" s="15"/>
      <c r="J321">
        <f t="shared" si="10"/>
        <v>0</v>
      </c>
      <c r="K321" s="55">
        <f t="shared" si="12"/>
        <v>1</v>
      </c>
      <c r="L321" s="55">
        <f t="shared" si="12"/>
        <v>0</v>
      </c>
    </row>
    <row r="322" spans="1:12" x14ac:dyDescent="0.45">
      <c r="A322" s="40" t="s">
        <v>24</v>
      </c>
      <c r="B322" s="40" t="s">
        <v>52</v>
      </c>
      <c r="C322" s="15">
        <v>5</v>
      </c>
      <c r="D322" s="15">
        <v>2</v>
      </c>
      <c r="E322" s="15">
        <v>4</v>
      </c>
      <c r="F322" s="15">
        <v>0</v>
      </c>
      <c r="G322" s="15"/>
      <c r="H322" s="15"/>
      <c r="I322" s="15"/>
      <c r="J322">
        <f t="shared" si="10"/>
        <v>0</v>
      </c>
      <c r="K322" s="55">
        <f t="shared" si="12"/>
        <v>1</v>
      </c>
      <c r="L322" s="55">
        <f t="shared" si="12"/>
        <v>0</v>
      </c>
    </row>
    <row r="323" spans="1:12" x14ac:dyDescent="0.45">
      <c r="A323" s="40" t="s">
        <v>24</v>
      </c>
      <c r="B323" s="40" t="s">
        <v>52</v>
      </c>
      <c r="C323" s="15">
        <v>6</v>
      </c>
      <c r="D323" s="15">
        <v>5</v>
      </c>
      <c r="E323" s="15">
        <v>1</v>
      </c>
      <c r="F323" s="15">
        <v>0</v>
      </c>
      <c r="G323" s="15">
        <v>18</v>
      </c>
      <c r="H323" s="15"/>
      <c r="I323" s="15"/>
      <c r="J323">
        <f t="shared" ref="J323:J324" si="13">IF(A323="OPEN",1,0)</f>
        <v>0</v>
      </c>
      <c r="K323" s="55">
        <f t="shared" si="12"/>
        <v>1</v>
      </c>
      <c r="L323" s="55">
        <f t="shared" si="12"/>
        <v>0</v>
      </c>
    </row>
    <row r="324" spans="1:12" ht="14.65" thickBot="1" x14ac:dyDescent="0.5">
      <c r="A324" s="41" t="s">
        <v>24</v>
      </c>
      <c r="B324" s="41" t="s">
        <v>52</v>
      </c>
      <c r="C324" s="11">
        <v>48</v>
      </c>
      <c r="D324" s="11">
        <v>17</v>
      </c>
      <c r="E324" s="11">
        <v>32</v>
      </c>
      <c r="F324" s="11">
        <v>0</v>
      </c>
      <c r="G324" s="11">
        <v>25</v>
      </c>
      <c r="H324" s="11"/>
      <c r="I324" s="11"/>
      <c r="J324">
        <f t="shared" si="13"/>
        <v>0</v>
      </c>
      <c r="K324" s="55">
        <f t="shared" si="12"/>
        <v>1</v>
      </c>
      <c r="L324" s="55">
        <f t="shared" si="12"/>
        <v>0</v>
      </c>
    </row>
    <row r="325" spans="1:12" ht="14.65" thickTop="1" x14ac:dyDescent="0.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24"/>
  <sheetViews>
    <sheetView workbookViewId="0">
      <selection activeCell="E1" sqref="E1"/>
    </sheetView>
  </sheetViews>
  <sheetFormatPr defaultColWidth="8.796875" defaultRowHeight="14.25" x14ac:dyDescent="0.45"/>
  <cols>
    <col min="2" max="2" width="19.6640625" bestFit="1" customWidth="1"/>
    <col min="3" max="3" width="12.1328125" bestFit="1" customWidth="1"/>
    <col min="5" max="5" width="12.33203125" bestFit="1" customWidth="1"/>
    <col min="6" max="6" width="17.796875" bestFit="1" customWidth="1"/>
  </cols>
  <sheetData>
    <row r="1" spans="1:6" x14ac:dyDescent="0.45">
      <c r="A1" s="3" t="s">
        <v>1128</v>
      </c>
      <c r="B1" t="s">
        <v>5</v>
      </c>
      <c r="C1" s="3" t="s">
        <v>11</v>
      </c>
      <c r="E1" s="4" t="s">
        <v>1129</v>
      </c>
      <c r="F1" t="s">
        <v>1133</v>
      </c>
    </row>
    <row r="2" spans="1:6" x14ac:dyDescent="0.45">
      <c r="A2">
        <v>2017</v>
      </c>
      <c r="B2" t="s">
        <v>24</v>
      </c>
      <c r="C2">
        <v>46</v>
      </c>
      <c r="E2" s="5" t="s">
        <v>24</v>
      </c>
      <c r="F2" s="6">
        <v>1849</v>
      </c>
    </row>
    <row r="3" spans="1:6" x14ac:dyDescent="0.45">
      <c r="A3">
        <v>2017</v>
      </c>
      <c r="B3" t="s">
        <v>34</v>
      </c>
      <c r="C3">
        <v>3</v>
      </c>
      <c r="E3" s="5" t="s">
        <v>34</v>
      </c>
      <c r="F3" s="6">
        <v>1086</v>
      </c>
    </row>
    <row r="4" spans="1:6" x14ac:dyDescent="0.45">
      <c r="A4">
        <v>2017</v>
      </c>
      <c r="B4" t="s">
        <v>24</v>
      </c>
      <c r="C4">
        <v>6</v>
      </c>
      <c r="E4" s="5" t="s">
        <v>464</v>
      </c>
      <c r="F4" s="6">
        <v>191</v>
      </c>
    </row>
    <row r="5" spans="1:6" x14ac:dyDescent="0.45">
      <c r="A5">
        <v>2017</v>
      </c>
      <c r="B5" t="s">
        <v>34</v>
      </c>
      <c r="C5">
        <v>585</v>
      </c>
      <c r="E5" s="5" t="s">
        <v>1130</v>
      </c>
      <c r="F5" s="6">
        <v>3126</v>
      </c>
    </row>
    <row r="6" spans="1:6" x14ac:dyDescent="0.45">
      <c r="A6">
        <v>2017</v>
      </c>
      <c r="B6" t="s">
        <v>24</v>
      </c>
      <c r="C6">
        <v>5</v>
      </c>
    </row>
    <row r="7" spans="1:6" x14ac:dyDescent="0.45">
      <c r="A7">
        <v>2017</v>
      </c>
      <c r="B7" t="s">
        <v>24</v>
      </c>
      <c r="C7">
        <v>3</v>
      </c>
    </row>
    <row r="8" spans="1:6" x14ac:dyDescent="0.45">
      <c r="A8">
        <v>2017</v>
      </c>
      <c r="B8" t="s">
        <v>24</v>
      </c>
      <c r="C8">
        <v>5</v>
      </c>
    </row>
    <row r="9" spans="1:6" x14ac:dyDescent="0.45">
      <c r="A9">
        <v>2017</v>
      </c>
      <c r="B9" t="s">
        <v>24</v>
      </c>
      <c r="C9">
        <v>3</v>
      </c>
    </row>
    <row r="10" spans="1:6" x14ac:dyDescent="0.45">
      <c r="A10">
        <v>2017</v>
      </c>
      <c r="B10" t="s">
        <v>34</v>
      </c>
      <c r="C10">
        <v>3</v>
      </c>
    </row>
    <row r="11" spans="1:6" x14ac:dyDescent="0.45">
      <c r="A11">
        <v>2017</v>
      </c>
      <c r="B11" t="s">
        <v>24</v>
      </c>
      <c r="C11">
        <v>11</v>
      </c>
    </row>
    <row r="12" spans="1:6" x14ac:dyDescent="0.45">
      <c r="A12">
        <v>2016</v>
      </c>
      <c r="B12" t="s">
        <v>24</v>
      </c>
      <c r="C12">
        <v>5</v>
      </c>
    </row>
    <row r="13" spans="1:6" x14ac:dyDescent="0.45">
      <c r="A13">
        <v>2016</v>
      </c>
      <c r="B13" t="s">
        <v>34</v>
      </c>
      <c r="C13">
        <v>6</v>
      </c>
    </row>
    <row r="14" spans="1:6" x14ac:dyDescent="0.45">
      <c r="A14">
        <v>2016</v>
      </c>
      <c r="B14" t="s">
        <v>34</v>
      </c>
      <c r="C14">
        <v>16</v>
      </c>
    </row>
    <row r="15" spans="1:6" x14ac:dyDescent="0.45">
      <c r="A15">
        <v>2016</v>
      </c>
      <c r="B15" t="s">
        <v>24</v>
      </c>
      <c r="C15">
        <v>102</v>
      </c>
    </row>
    <row r="16" spans="1:6" x14ac:dyDescent="0.45">
      <c r="A16">
        <v>2016</v>
      </c>
      <c r="B16" t="s">
        <v>34</v>
      </c>
      <c r="C16">
        <v>4</v>
      </c>
    </row>
    <row r="17" spans="1:3" x14ac:dyDescent="0.45">
      <c r="A17">
        <v>2016</v>
      </c>
      <c r="B17" t="s">
        <v>34</v>
      </c>
      <c r="C17">
        <v>5</v>
      </c>
    </row>
    <row r="18" spans="1:3" x14ac:dyDescent="0.45">
      <c r="A18">
        <v>2016</v>
      </c>
      <c r="B18" t="s">
        <v>34</v>
      </c>
      <c r="C18">
        <v>6</v>
      </c>
    </row>
    <row r="19" spans="1:3" x14ac:dyDescent="0.45">
      <c r="A19">
        <v>2016</v>
      </c>
      <c r="B19" t="s">
        <v>34</v>
      </c>
      <c r="C19">
        <v>4</v>
      </c>
    </row>
    <row r="20" spans="1:3" x14ac:dyDescent="0.45">
      <c r="A20">
        <v>2016</v>
      </c>
      <c r="B20" t="s">
        <v>34</v>
      </c>
      <c r="C20">
        <v>5</v>
      </c>
    </row>
    <row r="21" spans="1:3" x14ac:dyDescent="0.45">
      <c r="A21">
        <v>2016</v>
      </c>
      <c r="B21" t="s">
        <v>24</v>
      </c>
      <c r="C21">
        <v>4</v>
      </c>
    </row>
    <row r="22" spans="1:3" x14ac:dyDescent="0.45">
      <c r="A22">
        <v>2016</v>
      </c>
      <c r="B22" t="s">
        <v>34</v>
      </c>
      <c r="C22">
        <v>4</v>
      </c>
    </row>
    <row r="23" spans="1:3" x14ac:dyDescent="0.45">
      <c r="A23">
        <v>2016</v>
      </c>
      <c r="B23" t="s">
        <v>34</v>
      </c>
      <c r="C23">
        <v>4</v>
      </c>
    </row>
    <row r="24" spans="1:3" x14ac:dyDescent="0.45">
      <c r="A24">
        <v>2016</v>
      </c>
      <c r="B24" t="s">
        <v>24</v>
      </c>
      <c r="C24">
        <v>4</v>
      </c>
    </row>
    <row r="25" spans="1:3" x14ac:dyDescent="0.45">
      <c r="A25">
        <v>2016</v>
      </c>
      <c r="B25" t="s">
        <v>34</v>
      </c>
      <c r="C25">
        <v>4</v>
      </c>
    </row>
    <row r="26" spans="1:3" x14ac:dyDescent="0.45">
      <c r="A26">
        <v>2016</v>
      </c>
      <c r="B26" t="s">
        <v>34</v>
      </c>
      <c r="C26">
        <v>5</v>
      </c>
    </row>
    <row r="27" spans="1:3" x14ac:dyDescent="0.45">
      <c r="A27">
        <v>2016</v>
      </c>
      <c r="B27" t="s">
        <v>24</v>
      </c>
      <c r="C27">
        <v>3</v>
      </c>
    </row>
    <row r="28" spans="1:3" x14ac:dyDescent="0.45">
      <c r="A28">
        <v>2016</v>
      </c>
      <c r="B28" t="s">
        <v>34</v>
      </c>
      <c r="C28">
        <v>3</v>
      </c>
    </row>
    <row r="29" spans="1:3" x14ac:dyDescent="0.45">
      <c r="A29">
        <v>2016</v>
      </c>
      <c r="C29">
        <v>3</v>
      </c>
    </row>
    <row r="30" spans="1:3" x14ac:dyDescent="0.45">
      <c r="A30">
        <v>2016</v>
      </c>
      <c r="B30" t="s">
        <v>24</v>
      </c>
      <c r="C30">
        <v>3</v>
      </c>
    </row>
    <row r="31" spans="1:3" x14ac:dyDescent="0.45">
      <c r="A31">
        <v>2016</v>
      </c>
      <c r="B31" t="s">
        <v>24</v>
      </c>
      <c r="C31">
        <v>3</v>
      </c>
    </row>
    <row r="32" spans="1:3" x14ac:dyDescent="0.45">
      <c r="A32">
        <v>2016</v>
      </c>
      <c r="C32">
        <v>3</v>
      </c>
    </row>
    <row r="33" spans="1:3" x14ac:dyDescent="0.45">
      <c r="A33">
        <v>2016</v>
      </c>
      <c r="B33" t="s">
        <v>24</v>
      </c>
      <c r="C33">
        <v>3</v>
      </c>
    </row>
    <row r="34" spans="1:3" x14ac:dyDescent="0.45">
      <c r="A34">
        <v>2016</v>
      </c>
      <c r="B34" t="s">
        <v>24</v>
      </c>
      <c r="C34">
        <v>5</v>
      </c>
    </row>
    <row r="35" spans="1:3" x14ac:dyDescent="0.45">
      <c r="A35">
        <v>2016</v>
      </c>
      <c r="B35" t="s">
        <v>34</v>
      </c>
      <c r="C35">
        <v>4</v>
      </c>
    </row>
    <row r="36" spans="1:3" x14ac:dyDescent="0.45">
      <c r="A36">
        <v>2016</v>
      </c>
      <c r="B36" t="s">
        <v>34</v>
      </c>
      <c r="C36">
        <v>4</v>
      </c>
    </row>
    <row r="37" spans="1:3" x14ac:dyDescent="0.45">
      <c r="A37">
        <v>2016</v>
      </c>
      <c r="C37">
        <v>4</v>
      </c>
    </row>
    <row r="38" spans="1:3" x14ac:dyDescent="0.45">
      <c r="A38">
        <v>2016</v>
      </c>
      <c r="B38" t="s">
        <v>34</v>
      </c>
      <c r="C38">
        <v>3</v>
      </c>
    </row>
    <row r="39" spans="1:3" x14ac:dyDescent="0.45">
      <c r="A39">
        <v>2016</v>
      </c>
      <c r="B39" t="s">
        <v>34</v>
      </c>
      <c r="C39">
        <v>5</v>
      </c>
    </row>
    <row r="40" spans="1:3" x14ac:dyDescent="0.45">
      <c r="A40">
        <v>2016</v>
      </c>
      <c r="B40" t="s">
        <v>34</v>
      </c>
      <c r="C40">
        <v>4</v>
      </c>
    </row>
    <row r="41" spans="1:3" x14ac:dyDescent="0.45">
      <c r="A41">
        <v>2016</v>
      </c>
      <c r="B41" t="s">
        <v>34</v>
      </c>
      <c r="C41">
        <v>9</v>
      </c>
    </row>
    <row r="42" spans="1:3" x14ac:dyDescent="0.45">
      <c r="A42">
        <v>2016</v>
      </c>
      <c r="B42" t="s">
        <v>34</v>
      </c>
      <c r="C42">
        <v>8</v>
      </c>
    </row>
    <row r="43" spans="1:3" x14ac:dyDescent="0.45">
      <c r="A43">
        <v>2016</v>
      </c>
      <c r="B43" t="s">
        <v>24</v>
      </c>
      <c r="C43">
        <v>5</v>
      </c>
    </row>
    <row r="44" spans="1:3" x14ac:dyDescent="0.45">
      <c r="A44">
        <v>2016</v>
      </c>
      <c r="B44" t="s">
        <v>34</v>
      </c>
      <c r="C44">
        <v>4</v>
      </c>
    </row>
    <row r="45" spans="1:3" x14ac:dyDescent="0.45">
      <c r="A45">
        <v>2016</v>
      </c>
      <c r="B45" t="s">
        <v>24</v>
      </c>
      <c r="C45">
        <v>4</v>
      </c>
    </row>
    <row r="46" spans="1:3" x14ac:dyDescent="0.45">
      <c r="A46">
        <v>2016</v>
      </c>
      <c r="B46" t="s">
        <v>24</v>
      </c>
      <c r="C46">
        <v>7</v>
      </c>
    </row>
    <row r="47" spans="1:3" x14ac:dyDescent="0.45">
      <c r="A47">
        <v>2016</v>
      </c>
      <c r="B47" t="s">
        <v>34</v>
      </c>
      <c r="C47">
        <v>4</v>
      </c>
    </row>
    <row r="48" spans="1:3" x14ac:dyDescent="0.45">
      <c r="A48">
        <v>2016</v>
      </c>
      <c r="B48" t="s">
        <v>34</v>
      </c>
      <c r="C48">
        <v>4</v>
      </c>
    </row>
    <row r="49" spans="1:3" x14ac:dyDescent="0.45">
      <c r="A49">
        <v>2016</v>
      </c>
      <c r="B49" t="s">
        <v>34</v>
      </c>
      <c r="C49">
        <v>5</v>
      </c>
    </row>
    <row r="50" spans="1:3" x14ac:dyDescent="0.45">
      <c r="A50">
        <v>2016</v>
      </c>
      <c r="B50" t="s">
        <v>34</v>
      </c>
      <c r="C50">
        <v>4</v>
      </c>
    </row>
    <row r="51" spans="1:3" x14ac:dyDescent="0.45">
      <c r="A51">
        <v>2016</v>
      </c>
      <c r="B51" t="s">
        <v>34</v>
      </c>
      <c r="C51">
        <v>4</v>
      </c>
    </row>
    <row r="52" spans="1:3" x14ac:dyDescent="0.45">
      <c r="A52">
        <v>2016</v>
      </c>
      <c r="B52" t="s">
        <v>24</v>
      </c>
      <c r="C52">
        <v>4</v>
      </c>
    </row>
    <row r="53" spans="1:3" x14ac:dyDescent="0.45">
      <c r="A53">
        <v>2016</v>
      </c>
      <c r="B53" t="s">
        <v>24</v>
      </c>
      <c r="C53">
        <v>17</v>
      </c>
    </row>
    <row r="54" spans="1:3" x14ac:dyDescent="0.45">
      <c r="A54">
        <v>2016</v>
      </c>
      <c r="B54" t="s">
        <v>34</v>
      </c>
      <c r="C54">
        <v>17</v>
      </c>
    </row>
    <row r="55" spans="1:3" x14ac:dyDescent="0.45">
      <c r="A55">
        <v>2016</v>
      </c>
      <c r="B55" t="s">
        <v>24</v>
      </c>
      <c r="C55">
        <v>4</v>
      </c>
    </row>
    <row r="56" spans="1:3" x14ac:dyDescent="0.45">
      <c r="A56">
        <v>2016</v>
      </c>
      <c r="B56" t="s">
        <v>24</v>
      </c>
      <c r="C56">
        <v>4</v>
      </c>
    </row>
    <row r="57" spans="1:3" x14ac:dyDescent="0.45">
      <c r="A57">
        <v>2016</v>
      </c>
      <c r="B57" t="s">
        <v>34</v>
      </c>
      <c r="C57">
        <v>4</v>
      </c>
    </row>
    <row r="58" spans="1:3" x14ac:dyDescent="0.45">
      <c r="A58">
        <v>2016</v>
      </c>
      <c r="B58" t="s">
        <v>34</v>
      </c>
      <c r="C58">
        <v>5</v>
      </c>
    </row>
    <row r="59" spans="1:3" x14ac:dyDescent="0.45">
      <c r="A59">
        <v>2016</v>
      </c>
      <c r="B59" t="s">
        <v>34</v>
      </c>
      <c r="C59">
        <v>8</v>
      </c>
    </row>
    <row r="60" spans="1:3" x14ac:dyDescent="0.45">
      <c r="A60">
        <v>2016</v>
      </c>
      <c r="B60" t="s">
        <v>34</v>
      </c>
      <c r="C60">
        <v>4</v>
      </c>
    </row>
    <row r="61" spans="1:3" x14ac:dyDescent="0.45">
      <c r="A61">
        <v>2016</v>
      </c>
      <c r="B61" t="s">
        <v>34</v>
      </c>
      <c r="C61">
        <v>4</v>
      </c>
    </row>
    <row r="62" spans="1:3" x14ac:dyDescent="0.45">
      <c r="A62">
        <v>2016</v>
      </c>
      <c r="B62" t="s">
        <v>34</v>
      </c>
      <c r="C62">
        <v>8</v>
      </c>
    </row>
    <row r="63" spans="1:3" x14ac:dyDescent="0.45">
      <c r="A63">
        <v>2016</v>
      </c>
      <c r="B63" t="s">
        <v>34</v>
      </c>
      <c r="C63">
        <v>4</v>
      </c>
    </row>
    <row r="64" spans="1:3" x14ac:dyDescent="0.45">
      <c r="A64">
        <v>2016</v>
      </c>
      <c r="B64" t="s">
        <v>34</v>
      </c>
      <c r="C64">
        <v>3</v>
      </c>
    </row>
    <row r="65" spans="1:3" x14ac:dyDescent="0.45">
      <c r="A65">
        <v>2016</v>
      </c>
      <c r="B65" t="s">
        <v>24</v>
      </c>
      <c r="C65">
        <v>12</v>
      </c>
    </row>
    <row r="66" spans="1:3" x14ac:dyDescent="0.45">
      <c r="A66">
        <v>2016</v>
      </c>
      <c r="B66" t="s">
        <v>24</v>
      </c>
      <c r="C66">
        <v>8</v>
      </c>
    </row>
    <row r="67" spans="1:3" x14ac:dyDescent="0.45">
      <c r="A67">
        <v>2016</v>
      </c>
      <c r="B67" t="s">
        <v>24</v>
      </c>
      <c r="C67">
        <v>8</v>
      </c>
    </row>
    <row r="68" spans="1:3" x14ac:dyDescent="0.45">
      <c r="A68">
        <v>2016</v>
      </c>
      <c r="B68" t="s">
        <v>34</v>
      </c>
      <c r="C68">
        <v>4</v>
      </c>
    </row>
    <row r="69" spans="1:3" x14ac:dyDescent="0.45">
      <c r="A69">
        <v>2016</v>
      </c>
      <c r="B69" t="s">
        <v>24</v>
      </c>
      <c r="C69">
        <v>3</v>
      </c>
    </row>
    <row r="70" spans="1:3" x14ac:dyDescent="0.45">
      <c r="A70">
        <v>2016</v>
      </c>
      <c r="B70" t="s">
        <v>34</v>
      </c>
      <c r="C70">
        <v>3</v>
      </c>
    </row>
    <row r="71" spans="1:3" x14ac:dyDescent="0.45">
      <c r="A71">
        <v>2016</v>
      </c>
      <c r="B71" t="s">
        <v>24</v>
      </c>
      <c r="C71">
        <v>8</v>
      </c>
    </row>
    <row r="72" spans="1:3" x14ac:dyDescent="0.45">
      <c r="A72">
        <v>2016</v>
      </c>
      <c r="C72">
        <v>3</v>
      </c>
    </row>
    <row r="73" spans="1:3" x14ac:dyDescent="0.45">
      <c r="A73">
        <v>2016</v>
      </c>
      <c r="B73" t="s">
        <v>24</v>
      </c>
      <c r="C73">
        <v>5</v>
      </c>
    </row>
    <row r="74" spans="1:3" x14ac:dyDescent="0.45">
      <c r="A74">
        <v>2016</v>
      </c>
      <c r="B74" t="s">
        <v>24</v>
      </c>
      <c r="C74">
        <v>5</v>
      </c>
    </row>
    <row r="75" spans="1:3" x14ac:dyDescent="0.45">
      <c r="A75">
        <v>2016</v>
      </c>
      <c r="C75">
        <v>3</v>
      </c>
    </row>
    <row r="76" spans="1:3" x14ac:dyDescent="0.45">
      <c r="A76">
        <v>2016</v>
      </c>
      <c r="B76" t="s">
        <v>34</v>
      </c>
      <c r="C76">
        <v>4</v>
      </c>
    </row>
    <row r="77" spans="1:3" x14ac:dyDescent="0.45">
      <c r="A77">
        <v>2016</v>
      </c>
      <c r="B77" t="s">
        <v>24</v>
      </c>
      <c r="C77">
        <v>4</v>
      </c>
    </row>
    <row r="78" spans="1:3" x14ac:dyDescent="0.45">
      <c r="A78">
        <v>2016</v>
      </c>
      <c r="B78" t="s">
        <v>24</v>
      </c>
      <c r="C78">
        <v>5</v>
      </c>
    </row>
    <row r="79" spans="1:3" x14ac:dyDescent="0.45">
      <c r="A79">
        <v>2016</v>
      </c>
      <c r="B79" t="s">
        <v>34</v>
      </c>
      <c r="C79">
        <v>4</v>
      </c>
    </row>
    <row r="80" spans="1:3" x14ac:dyDescent="0.45">
      <c r="A80">
        <v>2016</v>
      </c>
      <c r="B80" t="s">
        <v>24</v>
      </c>
      <c r="C80">
        <v>4</v>
      </c>
    </row>
    <row r="81" spans="1:3" x14ac:dyDescent="0.45">
      <c r="A81">
        <v>2015</v>
      </c>
      <c r="C81">
        <v>5</v>
      </c>
    </row>
    <row r="82" spans="1:3" x14ac:dyDescent="0.45">
      <c r="A82">
        <v>2015</v>
      </c>
      <c r="B82" t="s">
        <v>24</v>
      </c>
      <c r="C82">
        <v>35</v>
      </c>
    </row>
    <row r="83" spans="1:3" x14ac:dyDescent="0.45">
      <c r="A83">
        <v>2015</v>
      </c>
      <c r="B83" t="s">
        <v>24</v>
      </c>
      <c r="C83">
        <v>35</v>
      </c>
    </row>
    <row r="84" spans="1:3" x14ac:dyDescent="0.45">
      <c r="A84">
        <v>2015</v>
      </c>
      <c r="B84" t="s">
        <v>24</v>
      </c>
      <c r="C84">
        <v>12</v>
      </c>
    </row>
    <row r="85" spans="1:3" x14ac:dyDescent="0.45">
      <c r="A85">
        <v>2015</v>
      </c>
      <c r="B85" t="s">
        <v>24</v>
      </c>
      <c r="C85">
        <v>4</v>
      </c>
    </row>
    <row r="86" spans="1:3" x14ac:dyDescent="0.45">
      <c r="A86">
        <v>2015</v>
      </c>
      <c r="B86" t="s">
        <v>34</v>
      </c>
      <c r="C86">
        <v>5</v>
      </c>
    </row>
    <row r="87" spans="1:3" x14ac:dyDescent="0.45">
      <c r="A87">
        <v>2015</v>
      </c>
      <c r="B87" t="s">
        <v>34</v>
      </c>
      <c r="C87">
        <v>6</v>
      </c>
    </row>
    <row r="88" spans="1:3" x14ac:dyDescent="0.45">
      <c r="A88">
        <v>2015</v>
      </c>
      <c r="B88" t="s">
        <v>24</v>
      </c>
      <c r="C88">
        <v>4</v>
      </c>
    </row>
    <row r="89" spans="1:3" x14ac:dyDescent="0.45">
      <c r="A89">
        <v>2015</v>
      </c>
      <c r="C89">
        <v>3</v>
      </c>
    </row>
    <row r="90" spans="1:3" x14ac:dyDescent="0.45">
      <c r="A90">
        <v>2015</v>
      </c>
      <c r="B90" t="s">
        <v>24</v>
      </c>
      <c r="C90">
        <v>3</v>
      </c>
    </row>
    <row r="91" spans="1:3" x14ac:dyDescent="0.45">
      <c r="A91">
        <v>2015</v>
      </c>
      <c r="B91" t="s">
        <v>34</v>
      </c>
      <c r="C91">
        <v>3</v>
      </c>
    </row>
    <row r="92" spans="1:3" x14ac:dyDescent="0.45">
      <c r="A92">
        <v>2015</v>
      </c>
      <c r="C92">
        <v>3</v>
      </c>
    </row>
    <row r="93" spans="1:3" x14ac:dyDescent="0.45">
      <c r="A93">
        <v>2015</v>
      </c>
      <c r="B93" t="s">
        <v>34</v>
      </c>
      <c r="C93">
        <v>4</v>
      </c>
    </row>
    <row r="94" spans="1:3" x14ac:dyDescent="0.45">
      <c r="A94">
        <v>2015</v>
      </c>
      <c r="B94" t="s">
        <v>24</v>
      </c>
      <c r="C94">
        <v>16</v>
      </c>
    </row>
    <row r="95" spans="1:3" x14ac:dyDescent="0.45">
      <c r="A95">
        <v>2015</v>
      </c>
      <c r="B95" t="s">
        <v>34</v>
      </c>
      <c r="C95">
        <v>3</v>
      </c>
    </row>
    <row r="96" spans="1:3" x14ac:dyDescent="0.45">
      <c r="A96">
        <v>2015</v>
      </c>
      <c r="B96" t="s">
        <v>24</v>
      </c>
      <c r="C96">
        <v>10</v>
      </c>
    </row>
    <row r="97" spans="1:3" x14ac:dyDescent="0.45">
      <c r="A97">
        <v>2015</v>
      </c>
      <c r="B97" t="s">
        <v>24</v>
      </c>
      <c r="C97">
        <v>5</v>
      </c>
    </row>
    <row r="98" spans="1:3" x14ac:dyDescent="0.45">
      <c r="A98">
        <v>2015</v>
      </c>
      <c r="B98" t="s">
        <v>24</v>
      </c>
      <c r="C98">
        <v>4</v>
      </c>
    </row>
    <row r="99" spans="1:3" x14ac:dyDescent="0.45">
      <c r="A99">
        <v>2015</v>
      </c>
      <c r="C99">
        <v>4</v>
      </c>
    </row>
    <row r="100" spans="1:3" x14ac:dyDescent="0.45">
      <c r="A100">
        <v>2015</v>
      </c>
      <c r="B100" t="s">
        <v>34</v>
      </c>
      <c r="C100">
        <v>3</v>
      </c>
    </row>
    <row r="101" spans="1:3" x14ac:dyDescent="0.45">
      <c r="A101">
        <v>2015</v>
      </c>
      <c r="B101" t="s">
        <v>34</v>
      </c>
      <c r="C101">
        <v>7</v>
      </c>
    </row>
    <row r="102" spans="1:3" x14ac:dyDescent="0.45">
      <c r="A102">
        <v>2015</v>
      </c>
      <c r="B102" t="s">
        <v>24</v>
      </c>
      <c r="C102">
        <v>8</v>
      </c>
    </row>
    <row r="103" spans="1:3" x14ac:dyDescent="0.45">
      <c r="A103">
        <v>2015</v>
      </c>
      <c r="B103" t="s">
        <v>24</v>
      </c>
      <c r="C103">
        <v>11</v>
      </c>
    </row>
    <row r="104" spans="1:3" x14ac:dyDescent="0.45">
      <c r="A104">
        <v>2015</v>
      </c>
      <c r="B104" t="s">
        <v>24</v>
      </c>
      <c r="C104">
        <v>4</v>
      </c>
    </row>
    <row r="105" spans="1:3" x14ac:dyDescent="0.45">
      <c r="A105">
        <v>2015</v>
      </c>
      <c r="B105" t="s">
        <v>34</v>
      </c>
      <c r="C105">
        <v>7</v>
      </c>
    </row>
    <row r="106" spans="1:3" x14ac:dyDescent="0.45">
      <c r="A106">
        <v>2015</v>
      </c>
      <c r="B106" t="s">
        <v>34</v>
      </c>
      <c r="C106">
        <v>4</v>
      </c>
    </row>
    <row r="107" spans="1:3" x14ac:dyDescent="0.45">
      <c r="A107">
        <v>2015</v>
      </c>
      <c r="B107" t="s">
        <v>24</v>
      </c>
      <c r="C107">
        <v>4</v>
      </c>
    </row>
    <row r="108" spans="1:3" x14ac:dyDescent="0.45">
      <c r="A108">
        <v>2015</v>
      </c>
      <c r="B108" t="s">
        <v>24</v>
      </c>
      <c r="C108">
        <v>10</v>
      </c>
    </row>
    <row r="109" spans="1:3" x14ac:dyDescent="0.45">
      <c r="A109">
        <v>2015</v>
      </c>
      <c r="C109">
        <v>4</v>
      </c>
    </row>
    <row r="110" spans="1:3" x14ac:dyDescent="0.45">
      <c r="A110">
        <v>2015</v>
      </c>
      <c r="C110">
        <v>4</v>
      </c>
    </row>
    <row r="111" spans="1:3" x14ac:dyDescent="0.45">
      <c r="A111">
        <v>2015</v>
      </c>
      <c r="B111" t="s">
        <v>24</v>
      </c>
      <c r="C111">
        <v>4</v>
      </c>
    </row>
    <row r="112" spans="1:3" x14ac:dyDescent="0.45">
      <c r="A112">
        <v>2015</v>
      </c>
      <c r="B112" t="s">
        <v>24</v>
      </c>
      <c r="C112">
        <v>3</v>
      </c>
    </row>
    <row r="113" spans="1:3" x14ac:dyDescent="0.45">
      <c r="A113">
        <v>2015</v>
      </c>
      <c r="B113" t="s">
        <v>24</v>
      </c>
      <c r="C113">
        <v>4</v>
      </c>
    </row>
    <row r="114" spans="1:3" x14ac:dyDescent="0.45">
      <c r="A114">
        <v>2015</v>
      </c>
      <c r="B114" t="s">
        <v>24</v>
      </c>
      <c r="C114">
        <v>5</v>
      </c>
    </row>
    <row r="115" spans="1:3" x14ac:dyDescent="0.45">
      <c r="A115">
        <v>2015</v>
      </c>
      <c r="C115">
        <v>4</v>
      </c>
    </row>
    <row r="116" spans="1:3" x14ac:dyDescent="0.45">
      <c r="A116">
        <v>2015</v>
      </c>
      <c r="B116" t="s">
        <v>34</v>
      </c>
      <c r="C116">
        <v>4</v>
      </c>
    </row>
    <row r="117" spans="1:3" x14ac:dyDescent="0.45">
      <c r="A117">
        <v>2015</v>
      </c>
      <c r="B117" t="s">
        <v>34</v>
      </c>
      <c r="C117">
        <v>4</v>
      </c>
    </row>
    <row r="118" spans="1:3" x14ac:dyDescent="0.45">
      <c r="A118">
        <v>2015</v>
      </c>
      <c r="B118" t="s">
        <v>34</v>
      </c>
      <c r="C118">
        <v>5</v>
      </c>
    </row>
    <row r="119" spans="1:3" x14ac:dyDescent="0.45">
      <c r="A119">
        <v>2015</v>
      </c>
      <c r="B119" t="s">
        <v>24</v>
      </c>
      <c r="C119">
        <v>7</v>
      </c>
    </row>
    <row r="120" spans="1:3" x14ac:dyDescent="0.45">
      <c r="A120">
        <v>2015</v>
      </c>
      <c r="B120" t="s">
        <v>24</v>
      </c>
      <c r="C120">
        <v>5</v>
      </c>
    </row>
    <row r="121" spans="1:3" x14ac:dyDescent="0.45">
      <c r="A121">
        <v>2015</v>
      </c>
      <c r="C121">
        <v>4</v>
      </c>
    </row>
    <row r="122" spans="1:3" x14ac:dyDescent="0.45">
      <c r="A122">
        <v>2015</v>
      </c>
      <c r="B122" t="s">
        <v>34</v>
      </c>
      <c r="C122">
        <v>4</v>
      </c>
    </row>
    <row r="123" spans="1:3" x14ac:dyDescent="0.45">
      <c r="A123">
        <v>2015</v>
      </c>
      <c r="B123" t="s">
        <v>24</v>
      </c>
      <c r="C123">
        <v>5</v>
      </c>
    </row>
    <row r="124" spans="1:3" x14ac:dyDescent="0.45">
      <c r="A124">
        <v>2015</v>
      </c>
      <c r="B124" t="s">
        <v>24</v>
      </c>
      <c r="C124">
        <v>4</v>
      </c>
    </row>
    <row r="125" spans="1:3" x14ac:dyDescent="0.45">
      <c r="A125">
        <v>2015</v>
      </c>
      <c r="B125" t="s">
        <v>24</v>
      </c>
      <c r="C125">
        <v>3</v>
      </c>
    </row>
    <row r="126" spans="1:3" x14ac:dyDescent="0.45">
      <c r="A126">
        <v>2015</v>
      </c>
      <c r="B126" t="s">
        <v>24</v>
      </c>
      <c r="C126">
        <v>7</v>
      </c>
    </row>
    <row r="127" spans="1:3" x14ac:dyDescent="0.45">
      <c r="A127">
        <v>2015</v>
      </c>
      <c r="C127">
        <v>3</v>
      </c>
    </row>
    <row r="128" spans="1:3" x14ac:dyDescent="0.45">
      <c r="A128">
        <v>2015</v>
      </c>
      <c r="B128" t="s">
        <v>34</v>
      </c>
      <c r="C128">
        <v>6</v>
      </c>
    </row>
    <row r="129" spans="1:3" x14ac:dyDescent="0.45">
      <c r="A129">
        <v>2015</v>
      </c>
      <c r="B129" t="s">
        <v>24</v>
      </c>
      <c r="C129">
        <v>3</v>
      </c>
    </row>
    <row r="130" spans="1:3" x14ac:dyDescent="0.45">
      <c r="A130">
        <v>2015</v>
      </c>
      <c r="B130" t="s">
        <v>24</v>
      </c>
      <c r="C130">
        <v>5</v>
      </c>
    </row>
    <row r="131" spans="1:3" x14ac:dyDescent="0.45">
      <c r="A131">
        <v>2015</v>
      </c>
      <c r="B131" t="s">
        <v>464</v>
      </c>
      <c r="C131">
        <v>3</v>
      </c>
    </row>
    <row r="132" spans="1:3" x14ac:dyDescent="0.45">
      <c r="A132">
        <v>2015</v>
      </c>
      <c r="B132" t="s">
        <v>34</v>
      </c>
      <c r="C132">
        <v>3</v>
      </c>
    </row>
    <row r="133" spans="1:3" x14ac:dyDescent="0.45">
      <c r="A133">
        <v>2015</v>
      </c>
      <c r="B133" t="s">
        <v>24</v>
      </c>
      <c r="C133">
        <v>8</v>
      </c>
    </row>
    <row r="134" spans="1:3" x14ac:dyDescent="0.45">
      <c r="A134">
        <v>2015</v>
      </c>
      <c r="B134" t="s">
        <v>24</v>
      </c>
      <c r="C134">
        <v>3</v>
      </c>
    </row>
    <row r="135" spans="1:3" x14ac:dyDescent="0.45">
      <c r="A135">
        <v>2015</v>
      </c>
      <c r="B135" t="s">
        <v>24</v>
      </c>
      <c r="C135">
        <v>4</v>
      </c>
    </row>
    <row r="136" spans="1:3" x14ac:dyDescent="0.45">
      <c r="A136">
        <v>2015</v>
      </c>
      <c r="C136">
        <v>4</v>
      </c>
    </row>
    <row r="137" spans="1:3" x14ac:dyDescent="0.45">
      <c r="A137">
        <v>2015</v>
      </c>
      <c r="B137" t="s">
        <v>24</v>
      </c>
      <c r="C137">
        <v>3</v>
      </c>
    </row>
    <row r="138" spans="1:3" x14ac:dyDescent="0.45">
      <c r="A138">
        <v>2015</v>
      </c>
      <c r="B138" t="s">
        <v>24</v>
      </c>
      <c r="C138">
        <v>4</v>
      </c>
    </row>
    <row r="139" spans="1:3" x14ac:dyDescent="0.45">
      <c r="A139">
        <v>2015</v>
      </c>
      <c r="B139" t="s">
        <v>24</v>
      </c>
      <c r="C139">
        <v>3</v>
      </c>
    </row>
    <row r="140" spans="1:3" x14ac:dyDescent="0.45">
      <c r="A140">
        <v>2015</v>
      </c>
      <c r="B140" t="s">
        <v>24</v>
      </c>
      <c r="C140">
        <v>6</v>
      </c>
    </row>
    <row r="141" spans="1:3" x14ac:dyDescent="0.45">
      <c r="A141">
        <v>2015</v>
      </c>
      <c r="C141">
        <v>3</v>
      </c>
    </row>
    <row r="142" spans="1:3" x14ac:dyDescent="0.45">
      <c r="A142">
        <v>2015</v>
      </c>
      <c r="B142" t="s">
        <v>24</v>
      </c>
      <c r="C142">
        <v>6</v>
      </c>
    </row>
    <row r="143" spans="1:3" x14ac:dyDescent="0.45">
      <c r="A143">
        <v>2015</v>
      </c>
      <c r="B143" t="s">
        <v>24</v>
      </c>
      <c r="C143">
        <v>5</v>
      </c>
    </row>
    <row r="144" spans="1:3" x14ac:dyDescent="0.45">
      <c r="A144">
        <v>2015</v>
      </c>
      <c r="B144" t="s">
        <v>24</v>
      </c>
      <c r="C144">
        <v>4</v>
      </c>
    </row>
    <row r="145" spans="1:3" x14ac:dyDescent="0.45">
      <c r="A145">
        <v>2015</v>
      </c>
      <c r="B145" t="s">
        <v>34</v>
      </c>
      <c r="C145">
        <v>8</v>
      </c>
    </row>
    <row r="146" spans="1:3" x14ac:dyDescent="0.45">
      <c r="A146">
        <v>2015</v>
      </c>
      <c r="B146" t="s">
        <v>24</v>
      </c>
      <c r="C146">
        <v>4</v>
      </c>
    </row>
    <row r="147" spans="1:3" x14ac:dyDescent="0.45">
      <c r="A147">
        <v>2015</v>
      </c>
      <c r="B147" t="s">
        <v>34</v>
      </c>
      <c r="C147">
        <v>5</v>
      </c>
    </row>
    <row r="148" spans="1:3" x14ac:dyDescent="0.45">
      <c r="A148">
        <v>2014</v>
      </c>
      <c r="B148" t="s">
        <v>24</v>
      </c>
      <c r="C148">
        <v>7</v>
      </c>
    </row>
    <row r="149" spans="1:3" x14ac:dyDescent="0.45">
      <c r="A149">
        <v>2014</v>
      </c>
      <c r="B149" t="s">
        <v>24</v>
      </c>
      <c r="C149">
        <v>4</v>
      </c>
    </row>
    <row r="150" spans="1:3" x14ac:dyDescent="0.45">
      <c r="A150">
        <v>2014</v>
      </c>
      <c r="B150" t="s">
        <v>34</v>
      </c>
      <c r="C150">
        <v>3</v>
      </c>
    </row>
    <row r="151" spans="1:3" x14ac:dyDescent="0.45">
      <c r="A151">
        <v>2014</v>
      </c>
      <c r="B151" t="s">
        <v>24</v>
      </c>
      <c r="C151">
        <v>5</v>
      </c>
    </row>
    <row r="152" spans="1:3" x14ac:dyDescent="0.45">
      <c r="A152">
        <v>2014</v>
      </c>
      <c r="B152" t="s">
        <v>34</v>
      </c>
      <c r="C152">
        <v>4</v>
      </c>
    </row>
    <row r="153" spans="1:3" x14ac:dyDescent="0.45">
      <c r="A153">
        <v>2014</v>
      </c>
      <c r="B153" t="s">
        <v>34</v>
      </c>
      <c r="C153">
        <v>10</v>
      </c>
    </row>
    <row r="154" spans="1:3" x14ac:dyDescent="0.45">
      <c r="A154">
        <v>2014</v>
      </c>
      <c r="B154" t="s">
        <v>24</v>
      </c>
      <c r="C154">
        <v>3</v>
      </c>
    </row>
    <row r="155" spans="1:3" x14ac:dyDescent="0.45">
      <c r="A155">
        <v>2014</v>
      </c>
      <c r="B155" t="s">
        <v>24</v>
      </c>
      <c r="C155">
        <v>3</v>
      </c>
    </row>
    <row r="156" spans="1:3" x14ac:dyDescent="0.45">
      <c r="A156">
        <v>2014</v>
      </c>
      <c r="B156" t="s">
        <v>464</v>
      </c>
      <c r="C156">
        <v>19</v>
      </c>
    </row>
    <row r="157" spans="1:3" x14ac:dyDescent="0.45">
      <c r="A157">
        <v>2014</v>
      </c>
      <c r="B157" t="s">
        <v>24</v>
      </c>
      <c r="C157">
        <v>6</v>
      </c>
    </row>
    <row r="158" spans="1:3" x14ac:dyDescent="0.45">
      <c r="A158">
        <v>2014</v>
      </c>
      <c r="B158" t="s">
        <v>34</v>
      </c>
      <c r="C158">
        <v>15</v>
      </c>
    </row>
    <row r="159" spans="1:3" x14ac:dyDescent="0.45">
      <c r="A159">
        <v>2014</v>
      </c>
      <c r="B159" t="s">
        <v>34</v>
      </c>
      <c r="C159">
        <v>19</v>
      </c>
    </row>
    <row r="160" spans="1:3" x14ac:dyDescent="0.45">
      <c r="A160">
        <v>2014</v>
      </c>
      <c r="B160" t="s">
        <v>34</v>
      </c>
      <c r="C160">
        <v>8</v>
      </c>
    </row>
    <row r="161" spans="1:3" x14ac:dyDescent="0.45">
      <c r="A161">
        <v>2014</v>
      </c>
      <c r="C161">
        <v>6</v>
      </c>
    </row>
    <row r="162" spans="1:3" x14ac:dyDescent="0.45">
      <c r="A162">
        <v>2013</v>
      </c>
      <c r="B162" t="s">
        <v>24</v>
      </c>
      <c r="C162">
        <v>8</v>
      </c>
    </row>
    <row r="163" spans="1:3" x14ac:dyDescent="0.45">
      <c r="A163">
        <v>2013</v>
      </c>
      <c r="B163" t="s">
        <v>34</v>
      </c>
      <c r="C163">
        <v>4</v>
      </c>
    </row>
    <row r="164" spans="1:3" x14ac:dyDescent="0.45">
      <c r="A164">
        <v>2013</v>
      </c>
      <c r="B164" t="s">
        <v>24</v>
      </c>
      <c r="C164">
        <v>3</v>
      </c>
    </row>
    <row r="165" spans="1:3" x14ac:dyDescent="0.45">
      <c r="A165">
        <v>2013</v>
      </c>
      <c r="B165" t="s">
        <v>24</v>
      </c>
      <c r="C165">
        <v>15</v>
      </c>
    </row>
    <row r="166" spans="1:3" x14ac:dyDescent="0.45">
      <c r="A166">
        <v>2013</v>
      </c>
      <c r="C166">
        <v>4</v>
      </c>
    </row>
    <row r="167" spans="1:3" x14ac:dyDescent="0.45">
      <c r="A167">
        <v>2013</v>
      </c>
      <c r="B167" t="s">
        <v>24</v>
      </c>
      <c r="C167">
        <v>8</v>
      </c>
    </row>
    <row r="168" spans="1:3" x14ac:dyDescent="0.45">
      <c r="A168">
        <v>2013</v>
      </c>
      <c r="B168" t="s">
        <v>24</v>
      </c>
      <c r="C168">
        <v>6</v>
      </c>
    </row>
    <row r="169" spans="1:3" x14ac:dyDescent="0.45">
      <c r="A169">
        <v>2013</v>
      </c>
      <c r="B169" t="s">
        <v>24</v>
      </c>
      <c r="C169">
        <v>7</v>
      </c>
    </row>
    <row r="170" spans="1:3" x14ac:dyDescent="0.45">
      <c r="A170">
        <v>2013</v>
      </c>
      <c r="B170" t="s">
        <v>464</v>
      </c>
      <c r="C170">
        <v>8</v>
      </c>
    </row>
    <row r="171" spans="1:3" x14ac:dyDescent="0.45">
      <c r="A171">
        <v>2013</v>
      </c>
      <c r="B171" t="s">
        <v>24</v>
      </c>
      <c r="C171">
        <v>7</v>
      </c>
    </row>
    <row r="172" spans="1:3" x14ac:dyDescent="0.45">
      <c r="A172">
        <v>2013</v>
      </c>
      <c r="B172" t="s">
        <v>24</v>
      </c>
      <c r="C172">
        <v>4</v>
      </c>
    </row>
    <row r="173" spans="1:3" x14ac:dyDescent="0.45">
      <c r="A173">
        <v>2013</v>
      </c>
      <c r="B173" t="s">
        <v>464</v>
      </c>
      <c r="C173">
        <v>6</v>
      </c>
    </row>
    <row r="174" spans="1:3" x14ac:dyDescent="0.45">
      <c r="A174">
        <v>2013</v>
      </c>
      <c r="B174" t="s">
        <v>464</v>
      </c>
      <c r="C174">
        <v>6</v>
      </c>
    </row>
    <row r="175" spans="1:3" x14ac:dyDescent="0.45">
      <c r="A175">
        <v>2013</v>
      </c>
      <c r="B175" t="s">
        <v>464</v>
      </c>
      <c r="C175">
        <v>7</v>
      </c>
    </row>
    <row r="176" spans="1:3" x14ac:dyDescent="0.45">
      <c r="A176">
        <v>2013</v>
      </c>
      <c r="B176" t="s">
        <v>34</v>
      </c>
      <c r="C176">
        <v>3</v>
      </c>
    </row>
    <row r="177" spans="1:3" x14ac:dyDescent="0.45">
      <c r="A177">
        <v>2013</v>
      </c>
      <c r="B177" t="s">
        <v>24</v>
      </c>
      <c r="C177">
        <v>5</v>
      </c>
    </row>
    <row r="178" spans="1:3" x14ac:dyDescent="0.45">
      <c r="A178">
        <v>2012</v>
      </c>
      <c r="B178" t="s">
        <v>464</v>
      </c>
      <c r="C178">
        <v>29</v>
      </c>
    </row>
    <row r="179" spans="1:3" x14ac:dyDescent="0.45">
      <c r="A179">
        <v>2012</v>
      </c>
      <c r="B179" t="s">
        <v>24</v>
      </c>
      <c r="C179">
        <v>3</v>
      </c>
    </row>
    <row r="180" spans="1:3" x14ac:dyDescent="0.45">
      <c r="A180">
        <v>2012</v>
      </c>
      <c r="B180" t="s">
        <v>24</v>
      </c>
      <c r="C180">
        <v>7</v>
      </c>
    </row>
    <row r="181" spans="1:3" x14ac:dyDescent="0.45">
      <c r="A181">
        <v>2012</v>
      </c>
      <c r="B181" t="s">
        <v>24</v>
      </c>
      <c r="C181">
        <v>15</v>
      </c>
    </row>
    <row r="182" spans="1:3" x14ac:dyDescent="0.45">
      <c r="A182">
        <v>2012</v>
      </c>
      <c r="B182" t="s">
        <v>24</v>
      </c>
      <c r="C182">
        <v>8</v>
      </c>
    </row>
    <row r="183" spans="1:3" x14ac:dyDescent="0.45">
      <c r="A183">
        <v>2012</v>
      </c>
      <c r="B183" t="s">
        <v>24</v>
      </c>
      <c r="C183">
        <v>10</v>
      </c>
    </row>
    <row r="184" spans="1:3" x14ac:dyDescent="0.45">
      <c r="A184">
        <v>2012</v>
      </c>
      <c r="B184" t="s">
        <v>24</v>
      </c>
      <c r="C184">
        <v>82</v>
      </c>
    </row>
    <row r="185" spans="1:3" x14ac:dyDescent="0.45">
      <c r="A185">
        <v>2012</v>
      </c>
      <c r="B185" t="s">
        <v>24</v>
      </c>
      <c r="C185">
        <v>6</v>
      </c>
    </row>
    <row r="186" spans="1:3" x14ac:dyDescent="0.45">
      <c r="A186">
        <v>2012</v>
      </c>
      <c r="B186" t="s">
        <v>464</v>
      </c>
      <c r="C186">
        <v>6</v>
      </c>
    </row>
    <row r="187" spans="1:3" x14ac:dyDescent="0.45">
      <c r="A187">
        <v>2012</v>
      </c>
      <c r="B187" t="s">
        <v>464</v>
      </c>
      <c r="C187">
        <v>7</v>
      </c>
    </row>
    <row r="188" spans="1:3" x14ac:dyDescent="0.45">
      <c r="A188">
        <v>2012</v>
      </c>
      <c r="C188">
        <v>5</v>
      </c>
    </row>
    <row r="189" spans="1:3" x14ac:dyDescent="0.45">
      <c r="A189">
        <v>2012</v>
      </c>
      <c r="B189" t="s">
        <v>24</v>
      </c>
      <c r="C189">
        <v>10</v>
      </c>
    </row>
    <row r="190" spans="1:3" x14ac:dyDescent="0.45">
      <c r="A190">
        <v>2012</v>
      </c>
      <c r="B190" t="s">
        <v>24</v>
      </c>
      <c r="C190">
        <v>6</v>
      </c>
    </row>
    <row r="191" spans="1:3" x14ac:dyDescent="0.45">
      <c r="A191">
        <v>2012</v>
      </c>
      <c r="B191" t="s">
        <v>24</v>
      </c>
      <c r="C191">
        <v>5</v>
      </c>
    </row>
    <row r="192" spans="1:3" x14ac:dyDescent="0.45">
      <c r="A192">
        <v>2012</v>
      </c>
      <c r="B192" t="s">
        <v>24</v>
      </c>
      <c r="C192">
        <v>5</v>
      </c>
    </row>
    <row r="193" spans="1:3" x14ac:dyDescent="0.45">
      <c r="A193">
        <v>2011</v>
      </c>
      <c r="B193" t="s">
        <v>464</v>
      </c>
      <c r="C193">
        <v>9</v>
      </c>
    </row>
    <row r="194" spans="1:3" x14ac:dyDescent="0.45">
      <c r="A194">
        <v>2011</v>
      </c>
      <c r="B194" t="s">
        <v>24</v>
      </c>
      <c r="C194">
        <v>12</v>
      </c>
    </row>
    <row r="195" spans="1:3" x14ac:dyDescent="0.45">
      <c r="A195">
        <v>2011</v>
      </c>
      <c r="B195" t="s">
        <v>464</v>
      </c>
      <c r="C195">
        <v>9</v>
      </c>
    </row>
    <row r="196" spans="1:3" x14ac:dyDescent="0.45">
      <c r="A196">
        <v>2011</v>
      </c>
      <c r="B196" t="s">
        <v>34</v>
      </c>
      <c r="C196">
        <v>4</v>
      </c>
    </row>
    <row r="197" spans="1:3" x14ac:dyDescent="0.45">
      <c r="A197">
        <v>2011</v>
      </c>
      <c r="B197" t="s">
        <v>24</v>
      </c>
      <c r="C197">
        <v>12</v>
      </c>
    </row>
    <row r="198" spans="1:3" x14ac:dyDescent="0.45">
      <c r="A198">
        <v>2011</v>
      </c>
      <c r="B198" t="s">
        <v>34</v>
      </c>
      <c r="C198">
        <v>19</v>
      </c>
    </row>
    <row r="199" spans="1:3" x14ac:dyDescent="0.45">
      <c r="A199">
        <v>2010</v>
      </c>
      <c r="B199" t="s">
        <v>24</v>
      </c>
      <c r="C199">
        <v>11</v>
      </c>
    </row>
    <row r="200" spans="1:3" x14ac:dyDescent="0.45">
      <c r="A200">
        <v>2010</v>
      </c>
      <c r="B200" t="s">
        <v>24</v>
      </c>
      <c r="C200">
        <v>6</v>
      </c>
    </row>
    <row r="201" spans="1:3" x14ac:dyDescent="0.45">
      <c r="A201">
        <v>2009</v>
      </c>
      <c r="B201" t="s">
        <v>24</v>
      </c>
      <c r="C201">
        <v>5</v>
      </c>
    </row>
    <row r="202" spans="1:3" x14ac:dyDescent="0.45">
      <c r="A202">
        <v>2009</v>
      </c>
      <c r="B202" t="s">
        <v>24</v>
      </c>
      <c r="C202">
        <v>4</v>
      </c>
    </row>
    <row r="203" spans="1:3" x14ac:dyDescent="0.45">
      <c r="A203">
        <v>2009</v>
      </c>
      <c r="B203" t="s">
        <v>24</v>
      </c>
      <c r="C203">
        <v>45</v>
      </c>
    </row>
    <row r="204" spans="1:3" x14ac:dyDescent="0.45">
      <c r="A204">
        <v>2009</v>
      </c>
      <c r="B204" t="s">
        <v>24</v>
      </c>
      <c r="C204">
        <v>18</v>
      </c>
    </row>
    <row r="205" spans="1:3" x14ac:dyDescent="0.45">
      <c r="A205">
        <v>2009</v>
      </c>
      <c r="B205" t="s">
        <v>24</v>
      </c>
      <c r="C205">
        <v>11</v>
      </c>
    </row>
    <row r="206" spans="1:3" x14ac:dyDescent="0.45">
      <c r="A206">
        <v>2009</v>
      </c>
      <c r="B206" t="s">
        <v>24</v>
      </c>
      <c r="C206">
        <v>6</v>
      </c>
    </row>
    <row r="207" spans="1:3" x14ac:dyDescent="0.45">
      <c r="A207">
        <v>2009</v>
      </c>
      <c r="B207" t="s">
        <v>24</v>
      </c>
      <c r="C207">
        <v>10</v>
      </c>
    </row>
    <row r="208" spans="1:3" x14ac:dyDescent="0.45">
      <c r="A208">
        <v>2009</v>
      </c>
      <c r="B208" t="s">
        <v>464</v>
      </c>
      <c r="C208">
        <v>16</v>
      </c>
    </row>
    <row r="209" spans="1:3" x14ac:dyDescent="0.45">
      <c r="A209">
        <v>2008</v>
      </c>
      <c r="B209" t="s">
        <v>24</v>
      </c>
      <c r="C209">
        <v>11</v>
      </c>
    </row>
    <row r="210" spans="1:3" x14ac:dyDescent="0.45">
      <c r="A210">
        <v>2008</v>
      </c>
      <c r="B210" t="s">
        <v>24</v>
      </c>
      <c r="C210">
        <v>3</v>
      </c>
    </row>
    <row r="211" spans="1:3" x14ac:dyDescent="0.45">
      <c r="A211">
        <v>2008</v>
      </c>
      <c r="B211" t="s">
        <v>24</v>
      </c>
      <c r="C211">
        <v>3</v>
      </c>
    </row>
    <row r="212" spans="1:3" x14ac:dyDescent="0.45">
      <c r="A212">
        <v>2008</v>
      </c>
      <c r="B212" t="s">
        <v>24</v>
      </c>
      <c r="C212">
        <v>7</v>
      </c>
    </row>
    <row r="213" spans="1:3" x14ac:dyDescent="0.45">
      <c r="A213">
        <v>2008</v>
      </c>
      <c r="B213" t="s">
        <v>24</v>
      </c>
      <c r="C213">
        <v>26</v>
      </c>
    </row>
    <row r="214" spans="1:3" x14ac:dyDescent="0.45">
      <c r="A214">
        <v>2008</v>
      </c>
      <c r="B214" t="s">
        <v>464</v>
      </c>
      <c r="C214">
        <v>7</v>
      </c>
    </row>
    <row r="215" spans="1:3" x14ac:dyDescent="0.45">
      <c r="A215">
        <v>2007</v>
      </c>
      <c r="B215" t="s">
        <v>24</v>
      </c>
      <c r="C215">
        <v>6</v>
      </c>
    </row>
    <row r="216" spans="1:3" x14ac:dyDescent="0.45">
      <c r="A216">
        <v>2007</v>
      </c>
      <c r="B216" t="s">
        <v>34</v>
      </c>
      <c r="C216">
        <v>6</v>
      </c>
    </row>
    <row r="217" spans="1:3" x14ac:dyDescent="0.45">
      <c r="A217">
        <v>2007</v>
      </c>
      <c r="B217" t="s">
        <v>24</v>
      </c>
      <c r="C217">
        <v>9</v>
      </c>
    </row>
    <row r="218" spans="1:3" x14ac:dyDescent="0.45">
      <c r="A218">
        <v>2007</v>
      </c>
      <c r="B218" t="s">
        <v>24</v>
      </c>
      <c r="C218">
        <v>13</v>
      </c>
    </row>
    <row r="219" spans="1:3" x14ac:dyDescent="0.45">
      <c r="A219">
        <v>2007</v>
      </c>
      <c r="B219" t="s">
        <v>34</v>
      </c>
      <c r="C219">
        <v>4</v>
      </c>
    </row>
    <row r="220" spans="1:3" x14ac:dyDescent="0.45">
      <c r="A220">
        <v>2007</v>
      </c>
      <c r="B220" t="s">
        <v>24</v>
      </c>
      <c r="C220">
        <v>4</v>
      </c>
    </row>
    <row r="221" spans="1:3" x14ac:dyDescent="0.45">
      <c r="A221">
        <v>2007</v>
      </c>
      <c r="B221" t="s">
        <v>24</v>
      </c>
      <c r="C221">
        <v>7</v>
      </c>
    </row>
    <row r="222" spans="1:3" x14ac:dyDescent="0.45">
      <c r="A222">
        <v>2007</v>
      </c>
      <c r="B222" t="s">
        <v>24</v>
      </c>
      <c r="C222">
        <v>55</v>
      </c>
    </row>
    <row r="223" spans="1:3" x14ac:dyDescent="0.45">
      <c r="A223">
        <v>2007</v>
      </c>
      <c r="B223" t="s">
        <v>24</v>
      </c>
      <c r="C223">
        <v>10</v>
      </c>
    </row>
    <row r="224" spans="1:3" x14ac:dyDescent="0.45">
      <c r="A224">
        <v>2007</v>
      </c>
      <c r="B224" t="s">
        <v>34</v>
      </c>
      <c r="C224">
        <v>9</v>
      </c>
    </row>
    <row r="225" spans="1:3" x14ac:dyDescent="0.45">
      <c r="A225">
        <v>2006</v>
      </c>
      <c r="B225" t="s">
        <v>24</v>
      </c>
      <c r="C225">
        <v>11</v>
      </c>
    </row>
    <row r="226" spans="1:3" x14ac:dyDescent="0.45">
      <c r="A226">
        <v>2006</v>
      </c>
      <c r="B226" t="s">
        <v>24</v>
      </c>
      <c r="C226">
        <v>10</v>
      </c>
    </row>
    <row r="227" spans="1:3" x14ac:dyDescent="0.45">
      <c r="A227">
        <v>2006</v>
      </c>
      <c r="C227">
        <v>5</v>
      </c>
    </row>
    <row r="228" spans="1:3" x14ac:dyDescent="0.45">
      <c r="A228">
        <v>2006</v>
      </c>
      <c r="B228" t="s">
        <v>24</v>
      </c>
      <c r="C228">
        <v>3</v>
      </c>
    </row>
    <row r="229" spans="1:3" x14ac:dyDescent="0.45">
      <c r="A229">
        <v>2006</v>
      </c>
      <c r="B229" t="s">
        <v>24</v>
      </c>
      <c r="C229">
        <v>4</v>
      </c>
    </row>
    <row r="230" spans="1:3" x14ac:dyDescent="0.45">
      <c r="A230">
        <v>2006</v>
      </c>
      <c r="C230">
        <v>9</v>
      </c>
    </row>
    <row r="231" spans="1:3" x14ac:dyDescent="0.45">
      <c r="A231">
        <v>2006</v>
      </c>
      <c r="B231" t="s">
        <v>24</v>
      </c>
      <c r="C231">
        <v>7</v>
      </c>
    </row>
    <row r="232" spans="1:3" x14ac:dyDescent="0.45">
      <c r="A232">
        <v>2005</v>
      </c>
      <c r="B232" t="s">
        <v>24</v>
      </c>
      <c r="C232">
        <v>14</v>
      </c>
    </row>
    <row r="233" spans="1:3" x14ac:dyDescent="0.45">
      <c r="A233">
        <v>2005</v>
      </c>
      <c r="B233" t="s">
        <v>24</v>
      </c>
      <c r="C233">
        <v>11</v>
      </c>
    </row>
    <row r="234" spans="1:3" x14ac:dyDescent="0.45">
      <c r="A234">
        <v>2005</v>
      </c>
      <c r="B234" t="s">
        <v>34</v>
      </c>
      <c r="C234">
        <v>6</v>
      </c>
    </row>
    <row r="235" spans="1:3" x14ac:dyDescent="0.45">
      <c r="A235">
        <v>2004</v>
      </c>
      <c r="B235" t="s">
        <v>464</v>
      </c>
      <c r="C235">
        <v>11</v>
      </c>
    </row>
    <row r="236" spans="1:3" x14ac:dyDescent="0.45">
      <c r="A236">
        <v>2004</v>
      </c>
      <c r="B236" t="s">
        <v>34</v>
      </c>
      <c r="C236">
        <v>8</v>
      </c>
    </row>
    <row r="237" spans="1:3" x14ac:dyDescent="0.45">
      <c r="A237">
        <v>2003</v>
      </c>
      <c r="B237" t="s">
        <v>24</v>
      </c>
      <c r="C237">
        <v>6</v>
      </c>
    </row>
    <row r="238" spans="1:3" x14ac:dyDescent="0.45">
      <c r="A238">
        <v>2003</v>
      </c>
      <c r="B238" t="s">
        <v>24</v>
      </c>
      <c r="C238">
        <v>15</v>
      </c>
    </row>
    <row r="239" spans="1:3" x14ac:dyDescent="0.45">
      <c r="A239">
        <v>2003</v>
      </c>
      <c r="B239" t="s">
        <v>24</v>
      </c>
      <c r="C239">
        <v>3</v>
      </c>
    </row>
    <row r="240" spans="1:3" x14ac:dyDescent="0.45">
      <c r="A240">
        <v>2002</v>
      </c>
      <c r="B240" t="s">
        <v>24</v>
      </c>
      <c r="C240">
        <v>3</v>
      </c>
    </row>
    <row r="241" spans="1:3" x14ac:dyDescent="0.45">
      <c r="A241">
        <v>2002</v>
      </c>
      <c r="B241" t="s">
        <v>24</v>
      </c>
      <c r="C241">
        <v>6</v>
      </c>
    </row>
    <row r="242" spans="1:3" x14ac:dyDescent="0.45">
      <c r="A242">
        <v>2001</v>
      </c>
      <c r="B242" t="s">
        <v>24</v>
      </c>
      <c r="C242">
        <v>15</v>
      </c>
    </row>
    <row r="243" spans="1:3" x14ac:dyDescent="0.45">
      <c r="A243">
        <v>2001</v>
      </c>
      <c r="B243" t="s">
        <v>24</v>
      </c>
      <c r="C243">
        <v>9</v>
      </c>
    </row>
    <row r="244" spans="1:3" x14ac:dyDescent="0.45">
      <c r="A244">
        <v>2000</v>
      </c>
      <c r="B244" t="s">
        <v>24</v>
      </c>
      <c r="C244">
        <v>7</v>
      </c>
    </row>
    <row r="245" spans="1:3" x14ac:dyDescent="0.45">
      <c r="A245">
        <v>1999</v>
      </c>
      <c r="B245" t="s">
        <v>464</v>
      </c>
      <c r="C245">
        <v>8</v>
      </c>
    </row>
    <row r="246" spans="1:3" x14ac:dyDescent="0.45">
      <c r="A246">
        <v>1999</v>
      </c>
      <c r="B246" t="s">
        <v>24</v>
      </c>
      <c r="C246">
        <v>4</v>
      </c>
    </row>
    <row r="247" spans="1:3" x14ac:dyDescent="0.45">
      <c r="A247">
        <v>1999</v>
      </c>
      <c r="B247" t="s">
        <v>24</v>
      </c>
      <c r="C247">
        <v>7</v>
      </c>
    </row>
    <row r="248" spans="1:3" x14ac:dyDescent="0.45">
      <c r="A248">
        <v>1999</v>
      </c>
      <c r="B248" t="s">
        <v>24</v>
      </c>
      <c r="C248">
        <v>14</v>
      </c>
    </row>
    <row r="249" spans="1:3" x14ac:dyDescent="0.45">
      <c r="A249">
        <v>1999</v>
      </c>
      <c r="B249" t="s">
        <v>24</v>
      </c>
      <c r="C249">
        <v>21</v>
      </c>
    </row>
    <row r="250" spans="1:3" x14ac:dyDescent="0.45">
      <c r="A250">
        <v>1999</v>
      </c>
      <c r="C250">
        <v>6</v>
      </c>
    </row>
    <row r="251" spans="1:3" x14ac:dyDescent="0.45">
      <c r="A251">
        <v>1999</v>
      </c>
      <c r="C251">
        <v>37</v>
      </c>
    </row>
    <row r="252" spans="1:3" x14ac:dyDescent="0.45">
      <c r="A252">
        <v>1998</v>
      </c>
      <c r="B252" t="s">
        <v>24</v>
      </c>
      <c r="C252">
        <v>6</v>
      </c>
    </row>
    <row r="253" spans="1:3" x14ac:dyDescent="0.45">
      <c r="A253">
        <v>1998</v>
      </c>
      <c r="B253" t="s">
        <v>24</v>
      </c>
      <c r="C253">
        <v>29</v>
      </c>
    </row>
    <row r="254" spans="1:3" x14ac:dyDescent="0.45">
      <c r="A254">
        <v>1998</v>
      </c>
      <c r="B254" t="s">
        <v>24</v>
      </c>
      <c r="C254">
        <v>4</v>
      </c>
    </row>
    <row r="255" spans="1:3" x14ac:dyDescent="0.45">
      <c r="A255">
        <v>1998</v>
      </c>
      <c r="B255" t="s">
        <v>24</v>
      </c>
      <c r="C255">
        <v>15</v>
      </c>
    </row>
    <row r="256" spans="1:3" x14ac:dyDescent="0.45">
      <c r="A256">
        <v>1998</v>
      </c>
      <c r="B256" t="s">
        <v>24</v>
      </c>
      <c r="C256">
        <v>4</v>
      </c>
    </row>
    <row r="257" spans="1:3" x14ac:dyDescent="0.45">
      <c r="A257">
        <v>1997</v>
      </c>
      <c r="B257" t="s">
        <v>24</v>
      </c>
      <c r="C257">
        <v>3</v>
      </c>
    </row>
    <row r="258" spans="1:3" x14ac:dyDescent="0.45">
      <c r="A258">
        <v>1997</v>
      </c>
      <c r="B258" t="s">
        <v>24</v>
      </c>
      <c r="C258">
        <v>6</v>
      </c>
    </row>
    <row r="259" spans="1:3" x14ac:dyDescent="0.45">
      <c r="A259">
        <v>1997</v>
      </c>
      <c r="C259">
        <v>8</v>
      </c>
    </row>
    <row r="260" spans="1:3" x14ac:dyDescent="0.45">
      <c r="A260">
        <v>1997</v>
      </c>
      <c r="B260" t="s">
        <v>24</v>
      </c>
      <c r="C260">
        <v>9</v>
      </c>
    </row>
    <row r="261" spans="1:3" x14ac:dyDescent="0.45">
      <c r="A261">
        <v>1997</v>
      </c>
      <c r="B261" t="s">
        <v>464</v>
      </c>
      <c r="C261">
        <v>7</v>
      </c>
    </row>
    <row r="262" spans="1:3" x14ac:dyDescent="0.45">
      <c r="A262">
        <v>1997</v>
      </c>
      <c r="B262" t="s">
        <v>24</v>
      </c>
      <c r="C262">
        <v>4</v>
      </c>
    </row>
    <row r="263" spans="1:3" x14ac:dyDescent="0.45">
      <c r="A263">
        <v>1996</v>
      </c>
      <c r="B263" t="s">
        <v>24</v>
      </c>
      <c r="C263">
        <v>3</v>
      </c>
    </row>
    <row r="264" spans="1:3" x14ac:dyDescent="0.45">
      <c r="A264">
        <v>1996</v>
      </c>
      <c r="C264">
        <v>7</v>
      </c>
    </row>
    <row r="265" spans="1:3" x14ac:dyDescent="0.45">
      <c r="A265">
        <v>1996</v>
      </c>
      <c r="B265" t="s">
        <v>24</v>
      </c>
      <c r="C265">
        <v>4</v>
      </c>
    </row>
    <row r="266" spans="1:3" x14ac:dyDescent="0.45">
      <c r="A266">
        <v>1995</v>
      </c>
      <c r="B266" t="s">
        <v>24</v>
      </c>
      <c r="C266">
        <v>3</v>
      </c>
    </row>
    <row r="267" spans="1:3" x14ac:dyDescent="0.45">
      <c r="A267">
        <v>1995</v>
      </c>
      <c r="B267" t="s">
        <v>24</v>
      </c>
      <c r="C267">
        <v>5</v>
      </c>
    </row>
    <row r="268" spans="1:3" x14ac:dyDescent="0.45">
      <c r="A268">
        <v>1995</v>
      </c>
      <c r="B268" t="s">
        <v>24</v>
      </c>
      <c r="C268">
        <v>5</v>
      </c>
    </row>
    <row r="269" spans="1:3" x14ac:dyDescent="0.45">
      <c r="A269">
        <v>1995</v>
      </c>
      <c r="B269" t="s">
        <v>34</v>
      </c>
      <c r="C269">
        <v>4</v>
      </c>
    </row>
    <row r="270" spans="1:3" x14ac:dyDescent="0.45">
      <c r="A270">
        <v>1994</v>
      </c>
      <c r="B270" t="s">
        <v>24</v>
      </c>
      <c r="C270">
        <v>7</v>
      </c>
    </row>
    <row r="271" spans="1:3" x14ac:dyDescent="0.45">
      <c r="A271">
        <v>1994</v>
      </c>
      <c r="B271" t="s">
        <v>24</v>
      </c>
      <c r="C271">
        <v>4</v>
      </c>
    </row>
    <row r="272" spans="1:3" x14ac:dyDescent="0.45">
      <c r="A272">
        <v>1994</v>
      </c>
      <c r="B272" t="s">
        <v>24</v>
      </c>
      <c r="C272">
        <v>27</v>
      </c>
    </row>
    <row r="273" spans="1:3" x14ac:dyDescent="0.45">
      <c r="A273">
        <v>1994</v>
      </c>
      <c r="B273" t="s">
        <v>24</v>
      </c>
      <c r="C273">
        <v>4</v>
      </c>
    </row>
    <row r="274" spans="1:3" x14ac:dyDescent="0.45">
      <c r="A274">
        <v>1993</v>
      </c>
      <c r="B274" t="s">
        <v>24</v>
      </c>
      <c r="C274">
        <v>3</v>
      </c>
    </row>
    <row r="275" spans="1:3" x14ac:dyDescent="0.45">
      <c r="A275">
        <v>1993</v>
      </c>
      <c r="B275" t="s">
        <v>24</v>
      </c>
      <c r="C275">
        <v>5</v>
      </c>
    </row>
    <row r="276" spans="1:3" x14ac:dyDescent="0.45">
      <c r="A276">
        <v>1993</v>
      </c>
      <c r="B276" t="s">
        <v>24</v>
      </c>
      <c r="C276">
        <v>25</v>
      </c>
    </row>
    <row r="277" spans="1:3" x14ac:dyDescent="0.45">
      <c r="A277">
        <v>1993</v>
      </c>
      <c r="B277" t="s">
        <v>24</v>
      </c>
      <c r="C277">
        <v>4</v>
      </c>
    </row>
    <row r="278" spans="1:3" x14ac:dyDescent="0.45">
      <c r="A278">
        <v>1993</v>
      </c>
      <c r="B278" t="s">
        <v>24</v>
      </c>
      <c r="C278">
        <v>12</v>
      </c>
    </row>
    <row r="279" spans="1:3" x14ac:dyDescent="0.45">
      <c r="A279">
        <v>1993</v>
      </c>
      <c r="B279" t="s">
        <v>24</v>
      </c>
      <c r="C279">
        <v>3</v>
      </c>
    </row>
    <row r="280" spans="1:3" x14ac:dyDescent="0.45">
      <c r="A280">
        <v>1993</v>
      </c>
      <c r="B280" t="s">
        <v>24</v>
      </c>
      <c r="C280">
        <v>14</v>
      </c>
    </row>
    <row r="281" spans="1:3" x14ac:dyDescent="0.45">
      <c r="A281">
        <v>1993</v>
      </c>
      <c r="B281" t="s">
        <v>24</v>
      </c>
      <c r="C281">
        <v>3</v>
      </c>
    </row>
    <row r="282" spans="1:3" x14ac:dyDescent="0.45">
      <c r="A282">
        <v>1993</v>
      </c>
      <c r="B282" t="s">
        <v>994</v>
      </c>
      <c r="C282">
        <v>6</v>
      </c>
    </row>
    <row r="283" spans="1:3" x14ac:dyDescent="0.45">
      <c r="A283">
        <v>1992</v>
      </c>
      <c r="B283" t="s">
        <v>24</v>
      </c>
      <c r="C283">
        <v>6</v>
      </c>
    </row>
    <row r="284" spans="1:3" x14ac:dyDescent="0.45">
      <c r="A284">
        <v>1992</v>
      </c>
      <c r="B284" t="s">
        <v>24</v>
      </c>
      <c r="C284">
        <v>4</v>
      </c>
    </row>
    <row r="285" spans="1:3" x14ac:dyDescent="0.45">
      <c r="A285">
        <v>1992</v>
      </c>
      <c r="C285">
        <v>6</v>
      </c>
    </row>
    <row r="286" spans="1:3" x14ac:dyDescent="0.45">
      <c r="A286">
        <v>1992</v>
      </c>
      <c r="B286" t="s">
        <v>24</v>
      </c>
      <c r="C286">
        <v>14</v>
      </c>
    </row>
    <row r="287" spans="1:3" x14ac:dyDescent="0.45">
      <c r="A287">
        <v>1991</v>
      </c>
      <c r="B287" t="s">
        <v>24</v>
      </c>
      <c r="C287">
        <v>9</v>
      </c>
    </row>
    <row r="288" spans="1:3" x14ac:dyDescent="0.45">
      <c r="A288">
        <v>1991</v>
      </c>
      <c r="B288" t="s">
        <v>24</v>
      </c>
      <c r="C288">
        <v>6</v>
      </c>
    </row>
    <row r="289" spans="1:3" x14ac:dyDescent="0.45">
      <c r="A289">
        <v>1991</v>
      </c>
      <c r="B289" t="s">
        <v>34</v>
      </c>
      <c r="C289">
        <v>43</v>
      </c>
    </row>
    <row r="290" spans="1:3" x14ac:dyDescent="0.45">
      <c r="A290">
        <v>1991</v>
      </c>
      <c r="B290" t="s">
        <v>24</v>
      </c>
      <c r="C290">
        <v>3</v>
      </c>
    </row>
    <row r="291" spans="1:3" x14ac:dyDescent="0.45">
      <c r="A291">
        <v>1991</v>
      </c>
      <c r="B291" t="s">
        <v>24</v>
      </c>
      <c r="C291">
        <v>9</v>
      </c>
    </row>
    <row r="292" spans="1:3" x14ac:dyDescent="0.45">
      <c r="A292">
        <v>1990</v>
      </c>
      <c r="C292">
        <v>17</v>
      </c>
    </row>
    <row r="293" spans="1:3" x14ac:dyDescent="0.45">
      <c r="A293">
        <v>1989</v>
      </c>
      <c r="B293" t="s">
        <v>24</v>
      </c>
      <c r="C293">
        <v>20</v>
      </c>
    </row>
    <row r="294" spans="1:3" x14ac:dyDescent="0.45">
      <c r="A294">
        <v>1989</v>
      </c>
      <c r="B294" t="s">
        <v>24</v>
      </c>
      <c r="C294">
        <v>4</v>
      </c>
    </row>
    <row r="295" spans="1:3" x14ac:dyDescent="0.45">
      <c r="A295">
        <v>1989</v>
      </c>
      <c r="B295" t="s">
        <v>24</v>
      </c>
      <c r="C295">
        <v>35</v>
      </c>
    </row>
    <row r="296" spans="1:3" x14ac:dyDescent="0.45">
      <c r="A296">
        <v>1988</v>
      </c>
      <c r="B296" t="s">
        <v>24</v>
      </c>
      <c r="C296">
        <v>4</v>
      </c>
    </row>
    <row r="297" spans="1:3" x14ac:dyDescent="0.45">
      <c r="A297">
        <v>1988</v>
      </c>
      <c r="B297" t="s">
        <v>24</v>
      </c>
      <c r="C297">
        <v>11</v>
      </c>
    </row>
    <row r="298" spans="1:3" x14ac:dyDescent="0.45">
      <c r="A298">
        <v>1988</v>
      </c>
      <c r="B298" t="s">
        <v>464</v>
      </c>
      <c r="C298">
        <v>6</v>
      </c>
    </row>
    <row r="299" spans="1:3" x14ac:dyDescent="0.45">
      <c r="A299">
        <v>1988</v>
      </c>
      <c r="B299" t="s">
        <v>24</v>
      </c>
      <c r="C299">
        <v>8</v>
      </c>
    </row>
    <row r="300" spans="1:3" x14ac:dyDescent="0.45">
      <c r="A300">
        <v>1988</v>
      </c>
      <c r="B300" t="s">
        <v>464</v>
      </c>
      <c r="C300">
        <v>11</v>
      </c>
    </row>
    <row r="301" spans="1:3" x14ac:dyDescent="0.45">
      <c r="A301">
        <v>1988</v>
      </c>
      <c r="B301" t="s">
        <v>24</v>
      </c>
      <c r="C301">
        <v>3</v>
      </c>
    </row>
    <row r="302" spans="1:3" x14ac:dyDescent="0.45">
      <c r="A302">
        <v>1987</v>
      </c>
      <c r="B302" t="s">
        <v>34</v>
      </c>
      <c r="C302">
        <v>20</v>
      </c>
    </row>
    <row r="303" spans="1:3" x14ac:dyDescent="0.45">
      <c r="A303">
        <v>1986</v>
      </c>
      <c r="B303" t="s">
        <v>24</v>
      </c>
      <c r="C303">
        <v>4</v>
      </c>
    </row>
    <row r="304" spans="1:3" x14ac:dyDescent="0.45">
      <c r="A304">
        <v>1986</v>
      </c>
      <c r="B304" t="s">
        <v>24</v>
      </c>
      <c r="C304">
        <v>20</v>
      </c>
    </row>
    <row r="305" spans="1:3" x14ac:dyDescent="0.45">
      <c r="A305">
        <v>1986</v>
      </c>
      <c r="B305" t="s">
        <v>24</v>
      </c>
      <c r="C305">
        <v>5</v>
      </c>
    </row>
    <row r="306" spans="1:3" x14ac:dyDescent="0.45">
      <c r="A306">
        <v>1985</v>
      </c>
      <c r="B306" t="s">
        <v>24</v>
      </c>
      <c r="C306">
        <v>3</v>
      </c>
    </row>
    <row r="307" spans="1:3" x14ac:dyDescent="0.45">
      <c r="A307">
        <v>1985</v>
      </c>
      <c r="B307" t="s">
        <v>24</v>
      </c>
      <c r="C307">
        <v>4</v>
      </c>
    </row>
    <row r="308" spans="1:3" x14ac:dyDescent="0.45">
      <c r="A308">
        <v>1984</v>
      </c>
      <c r="B308" t="s">
        <v>24</v>
      </c>
      <c r="C308">
        <v>40</v>
      </c>
    </row>
    <row r="309" spans="1:3" x14ac:dyDescent="0.45">
      <c r="A309">
        <v>1984</v>
      </c>
      <c r="B309" t="s">
        <v>24</v>
      </c>
      <c r="C309">
        <v>7</v>
      </c>
    </row>
    <row r="310" spans="1:3" x14ac:dyDescent="0.45">
      <c r="A310">
        <v>1984</v>
      </c>
      <c r="B310" t="s">
        <v>34</v>
      </c>
      <c r="C310">
        <v>14</v>
      </c>
    </row>
    <row r="311" spans="1:3" x14ac:dyDescent="0.45">
      <c r="A311">
        <v>1983</v>
      </c>
      <c r="B311" t="s">
        <v>24</v>
      </c>
      <c r="C311">
        <v>4</v>
      </c>
    </row>
    <row r="312" spans="1:3" x14ac:dyDescent="0.45">
      <c r="A312">
        <v>1983</v>
      </c>
      <c r="B312" t="s">
        <v>24</v>
      </c>
      <c r="C312">
        <v>14</v>
      </c>
    </row>
    <row r="313" spans="1:3" x14ac:dyDescent="0.45">
      <c r="A313">
        <v>1982</v>
      </c>
      <c r="B313" t="s">
        <v>24</v>
      </c>
      <c r="C313">
        <v>11</v>
      </c>
    </row>
    <row r="314" spans="1:3" x14ac:dyDescent="0.45">
      <c r="A314">
        <v>1982</v>
      </c>
      <c r="B314" t="s">
        <v>24</v>
      </c>
      <c r="C314">
        <v>3</v>
      </c>
    </row>
    <row r="315" spans="1:3" x14ac:dyDescent="0.45">
      <c r="A315">
        <v>1979</v>
      </c>
      <c r="B315" t="s">
        <v>24</v>
      </c>
      <c r="C315">
        <v>7</v>
      </c>
    </row>
    <row r="316" spans="1:3" x14ac:dyDescent="0.45">
      <c r="A316">
        <v>1979</v>
      </c>
      <c r="B316" t="s">
        <v>34</v>
      </c>
      <c r="C316">
        <v>11</v>
      </c>
    </row>
    <row r="317" spans="1:3" x14ac:dyDescent="0.45">
      <c r="A317">
        <v>1976</v>
      </c>
      <c r="B317" t="s">
        <v>24</v>
      </c>
      <c r="C317">
        <v>9</v>
      </c>
    </row>
    <row r="318" spans="1:3" x14ac:dyDescent="0.45">
      <c r="A318">
        <v>1976</v>
      </c>
      <c r="B318" t="s">
        <v>24</v>
      </c>
      <c r="C318">
        <v>8</v>
      </c>
    </row>
    <row r="319" spans="1:3" x14ac:dyDescent="0.45">
      <c r="A319">
        <v>1974</v>
      </c>
      <c r="B319" t="s">
        <v>464</v>
      </c>
      <c r="C319">
        <v>10</v>
      </c>
    </row>
    <row r="320" spans="1:3" x14ac:dyDescent="0.45">
      <c r="A320">
        <v>1974</v>
      </c>
      <c r="B320" t="s">
        <v>24</v>
      </c>
      <c r="C320">
        <v>4</v>
      </c>
    </row>
    <row r="321" spans="1:3" x14ac:dyDescent="0.45">
      <c r="A321">
        <v>1972</v>
      </c>
      <c r="C321">
        <v>22</v>
      </c>
    </row>
    <row r="322" spans="1:3" x14ac:dyDescent="0.45">
      <c r="A322">
        <v>1971</v>
      </c>
      <c r="B322" t="s">
        <v>24</v>
      </c>
      <c r="C322">
        <v>5</v>
      </c>
    </row>
    <row r="323" spans="1:3" x14ac:dyDescent="0.45">
      <c r="A323">
        <v>1966</v>
      </c>
      <c r="B323" t="s">
        <v>24</v>
      </c>
      <c r="C323">
        <v>6</v>
      </c>
    </row>
    <row r="324" spans="1:3" x14ac:dyDescent="0.45">
      <c r="A324">
        <v>1966</v>
      </c>
      <c r="B324" t="s">
        <v>24</v>
      </c>
      <c r="C324">
        <v>48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4"/>
  <sheetViews>
    <sheetView workbookViewId="0">
      <selection activeCell="G1" sqref="G1"/>
    </sheetView>
  </sheetViews>
  <sheetFormatPr defaultColWidth="8.796875" defaultRowHeight="14.25" x14ac:dyDescent="0.45"/>
  <cols>
    <col min="2" max="2" width="19.6640625" bestFit="1" customWidth="1"/>
    <col min="4" max="4" width="7.46484375" bestFit="1" customWidth="1"/>
    <col min="5" max="5" width="12.1328125" bestFit="1" customWidth="1"/>
    <col min="7" max="7" width="12.33203125" bestFit="1" customWidth="1"/>
    <col min="8" max="8" width="14.6640625" bestFit="1" customWidth="1"/>
    <col min="9" max="9" width="13.33203125" bestFit="1" customWidth="1"/>
  </cols>
  <sheetData>
    <row r="1" spans="1:9" x14ac:dyDescent="0.45">
      <c r="A1" s="3" t="s">
        <v>1128</v>
      </c>
      <c r="B1" t="s">
        <v>5</v>
      </c>
      <c r="C1" s="3" t="s">
        <v>9</v>
      </c>
      <c r="D1" s="3" t="s">
        <v>10</v>
      </c>
      <c r="E1" s="3" t="s">
        <v>11</v>
      </c>
      <c r="G1" s="4" t="s">
        <v>1129</v>
      </c>
      <c r="H1" t="s">
        <v>1134</v>
      </c>
      <c r="I1" t="s">
        <v>1135</v>
      </c>
    </row>
    <row r="2" spans="1:9" x14ac:dyDescent="0.45">
      <c r="A2">
        <v>2017</v>
      </c>
      <c r="B2" t="s">
        <v>24</v>
      </c>
      <c r="C2">
        <v>26</v>
      </c>
      <c r="D2">
        <v>20</v>
      </c>
      <c r="E2">
        <v>46</v>
      </c>
      <c r="G2" s="5" t="s">
        <v>24</v>
      </c>
      <c r="H2" s="6">
        <v>956</v>
      </c>
      <c r="I2" s="6">
        <v>966</v>
      </c>
    </row>
    <row r="3" spans="1:9" x14ac:dyDescent="0.45">
      <c r="A3">
        <v>2017</v>
      </c>
      <c r="B3" t="s">
        <v>34</v>
      </c>
      <c r="C3">
        <v>3</v>
      </c>
      <c r="D3">
        <v>0</v>
      </c>
      <c r="E3">
        <v>3</v>
      </c>
      <c r="G3" s="5" t="s">
        <v>34</v>
      </c>
      <c r="H3" s="6">
        <v>238</v>
      </c>
      <c r="I3" s="6">
        <v>867</v>
      </c>
    </row>
    <row r="4" spans="1:9" x14ac:dyDescent="0.45">
      <c r="A4">
        <v>2017</v>
      </c>
      <c r="B4" t="s">
        <v>24</v>
      </c>
      <c r="C4">
        <v>3</v>
      </c>
      <c r="D4">
        <v>3</v>
      </c>
      <c r="E4">
        <v>6</v>
      </c>
      <c r="G4" s="5" t="s">
        <v>464</v>
      </c>
      <c r="H4" s="6">
        <v>132</v>
      </c>
      <c r="I4" s="6">
        <v>69</v>
      </c>
    </row>
    <row r="5" spans="1:9" x14ac:dyDescent="0.45">
      <c r="A5">
        <v>2017</v>
      </c>
      <c r="B5" t="s">
        <v>34</v>
      </c>
      <c r="C5">
        <v>59</v>
      </c>
      <c r="D5">
        <v>527</v>
      </c>
      <c r="E5">
        <v>585</v>
      </c>
      <c r="G5" s="5" t="s">
        <v>1130</v>
      </c>
      <c r="H5" s="6">
        <v>1326</v>
      </c>
      <c r="I5" s="6">
        <v>1902</v>
      </c>
    </row>
    <row r="6" spans="1:9" x14ac:dyDescent="0.45">
      <c r="A6">
        <v>2017</v>
      </c>
      <c r="B6" t="s">
        <v>24</v>
      </c>
      <c r="C6">
        <v>3</v>
      </c>
      <c r="D6">
        <v>2</v>
      </c>
      <c r="E6">
        <v>5</v>
      </c>
    </row>
    <row r="7" spans="1:9" x14ac:dyDescent="0.45">
      <c r="A7">
        <v>2017</v>
      </c>
      <c r="B7" t="s">
        <v>24</v>
      </c>
      <c r="C7">
        <v>3</v>
      </c>
      <c r="D7">
        <v>0</v>
      </c>
      <c r="E7">
        <v>3</v>
      </c>
    </row>
    <row r="8" spans="1:9" x14ac:dyDescent="0.45">
      <c r="A8">
        <v>2017</v>
      </c>
      <c r="B8" t="s">
        <v>24</v>
      </c>
      <c r="C8">
        <v>5</v>
      </c>
      <c r="D8">
        <v>0</v>
      </c>
      <c r="E8">
        <v>5</v>
      </c>
    </row>
    <row r="9" spans="1:9" x14ac:dyDescent="0.45">
      <c r="A9">
        <v>2017</v>
      </c>
      <c r="B9" t="s">
        <v>24</v>
      </c>
      <c r="C9">
        <v>3</v>
      </c>
      <c r="D9">
        <v>0</v>
      </c>
      <c r="E9">
        <v>3</v>
      </c>
    </row>
    <row r="10" spans="1:9" x14ac:dyDescent="0.45">
      <c r="A10">
        <v>2017</v>
      </c>
      <c r="B10" t="s">
        <v>34</v>
      </c>
      <c r="C10">
        <v>3</v>
      </c>
      <c r="D10">
        <v>0</v>
      </c>
      <c r="E10">
        <v>3</v>
      </c>
    </row>
    <row r="11" spans="1:9" x14ac:dyDescent="0.45">
      <c r="A11">
        <v>2017</v>
      </c>
      <c r="B11" t="s">
        <v>24</v>
      </c>
      <c r="C11">
        <v>5</v>
      </c>
      <c r="D11">
        <v>6</v>
      </c>
      <c r="E11">
        <v>11</v>
      </c>
    </row>
    <row r="12" spans="1:9" x14ac:dyDescent="0.45">
      <c r="A12">
        <v>2016</v>
      </c>
      <c r="B12" t="s">
        <v>24</v>
      </c>
      <c r="C12">
        <v>5</v>
      </c>
      <c r="D12">
        <v>0</v>
      </c>
      <c r="E12">
        <v>5</v>
      </c>
    </row>
    <row r="13" spans="1:9" x14ac:dyDescent="0.45">
      <c r="A13">
        <v>2016</v>
      </c>
      <c r="B13" t="s">
        <v>34</v>
      </c>
      <c r="C13">
        <v>3</v>
      </c>
      <c r="D13">
        <v>3</v>
      </c>
      <c r="E13">
        <v>6</v>
      </c>
    </row>
    <row r="14" spans="1:9" x14ac:dyDescent="0.45">
      <c r="A14">
        <v>2016</v>
      </c>
      <c r="B14" t="s">
        <v>34</v>
      </c>
      <c r="C14">
        <v>5</v>
      </c>
      <c r="D14">
        <v>11</v>
      </c>
      <c r="E14">
        <v>16</v>
      </c>
    </row>
    <row r="15" spans="1:9" x14ac:dyDescent="0.45">
      <c r="A15">
        <v>2016</v>
      </c>
      <c r="B15" t="s">
        <v>24</v>
      </c>
      <c r="C15">
        <v>49</v>
      </c>
      <c r="D15">
        <v>53</v>
      </c>
      <c r="E15">
        <v>102</v>
      </c>
    </row>
    <row r="16" spans="1:9" x14ac:dyDescent="0.45">
      <c r="A16">
        <v>2016</v>
      </c>
      <c r="B16" t="s">
        <v>34</v>
      </c>
      <c r="C16">
        <v>0</v>
      </c>
      <c r="D16">
        <v>4</v>
      </c>
      <c r="E16">
        <v>4</v>
      </c>
    </row>
    <row r="17" spans="1:5" x14ac:dyDescent="0.45">
      <c r="A17">
        <v>2016</v>
      </c>
      <c r="B17" t="s">
        <v>34</v>
      </c>
      <c r="C17">
        <v>1</v>
      </c>
      <c r="D17">
        <v>4</v>
      </c>
      <c r="E17">
        <v>5</v>
      </c>
    </row>
    <row r="18" spans="1:5" x14ac:dyDescent="0.45">
      <c r="A18">
        <v>2016</v>
      </c>
      <c r="B18" t="s">
        <v>34</v>
      </c>
      <c r="C18">
        <v>0</v>
      </c>
      <c r="D18">
        <v>6</v>
      </c>
      <c r="E18">
        <v>6</v>
      </c>
    </row>
    <row r="19" spans="1:5" x14ac:dyDescent="0.45">
      <c r="A19">
        <v>2016</v>
      </c>
      <c r="B19" t="s">
        <v>34</v>
      </c>
      <c r="C19">
        <v>0</v>
      </c>
      <c r="D19">
        <v>4</v>
      </c>
      <c r="E19">
        <v>4</v>
      </c>
    </row>
    <row r="20" spans="1:5" x14ac:dyDescent="0.45">
      <c r="A20">
        <v>2016</v>
      </c>
      <c r="B20" t="s">
        <v>34</v>
      </c>
      <c r="C20">
        <v>1</v>
      </c>
      <c r="D20">
        <v>4</v>
      </c>
      <c r="E20">
        <v>5</v>
      </c>
    </row>
    <row r="21" spans="1:5" x14ac:dyDescent="0.45">
      <c r="A21">
        <v>2016</v>
      </c>
      <c r="B21" t="s">
        <v>24</v>
      </c>
      <c r="C21">
        <v>4</v>
      </c>
      <c r="D21">
        <v>0</v>
      </c>
      <c r="E21">
        <v>4</v>
      </c>
    </row>
    <row r="22" spans="1:5" x14ac:dyDescent="0.45">
      <c r="A22">
        <v>2016</v>
      </c>
      <c r="B22" t="s">
        <v>34</v>
      </c>
      <c r="C22">
        <v>1</v>
      </c>
      <c r="D22">
        <v>4</v>
      </c>
      <c r="E22">
        <v>4</v>
      </c>
    </row>
    <row r="23" spans="1:5" x14ac:dyDescent="0.45">
      <c r="A23">
        <v>2016</v>
      </c>
      <c r="B23" t="s">
        <v>34</v>
      </c>
      <c r="C23">
        <v>0</v>
      </c>
      <c r="D23">
        <v>3</v>
      </c>
      <c r="E23">
        <v>4</v>
      </c>
    </row>
    <row r="24" spans="1:5" x14ac:dyDescent="0.45">
      <c r="A24">
        <v>2016</v>
      </c>
      <c r="B24" t="s">
        <v>24</v>
      </c>
      <c r="C24">
        <v>0</v>
      </c>
      <c r="D24">
        <v>4</v>
      </c>
      <c r="E24">
        <v>4</v>
      </c>
    </row>
    <row r="25" spans="1:5" x14ac:dyDescent="0.45">
      <c r="A25">
        <v>2016</v>
      </c>
      <c r="B25" t="s">
        <v>34</v>
      </c>
      <c r="C25">
        <v>0</v>
      </c>
      <c r="D25">
        <v>4</v>
      </c>
      <c r="E25">
        <v>4</v>
      </c>
    </row>
    <row r="26" spans="1:5" x14ac:dyDescent="0.45">
      <c r="A26">
        <v>2016</v>
      </c>
      <c r="B26" t="s">
        <v>34</v>
      </c>
      <c r="C26">
        <v>0</v>
      </c>
      <c r="D26">
        <v>5</v>
      </c>
      <c r="E26">
        <v>5</v>
      </c>
    </row>
    <row r="27" spans="1:5" x14ac:dyDescent="0.45">
      <c r="A27">
        <v>2016</v>
      </c>
      <c r="B27" t="s">
        <v>24</v>
      </c>
      <c r="C27">
        <v>3</v>
      </c>
      <c r="D27">
        <v>1</v>
      </c>
      <c r="E27">
        <v>3</v>
      </c>
    </row>
    <row r="28" spans="1:5" x14ac:dyDescent="0.45">
      <c r="A28">
        <v>2016</v>
      </c>
      <c r="B28" t="s">
        <v>34</v>
      </c>
      <c r="C28">
        <v>2</v>
      </c>
      <c r="D28">
        <v>2</v>
      </c>
      <c r="E28">
        <v>3</v>
      </c>
    </row>
    <row r="29" spans="1:5" x14ac:dyDescent="0.45">
      <c r="A29">
        <v>2016</v>
      </c>
      <c r="C29">
        <v>3</v>
      </c>
      <c r="D29">
        <v>0</v>
      </c>
      <c r="E29">
        <v>3</v>
      </c>
    </row>
    <row r="30" spans="1:5" x14ac:dyDescent="0.45">
      <c r="A30">
        <v>2016</v>
      </c>
      <c r="B30" t="s">
        <v>24</v>
      </c>
      <c r="C30">
        <v>2</v>
      </c>
      <c r="D30">
        <v>2</v>
      </c>
      <c r="E30">
        <v>3</v>
      </c>
    </row>
    <row r="31" spans="1:5" x14ac:dyDescent="0.45">
      <c r="A31">
        <v>2016</v>
      </c>
      <c r="B31" t="s">
        <v>24</v>
      </c>
      <c r="C31">
        <v>2</v>
      </c>
      <c r="D31">
        <v>2</v>
      </c>
      <c r="E31">
        <v>3</v>
      </c>
    </row>
    <row r="32" spans="1:5" x14ac:dyDescent="0.45">
      <c r="A32">
        <v>2016</v>
      </c>
      <c r="C32">
        <v>4</v>
      </c>
      <c r="D32">
        <v>0</v>
      </c>
      <c r="E32">
        <v>3</v>
      </c>
    </row>
    <row r="33" spans="1:5" x14ac:dyDescent="0.45">
      <c r="A33">
        <v>2016</v>
      </c>
      <c r="B33" t="s">
        <v>24</v>
      </c>
      <c r="C33">
        <v>4</v>
      </c>
      <c r="D33">
        <v>0</v>
      </c>
      <c r="E33">
        <v>3</v>
      </c>
    </row>
    <row r="34" spans="1:5" x14ac:dyDescent="0.45">
      <c r="A34">
        <v>2016</v>
      </c>
      <c r="B34" t="s">
        <v>24</v>
      </c>
      <c r="C34">
        <v>1</v>
      </c>
      <c r="D34">
        <v>4</v>
      </c>
      <c r="E34">
        <v>5</v>
      </c>
    </row>
    <row r="35" spans="1:5" x14ac:dyDescent="0.45">
      <c r="A35">
        <v>2016</v>
      </c>
      <c r="B35" t="s">
        <v>34</v>
      </c>
      <c r="C35">
        <v>2</v>
      </c>
      <c r="D35">
        <v>2</v>
      </c>
      <c r="E35">
        <v>4</v>
      </c>
    </row>
    <row r="36" spans="1:5" x14ac:dyDescent="0.45">
      <c r="A36">
        <v>2016</v>
      </c>
      <c r="B36" t="s">
        <v>34</v>
      </c>
      <c r="C36">
        <v>0</v>
      </c>
      <c r="D36">
        <v>4</v>
      </c>
      <c r="E36">
        <v>4</v>
      </c>
    </row>
    <row r="37" spans="1:5" x14ac:dyDescent="0.45">
      <c r="A37">
        <v>2016</v>
      </c>
      <c r="C37">
        <v>0</v>
      </c>
      <c r="D37">
        <v>4</v>
      </c>
      <c r="E37">
        <v>4</v>
      </c>
    </row>
    <row r="38" spans="1:5" x14ac:dyDescent="0.45">
      <c r="A38">
        <v>2016</v>
      </c>
      <c r="B38" t="s">
        <v>34</v>
      </c>
      <c r="C38">
        <v>2</v>
      </c>
      <c r="D38">
        <v>2</v>
      </c>
      <c r="E38">
        <v>3</v>
      </c>
    </row>
    <row r="39" spans="1:5" x14ac:dyDescent="0.45">
      <c r="A39">
        <v>2016</v>
      </c>
      <c r="B39" t="s">
        <v>34</v>
      </c>
      <c r="C39">
        <v>0</v>
      </c>
      <c r="D39">
        <v>5</v>
      </c>
      <c r="E39">
        <v>5</v>
      </c>
    </row>
    <row r="40" spans="1:5" x14ac:dyDescent="0.45">
      <c r="A40">
        <v>2016</v>
      </c>
      <c r="B40" t="s">
        <v>34</v>
      </c>
      <c r="C40">
        <v>2</v>
      </c>
      <c r="D40">
        <v>2</v>
      </c>
      <c r="E40">
        <v>4</v>
      </c>
    </row>
    <row r="41" spans="1:5" x14ac:dyDescent="0.45">
      <c r="A41">
        <v>2016</v>
      </c>
      <c r="B41" t="s">
        <v>34</v>
      </c>
      <c r="C41">
        <v>6</v>
      </c>
      <c r="D41">
        <v>3</v>
      </c>
      <c r="E41">
        <v>9</v>
      </c>
    </row>
    <row r="42" spans="1:5" x14ac:dyDescent="0.45">
      <c r="A42">
        <v>2016</v>
      </c>
      <c r="B42" t="s">
        <v>34</v>
      </c>
      <c r="C42">
        <v>5</v>
      </c>
      <c r="D42">
        <v>3</v>
      </c>
      <c r="E42">
        <v>8</v>
      </c>
    </row>
    <row r="43" spans="1:5" x14ac:dyDescent="0.45">
      <c r="A43">
        <v>2016</v>
      </c>
      <c r="B43" t="s">
        <v>24</v>
      </c>
      <c r="C43">
        <v>5</v>
      </c>
      <c r="D43">
        <v>0</v>
      </c>
      <c r="E43">
        <v>5</v>
      </c>
    </row>
    <row r="44" spans="1:5" x14ac:dyDescent="0.45">
      <c r="A44">
        <v>2016</v>
      </c>
      <c r="B44" t="s">
        <v>34</v>
      </c>
      <c r="C44">
        <v>0</v>
      </c>
      <c r="D44">
        <v>4</v>
      </c>
      <c r="E44">
        <v>4</v>
      </c>
    </row>
    <row r="45" spans="1:5" x14ac:dyDescent="0.45">
      <c r="A45">
        <v>2016</v>
      </c>
      <c r="B45" t="s">
        <v>24</v>
      </c>
      <c r="C45">
        <v>4</v>
      </c>
      <c r="D45">
        <v>0</v>
      </c>
      <c r="E45">
        <v>4</v>
      </c>
    </row>
    <row r="46" spans="1:5" x14ac:dyDescent="0.45">
      <c r="A46">
        <v>2016</v>
      </c>
      <c r="B46" t="s">
        <v>24</v>
      </c>
      <c r="C46">
        <v>1</v>
      </c>
      <c r="D46">
        <v>6</v>
      </c>
      <c r="E46">
        <v>7</v>
      </c>
    </row>
    <row r="47" spans="1:5" x14ac:dyDescent="0.45">
      <c r="A47">
        <v>2016</v>
      </c>
      <c r="B47" t="s">
        <v>34</v>
      </c>
      <c r="C47">
        <v>0</v>
      </c>
      <c r="D47">
        <v>4</v>
      </c>
      <c r="E47">
        <v>4</v>
      </c>
    </row>
    <row r="48" spans="1:5" x14ac:dyDescent="0.45">
      <c r="A48">
        <v>2016</v>
      </c>
      <c r="B48" t="s">
        <v>34</v>
      </c>
      <c r="C48">
        <v>0</v>
      </c>
      <c r="D48">
        <v>4</v>
      </c>
      <c r="E48">
        <v>4</v>
      </c>
    </row>
    <row r="49" spans="1:5" x14ac:dyDescent="0.45">
      <c r="A49">
        <v>2016</v>
      </c>
      <c r="B49" t="s">
        <v>34</v>
      </c>
      <c r="C49">
        <v>0</v>
      </c>
      <c r="D49">
        <v>5</v>
      </c>
      <c r="E49">
        <v>5</v>
      </c>
    </row>
    <row r="50" spans="1:5" x14ac:dyDescent="0.45">
      <c r="A50">
        <v>2016</v>
      </c>
      <c r="B50" t="s">
        <v>34</v>
      </c>
      <c r="C50">
        <v>1</v>
      </c>
      <c r="D50">
        <v>3</v>
      </c>
      <c r="E50">
        <v>4</v>
      </c>
    </row>
    <row r="51" spans="1:5" x14ac:dyDescent="0.45">
      <c r="A51">
        <v>2016</v>
      </c>
      <c r="B51" t="s">
        <v>34</v>
      </c>
      <c r="C51">
        <v>2</v>
      </c>
      <c r="D51">
        <v>2</v>
      </c>
      <c r="E51">
        <v>4</v>
      </c>
    </row>
    <row r="52" spans="1:5" x14ac:dyDescent="0.45">
      <c r="A52">
        <v>2016</v>
      </c>
      <c r="B52" t="s">
        <v>24</v>
      </c>
      <c r="C52">
        <v>5</v>
      </c>
      <c r="D52">
        <v>0</v>
      </c>
      <c r="E52">
        <v>4</v>
      </c>
    </row>
    <row r="53" spans="1:5" x14ac:dyDescent="0.45">
      <c r="A53">
        <v>2016</v>
      </c>
      <c r="B53" t="s">
        <v>24</v>
      </c>
      <c r="C53">
        <v>3</v>
      </c>
      <c r="D53">
        <v>14</v>
      </c>
      <c r="E53">
        <v>17</v>
      </c>
    </row>
    <row r="54" spans="1:5" x14ac:dyDescent="0.45">
      <c r="A54">
        <v>2016</v>
      </c>
      <c r="B54" t="s">
        <v>34</v>
      </c>
      <c r="C54">
        <v>4</v>
      </c>
      <c r="D54">
        <v>14</v>
      </c>
      <c r="E54">
        <v>17</v>
      </c>
    </row>
    <row r="55" spans="1:5" x14ac:dyDescent="0.45">
      <c r="A55">
        <v>2016</v>
      </c>
      <c r="B55" t="s">
        <v>24</v>
      </c>
      <c r="C55">
        <v>5</v>
      </c>
      <c r="D55">
        <v>0</v>
      </c>
      <c r="E55">
        <v>4</v>
      </c>
    </row>
    <row r="56" spans="1:5" x14ac:dyDescent="0.45">
      <c r="A56">
        <v>2016</v>
      </c>
      <c r="B56" t="s">
        <v>24</v>
      </c>
      <c r="C56">
        <v>5</v>
      </c>
      <c r="D56">
        <v>0</v>
      </c>
      <c r="E56">
        <v>4</v>
      </c>
    </row>
    <row r="57" spans="1:5" x14ac:dyDescent="0.45">
      <c r="A57">
        <v>2016</v>
      </c>
      <c r="B57" t="s">
        <v>34</v>
      </c>
      <c r="C57">
        <v>1</v>
      </c>
      <c r="D57">
        <v>3</v>
      </c>
      <c r="E57">
        <v>4</v>
      </c>
    </row>
    <row r="58" spans="1:5" x14ac:dyDescent="0.45">
      <c r="A58">
        <v>2016</v>
      </c>
      <c r="B58" t="s">
        <v>34</v>
      </c>
      <c r="C58">
        <v>0</v>
      </c>
      <c r="D58">
        <v>5</v>
      </c>
      <c r="E58">
        <v>5</v>
      </c>
    </row>
    <row r="59" spans="1:5" x14ac:dyDescent="0.45">
      <c r="A59">
        <v>2016</v>
      </c>
      <c r="B59" t="s">
        <v>34</v>
      </c>
      <c r="C59">
        <v>6</v>
      </c>
      <c r="D59">
        <v>2</v>
      </c>
      <c r="E59">
        <v>8</v>
      </c>
    </row>
    <row r="60" spans="1:5" x14ac:dyDescent="0.45">
      <c r="A60">
        <v>2016</v>
      </c>
      <c r="B60" t="s">
        <v>34</v>
      </c>
      <c r="C60">
        <v>2</v>
      </c>
      <c r="D60">
        <v>3</v>
      </c>
      <c r="E60">
        <v>4</v>
      </c>
    </row>
    <row r="61" spans="1:5" x14ac:dyDescent="0.45">
      <c r="A61">
        <v>2016</v>
      </c>
      <c r="B61" t="s">
        <v>34</v>
      </c>
      <c r="C61">
        <v>1</v>
      </c>
      <c r="D61">
        <v>3</v>
      </c>
      <c r="E61">
        <v>4</v>
      </c>
    </row>
    <row r="62" spans="1:5" x14ac:dyDescent="0.45">
      <c r="A62">
        <v>2016</v>
      </c>
      <c r="B62" t="s">
        <v>34</v>
      </c>
      <c r="C62">
        <v>6</v>
      </c>
      <c r="D62">
        <v>2</v>
      </c>
      <c r="E62">
        <v>8</v>
      </c>
    </row>
    <row r="63" spans="1:5" x14ac:dyDescent="0.45">
      <c r="A63">
        <v>2016</v>
      </c>
      <c r="B63" t="s">
        <v>34</v>
      </c>
      <c r="C63">
        <v>2</v>
      </c>
      <c r="D63">
        <v>2</v>
      </c>
      <c r="E63">
        <v>4</v>
      </c>
    </row>
    <row r="64" spans="1:5" x14ac:dyDescent="0.45">
      <c r="A64">
        <v>2016</v>
      </c>
      <c r="B64" t="s">
        <v>34</v>
      </c>
      <c r="C64">
        <v>0</v>
      </c>
      <c r="D64">
        <v>3</v>
      </c>
      <c r="E64">
        <v>3</v>
      </c>
    </row>
    <row r="65" spans="1:5" x14ac:dyDescent="0.45">
      <c r="A65">
        <v>2016</v>
      </c>
      <c r="B65" t="s">
        <v>24</v>
      </c>
      <c r="C65">
        <v>2</v>
      </c>
      <c r="D65">
        <v>10</v>
      </c>
      <c r="E65">
        <v>12</v>
      </c>
    </row>
    <row r="66" spans="1:5" x14ac:dyDescent="0.45">
      <c r="A66">
        <v>2016</v>
      </c>
      <c r="B66" t="s">
        <v>24</v>
      </c>
      <c r="C66">
        <v>1</v>
      </c>
      <c r="D66">
        <v>7</v>
      </c>
      <c r="E66">
        <v>8</v>
      </c>
    </row>
    <row r="67" spans="1:5" x14ac:dyDescent="0.45">
      <c r="A67">
        <v>2016</v>
      </c>
      <c r="B67" t="s">
        <v>24</v>
      </c>
      <c r="C67">
        <v>2</v>
      </c>
      <c r="D67">
        <v>6</v>
      </c>
      <c r="E67">
        <v>8</v>
      </c>
    </row>
    <row r="68" spans="1:5" x14ac:dyDescent="0.45">
      <c r="A68">
        <v>2016</v>
      </c>
      <c r="B68" t="s">
        <v>34</v>
      </c>
      <c r="C68">
        <v>1</v>
      </c>
      <c r="D68">
        <v>3</v>
      </c>
      <c r="E68">
        <v>4</v>
      </c>
    </row>
    <row r="69" spans="1:5" x14ac:dyDescent="0.45">
      <c r="A69">
        <v>2016</v>
      </c>
      <c r="B69" t="s">
        <v>24</v>
      </c>
      <c r="C69">
        <v>4</v>
      </c>
      <c r="D69">
        <v>0</v>
      </c>
      <c r="E69">
        <v>3</v>
      </c>
    </row>
    <row r="70" spans="1:5" x14ac:dyDescent="0.45">
      <c r="A70">
        <v>2016</v>
      </c>
      <c r="B70" t="s">
        <v>34</v>
      </c>
      <c r="C70">
        <v>0</v>
      </c>
      <c r="D70">
        <v>3</v>
      </c>
      <c r="E70">
        <v>3</v>
      </c>
    </row>
    <row r="71" spans="1:5" x14ac:dyDescent="0.45">
      <c r="A71">
        <v>2016</v>
      </c>
      <c r="B71" t="s">
        <v>24</v>
      </c>
      <c r="C71">
        <v>3</v>
      </c>
      <c r="D71">
        <v>5</v>
      </c>
      <c r="E71">
        <v>8</v>
      </c>
    </row>
    <row r="72" spans="1:5" x14ac:dyDescent="0.45">
      <c r="A72">
        <v>2016</v>
      </c>
      <c r="C72">
        <v>2</v>
      </c>
      <c r="D72">
        <v>2</v>
      </c>
      <c r="E72">
        <v>3</v>
      </c>
    </row>
    <row r="73" spans="1:5" x14ac:dyDescent="0.45">
      <c r="A73">
        <v>2016</v>
      </c>
      <c r="B73" t="s">
        <v>24</v>
      </c>
      <c r="C73">
        <v>6</v>
      </c>
      <c r="D73">
        <v>0</v>
      </c>
      <c r="E73">
        <v>5</v>
      </c>
    </row>
    <row r="74" spans="1:5" x14ac:dyDescent="0.45">
      <c r="A74">
        <v>2016</v>
      </c>
      <c r="B74" t="s">
        <v>24</v>
      </c>
      <c r="C74">
        <v>1</v>
      </c>
      <c r="D74">
        <v>4</v>
      </c>
      <c r="E74">
        <v>5</v>
      </c>
    </row>
    <row r="75" spans="1:5" x14ac:dyDescent="0.45">
      <c r="A75">
        <v>2016</v>
      </c>
      <c r="C75">
        <v>3</v>
      </c>
      <c r="D75">
        <v>0</v>
      </c>
      <c r="E75">
        <v>3</v>
      </c>
    </row>
    <row r="76" spans="1:5" x14ac:dyDescent="0.45">
      <c r="A76">
        <v>2016</v>
      </c>
      <c r="B76" t="s">
        <v>34</v>
      </c>
      <c r="C76">
        <v>2</v>
      </c>
      <c r="D76">
        <v>2</v>
      </c>
      <c r="E76">
        <v>4</v>
      </c>
    </row>
    <row r="77" spans="1:5" x14ac:dyDescent="0.45">
      <c r="A77">
        <v>2016</v>
      </c>
      <c r="B77" t="s">
        <v>24</v>
      </c>
      <c r="C77">
        <v>1</v>
      </c>
      <c r="D77">
        <v>3</v>
      </c>
      <c r="E77">
        <v>4</v>
      </c>
    </row>
    <row r="78" spans="1:5" x14ac:dyDescent="0.45">
      <c r="A78">
        <v>2016</v>
      </c>
      <c r="B78" t="s">
        <v>24</v>
      </c>
      <c r="C78">
        <v>1</v>
      </c>
      <c r="D78">
        <v>4</v>
      </c>
      <c r="E78">
        <v>5</v>
      </c>
    </row>
    <row r="79" spans="1:5" x14ac:dyDescent="0.45">
      <c r="A79">
        <v>2016</v>
      </c>
      <c r="B79" t="s">
        <v>34</v>
      </c>
      <c r="C79">
        <v>1</v>
      </c>
      <c r="D79">
        <v>3</v>
      </c>
      <c r="E79">
        <v>4</v>
      </c>
    </row>
    <row r="80" spans="1:5" x14ac:dyDescent="0.45">
      <c r="A80">
        <v>2016</v>
      </c>
      <c r="B80" t="s">
        <v>24</v>
      </c>
      <c r="C80">
        <v>3</v>
      </c>
      <c r="D80">
        <v>1</v>
      </c>
      <c r="E80">
        <v>4</v>
      </c>
    </row>
    <row r="81" spans="1:5" x14ac:dyDescent="0.45">
      <c r="A81">
        <v>2015</v>
      </c>
      <c r="C81">
        <v>2</v>
      </c>
      <c r="D81">
        <v>3</v>
      </c>
      <c r="E81">
        <v>5</v>
      </c>
    </row>
    <row r="82" spans="1:5" x14ac:dyDescent="0.45">
      <c r="A82">
        <v>2015</v>
      </c>
      <c r="B82" t="s">
        <v>24</v>
      </c>
      <c r="C82">
        <v>14</v>
      </c>
      <c r="D82">
        <v>21</v>
      </c>
      <c r="E82">
        <v>35</v>
      </c>
    </row>
    <row r="83" spans="1:5" x14ac:dyDescent="0.45">
      <c r="A83">
        <v>2015</v>
      </c>
      <c r="B83" t="s">
        <v>24</v>
      </c>
      <c r="C83">
        <v>16</v>
      </c>
      <c r="D83">
        <v>21</v>
      </c>
      <c r="E83">
        <v>35</v>
      </c>
    </row>
    <row r="84" spans="1:5" x14ac:dyDescent="0.45">
      <c r="A84">
        <v>2015</v>
      </c>
      <c r="B84" t="s">
        <v>24</v>
      </c>
      <c r="C84">
        <v>3</v>
      </c>
      <c r="D84">
        <v>9</v>
      </c>
      <c r="E84">
        <v>12</v>
      </c>
    </row>
    <row r="85" spans="1:5" x14ac:dyDescent="0.45">
      <c r="A85">
        <v>2015</v>
      </c>
      <c r="B85" t="s">
        <v>24</v>
      </c>
      <c r="C85">
        <v>4</v>
      </c>
      <c r="D85">
        <v>1</v>
      </c>
      <c r="E85">
        <v>4</v>
      </c>
    </row>
    <row r="86" spans="1:5" x14ac:dyDescent="0.45">
      <c r="A86">
        <v>2015</v>
      </c>
      <c r="B86" t="s">
        <v>34</v>
      </c>
      <c r="C86">
        <v>0</v>
      </c>
      <c r="D86">
        <v>5</v>
      </c>
      <c r="E86">
        <v>5</v>
      </c>
    </row>
    <row r="87" spans="1:5" x14ac:dyDescent="0.45">
      <c r="A87">
        <v>2015</v>
      </c>
      <c r="B87" t="s">
        <v>34</v>
      </c>
      <c r="C87">
        <v>6</v>
      </c>
      <c r="D87">
        <v>0</v>
      </c>
      <c r="E87">
        <v>6</v>
      </c>
    </row>
    <row r="88" spans="1:5" x14ac:dyDescent="0.45">
      <c r="A88">
        <v>2015</v>
      </c>
      <c r="B88" t="s">
        <v>24</v>
      </c>
      <c r="C88">
        <v>4</v>
      </c>
      <c r="D88">
        <v>1</v>
      </c>
      <c r="E88">
        <v>4</v>
      </c>
    </row>
    <row r="89" spans="1:5" x14ac:dyDescent="0.45">
      <c r="A89">
        <v>2015</v>
      </c>
      <c r="C89">
        <v>1</v>
      </c>
      <c r="D89">
        <v>2</v>
      </c>
      <c r="E89">
        <v>3</v>
      </c>
    </row>
    <row r="90" spans="1:5" x14ac:dyDescent="0.45">
      <c r="A90">
        <v>2015</v>
      </c>
      <c r="B90" t="s">
        <v>24</v>
      </c>
      <c r="C90">
        <v>4</v>
      </c>
      <c r="D90">
        <v>0</v>
      </c>
      <c r="E90">
        <v>3</v>
      </c>
    </row>
    <row r="91" spans="1:5" x14ac:dyDescent="0.45">
      <c r="A91">
        <v>2015</v>
      </c>
      <c r="B91" t="s">
        <v>34</v>
      </c>
      <c r="C91">
        <v>4</v>
      </c>
      <c r="D91">
        <v>0</v>
      </c>
      <c r="E91">
        <v>3</v>
      </c>
    </row>
    <row r="92" spans="1:5" x14ac:dyDescent="0.45">
      <c r="A92">
        <v>2015</v>
      </c>
      <c r="C92">
        <v>2</v>
      </c>
      <c r="D92">
        <v>1</v>
      </c>
      <c r="E92">
        <v>3</v>
      </c>
    </row>
    <row r="93" spans="1:5" x14ac:dyDescent="0.45">
      <c r="A93">
        <v>2015</v>
      </c>
      <c r="B93" t="s">
        <v>34</v>
      </c>
      <c r="C93">
        <v>1</v>
      </c>
      <c r="D93">
        <v>3</v>
      </c>
      <c r="E93">
        <v>4</v>
      </c>
    </row>
    <row r="94" spans="1:5" x14ac:dyDescent="0.45">
      <c r="A94">
        <v>2015</v>
      </c>
      <c r="B94" t="s">
        <v>24</v>
      </c>
      <c r="C94">
        <v>10</v>
      </c>
      <c r="D94">
        <v>7</v>
      </c>
      <c r="E94">
        <v>16</v>
      </c>
    </row>
    <row r="95" spans="1:5" x14ac:dyDescent="0.45">
      <c r="A95">
        <v>2015</v>
      </c>
      <c r="B95" t="s">
        <v>34</v>
      </c>
      <c r="C95">
        <v>3</v>
      </c>
      <c r="D95">
        <v>1</v>
      </c>
      <c r="E95">
        <v>3</v>
      </c>
    </row>
    <row r="96" spans="1:5" x14ac:dyDescent="0.45">
      <c r="A96">
        <v>2015</v>
      </c>
      <c r="B96" t="s">
        <v>24</v>
      </c>
      <c r="C96">
        <v>0</v>
      </c>
      <c r="D96">
        <v>10</v>
      </c>
      <c r="E96">
        <v>10</v>
      </c>
    </row>
    <row r="97" spans="1:5" x14ac:dyDescent="0.45">
      <c r="A97">
        <v>2015</v>
      </c>
      <c r="B97" t="s">
        <v>24</v>
      </c>
      <c r="C97">
        <v>6</v>
      </c>
      <c r="D97">
        <v>0</v>
      </c>
      <c r="E97">
        <v>5</v>
      </c>
    </row>
    <row r="98" spans="1:5" x14ac:dyDescent="0.45">
      <c r="A98">
        <v>2015</v>
      </c>
      <c r="B98" t="s">
        <v>24</v>
      </c>
      <c r="C98">
        <v>5</v>
      </c>
      <c r="D98">
        <v>0</v>
      </c>
      <c r="E98">
        <v>4</v>
      </c>
    </row>
    <row r="99" spans="1:5" x14ac:dyDescent="0.45">
      <c r="A99">
        <v>2015</v>
      </c>
      <c r="C99">
        <v>3</v>
      </c>
      <c r="D99">
        <v>1</v>
      </c>
      <c r="E99">
        <v>4</v>
      </c>
    </row>
    <row r="100" spans="1:5" x14ac:dyDescent="0.45">
      <c r="A100">
        <v>2015</v>
      </c>
      <c r="B100" t="s">
        <v>34</v>
      </c>
      <c r="C100">
        <v>3</v>
      </c>
      <c r="D100">
        <v>1</v>
      </c>
      <c r="E100">
        <v>3</v>
      </c>
    </row>
    <row r="101" spans="1:5" x14ac:dyDescent="0.45">
      <c r="A101">
        <v>2015</v>
      </c>
      <c r="B101" t="s">
        <v>34</v>
      </c>
      <c r="C101">
        <v>3</v>
      </c>
      <c r="D101">
        <v>4</v>
      </c>
      <c r="E101">
        <v>7</v>
      </c>
    </row>
    <row r="102" spans="1:5" x14ac:dyDescent="0.45">
      <c r="A102">
        <v>2015</v>
      </c>
      <c r="B102" t="s">
        <v>24</v>
      </c>
      <c r="C102">
        <v>8</v>
      </c>
      <c r="D102">
        <v>0</v>
      </c>
      <c r="E102">
        <v>8</v>
      </c>
    </row>
    <row r="103" spans="1:5" x14ac:dyDescent="0.45">
      <c r="A103">
        <v>2015</v>
      </c>
      <c r="B103" t="s">
        <v>24</v>
      </c>
      <c r="C103">
        <v>3</v>
      </c>
      <c r="D103">
        <v>9</v>
      </c>
      <c r="E103">
        <v>11</v>
      </c>
    </row>
    <row r="104" spans="1:5" x14ac:dyDescent="0.45">
      <c r="A104">
        <v>2015</v>
      </c>
      <c r="B104" t="s">
        <v>24</v>
      </c>
      <c r="C104">
        <v>4</v>
      </c>
      <c r="D104">
        <v>1</v>
      </c>
      <c r="E104">
        <v>4</v>
      </c>
    </row>
    <row r="105" spans="1:5" x14ac:dyDescent="0.45">
      <c r="A105">
        <v>2015</v>
      </c>
      <c r="B105" t="s">
        <v>34</v>
      </c>
      <c r="C105">
        <v>5</v>
      </c>
      <c r="D105">
        <v>3</v>
      </c>
      <c r="E105">
        <v>7</v>
      </c>
    </row>
    <row r="106" spans="1:5" x14ac:dyDescent="0.45">
      <c r="A106">
        <v>2015</v>
      </c>
      <c r="B106" t="s">
        <v>34</v>
      </c>
      <c r="C106">
        <v>2</v>
      </c>
      <c r="D106">
        <v>3</v>
      </c>
      <c r="E106">
        <v>4</v>
      </c>
    </row>
    <row r="107" spans="1:5" x14ac:dyDescent="0.45">
      <c r="A107">
        <v>2015</v>
      </c>
      <c r="B107" t="s">
        <v>24</v>
      </c>
      <c r="C107">
        <v>0</v>
      </c>
      <c r="D107">
        <v>4</v>
      </c>
      <c r="E107">
        <v>4</v>
      </c>
    </row>
    <row r="108" spans="1:5" x14ac:dyDescent="0.45">
      <c r="A108">
        <v>2015</v>
      </c>
      <c r="B108" t="s">
        <v>24</v>
      </c>
      <c r="C108">
        <v>9</v>
      </c>
      <c r="D108">
        <v>1</v>
      </c>
      <c r="E108">
        <v>10</v>
      </c>
    </row>
    <row r="109" spans="1:5" x14ac:dyDescent="0.45">
      <c r="A109">
        <v>2015</v>
      </c>
      <c r="C109">
        <v>0</v>
      </c>
      <c r="D109">
        <v>4</v>
      </c>
      <c r="E109">
        <v>4</v>
      </c>
    </row>
    <row r="110" spans="1:5" x14ac:dyDescent="0.45">
      <c r="A110">
        <v>2015</v>
      </c>
      <c r="C110">
        <v>3</v>
      </c>
      <c r="D110">
        <v>1</v>
      </c>
      <c r="E110">
        <v>4</v>
      </c>
    </row>
    <row r="111" spans="1:5" x14ac:dyDescent="0.45">
      <c r="A111">
        <v>2015</v>
      </c>
      <c r="B111" t="s">
        <v>24</v>
      </c>
      <c r="C111">
        <v>5</v>
      </c>
      <c r="D111">
        <v>0</v>
      </c>
      <c r="E111">
        <v>4</v>
      </c>
    </row>
    <row r="112" spans="1:5" x14ac:dyDescent="0.45">
      <c r="A112">
        <v>2015</v>
      </c>
      <c r="B112" t="s">
        <v>24</v>
      </c>
      <c r="C112">
        <v>3</v>
      </c>
      <c r="D112">
        <v>1</v>
      </c>
      <c r="E112">
        <v>3</v>
      </c>
    </row>
    <row r="113" spans="1:5" x14ac:dyDescent="0.45">
      <c r="A113">
        <v>2015</v>
      </c>
      <c r="B113" t="s">
        <v>24</v>
      </c>
      <c r="C113">
        <v>3</v>
      </c>
      <c r="D113">
        <v>2</v>
      </c>
      <c r="E113">
        <v>4</v>
      </c>
    </row>
    <row r="114" spans="1:5" x14ac:dyDescent="0.45">
      <c r="A114">
        <v>2015</v>
      </c>
      <c r="B114" t="s">
        <v>24</v>
      </c>
      <c r="C114">
        <v>1</v>
      </c>
      <c r="D114">
        <v>4</v>
      </c>
      <c r="E114">
        <v>5</v>
      </c>
    </row>
    <row r="115" spans="1:5" x14ac:dyDescent="0.45">
      <c r="A115">
        <v>2015</v>
      </c>
      <c r="C115">
        <v>5</v>
      </c>
      <c r="D115">
        <v>0</v>
      </c>
      <c r="E115">
        <v>4</v>
      </c>
    </row>
    <row r="116" spans="1:5" x14ac:dyDescent="0.45">
      <c r="A116">
        <v>2015</v>
      </c>
      <c r="B116" t="s">
        <v>34</v>
      </c>
      <c r="C116">
        <v>1</v>
      </c>
      <c r="D116">
        <v>3</v>
      </c>
      <c r="E116">
        <v>4</v>
      </c>
    </row>
    <row r="117" spans="1:5" x14ac:dyDescent="0.45">
      <c r="A117">
        <v>2015</v>
      </c>
      <c r="B117" t="s">
        <v>34</v>
      </c>
      <c r="C117">
        <v>4</v>
      </c>
      <c r="D117">
        <v>1</v>
      </c>
      <c r="E117">
        <v>4</v>
      </c>
    </row>
    <row r="118" spans="1:5" x14ac:dyDescent="0.45">
      <c r="A118">
        <v>2015</v>
      </c>
      <c r="B118" t="s">
        <v>34</v>
      </c>
      <c r="C118">
        <v>2</v>
      </c>
      <c r="D118">
        <v>3</v>
      </c>
      <c r="E118">
        <v>5</v>
      </c>
    </row>
    <row r="119" spans="1:5" x14ac:dyDescent="0.45">
      <c r="A119">
        <v>2015</v>
      </c>
      <c r="B119" t="s">
        <v>24</v>
      </c>
      <c r="C119">
        <v>1</v>
      </c>
      <c r="D119">
        <v>6</v>
      </c>
      <c r="E119">
        <v>7</v>
      </c>
    </row>
    <row r="120" spans="1:5" x14ac:dyDescent="0.45">
      <c r="A120">
        <v>2015</v>
      </c>
      <c r="B120" t="s">
        <v>24</v>
      </c>
      <c r="C120">
        <v>2</v>
      </c>
      <c r="D120">
        <v>3</v>
      </c>
      <c r="E120">
        <v>5</v>
      </c>
    </row>
    <row r="121" spans="1:5" x14ac:dyDescent="0.45">
      <c r="A121">
        <v>2015</v>
      </c>
      <c r="C121">
        <v>5</v>
      </c>
      <c r="D121">
        <v>0</v>
      </c>
      <c r="E121">
        <v>4</v>
      </c>
    </row>
    <row r="122" spans="1:5" x14ac:dyDescent="0.45">
      <c r="A122">
        <v>2015</v>
      </c>
      <c r="B122" t="s">
        <v>34</v>
      </c>
      <c r="C122">
        <v>1</v>
      </c>
      <c r="D122">
        <v>3</v>
      </c>
      <c r="E122">
        <v>4</v>
      </c>
    </row>
    <row r="123" spans="1:5" x14ac:dyDescent="0.45">
      <c r="A123">
        <v>2015</v>
      </c>
      <c r="B123" t="s">
        <v>24</v>
      </c>
      <c r="C123">
        <v>0</v>
      </c>
      <c r="D123">
        <v>5</v>
      </c>
      <c r="E123">
        <v>5</v>
      </c>
    </row>
    <row r="124" spans="1:5" x14ac:dyDescent="0.45">
      <c r="A124">
        <v>2015</v>
      </c>
      <c r="B124" t="s">
        <v>24</v>
      </c>
      <c r="C124">
        <v>0</v>
      </c>
      <c r="D124">
        <v>4</v>
      </c>
      <c r="E124">
        <v>4</v>
      </c>
    </row>
    <row r="125" spans="1:5" x14ac:dyDescent="0.45">
      <c r="A125">
        <v>2015</v>
      </c>
      <c r="B125" t="s">
        <v>24</v>
      </c>
      <c r="C125">
        <v>4</v>
      </c>
      <c r="D125">
        <v>0</v>
      </c>
      <c r="E125">
        <v>3</v>
      </c>
    </row>
    <row r="126" spans="1:5" x14ac:dyDescent="0.45">
      <c r="A126">
        <v>2015</v>
      </c>
      <c r="B126" t="s">
        <v>24</v>
      </c>
      <c r="C126">
        <v>0</v>
      </c>
      <c r="D126">
        <v>7</v>
      </c>
      <c r="E126">
        <v>7</v>
      </c>
    </row>
    <row r="127" spans="1:5" x14ac:dyDescent="0.45">
      <c r="A127">
        <v>2015</v>
      </c>
      <c r="C127">
        <v>2</v>
      </c>
      <c r="D127">
        <v>2</v>
      </c>
      <c r="E127">
        <v>3</v>
      </c>
    </row>
    <row r="128" spans="1:5" x14ac:dyDescent="0.45">
      <c r="A128">
        <v>2015</v>
      </c>
      <c r="B128" t="s">
        <v>34</v>
      </c>
      <c r="C128">
        <v>1</v>
      </c>
      <c r="D128">
        <v>5</v>
      </c>
      <c r="E128">
        <v>6</v>
      </c>
    </row>
    <row r="129" spans="1:5" x14ac:dyDescent="0.45">
      <c r="A129">
        <v>2015</v>
      </c>
      <c r="B129" t="s">
        <v>24</v>
      </c>
      <c r="C129">
        <v>3</v>
      </c>
      <c r="D129">
        <v>1</v>
      </c>
      <c r="E129">
        <v>3</v>
      </c>
    </row>
    <row r="130" spans="1:5" x14ac:dyDescent="0.45">
      <c r="A130">
        <v>2015</v>
      </c>
      <c r="B130" t="s">
        <v>24</v>
      </c>
      <c r="C130">
        <v>2</v>
      </c>
      <c r="D130">
        <v>3</v>
      </c>
      <c r="E130">
        <v>5</v>
      </c>
    </row>
    <row r="131" spans="1:5" x14ac:dyDescent="0.45">
      <c r="A131">
        <v>2015</v>
      </c>
      <c r="B131" t="s">
        <v>464</v>
      </c>
      <c r="C131">
        <v>4</v>
      </c>
      <c r="D131">
        <v>0</v>
      </c>
      <c r="E131">
        <v>3</v>
      </c>
    </row>
    <row r="132" spans="1:5" x14ac:dyDescent="0.45">
      <c r="A132">
        <v>2015</v>
      </c>
      <c r="B132" t="s">
        <v>34</v>
      </c>
      <c r="C132">
        <v>1</v>
      </c>
      <c r="D132">
        <v>2</v>
      </c>
      <c r="E132">
        <v>3</v>
      </c>
    </row>
    <row r="133" spans="1:5" x14ac:dyDescent="0.45">
      <c r="A133">
        <v>2015</v>
      </c>
      <c r="B133" t="s">
        <v>24</v>
      </c>
      <c r="C133">
        <v>8</v>
      </c>
      <c r="D133">
        <v>1</v>
      </c>
      <c r="E133">
        <v>8</v>
      </c>
    </row>
    <row r="134" spans="1:5" x14ac:dyDescent="0.45">
      <c r="A134">
        <v>2015</v>
      </c>
      <c r="B134" t="s">
        <v>24</v>
      </c>
      <c r="C134">
        <v>3</v>
      </c>
      <c r="D134">
        <v>0</v>
      </c>
      <c r="E134">
        <v>3</v>
      </c>
    </row>
    <row r="135" spans="1:5" x14ac:dyDescent="0.45">
      <c r="A135">
        <v>2015</v>
      </c>
      <c r="B135" t="s">
        <v>24</v>
      </c>
      <c r="C135">
        <v>3</v>
      </c>
      <c r="D135">
        <v>2</v>
      </c>
      <c r="E135">
        <v>4</v>
      </c>
    </row>
    <row r="136" spans="1:5" x14ac:dyDescent="0.45">
      <c r="A136">
        <v>2015</v>
      </c>
      <c r="C136">
        <v>4</v>
      </c>
      <c r="D136">
        <v>1</v>
      </c>
      <c r="E136">
        <v>4</v>
      </c>
    </row>
    <row r="137" spans="1:5" x14ac:dyDescent="0.45">
      <c r="A137">
        <v>2015</v>
      </c>
      <c r="B137" t="s">
        <v>24</v>
      </c>
      <c r="C137">
        <v>3</v>
      </c>
      <c r="D137">
        <v>0</v>
      </c>
      <c r="E137">
        <v>3</v>
      </c>
    </row>
    <row r="138" spans="1:5" x14ac:dyDescent="0.45">
      <c r="A138">
        <v>2015</v>
      </c>
      <c r="B138" t="s">
        <v>24</v>
      </c>
      <c r="C138">
        <v>3</v>
      </c>
      <c r="D138">
        <v>1</v>
      </c>
      <c r="E138">
        <v>4</v>
      </c>
    </row>
    <row r="139" spans="1:5" x14ac:dyDescent="0.45">
      <c r="A139">
        <v>2015</v>
      </c>
      <c r="B139" t="s">
        <v>24</v>
      </c>
      <c r="C139">
        <v>0</v>
      </c>
      <c r="D139">
        <v>3</v>
      </c>
      <c r="E139">
        <v>3</v>
      </c>
    </row>
    <row r="140" spans="1:5" x14ac:dyDescent="0.45">
      <c r="A140">
        <v>2015</v>
      </c>
      <c r="B140" t="s">
        <v>24</v>
      </c>
      <c r="C140">
        <v>5</v>
      </c>
      <c r="D140">
        <v>2</v>
      </c>
      <c r="E140">
        <v>6</v>
      </c>
    </row>
    <row r="141" spans="1:5" x14ac:dyDescent="0.45">
      <c r="A141">
        <v>2015</v>
      </c>
      <c r="C141">
        <v>4</v>
      </c>
      <c r="D141">
        <v>0</v>
      </c>
      <c r="E141">
        <v>3</v>
      </c>
    </row>
    <row r="142" spans="1:5" x14ac:dyDescent="0.45">
      <c r="A142">
        <v>2015</v>
      </c>
      <c r="B142" t="s">
        <v>24</v>
      </c>
      <c r="C142">
        <v>0</v>
      </c>
      <c r="D142">
        <v>6</v>
      </c>
      <c r="E142">
        <v>6</v>
      </c>
    </row>
    <row r="143" spans="1:5" x14ac:dyDescent="0.45">
      <c r="A143">
        <v>2015</v>
      </c>
      <c r="B143" t="s">
        <v>24</v>
      </c>
      <c r="C143">
        <v>5</v>
      </c>
      <c r="D143">
        <v>0</v>
      </c>
      <c r="E143">
        <v>5</v>
      </c>
    </row>
    <row r="144" spans="1:5" x14ac:dyDescent="0.45">
      <c r="A144">
        <v>2015</v>
      </c>
      <c r="B144" t="s">
        <v>24</v>
      </c>
      <c r="C144">
        <v>4</v>
      </c>
      <c r="D144">
        <v>1</v>
      </c>
      <c r="E144">
        <v>4</v>
      </c>
    </row>
    <row r="145" spans="1:5" x14ac:dyDescent="0.45">
      <c r="A145">
        <v>2015</v>
      </c>
      <c r="B145" t="s">
        <v>34</v>
      </c>
      <c r="C145">
        <v>3</v>
      </c>
      <c r="D145">
        <v>5</v>
      </c>
      <c r="E145">
        <v>8</v>
      </c>
    </row>
    <row r="146" spans="1:5" x14ac:dyDescent="0.45">
      <c r="A146">
        <v>2015</v>
      </c>
      <c r="B146" t="s">
        <v>24</v>
      </c>
      <c r="C146">
        <v>3</v>
      </c>
      <c r="D146">
        <v>1</v>
      </c>
      <c r="E146">
        <v>4</v>
      </c>
    </row>
    <row r="147" spans="1:5" x14ac:dyDescent="0.45">
      <c r="A147">
        <v>2015</v>
      </c>
      <c r="B147" t="s">
        <v>34</v>
      </c>
      <c r="C147">
        <v>0</v>
      </c>
      <c r="D147">
        <v>5</v>
      </c>
      <c r="E147">
        <v>5</v>
      </c>
    </row>
    <row r="148" spans="1:5" x14ac:dyDescent="0.45">
      <c r="A148">
        <v>2014</v>
      </c>
      <c r="B148" t="s">
        <v>24</v>
      </c>
      <c r="C148">
        <v>7</v>
      </c>
      <c r="D148">
        <v>1</v>
      </c>
      <c r="E148">
        <v>7</v>
      </c>
    </row>
    <row r="149" spans="1:5" x14ac:dyDescent="0.45">
      <c r="A149">
        <v>2014</v>
      </c>
      <c r="B149" t="s">
        <v>24</v>
      </c>
      <c r="C149">
        <v>5</v>
      </c>
      <c r="D149">
        <v>0</v>
      </c>
      <c r="E149">
        <v>4</v>
      </c>
    </row>
    <row r="150" spans="1:5" x14ac:dyDescent="0.45">
      <c r="A150">
        <v>2014</v>
      </c>
      <c r="B150" t="s">
        <v>34</v>
      </c>
      <c r="C150">
        <v>1</v>
      </c>
      <c r="D150">
        <v>3</v>
      </c>
      <c r="E150">
        <v>3</v>
      </c>
    </row>
    <row r="151" spans="1:5" x14ac:dyDescent="0.45">
      <c r="A151">
        <v>2014</v>
      </c>
      <c r="B151" t="s">
        <v>24</v>
      </c>
      <c r="C151">
        <v>5</v>
      </c>
      <c r="D151">
        <v>1</v>
      </c>
      <c r="E151">
        <v>5</v>
      </c>
    </row>
    <row r="152" spans="1:5" x14ac:dyDescent="0.45">
      <c r="A152">
        <v>2014</v>
      </c>
      <c r="B152" t="s">
        <v>34</v>
      </c>
      <c r="C152">
        <v>2</v>
      </c>
      <c r="D152">
        <v>3</v>
      </c>
      <c r="E152">
        <v>4</v>
      </c>
    </row>
    <row r="153" spans="1:5" x14ac:dyDescent="0.45">
      <c r="A153">
        <v>2014</v>
      </c>
      <c r="B153" t="s">
        <v>34</v>
      </c>
      <c r="C153">
        <v>1</v>
      </c>
      <c r="D153">
        <v>9</v>
      </c>
      <c r="E153">
        <v>10</v>
      </c>
    </row>
    <row r="154" spans="1:5" x14ac:dyDescent="0.45">
      <c r="A154">
        <v>2014</v>
      </c>
      <c r="B154" t="s">
        <v>24</v>
      </c>
      <c r="C154">
        <v>5</v>
      </c>
      <c r="D154">
        <v>0</v>
      </c>
      <c r="E154">
        <v>3</v>
      </c>
    </row>
    <row r="155" spans="1:5" x14ac:dyDescent="0.45">
      <c r="A155">
        <v>2014</v>
      </c>
      <c r="B155" t="s">
        <v>24</v>
      </c>
      <c r="C155">
        <v>1</v>
      </c>
      <c r="D155">
        <v>2</v>
      </c>
      <c r="E155">
        <v>3</v>
      </c>
    </row>
    <row r="156" spans="1:5" x14ac:dyDescent="0.45">
      <c r="A156">
        <v>2014</v>
      </c>
      <c r="B156" t="s">
        <v>464</v>
      </c>
      <c r="C156">
        <v>6</v>
      </c>
      <c r="D156">
        <v>13</v>
      </c>
      <c r="E156">
        <v>19</v>
      </c>
    </row>
    <row r="157" spans="1:5" x14ac:dyDescent="0.45">
      <c r="A157">
        <v>2014</v>
      </c>
      <c r="B157" t="s">
        <v>24</v>
      </c>
      <c r="C157">
        <v>1</v>
      </c>
      <c r="D157">
        <v>6</v>
      </c>
      <c r="E157">
        <v>6</v>
      </c>
    </row>
    <row r="158" spans="1:5" x14ac:dyDescent="0.45">
      <c r="A158">
        <v>2014</v>
      </c>
      <c r="B158" t="s">
        <v>34</v>
      </c>
      <c r="C158">
        <v>3</v>
      </c>
      <c r="D158">
        <v>12</v>
      </c>
      <c r="E158">
        <v>15</v>
      </c>
    </row>
    <row r="159" spans="1:5" x14ac:dyDescent="0.45">
      <c r="A159">
        <v>2014</v>
      </c>
      <c r="B159" t="s">
        <v>34</v>
      </c>
      <c r="C159">
        <v>4</v>
      </c>
      <c r="D159">
        <v>16</v>
      </c>
      <c r="E159">
        <v>19</v>
      </c>
    </row>
    <row r="160" spans="1:5" x14ac:dyDescent="0.45">
      <c r="A160">
        <v>2014</v>
      </c>
      <c r="B160" t="s">
        <v>34</v>
      </c>
      <c r="C160">
        <v>0</v>
      </c>
      <c r="D160">
        <v>8</v>
      </c>
      <c r="E160">
        <v>8</v>
      </c>
    </row>
    <row r="161" spans="1:5" x14ac:dyDescent="0.45">
      <c r="A161">
        <v>2014</v>
      </c>
      <c r="C161">
        <v>4</v>
      </c>
      <c r="D161">
        <v>2</v>
      </c>
      <c r="E161">
        <v>6</v>
      </c>
    </row>
    <row r="162" spans="1:5" x14ac:dyDescent="0.45">
      <c r="A162">
        <v>2013</v>
      </c>
      <c r="B162" t="s">
        <v>24</v>
      </c>
      <c r="C162">
        <v>3</v>
      </c>
      <c r="D162">
        <v>5</v>
      </c>
      <c r="E162">
        <v>8</v>
      </c>
    </row>
    <row r="163" spans="1:5" x14ac:dyDescent="0.45">
      <c r="A163">
        <v>2013</v>
      </c>
      <c r="B163" t="s">
        <v>34</v>
      </c>
      <c r="C163">
        <v>1</v>
      </c>
      <c r="D163">
        <v>3</v>
      </c>
      <c r="E163">
        <v>4</v>
      </c>
    </row>
    <row r="164" spans="1:5" x14ac:dyDescent="0.45">
      <c r="A164">
        <v>2013</v>
      </c>
      <c r="B164" t="s">
        <v>24</v>
      </c>
      <c r="C164">
        <v>2</v>
      </c>
      <c r="D164">
        <v>2</v>
      </c>
      <c r="E164">
        <v>3</v>
      </c>
    </row>
    <row r="165" spans="1:5" x14ac:dyDescent="0.45">
      <c r="A165">
        <v>2013</v>
      </c>
      <c r="B165" t="s">
        <v>24</v>
      </c>
      <c r="C165">
        <v>13</v>
      </c>
      <c r="D165">
        <v>3</v>
      </c>
      <c r="E165">
        <v>15</v>
      </c>
    </row>
    <row r="166" spans="1:5" x14ac:dyDescent="0.45">
      <c r="A166">
        <v>2013</v>
      </c>
      <c r="C166">
        <v>4</v>
      </c>
      <c r="D166">
        <v>0</v>
      </c>
      <c r="E166">
        <v>4</v>
      </c>
    </row>
    <row r="167" spans="1:5" x14ac:dyDescent="0.45">
      <c r="A167">
        <v>2013</v>
      </c>
      <c r="B167" t="s">
        <v>24</v>
      </c>
      <c r="C167">
        <v>4</v>
      </c>
      <c r="D167">
        <v>4</v>
      </c>
      <c r="E167">
        <v>8</v>
      </c>
    </row>
    <row r="168" spans="1:5" x14ac:dyDescent="0.45">
      <c r="A168">
        <v>2013</v>
      </c>
      <c r="B168" t="s">
        <v>24</v>
      </c>
      <c r="C168">
        <v>3</v>
      </c>
      <c r="D168">
        <v>3</v>
      </c>
      <c r="E168">
        <v>6</v>
      </c>
    </row>
    <row r="169" spans="1:5" x14ac:dyDescent="0.45">
      <c r="A169">
        <v>2013</v>
      </c>
      <c r="B169" t="s">
        <v>24</v>
      </c>
      <c r="C169">
        <v>7</v>
      </c>
      <c r="D169">
        <v>0</v>
      </c>
      <c r="E169">
        <v>7</v>
      </c>
    </row>
    <row r="170" spans="1:5" x14ac:dyDescent="0.45">
      <c r="A170">
        <v>2013</v>
      </c>
      <c r="B170" t="s">
        <v>464</v>
      </c>
      <c r="C170">
        <v>6</v>
      </c>
      <c r="D170">
        <v>3</v>
      </c>
      <c r="E170">
        <v>8</v>
      </c>
    </row>
    <row r="171" spans="1:5" x14ac:dyDescent="0.45">
      <c r="A171">
        <v>2013</v>
      </c>
      <c r="B171" t="s">
        <v>24</v>
      </c>
      <c r="C171">
        <v>7</v>
      </c>
      <c r="D171">
        <v>1</v>
      </c>
      <c r="E171">
        <v>7</v>
      </c>
    </row>
    <row r="172" spans="1:5" x14ac:dyDescent="0.45">
      <c r="A172">
        <v>2013</v>
      </c>
      <c r="B172" t="s">
        <v>24</v>
      </c>
      <c r="C172">
        <v>5</v>
      </c>
      <c r="D172">
        <v>0</v>
      </c>
      <c r="E172">
        <v>4</v>
      </c>
    </row>
    <row r="173" spans="1:5" x14ac:dyDescent="0.45">
      <c r="A173">
        <v>2013</v>
      </c>
      <c r="B173" t="s">
        <v>464</v>
      </c>
      <c r="C173">
        <v>5</v>
      </c>
      <c r="D173">
        <v>2</v>
      </c>
      <c r="E173">
        <v>6</v>
      </c>
    </row>
    <row r="174" spans="1:5" x14ac:dyDescent="0.45">
      <c r="A174">
        <v>2013</v>
      </c>
      <c r="B174" t="s">
        <v>464</v>
      </c>
      <c r="C174">
        <v>4</v>
      </c>
      <c r="D174">
        <v>3</v>
      </c>
      <c r="E174">
        <v>6</v>
      </c>
    </row>
    <row r="175" spans="1:5" x14ac:dyDescent="0.45">
      <c r="A175">
        <v>2013</v>
      </c>
      <c r="B175" t="s">
        <v>464</v>
      </c>
      <c r="C175">
        <v>4</v>
      </c>
      <c r="D175">
        <v>2</v>
      </c>
      <c r="E175">
        <v>7</v>
      </c>
    </row>
    <row r="176" spans="1:5" x14ac:dyDescent="0.45">
      <c r="A176">
        <v>2013</v>
      </c>
      <c r="B176" t="s">
        <v>34</v>
      </c>
      <c r="C176">
        <v>3</v>
      </c>
      <c r="D176">
        <v>1</v>
      </c>
      <c r="E176">
        <v>3</v>
      </c>
    </row>
    <row r="177" spans="1:5" x14ac:dyDescent="0.45">
      <c r="A177">
        <v>2013</v>
      </c>
      <c r="B177" t="s">
        <v>24</v>
      </c>
      <c r="C177">
        <v>5</v>
      </c>
      <c r="D177">
        <v>0</v>
      </c>
      <c r="E177">
        <v>5</v>
      </c>
    </row>
    <row r="178" spans="1:5" x14ac:dyDescent="0.45">
      <c r="A178">
        <v>2012</v>
      </c>
      <c r="B178" t="s">
        <v>464</v>
      </c>
      <c r="C178">
        <v>28</v>
      </c>
      <c r="D178">
        <v>2</v>
      </c>
      <c r="E178">
        <v>29</v>
      </c>
    </row>
    <row r="179" spans="1:5" x14ac:dyDescent="0.45">
      <c r="A179">
        <v>2012</v>
      </c>
      <c r="B179" t="s">
        <v>24</v>
      </c>
      <c r="C179">
        <v>3</v>
      </c>
      <c r="D179">
        <v>1</v>
      </c>
      <c r="E179">
        <v>3</v>
      </c>
    </row>
    <row r="180" spans="1:5" x14ac:dyDescent="0.45">
      <c r="A180">
        <v>2012</v>
      </c>
      <c r="B180" t="s">
        <v>24</v>
      </c>
      <c r="C180">
        <v>4</v>
      </c>
      <c r="D180">
        <v>4</v>
      </c>
      <c r="E180">
        <v>7</v>
      </c>
    </row>
    <row r="181" spans="1:5" x14ac:dyDescent="0.45">
      <c r="A181">
        <v>2012</v>
      </c>
      <c r="B181" t="s">
        <v>24</v>
      </c>
      <c r="C181">
        <v>0</v>
      </c>
      <c r="D181">
        <v>15</v>
      </c>
      <c r="E181">
        <v>15</v>
      </c>
    </row>
    <row r="182" spans="1:5" x14ac:dyDescent="0.45">
      <c r="A182">
        <v>2012</v>
      </c>
      <c r="B182" t="s">
        <v>24</v>
      </c>
      <c r="C182">
        <v>7</v>
      </c>
      <c r="D182">
        <v>2</v>
      </c>
      <c r="E182">
        <v>8</v>
      </c>
    </row>
    <row r="183" spans="1:5" x14ac:dyDescent="0.45">
      <c r="A183">
        <v>2012</v>
      </c>
      <c r="B183" t="s">
        <v>24</v>
      </c>
      <c r="C183">
        <v>7</v>
      </c>
      <c r="D183">
        <v>4</v>
      </c>
      <c r="E183">
        <v>10</v>
      </c>
    </row>
    <row r="184" spans="1:5" x14ac:dyDescent="0.45">
      <c r="A184">
        <v>2012</v>
      </c>
      <c r="B184" t="s">
        <v>24</v>
      </c>
      <c r="C184">
        <v>12</v>
      </c>
      <c r="D184">
        <v>70</v>
      </c>
      <c r="E184">
        <v>82</v>
      </c>
    </row>
    <row r="185" spans="1:5" x14ac:dyDescent="0.45">
      <c r="A185">
        <v>2012</v>
      </c>
      <c r="B185" t="s">
        <v>24</v>
      </c>
      <c r="C185">
        <v>3</v>
      </c>
      <c r="D185">
        <v>3</v>
      </c>
      <c r="E185">
        <v>6</v>
      </c>
    </row>
    <row r="186" spans="1:5" x14ac:dyDescent="0.45">
      <c r="A186">
        <v>2012</v>
      </c>
      <c r="B186" t="s">
        <v>464</v>
      </c>
      <c r="C186">
        <v>6</v>
      </c>
      <c r="D186">
        <v>1</v>
      </c>
      <c r="E186">
        <v>6</v>
      </c>
    </row>
    <row r="187" spans="1:5" x14ac:dyDescent="0.45">
      <c r="A187">
        <v>2012</v>
      </c>
      <c r="B187" t="s">
        <v>464</v>
      </c>
      <c r="C187">
        <v>6</v>
      </c>
      <c r="D187">
        <v>1</v>
      </c>
      <c r="E187">
        <v>7</v>
      </c>
    </row>
    <row r="188" spans="1:5" x14ac:dyDescent="0.45">
      <c r="A188">
        <v>2012</v>
      </c>
      <c r="C188">
        <v>3</v>
      </c>
      <c r="D188">
        <v>2</v>
      </c>
      <c r="E188">
        <v>5</v>
      </c>
    </row>
    <row r="189" spans="1:5" x14ac:dyDescent="0.45">
      <c r="A189">
        <v>2012</v>
      </c>
      <c r="B189" t="s">
        <v>24</v>
      </c>
      <c r="C189">
        <v>7</v>
      </c>
      <c r="D189">
        <v>3</v>
      </c>
      <c r="E189">
        <v>10</v>
      </c>
    </row>
    <row r="190" spans="1:5" x14ac:dyDescent="0.45">
      <c r="A190">
        <v>2012</v>
      </c>
      <c r="B190" t="s">
        <v>24</v>
      </c>
      <c r="C190">
        <v>3</v>
      </c>
      <c r="D190">
        <v>3</v>
      </c>
      <c r="E190">
        <v>6</v>
      </c>
    </row>
    <row r="191" spans="1:5" x14ac:dyDescent="0.45">
      <c r="A191">
        <v>2012</v>
      </c>
      <c r="B191" t="s">
        <v>24</v>
      </c>
      <c r="C191">
        <v>5</v>
      </c>
      <c r="D191">
        <v>0</v>
      </c>
      <c r="E191">
        <v>5</v>
      </c>
    </row>
    <row r="192" spans="1:5" x14ac:dyDescent="0.45">
      <c r="A192">
        <v>2012</v>
      </c>
      <c r="B192" t="s">
        <v>24</v>
      </c>
      <c r="C192">
        <v>5</v>
      </c>
      <c r="D192">
        <v>0</v>
      </c>
      <c r="E192">
        <v>5</v>
      </c>
    </row>
    <row r="193" spans="1:5" x14ac:dyDescent="0.45">
      <c r="A193">
        <v>2011</v>
      </c>
      <c r="B193" t="s">
        <v>464</v>
      </c>
      <c r="C193">
        <v>8</v>
      </c>
      <c r="D193">
        <v>1</v>
      </c>
      <c r="E193">
        <v>9</v>
      </c>
    </row>
    <row r="194" spans="1:5" x14ac:dyDescent="0.45">
      <c r="A194">
        <v>2011</v>
      </c>
      <c r="B194" t="s">
        <v>24</v>
      </c>
      <c r="C194">
        <v>5</v>
      </c>
      <c r="D194">
        <v>7</v>
      </c>
      <c r="E194">
        <v>12</v>
      </c>
    </row>
    <row r="195" spans="1:5" x14ac:dyDescent="0.45">
      <c r="A195">
        <v>2011</v>
      </c>
      <c r="B195" t="s">
        <v>464</v>
      </c>
      <c r="C195">
        <v>8</v>
      </c>
      <c r="D195">
        <v>2</v>
      </c>
      <c r="E195">
        <v>9</v>
      </c>
    </row>
    <row r="196" spans="1:5" x14ac:dyDescent="0.45">
      <c r="A196">
        <v>2011</v>
      </c>
      <c r="B196" t="s">
        <v>34</v>
      </c>
      <c r="C196">
        <v>1</v>
      </c>
      <c r="D196">
        <v>3</v>
      </c>
      <c r="E196">
        <v>4</v>
      </c>
    </row>
    <row r="197" spans="1:5" x14ac:dyDescent="0.45">
      <c r="A197">
        <v>2011</v>
      </c>
      <c r="B197" t="s">
        <v>24</v>
      </c>
      <c r="C197">
        <v>1</v>
      </c>
      <c r="D197">
        <v>11</v>
      </c>
      <c r="E197">
        <v>12</v>
      </c>
    </row>
    <row r="198" spans="1:5" x14ac:dyDescent="0.45">
      <c r="A198">
        <v>2011</v>
      </c>
      <c r="B198" t="s">
        <v>34</v>
      </c>
      <c r="C198">
        <v>6</v>
      </c>
      <c r="D198">
        <v>13</v>
      </c>
      <c r="E198">
        <v>19</v>
      </c>
    </row>
    <row r="199" spans="1:5" x14ac:dyDescent="0.45">
      <c r="A199">
        <v>2010</v>
      </c>
      <c r="B199" t="s">
        <v>24</v>
      </c>
      <c r="C199">
        <v>9</v>
      </c>
      <c r="D199">
        <v>2</v>
      </c>
      <c r="E199">
        <v>11</v>
      </c>
    </row>
    <row r="200" spans="1:5" x14ac:dyDescent="0.45">
      <c r="A200">
        <v>2010</v>
      </c>
      <c r="B200" t="s">
        <v>24</v>
      </c>
      <c r="C200">
        <v>0</v>
      </c>
      <c r="D200">
        <v>3</v>
      </c>
      <c r="E200">
        <v>6</v>
      </c>
    </row>
    <row r="201" spans="1:5" x14ac:dyDescent="0.45">
      <c r="A201">
        <v>2009</v>
      </c>
      <c r="B201" t="s">
        <v>24</v>
      </c>
      <c r="C201">
        <v>4</v>
      </c>
      <c r="D201">
        <v>1</v>
      </c>
      <c r="E201">
        <v>5</v>
      </c>
    </row>
    <row r="202" spans="1:5" x14ac:dyDescent="0.45">
      <c r="A202">
        <v>2009</v>
      </c>
      <c r="B202" t="s">
        <v>24</v>
      </c>
      <c r="C202">
        <v>5</v>
      </c>
      <c r="D202">
        <v>0</v>
      </c>
      <c r="E202">
        <v>4</v>
      </c>
    </row>
    <row r="203" spans="1:5" x14ac:dyDescent="0.45">
      <c r="A203">
        <v>2009</v>
      </c>
      <c r="B203" t="s">
        <v>24</v>
      </c>
      <c r="C203">
        <v>13</v>
      </c>
      <c r="D203">
        <v>32</v>
      </c>
      <c r="E203">
        <v>45</v>
      </c>
    </row>
    <row r="204" spans="1:5" x14ac:dyDescent="0.45">
      <c r="A204">
        <v>2009</v>
      </c>
      <c r="B204" t="s">
        <v>24</v>
      </c>
      <c r="C204">
        <v>14</v>
      </c>
      <c r="D204">
        <v>4</v>
      </c>
      <c r="E204">
        <v>18</v>
      </c>
    </row>
    <row r="205" spans="1:5" x14ac:dyDescent="0.45">
      <c r="A205">
        <v>2009</v>
      </c>
      <c r="B205" t="s">
        <v>24</v>
      </c>
      <c r="C205">
        <v>8</v>
      </c>
      <c r="D205">
        <v>3</v>
      </c>
      <c r="E205">
        <v>11</v>
      </c>
    </row>
    <row r="206" spans="1:5" x14ac:dyDescent="0.45">
      <c r="A206">
        <v>2009</v>
      </c>
      <c r="B206" t="s">
        <v>24</v>
      </c>
      <c r="C206">
        <v>6</v>
      </c>
      <c r="D206">
        <v>1</v>
      </c>
      <c r="E206">
        <v>6</v>
      </c>
    </row>
    <row r="207" spans="1:5" x14ac:dyDescent="0.45">
      <c r="A207">
        <v>2009</v>
      </c>
      <c r="B207" t="s">
        <v>24</v>
      </c>
      <c r="C207">
        <v>8</v>
      </c>
      <c r="D207">
        <v>2</v>
      </c>
      <c r="E207">
        <v>10</v>
      </c>
    </row>
    <row r="208" spans="1:5" x14ac:dyDescent="0.45">
      <c r="A208">
        <v>2009</v>
      </c>
      <c r="B208" t="s">
        <v>464</v>
      </c>
      <c r="C208">
        <v>11</v>
      </c>
      <c r="D208">
        <v>6</v>
      </c>
      <c r="E208">
        <v>16</v>
      </c>
    </row>
    <row r="209" spans="1:5" x14ac:dyDescent="0.45">
      <c r="A209">
        <v>2008</v>
      </c>
      <c r="B209" t="s">
        <v>24</v>
      </c>
      <c r="C209">
        <v>10</v>
      </c>
      <c r="D209">
        <v>2</v>
      </c>
      <c r="E209">
        <v>11</v>
      </c>
    </row>
    <row r="210" spans="1:5" x14ac:dyDescent="0.45">
      <c r="A210">
        <v>2008</v>
      </c>
      <c r="B210" t="s">
        <v>24</v>
      </c>
      <c r="C210">
        <v>0</v>
      </c>
      <c r="D210">
        <v>1</v>
      </c>
      <c r="E210">
        <v>3</v>
      </c>
    </row>
    <row r="211" spans="1:5" x14ac:dyDescent="0.45">
      <c r="A211">
        <v>2008</v>
      </c>
      <c r="B211" t="s">
        <v>24</v>
      </c>
      <c r="C211">
        <v>0</v>
      </c>
      <c r="D211">
        <v>3</v>
      </c>
      <c r="E211">
        <v>3</v>
      </c>
    </row>
    <row r="212" spans="1:5" x14ac:dyDescent="0.45">
      <c r="A212">
        <v>2008</v>
      </c>
      <c r="B212" t="s">
        <v>24</v>
      </c>
      <c r="C212">
        <v>7</v>
      </c>
      <c r="D212">
        <v>1</v>
      </c>
      <c r="E212">
        <v>7</v>
      </c>
    </row>
    <row r="213" spans="1:5" x14ac:dyDescent="0.45">
      <c r="A213">
        <v>2008</v>
      </c>
      <c r="B213" t="s">
        <v>24</v>
      </c>
      <c r="C213">
        <v>5</v>
      </c>
      <c r="D213">
        <v>21</v>
      </c>
      <c r="E213">
        <v>26</v>
      </c>
    </row>
    <row r="214" spans="1:5" x14ac:dyDescent="0.45">
      <c r="A214">
        <v>2008</v>
      </c>
      <c r="B214" t="s">
        <v>464</v>
      </c>
      <c r="C214">
        <v>6</v>
      </c>
      <c r="D214">
        <v>2</v>
      </c>
      <c r="E214">
        <v>7</v>
      </c>
    </row>
    <row r="215" spans="1:5" x14ac:dyDescent="0.45">
      <c r="A215">
        <v>2007</v>
      </c>
      <c r="B215" t="s">
        <v>24</v>
      </c>
      <c r="C215">
        <v>6</v>
      </c>
      <c r="D215">
        <v>0</v>
      </c>
      <c r="E215">
        <v>6</v>
      </c>
    </row>
    <row r="216" spans="1:5" x14ac:dyDescent="0.45">
      <c r="A216">
        <v>2007</v>
      </c>
      <c r="B216" t="s">
        <v>34</v>
      </c>
      <c r="C216">
        <v>0</v>
      </c>
      <c r="D216">
        <v>6</v>
      </c>
      <c r="E216">
        <v>6</v>
      </c>
    </row>
    <row r="217" spans="1:5" x14ac:dyDescent="0.45">
      <c r="A217">
        <v>2007</v>
      </c>
      <c r="B217" t="s">
        <v>24</v>
      </c>
      <c r="C217">
        <v>5</v>
      </c>
      <c r="D217">
        <v>5</v>
      </c>
      <c r="E217">
        <v>9</v>
      </c>
    </row>
    <row r="218" spans="1:5" x14ac:dyDescent="0.45">
      <c r="A218">
        <v>2007</v>
      </c>
      <c r="B218" t="s">
        <v>24</v>
      </c>
      <c r="C218">
        <v>9</v>
      </c>
      <c r="D218">
        <v>4</v>
      </c>
      <c r="E218">
        <v>13</v>
      </c>
    </row>
    <row r="219" spans="1:5" x14ac:dyDescent="0.45">
      <c r="A219">
        <v>2007</v>
      </c>
      <c r="B219" t="s">
        <v>34</v>
      </c>
      <c r="C219">
        <v>0</v>
      </c>
      <c r="D219">
        <v>4</v>
      </c>
      <c r="E219">
        <v>4</v>
      </c>
    </row>
    <row r="220" spans="1:5" x14ac:dyDescent="0.45">
      <c r="A220">
        <v>2007</v>
      </c>
      <c r="B220" t="s">
        <v>24</v>
      </c>
      <c r="C220">
        <v>1</v>
      </c>
      <c r="D220">
        <v>4</v>
      </c>
      <c r="E220">
        <v>4</v>
      </c>
    </row>
    <row r="221" spans="1:5" x14ac:dyDescent="0.45">
      <c r="A221">
        <v>2007</v>
      </c>
      <c r="B221" t="s">
        <v>24</v>
      </c>
      <c r="C221">
        <v>6</v>
      </c>
      <c r="D221">
        <v>1</v>
      </c>
      <c r="E221">
        <v>7</v>
      </c>
    </row>
    <row r="222" spans="1:5" x14ac:dyDescent="0.45">
      <c r="A222">
        <v>2007</v>
      </c>
      <c r="B222" t="s">
        <v>24</v>
      </c>
      <c r="C222">
        <v>32</v>
      </c>
      <c r="D222">
        <v>23</v>
      </c>
      <c r="E222">
        <v>55</v>
      </c>
    </row>
    <row r="223" spans="1:5" x14ac:dyDescent="0.45">
      <c r="A223">
        <v>2007</v>
      </c>
      <c r="B223" t="s">
        <v>24</v>
      </c>
      <c r="C223">
        <v>0</v>
      </c>
      <c r="D223">
        <v>10</v>
      </c>
      <c r="E223">
        <v>10</v>
      </c>
    </row>
    <row r="224" spans="1:5" x14ac:dyDescent="0.45">
      <c r="A224">
        <v>2007</v>
      </c>
      <c r="B224" t="s">
        <v>34</v>
      </c>
      <c r="C224">
        <v>6</v>
      </c>
      <c r="D224">
        <v>4</v>
      </c>
      <c r="E224">
        <v>9</v>
      </c>
    </row>
    <row r="225" spans="1:5" x14ac:dyDescent="0.45">
      <c r="A225">
        <v>2006</v>
      </c>
      <c r="B225" t="s">
        <v>24</v>
      </c>
      <c r="C225">
        <v>6</v>
      </c>
      <c r="D225">
        <v>5</v>
      </c>
      <c r="E225">
        <v>11</v>
      </c>
    </row>
    <row r="226" spans="1:5" x14ac:dyDescent="0.45">
      <c r="A226">
        <v>2006</v>
      </c>
      <c r="B226" t="s">
        <v>24</v>
      </c>
      <c r="C226">
        <v>6</v>
      </c>
      <c r="D226">
        <v>5</v>
      </c>
      <c r="E226">
        <v>10</v>
      </c>
    </row>
    <row r="227" spans="1:5" x14ac:dyDescent="0.45">
      <c r="A227">
        <v>2006</v>
      </c>
      <c r="C227">
        <v>0</v>
      </c>
      <c r="D227">
        <v>5</v>
      </c>
      <c r="E227">
        <v>5</v>
      </c>
    </row>
    <row r="228" spans="1:5" x14ac:dyDescent="0.45">
      <c r="A228">
        <v>2006</v>
      </c>
      <c r="B228" t="s">
        <v>24</v>
      </c>
      <c r="C228">
        <v>1</v>
      </c>
      <c r="D228">
        <v>2</v>
      </c>
      <c r="E228">
        <v>3</v>
      </c>
    </row>
    <row r="229" spans="1:5" x14ac:dyDescent="0.45">
      <c r="A229">
        <v>2006</v>
      </c>
      <c r="B229" t="s">
        <v>24</v>
      </c>
      <c r="C229">
        <v>2</v>
      </c>
      <c r="D229">
        <v>2</v>
      </c>
      <c r="E229">
        <v>4</v>
      </c>
    </row>
    <row r="230" spans="1:5" x14ac:dyDescent="0.45">
      <c r="A230">
        <v>2006</v>
      </c>
      <c r="C230">
        <v>7</v>
      </c>
      <c r="D230">
        <v>2</v>
      </c>
      <c r="E230">
        <v>9</v>
      </c>
    </row>
    <row r="231" spans="1:5" x14ac:dyDescent="0.45">
      <c r="A231">
        <v>2006</v>
      </c>
      <c r="B231" t="s">
        <v>24</v>
      </c>
      <c r="C231">
        <v>8</v>
      </c>
      <c r="D231">
        <v>0</v>
      </c>
      <c r="E231">
        <v>7</v>
      </c>
    </row>
    <row r="232" spans="1:5" x14ac:dyDescent="0.45">
      <c r="A232">
        <v>2005</v>
      </c>
      <c r="B232" t="s">
        <v>24</v>
      </c>
      <c r="C232">
        <v>10</v>
      </c>
      <c r="D232">
        <v>5</v>
      </c>
      <c r="E232">
        <v>14</v>
      </c>
    </row>
    <row r="233" spans="1:5" x14ac:dyDescent="0.45">
      <c r="A233">
        <v>2005</v>
      </c>
      <c r="B233" t="s">
        <v>24</v>
      </c>
      <c r="C233">
        <v>8</v>
      </c>
      <c r="D233">
        <v>4</v>
      </c>
      <c r="E233">
        <v>11</v>
      </c>
    </row>
    <row r="234" spans="1:5" x14ac:dyDescent="0.45">
      <c r="A234">
        <v>2005</v>
      </c>
      <c r="B234" t="s">
        <v>34</v>
      </c>
      <c r="C234">
        <v>3</v>
      </c>
      <c r="D234">
        <v>4</v>
      </c>
      <c r="E234">
        <v>6</v>
      </c>
    </row>
    <row r="235" spans="1:5" x14ac:dyDescent="0.45">
      <c r="A235">
        <v>2004</v>
      </c>
      <c r="B235" t="s">
        <v>464</v>
      </c>
      <c r="C235">
        <v>5</v>
      </c>
      <c r="D235">
        <v>7</v>
      </c>
      <c r="E235">
        <v>11</v>
      </c>
    </row>
    <row r="236" spans="1:5" x14ac:dyDescent="0.45">
      <c r="A236">
        <v>2004</v>
      </c>
      <c r="B236" t="s">
        <v>34</v>
      </c>
      <c r="C236">
        <v>6</v>
      </c>
      <c r="D236">
        <v>2</v>
      </c>
      <c r="E236">
        <v>8</v>
      </c>
    </row>
    <row r="237" spans="1:5" x14ac:dyDescent="0.45">
      <c r="A237">
        <v>2003</v>
      </c>
      <c r="B237" t="s">
        <v>24</v>
      </c>
      <c r="C237">
        <v>7</v>
      </c>
      <c r="D237">
        <v>0</v>
      </c>
      <c r="E237">
        <v>6</v>
      </c>
    </row>
    <row r="238" spans="1:5" x14ac:dyDescent="0.45">
      <c r="A238">
        <v>2003</v>
      </c>
      <c r="B238" t="s">
        <v>24</v>
      </c>
      <c r="C238">
        <v>7</v>
      </c>
      <c r="D238">
        <v>8</v>
      </c>
      <c r="E238">
        <v>15</v>
      </c>
    </row>
    <row r="239" spans="1:5" x14ac:dyDescent="0.45">
      <c r="A239">
        <v>2003</v>
      </c>
      <c r="B239" t="s">
        <v>24</v>
      </c>
      <c r="C239">
        <v>1</v>
      </c>
      <c r="D239">
        <v>2</v>
      </c>
      <c r="E239">
        <v>3</v>
      </c>
    </row>
    <row r="240" spans="1:5" x14ac:dyDescent="0.45">
      <c r="A240">
        <v>2002</v>
      </c>
      <c r="B240" t="s">
        <v>24</v>
      </c>
      <c r="C240">
        <v>4</v>
      </c>
      <c r="D240">
        <v>0</v>
      </c>
      <c r="E240">
        <v>3</v>
      </c>
    </row>
    <row r="241" spans="1:5" x14ac:dyDescent="0.45">
      <c r="A241">
        <v>2002</v>
      </c>
      <c r="B241" t="s">
        <v>24</v>
      </c>
      <c r="C241">
        <v>3</v>
      </c>
      <c r="D241">
        <v>3</v>
      </c>
      <c r="E241">
        <v>6</v>
      </c>
    </row>
    <row r="242" spans="1:5" x14ac:dyDescent="0.45">
      <c r="A242">
        <v>2001</v>
      </c>
      <c r="B242" t="s">
        <v>24</v>
      </c>
      <c r="C242">
        <v>2</v>
      </c>
      <c r="D242">
        <v>13</v>
      </c>
      <c r="E242">
        <v>15</v>
      </c>
    </row>
    <row r="243" spans="1:5" x14ac:dyDescent="0.45">
      <c r="A243">
        <v>2001</v>
      </c>
      <c r="B243" t="s">
        <v>24</v>
      </c>
      <c r="C243">
        <v>6</v>
      </c>
      <c r="D243">
        <v>4</v>
      </c>
      <c r="E243">
        <v>9</v>
      </c>
    </row>
    <row r="244" spans="1:5" x14ac:dyDescent="0.45">
      <c r="A244">
        <v>2000</v>
      </c>
      <c r="B244" t="s">
        <v>24</v>
      </c>
      <c r="C244">
        <v>7</v>
      </c>
      <c r="D244">
        <v>0</v>
      </c>
      <c r="E244">
        <v>7</v>
      </c>
    </row>
    <row r="245" spans="1:5" x14ac:dyDescent="0.45">
      <c r="A245">
        <v>1999</v>
      </c>
      <c r="B245" t="s">
        <v>464</v>
      </c>
      <c r="C245">
        <v>5</v>
      </c>
      <c r="D245">
        <v>3</v>
      </c>
      <c r="E245">
        <v>8</v>
      </c>
    </row>
    <row r="246" spans="1:5" x14ac:dyDescent="0.45">
      <c r="A246">
        <v>1999</v>
      </c>
      <c r="B246" t="s">
        <v>24</v>
      </c>
      <c r="C246">
        <v>0</v>
      </c>
      <c r="D246">
        <v>4</v>
      </c>
      <c r="E246">
        <v>4</v>
      </c>
    </row>
    <row r="247" spans="1:5" x14ac:dyDescent="0.45">
      <c r="A247">
        <v>1999</v>
      </c>
      <c r="B247" t="s">
        <v>24</v>
      </c>
      <c r="C247">
        <v>7</v>
      </c>
      <c r="D247">
        <v>0</v>
      </c>
      <c r="E247">
        <v>7</v>
      </c>
    </row>
    <row r="248" spans="1:5" x14ac:dyDescent="0.45">
      <c r="A248">
        <v>1999</v>
      </c>
      <c r="B248" t="s">
        <v>24</v>
      </c>
      <c r="C248">
        <v>8</v>
      </c>
      <c r="D248">
        <v>7</v>
      </c>
      <c r="E248">
        <v>14</v>
      </c>
    </row>
    <row r="249" spans="1:5" x14ac:dyDescent="0.45">
      <c r="A249">
        <v>1999</v>
      </c>
      <c r="B249" t="s">
        <v>24</v>
      </c>
      <c r="C249">
        <v>10</v>
      </c>
      <c r="D249">
        <v>12</v>
      </c>
      <c r="E249">
        <v>21</v>
      </c>
    </row>
    <row r="250" spans="1:5" x14ac:dyDescent="0.45">
      <c r="A250">
        <v>1999</v>
      </c>
      <c r="C250">
        <v>0</v>
      </c>
      <c r="D250">
        <v>6</v>
      </c>
      <c r="E250">
        <v>6</v>
      </c>
    </row>
    <row r="251" spans="1:5" x14ac:dyDescent="0.45">
      <c r="A251">
        <v>1999</v>
      </c>
      <c r="C251">
        <v>15</v>
      </c>
      <c r="D251">
        <v>24</v>
      </c>
      <c r="E251">
        <v>37</v>
      </c>
    </row>
    <row r="252" spans="1:5" x14ac:dyDescent="0.45">
      <c r="A252">
        <v>1998</v>
      </c>
      <c r="B252" t="s">
        <v>24</v>
      </c>
      <c r="C252">
        <v>0</v>
      </c>
      <c r="D252">
        <v>6</v>
      </c>
      <c r="E252">
        <v>6</v>
      </c>
    </row>
    <row r="253" spans="1:5" x14ac:dyDescent="0.45">
      <c r="A253">
        <v>1998</v>
      </c>
      <c r="B253" t="s">
        <v>24</v>
      </c>
      <c r="C253">
        <v>4</v>
      </c>
      <c r="D253">
        <v>25</v>
      </c>
      <c r="E253">
        <v>29</v>
      </c>
    </row>
    <row r="254" spans="1:5" x14ac:dyDescent="0.45">
      <c r="A254">
        <v>1998</v>
      </c>
      <c r="B254" t="s">
        <v>24</v>
      </c>
      <c r="C254">
        <v>1</v>
      </c>
      <c r="D254">
        <v>3</v>
      </c>
      <c r="E254">
        <v>4</v>
      </c>
    </row>
    <row r="255" spans="1:5" x14ac:dyDescent="0.45">
      <c r="A255">
        <v>1998</v>
      </c>
      <c r="B255" t="s">
        <v>24</v>
      </c>
      <c r="C255">
        <v>5</v>
      </c>
      <c r="D255">
        <v>10</v>
      </c>
      <c r="E255">
        <v>15</v>
      </c>
    </row>
    <row r="256" spans="1:5" x14ac:dyDescent="0.45">
      <c r="A256">
        <v>1998</v>
      </c>
      <c r="B256" t="s">
        <v>24</v>
      </c>
      <c r="C256">
        <v>5</v>
      </c>
      <c r="D256">
        <v>0</v>
      </c>
      <c r="E256">
        <v>4</v>
      </c>
    </row>
    <row r="257" spans="1:5" x14ac:dyDescent="0.45">
      <c r="A257">
        <v>1997</v>
      </c>
      <c r="B257" t="s">
        <v>24</v>
      </c>
      <c r="C257">
        <v>2</v>
      </c>
      <c r="D257">
        <v>2</v>
      </c>
      <c r="E257">
        <v>3</v>
      </c>
    </row>
    <row r="258" spans="1:5" x14ac:dyDescent="0.45">
      <c r="A258">
        <v>1997</v>
      </c>
      <c r="B258" t="s">
        <v>24</v>
      </c>
      <c r="C258">
        <v>5</v>
      </c>
      <c r="D258">
        <v>2</v>
      </c>
      <c r="E258">
        <v>6</v>
      </c>
    </row>
    <row r="259" spans="1:5" x14ac:dyDescent="0.45">
      <c r="A259">
        <v>1997</v>
      </c>
      <c r="C259">
        <v>3</v>
      </c>
      <c r="D259">
        <v>5</v>
      </c>
      <c r="E259">
        <v>8</v>
      </c>
    </row>
    <row r="260" spans="1:5" x14ac:dyDescent="0.45">
      <c r="A260">
        <v>1997</v>
      </c>
      <c r="B260" t="s">
        <v>24</v>
      </c>
      <c r="C260">
        <v>2</v>
      </c>
      <c r="D260">
        <v>7</v>
      </c>
      <c r="E260">
        <v>9</v>
      </c>
    </row>
    <row r="261" spans="1:5" x14ac:dyDescent="0.45">
      <c r="A261">
        <v>1997</v>
      </c>
      <c r="B261" t="s">
        <v>464</v>
      </c>
      <c r="C261">
        <v>4</v>
      </c>
      <c r="D261">
        <v>3</v>
      </c>
      <c r="E261">
        <v>7</v>
      </c>
    </row>
    <row r="262" spans="1:5" x14ac:dyDescent="0.45">
      <c r="A262">
        <v>1997</v>
      </c>
      <c r="B262" t="s">
        <v>24</v>
      </c>
      <c r="C262">
        <v>2</v>
      </c>
      <c r="D262">
        <v>2</v>
      </c>
      <c r="E262">
        <v>4</v>
      </c>
    </row>
    <row r="263" spans="1:5" x14ac:dyDescent="0.45">
      <c r="A263">
        <v>1996</v>
      </c>
      <c r="B263" t="s">
        <v>24</v>
      </c>
      <c r="C263">
        <v>3</v>
      </c>
      <c r="D263">
        <v>0</v>
      </c>
      <c r="E263">
        <v>3</v>
      </c>
    </row>
    <row r="264" spans="1:5" x14ac:dyDescent="0.45">
      <c r="A264">
        <v>1996</v>
      </c>
      <c r="C264">
        <v>6</v>
      </c>
      <c r="D264">
        <v>1</v>
      </c>
      <c r="E264">
        <v>7</v>
      </c>
    </row>
    <row r="265" spans="1:5" x14ac:dyDescent="0.45">
      <c r="A265">
        <v>1996</v>
      </c>
      <c r="B265" t="s">
        <v>24</v>
      </c>
      <c r="C265">
        <v>3</v>
      </c>
      <c r="D265">
        <v>1</v>
      </c>
      <c r="E265">
        <v>4</v>
      </c>
    </row>
    <row r="266" spans="1:5" x14ac:dyDescent="0.45">
      <c r="A266">
        <v>1995</v>
      </c>
      <c r="B266" t="s">
        <v>24</v>
      </c>
      <c r="C266">
        <v>2</v>
      </c>
      <c r="D266">
        <v>1</v>
      </c>
      <c r="E266">
        <v>3</v>
      </c>
    </row>
    <row r="267" spans="1:5" x14ac:dyDescent="0.45">
      <c r="A267">
        <v>1995</v>
      </c>
      <c r="B267" t="s">
        <v>24</v>
      </c>
      <c r="C267">
        <v>6</v>
      </c>
      <c r="D267">
        <v>0</v>
      </c>
      <c r="E267">
        <v>5</v>
      </c>
    </row>
    <row r="268" spans="1:5" x14ac:dyDescent="0.45">
      <c r="A268">
        <v>1995</v>
      </c>
      <c r="B268" t="s">
        <v>24</v>
      </c>
      <c r="C268">
        <v>4</v>
      </c>
      <c r="D268">
        <v>1</v>
      </c>
      <c r="E268">
        <v>5</v>
      </c>
    </row>
    <row r="269" spans="1:5" x14ac:dyDescent="0.45">
      <c r="A269">
        <v>1995</v>
      </c>
      <c r="B269" t="s">
        <v>34</v>
      </c>
      <c r="C269">
        <v>2</v>
      </c>
      <c r="D269">
        <v>2</v>
      </c>
      <c r="E269">
        <v>4</v>
      </c>
    </row>
    <row r="270" spans="1:5" x14ac:dyDescent="0.45">
      <c r="A270">
        <v>1994</v>
      </c>
      <c r="B270" t="s">
        <v>24</v>
      </c>
      <c r="C270">
        <v>2</v>
      </c>
      <c r="D270">
        <v>5</v>
      </c>
      <c r="E270">
        <v>7</v>
      </c>
    </row>
    <row r="271" spans="1:5" x14ac:dyDescent="0.45">
      <c r="A271">
        <v>1994</v>
      </c>
      <c r="B271" t="s">
        <v>24</v>
      </c>
      <c r="C271">
        <v>1</v>
      </c>
      <c r="D271">
        <v>3</v>
      </c>
      <c r="E271">
        <v>4</v>
      </c>
    </row>
    <row r="272" spans="1:5" x14ac:dyDescent="0.45">
      <c r="A272">
        <v>1994</v>
      </c>
      <c r="B272" t="s">
        <v>24</v>
      </c>
      <c r="C272">
        <v>5</v>
      </c>
      <c r="D272">
        <v>23</v>
      </c>
      <c r="E272">
        <v>27</v>
      </c>
    </row>
    <row r="273" spans="1:5" x14ac:dyDescent="0.45">
      <c r="A273">
        <v>1994</v>
      </c>
      <c r="B273" t="s">
        <v>24</v>
      </c>
      <c r="C273">
        <v>4</v>
      </c>
      <c r="D273">
        <v>0</v>
      </c>
      <c r="E273">
        <v>4</v>
      </c>
    </row>
    <row r="274" spans="1:5" x14ac:dyDescent="0.45">
      <c r="A274">
        <v>1993</v>
      </c>
      <c r="B274" t="s">
        <v>24</v>
      </c>
      <c r="C274">
        <v>1</v>
      </c>
      <c r="D274">
        <v>2</v>
      </c>
      <c r="E274">
        <v>3</v>
      </c>
    </row>
    <row r="275" spans="1:5" x14ac:dyDescent="0.45">
      <c r="A275">
        <v>1993</v>
      </c>
      <c r="B275" t="s">
        <v>24</v>
      </c>
      <c r="C275">
        <v>4</v>
      </c>
      <c r="D275">
        <v>1</v>
      </c>
      <c r="E275">
        <v>5</v>
      </c>
    </row>
    <row r="276" spans="1:5" x14ac:dyDescent="0.45">
      <c r="A276">
        <v>1993</v>
      </c>
      <c r="B276" t="s">
        <v>24</v>
      </c>
      <c r="C276">
        <v>6</v>
      </c>
      <c r="D276">
        <v>19</v>
      </c>
      <c r="E276">
        <v>25</v>
      </c>
    </row>
    <row r="277" spans="1:5" x14ac:dyDescent="0.45">
      <c r="A277">
        <v>1993</v>
      </c>
      <c r="B277" t="s">
        <v>24</v>
      </c>
      <c r="C277">
        <v>1</v>
      </c>
      <c r="D277">
        <v>4</v>
      </c>
      <c r="E277">
        <v>4</v>
      </c>
    </row>
    <row r="278" spans="1:5" x14ac:dyDescent="0.45">
      <c r="A278">
        <v>1993</v>
      </c>
      <c r="B278" t="s">
        <v>24</v>
      </c>
      <c r="C278">
        <v>4</v>
      </c>
      <c r="D278">
        <v>8</v>
      </c>
      <c r="E278">
        <v>12</v>
      </c>
    </row>
    <row r="279" spans="1:5" x14ac:dyDescent="0.45">
      <c r="A279">
        <v>1993</v>
      </c>
      <c r="B279" t="s">
        <v>24</v>
      </c>
      <c r="C279">
        <v>1</v>
      </c>
      <c r="D279">
        <v>3</v>
      </c>
      <c r="E279">
        <v>3</v>
      </c>
    </row>
    <row r="280" spans="1:5" x14ac:dyDescent="0.45">
      <c r="A280">
        <v>1993</v>
      </c>
      <c r="B280" t="s">
        <v>24</v>
      </c>
      <c r="C280">
        <v>9</v>
      </c>
      <c r="D280">
        <v>6</v>
      </c>
      <c r="E280">
        <v>14</v>
      </c>
    </row>
    <row r="281" spans="1:5" x14ac:dyDescent="0.45">
      <c r="A281">
        <v>1993</v>
      </c>
      <c r="B281" t="s">
        <v>24</v>
      </c>
      <c r="C281">
        <v>2</v>
      </c>
      <c r="D281">
        <v>2</v>
      </c>
      <c r="E281">
        <v>3</v>
      </c>
    </row>
    <row r="282" spans="1:5" x14ac:dyDescent="0.45">
      <c r="A282">
        <v>1993</v>
      </c>
      <c r="B282" t="s">
        <v>994</v>
      </c>
      <c r="C282">
        <v>1</v>
      </c>
      <c r="D282">
        <v>5</v>
      </c>
      <c r="E282">
        <v>6</v>
      </c>
    </row>
    <row r="283" spans="1:5" x14ac:dyDescent="0.45">
      <c r="A283">
        <v>1992</v>
      </c>
      <c r="B283" t="s">
        <v>24</v>
      </c>
      <c r="C283">
        <v>2</v>
      </c>
      <c r="D283">
        <v>4</v>
      </c>
      <c r="E283">
        <v>6</v>
      </c>
    </row>
    <row r="284" spans="1:5" x14ac:dyDescent="0.45">
      <c r="A284">
        <v>1992</v>
      </c>
      <c r="B284" t="s">
        <v>24</v>
      </c>
      <c r="C284">
        <v>5</v>
      </c>
      <c r="D284">
        <v>0</v>
      </c>
      <c r="E284">
        <v>4</v>
      </c>
    </row>
    <row r="285" spans="1:5" x14ac:dyDescent="0.45">
      <c r="A285">
        <v>1992</v>
      </c>
      <c r="C285">
        <v>0</v>
      </c>
      <c r="D285">
        <v>6</v>
      </c>
      <c r="E285">
        <v>6</v>
      </c>
    </row>
    <row r="286" spans="1:5" x14ac:dyDescent="0.45">
      <c r="A286">
        <v>1992</v>
      </c>
      <c r="B286" t="s">
        <v>24</v>
      </c>
      <c r="C286">
        <v>4</v>
      </c>
      <c r="D286">
        <v>10</v>
      </c>
      <c r="E286">
        <v>14</v>
      </c>
    </row>
    <row r="287" spans="1:5" x14ac:dyDescent="0.45">
      <c r="A287">
        <v>1991</v>
      </c>
      <c r="B287" t="s">
        <v>24</v>
      </c>
      <c r="C287">
        <v>5</v>
      </c>
      <c r="D287">
        <v>5</v>
      </c>
      <c r="E287">
        <v>9</v>
      </c>
    </row>
    <row r="288" spans="1:5" x14ac:dyDescent="0.45">
      <c r="A288">
        <v>1991</v>
      </c>
      <c r="B288" t="s">
        <v>24</v>
      </c>
      <c r="C288">
        <v>6</v>
      </c>
      <c r="D288">
        <v>1</v>
      </c>
      <c r="E288">
        <v>6</v>
      </c>
    </row>
    <row r="289" spans="1:5" x14ac:dyDescent="0.45">
      <c r="A289">
        <v>1991</v>
      </c>
      <c r="B289" t="s">
        <v>34</v>
      </c>
      <c r="C289">
        <v>24</v>
      </c>
      <c r="D289">
        <v>20</v>
      </c>
      <c r="E289">
        <v>43</v>
      </c>
    </row>
    <row r="290" spans="1:5" x14ac:dyDescent="0.45">
      <c r="A290">
        <v>1991</v>
      </c>
      <c r="B290" t="s">
        <v>24</v>
      </c>
      <c r="C290">
        <v>3</v>
      </c>
      <c r="D290">
        <v>0</v>
      </c>
      <c r="E290">
        <v>3</v>
      </c>
    </row>
    <row r="291" spans="1:5" x14ac:dyDescent="0.45">
      <c r="A291">
        <v>1991</v>
      </c>
      <c r="B291" t="s">
        <v>24</v>
      </c>
      <c r="C291">
        <v>9</v>
      </c>
      <c r="D291">
        <v>0</v>
      </c>
      <c r="E291">
        <v>9</v>
      </c>
    </row>
    <row r="292" spans="1:5" x14ac:dyDescent="0.45">
      <c r="A292">
        <v>1990</v>
      </c>
      <c r="C292">
        <v>12</v>
      </c>
      <c r="D292">
        <v>6</v>
      </c>
      <c r="E292">
        <v>17</v>
      </c>
    </row>
    <row r="293" spans="1:5" x14ac:dyDescent="0.45">
      <c r="A293">
        <v>1989</v>
      </c>
      <c r="B293" t="s">
        <v>24</v>
      </c>
      <c r="C293">
        <v>9</v>
      </c>
      <c r="D293">
        <v>12</v>
      </c>
      <c r="E293">
        <v>20</v>
      </c>
    </row>
    <row r="294" spans="1:5" x14ac:dyDescent="0.45">
      <c r="A294">
        <v>1989</v>
      </c>
      <c r="B294" t="s">
        <v>24</v>
      </c>
      <c r="C294">
        <v>4</v>
      </c>
      <c r="D294">
        <v>1</v>
      </c>
      <c r="E294">
        <v>4</v>
      </c>
    </row>
    <row r="295" spans="1:5" x14ac:dyDescent="0.45">
      <c r="A295">
        <v>1989</v>
      </c>
      <c r="B295" t="s">
        <v>24</v>
      </c>
      <c r="C295">
        <v>6</v>
      </c>
      <c r="D295">
        <v>30</v>
      </c>
      <c r="E295">
        <v>35</v>
      </c>
    </row>
    <row r="296" spans="1:5" x14ac:dyDescent="0.45">
      <c r="A296">
        <v>1988</v>
      </c>
      <c r="B296" t="s">
        <v>24</v>
      </c>
      <c r="C296">
        <v>0</v>
      </c>
      <c r="D296">
        <v>4</v>
      </c>
      <c r="E296">
        <v>4</v>
      </c>
    </row>
    <row r="297" spans="1:5" x14ac:dyDescent="0.45">
      <c r="A297">
        <v>1988</v>
      </c>
      <c r="B297" t="s">
        <v>24</v>
      </c>
      <c r="C297">
        <v>2</v>
      </c>
      <c r="D297">
        <v>9</v>
      </c>
      <c r="E297">
        <v>11</v>
      </c>
    </row>
    <row r="298" spans="1:5" x14ac:dyDescent="0.45">
      <c r="A298">
        <v>1988</v>
      </c>
      <c r="B298" t="s">
        <v>464</v>
      </c>
      <c r="C298">
        <v>5</v>
      </c>
      <c r="D298">
        <v>2</v>
      </c>
      <c r="E298">
        <v>6</v>
      </c>
    </row>
    <row r="299" spans="1:5" x14ac:dyDescent="0.45">
      <c r="A299">
        <v>1988</v>
      </c>
      <c r="B299" t="s">
        <v>24</v>
      </c>
      <c r="C299">
        <v>2</v>
      </c>
      <c r="D299">
        <v>7</v>
      </c>
      <c r="E299">
        <v>8</v>
      </c>
    </row>
    <row r="300" spans="1:5" x14ac:dyDescent="0.45">
      <c r="A300">
        <v>1988</v>
      </c>
      <c r="B300" t="s">
        <v>464</v>
      </c>
      <c r="C300">
        <v>7</v>
      </c>
      <c r="D300">
        <v>4</v>
      </c>
      <c r="E300">
        <v>11</v>
      </c>
    </row>
    <row r="301" spans="1:5" x14ac:dyDescent="0.45">
      <c r="A301">
        <v>1988</v>
      </c>
      <c r="B301" t="s">
        <v>24</v>
      </c>
      <c r="C301">
        <v>1</v>
      </c>
      <c r="D301">
        <v>2</v>
      </c>
      <c r="E301">
        <v>3</v>
      </c>
    </row>
    <row r="302" spans="1:5" x14ac:dyDescent="0.45">
      <c r="A302">
        <v>1987</v>
      </c>
      <c r="B302" t="s">
        <v>34</v>
      </c>
      <c r="C302">
        <v>6</v>
      </c>
      <c r="D302">
        <v>14</v>
      </c>
      <c r="E302">
        <v>20</v>
      </c>
    </row>
    <row r="303" spans="1:5" x14ac:dyDescent="0.45">
      <c r="A303">
        <v>1986</v>
      </c>
      <c r="B303" t="s">
        <v>24</v>
      </c>
      <c r="C303">
        <v>1</v>
      </c>
      <c r="D303">
        <v>3</v>
      </c>
      <c r="E303">
        <v>4</v>
      </c>
    </row>
    <row r="304" spans="1:5" x14ac:dyDescent="0.45">
      <c r="A304">
        <v>1986</v>
      </c>
      <c r="B304" t="s">
        <v>24</v>
      </c>
      <c r="C304">
        <v>15</v>
      </c>
      <c r="D304">
        <v>6</v>
      </c>
      <c r="E304">
        <v>20</v>
      </c>
    </row>
    <row r="305" spans="1:5" x14ac:dyDescent="0.45">
      <c r="A305">
        <v>1986</v>
      </c>
      <c r="B305" t="s">
        <v>24</v>
      </c>
      <c r="C305">
        <v>1</v>
      </c>
      <c r="D305">
        <v>4</v>
      </c>
      <c r="E305">
        <v>5</v>
      </c>
    </row>
    <row r="306" spans="1:5" x14ac:dyDescent="0.45">
      <c r="A306">
        <v>1985</v>
      </c>
      <c r="B306" t="s">
        <v>24</v>
      </c>
      <c r="C306">
        <v>2</v>
      </c>
      <c r="D306">
        <v>1</v>
      </c>
      <c r="E306">
        <v>3</v>
      </c>
    </row>
    <row r="307" spans="1:5" x14ac:dyDescent="0.45">
      <c r="A307">
        <v>1985</v>
      </c>
      <c r="B307" t="s">
        <v>24</v>
      </c>
      <c r="C307">
        <v>1</v>
      </c>
      <c r="D307">
        <v>3</v>
      </c>
      <c r="E307">
        <v>4</v>
      </c>
    </row>
    <row r="308" spans="1:5" x14ac:dyDescent="0.45">
      <c r="A308">
        <v>1984</v>
      </c>
      <c r="B308" t="s">
        <v>24</v>
      </c>
      <c r="C308">
        <v>22</v>
      </c>
      <c r="D308">
        <v>19</v>
      </c>
      <c r="E308">
        <v>40</v>
      </c>
    </row>
    <row r="309" spans="1:5" x14ac:dyDescent="0.45">
      <c r="A309">
        <v>1984</v>
      </c>
      <c r="B309" t="s">
        <v>24</v>
      </c>
      <c r="C309">
        <v>6</v>
      </c>
      <c r="D309">
        <v>1</v>
      </c>
      <c r="E309">
        <v>7</v>
      </c>
    </row>
    <row r="310" spans="1:5" x14ac:dyDescent="0.45">
      <c r="A310">
        <v>1984</v>
      </c>
      <c r="B310" t="s">
        <v>34</v>
      </c>
      <c r="C310">
        <v>3</v>
      </c>
      <c r="D310">
        <v>12</v>
      </c>
      <c r="E310">
        <v>14</v>
      </c>
    </row>
    <row r="311" spans="1:5" x14ac:dyDescent="0.45">
      <c r="A311">
        <v>1983</v>
      </c>
      <c r="B311" t="s">
        <v>24</v>
      </c>
      <c r="C311">
        <v>1</v>
      </c>
      <c r="D311">
        <v>3</v>
      </c>
      <c r="E311">
        <v>4</v>
      </c>
    </row>
    <row r="312" spans="1:5" x14ac:dyDescent="0.45">
      <c r="A312">
        <v>1983</v>
      </c>
      <c r="B312" t="s">
        <v>24</v>
      </c>
      <c r="C312">
        <v>13</v>
      </c>
      <c r="D312">
        <v>1</v>
      </c>
      <c r="E312">
        <v>14</v>
      </c>
    </row>
    <row r="313" spans="1:5" x14ac:dyDescent="0.45">
      <c r="A313">
        <v>1982</v>
      </c>
      <c r="B313" t="s">
        <v>24</v>
      </c>
      <c r="C313">
        <v>9</v>
      </c>
      <c r="D313">
        <v>3</v>
      </c>
      <c r="E313">
        <v>11</v>
      </c>
    </row>
    <row r="314" spans="1:5" x14ac:dyDescent="0.45">
      <c r="A314">
        <v>1982</v>
      </c>
      <c r="B314" t="s">
        <v>24</v>
      </c>
      <c r="C314">
        <v>1</v>
      </c>
      <c r="D314">
        <v>2</v>
      </c>
      <c r="E314">
        <v>3</v>
      </c>
    </row>
    <row r="315" spans="1:5" x14ac:dyDescent="0.45">
      <c r="A315">
        <v>1979</v>
      </c>
      <c r="B315" t="s">
        <v>24</v>
      </c>
      <c r="C315">
        <v>2</v>
      </c>
      <c r="D315">
        <v>5</v>
      </c>
      <c r="E315">
        <v>7</v>
      </c>
    </row>
    <row r="316" spans="1:5" x14ac:dyDescent="0.45">
      <c r="A316">
        <v>1979</v>
      </c>
      <c r="B316" t="s">
        <v>34</v>
      </c>
      <c r="C316">
        <v>2</v>
      </c>
      <c r="D316">
        <v>9</v>
      </c>
      <c r="E316">
        <v>11</v>
      </c>
    </row>
    <row r="317" spans="1:5" x14ac:dyDescent="0.45">
      <c r="A317">
        <v>1976</v>
      </c>
      <c r="B317" t="s">
        <v>24</v>
      </c>
      <c r="C317">
        <v>7</v>
      </c>
      <c r="D317">
        <v>2</v>
      </c>
      <c r="E317">
        <v>9</v>
      </c>
    </row>
    <row r="318" spans="1:5" x14ac:dyDescent="0.45">
      <c r="A318">
        <v>1976</v>
      </c>
      <c r="B318" t="s">
        <v>24</v>
      </c>
      <c r="C318">
        <v>1</v>
      </c>
      <c r="D318">
        <v>7</v>
      </c>
      <c r="E318">
        <v>8</v>
      </c>
    </row>
    <row r="319" spans="1:5" x14ac:dyDescent="0.45">
      <c r="A319">
        <v>1974</v>
      </c>
      <c r="B319" t="s">
        <v>464</v>
      </c>
      <c r="C319">
        <v>3</v>
      </c>
      <c r="D319">
        <v>7</v>
      </c>
      <c r="E319">
        <v>10</v>
      </c>
    </row>
    <row r="320" spans="1:5" x14ac:dyDescent="0.45">
      <c r="A320">
        <v>1974</v>
      </c>
      <c r="B320" t="s">
        <v>24</v>
      </c>
      <c r="C320">
        <v>1</v>
      </c>
      <c r="D320">
        <v>3</v>
      </c>
      <c r="E320">
        <v>4</v>
      </c>
    </row>
    <row r="321" spans="1:5" x14ac:dyDescent="0.45">
      <c r="A321">
        <v>1972</v>
      </c>
      <c r="C321">
        <v>10</v>
      </c>
      <c r="D321">
        <v>13</v>
      </c>
      <c r="E321">
        <v>22</v>
      </c>
    </row>
    <row r="322" spans="1:5" x14ac:dyDescent="0.45">
      <c r="A322">
        <v>1971</v>
      </c>
      <c r="B322" t="s">
        <v>24</v>
      </c>
      <c r="C322">
        <v>2</v>
      </c>
      <c r="D322">
        <v>4</v>
      </c>
      <c r="E322">
        <v>5</v>
      </c>
    </row>
    <row r="323" spans="1:5" x14ac:dyDescent="0.45">
      <c r="A323">
        <v>1966</v>
      </c>
      <c r="B323" t="s">
        <v>24</v>
      </c>
      <c r="C323">
        <v>5</v>
      </c>
      <c r="D323">
        <v>1</v>
      </c>
      <c r="E323">
        <v>6</v>
      </c>
    </row>
    <row r="324" spans="1:5" x14ac:dyDescent="0.45">
      <c r="A324">
        <v>1966</v>
      </c>
      <c r="B324" t="s">
        <v>24</v>
      </c>
      <c r="C324">
        <v>17</v>
      </c>
      <c r="D324">
        <v>32</v>
      </c>
      <c r="E324">
        <v>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F324"/>
  <sheetViews>
    <sheetView topLeftCell="E1" workbookViewId="0">
      <selection activeCell="E21" sqref="E21"/>
    </sheetView>
  </sheetViews>
  <sheetFormatPr defaultColWidth="8.796875" defaultRowHeight="14.25" x14ac:dyDescent="0.45"/>
  <cols>
    <col min="3" max="3" width="7.46484375" bestFit="1" customWidth="1"/>
    <col min="4" max="4" width="12.1328125" bestFit="1" customWidth="1"/>
    <col min="10" max="10" width="13.1328125" bestFit="1" customWidth="1"/>
    <col min="11" max="11" width="19" bestFit="1" customWidth="1"/>
    <col min="21" max="21" width="13.1328125" bestFit="1" customWidth="1"/>
    <col min="22" max="22" width="15.796875" bestFit="1" customWidth="1"/>
    <col min="31" max="31" width="13.1328125" bestFit="1" customWidth="1"/>
    <col min="32" max="32" width="14.1328125" bestFit="1" customWidth="1"/>
  </cols>
  <sheetData>
    <row r="1" spans="1:32" x14ac:dyDescent="0.45">
      <c r="A1" s="3" t="s">
        <v>1128</v>
      </c>
      <c r="B1" s="3" t="s">
        <v>9</v>
      </c>
      <c r="C1" s="3" t="s">
        <v>10</v>
      </c>
      <c r="D1" s="3" t="s">
        <v>11</v>
      </c>
    </row>
    <row r="2" spans="1:32" x14ac:dyDescent="0.45">
      <c r="A2">
        <v>2017</v>
      </c>
      <c r="B2">
        <v>26</v>
      </c>
      <c r="C2">
        <v>20</v>
      </c>
      <c r="D2">
        <v>46</v>
      </c>
      <c r="J2" s="4" t="s">
        <v>1129</v>
      </c>
      <c r="K2" t="s">
        <v>1133</v>
      </c>
      <c r="U2" s="4" t="s">
        <v>1129</v>
      </c>
      <c r="V2" t="s">
        <v>1134</v>
      </c>
      <c r="AE2" s="4" t="s">
        <v>1129</v>
      </c>
      <c r="AF2" t="s">
        <v>1135</v>
      </c>
    </row>
    <row r="3" spans="1:32" x14ac:dyDescent="0.45">
      <c r="A3">
        <v>2017</v>
      </c>
      <c r="B3">
        <v>3</v>
      </c>
      <c r="C3">
        <v>0</v>
      </c>
      <c r="D3">
        <v>3</v>
      </c>
      <c r="J3" s="5">
        <v>1966</v>
      </c>
      <c r="K3" s="6">
        <v>54</v>
      </c>
      <c r="U3" s="5">
        <v>1966</v>
      </c>
      <c r="V3" s="6">
        <v>22</v>
      </c>
      <c r="AE3" s="5">
        <v>1966</v>
      </c>
      <c r="AF3" s="6">
        <v>33</v>
      </c>
    </row>
    <row r="4" spans="1:32" x14ac:dyDescent="0.45">
      <c r="A4">
        <v>2017</v>
      </c>
      <c r="B4">
        <v>3</v>
      </c>
      <c r="C4">
        <v>3</v>
      </c>
      <c r="D4">
        <v>6</v>
      </c>
      <c r="J4" s="5">
        <v>1971</v>
      </c>
      <c r="K4" s="6">
        <v>5</v>
      </c>
      <c r="U4" s="5">
        <v>1971</v>
      </c>
      <c r="V4" s="6">
        <v>2</v>
      </c>
      <c r="AE4" s="5">
        <v>1971</v>
      </c>
      <c r="AF4" s="6">
        <v>4</v>
      </c>
    </row>
    <row r="5" spans="1:32" x14ac:dyDescent="0.45">
      <c r="A5">
        <v>2017</v>
      </c>
      <c r="B5">
        <v>59</v>
      </c>
      <c r="C5">
        <v>527</v>
      </c>
      <c r="D5">
        <v>585</v>
      </c>
      <c r="J5" s="5">
        <v>1972</v>
      </c>
      <c r="K5" s="6">
        <v>22</v>
      </c>
      <c r="U5" s="5">
        <v>1972</v>
      </c>
      <c r="V5" s="6">
        <v>10</v>
      </c>
      <c r="AE5" s="5">
        <v>1972</v>
      </c>
      <c r="AF5" s="6">
        <v>13</v>
      </c>
    </row>
    <row r="6" spans="1:32" x14ac:dyDescent="0.45">
      <c r="A6">
        <v>2017</v>
      </c>
      <c r="B6">
        <v>3</v>
      </c>
      <c r="C6">
        <v>2</v>
      </c>
      <c r="D6">
        <v>5</v>
      </c>
      <c r="J6" s="5">
        <v>1974</v>
      </c>
      <c r="K6" s="6">
        <v>14</v>
      </c>
      <c r="U6" s="5">
        <v>1974</v>
      </c>
      <c r="V6" s="6">
        <v>4</v>
      </c>
      <c r="AE6" s="5">
        <v>1974</v>
      </c>
      <c r="AF6" s="6">
        <v>10</v>
      </c>
    </row>
    <row r="7" spans="1:32" x14ac:dyDescent="0.45">
      <c r="A7">
        <v>2017</v>
      </c>
      <c r="B7">
        <v>3</v>
      </c>
      <c r="C7">
        <v>0</v>
      </c>
      <c r="D7">
        <v>3</v>
      </c>
      <c r="J7" s="5">
        <v>1976</v>
      </c>
      <c r="K7" s="6">
        <v>17</v>
      </c>
      <c r="U7" s="5">
        <v>1976</v>
      </c>
      <c r="V7" s="6">
        <v>8</v>
      </c>
      <c r="AE7" s="5">
        <v>1976</v>
      </c>
      <c r="AF7" s="6">
        <v>9</v>
      </c>
    </row>
    <row r="8" spans="1:32" x14ac:dyDescent="0.45">
      <c r="A8">
        <v>2017</v>
      </c>
      <c r="B8">
        <v>5</v>
      </c>
      <c r="C8">
        <v>0</v>
      </c>
      <c r="D8">
        <v>5</v>
      </c>
      <c r="J8" s="5">
        <v>1979</v>
      </c>
      <c r="K8" s="6">
        <v>18</v>
      </c>
      <c r="U8" s="5">
        <v>1979</v>
      </c>
      <c r="V8" s="6">
        <v>4</v>
      </c>
      <c r="AE8" s="5">
        <v>1979</v>
      </c>
      <c r="AF8" s="6">
        <v>14</v>
      </c>
    </row>
    <row r="9" spans="1:32" x14ac:dyDescent="0.45">
      <c r="A9">
        <v>2017</v>
      </c>
      <c r="B9">
        <v>3</v>
      </c>
      <c r="C9">
        <v>0</v>
      </c>
      <c r="D9">
        <v>3</v>
      </c>
      <c r="J9" s="5">
        <v>1982</v>
      </c>
      <c r="K9" s="6">
        <v>14</v>
      </c>
      <c r="U9" s="5">
        <v>1982</v>
      </c>
      <c r="V9" s="6">
        <v>10</v>
      </c>
      <c r="AE9" s="5">
        <v>1982</v>
      </c>
      <c r="AF9" s="6">
        <v>5</v>
      </c>
    </row>
    <row r="10" spans="1:32" x14ac:dyDescent="0.45">
      <c r="A10">
        <v>2017</v>
      </c>
      <c r="B10">
        <v>3</v>
      </c>
      <c r="C10">
        <v>0</v>
      </c>
      <c r="D10">
        <v>3</v>
      </c>
      <c r="J10" s="5">
        <v>1983</v>
      </c>
      <c r="K10" s="6">
        <v>18</v>
      </c>
      <c r="U10" s="5">
        <v>1983</v>
      </c>
      <c r="V10" s="6">
        <v>14</v>
      </c>
      <c r="AE10" s="5">
        <v>1983</v>
      </c>
      <c r="AF10" s="6">
        <v>4</v>
      </c>
    </row>
    <row r="11" spans="1:32" x14ac:dyDescent="0.45">
      <c r="A11">
        <v>2017</v>
      </c>
      <c r="B11">
        <v>5</v>
      </c>
      <c r="C11">
        <v>6</v>
      </c>
      <c r="D11">
        <v>11</v>
      </c>
      <c r="J11" s="5">
        <v>1984</v>
      </c>
      <c r="K11" s="6">
        <v>61</v>
      </c>
      <c r="U11" s="5">
        <v>1984</v>
      </c>
      <c r="V11" s="6">
        <v>31</v>
      </c>
      <c r="AE11" s="5">
        <v>1984</v>
      </c>
      <c r="AF11" s="6">
        <v>32</v>
      </c>
    </row>
    <row r="12" spans="1:32" x14ac:dyDescent="0.45">
      <c r="A12">
        <v>2016</v>
      </c>
      <c r="B12">
        <v>5</v>
      </c>
      <c r="C12">
        <v>0</v>
      </c>
      <c r="D12">
        <v>5</v>
      </c>
      <c r="J12" s="5">
        <v>1985</v>
      </c>
      <c r="K12" s="6">
        <v>7</v>
      </c>
      <c r="U12" s="5">
        <v>1985</v>
      </c>
      <c r="V12" s="6">
        <v>3</v>
      </c>
      <c r="AE12" s="5">
        <v>1985</v>
      </c>
      <c r="AF12" s="6">
        <v>4</v>
      </c>
    </row>
    <row r="13" spans="1:32" x14ac:dyDescent="0.45">
      <c r="A13">
        <v>2016</v>
      </c>
      <c r="B13">
        <v>3</v>
      </c>
      <c r="C13">
        <v>3</v>
      </c>
      <c r="D13">
        <v>6</v>
      </c>
      <c r="J13" s="5">
        <v>1986</v>
      </c>
      <c r="K13" s="6">
        <v>29</v>
      </c>
      <c r="U13" s="5">
        <v>1986</v>
      </c>
      <c r="V13" s="6">
        <v>17</v>
      </c>
      <c r="AE13" s="5">
        <v>1986</v>
      </c>
      <c r="AF13" s="6">
        <v>13</v>
      </c>
    </row>
    <row r="14" spans="1:32" x14ac:dyDescent="0.45">
      <c r="A14">
        <v>2016</v>
      </c>
      <c r="B14">
        <v>5</v>
      </c>
      <c r="C14">
        <v>11</v>
      </c>
      <c r="D14">
        <v>16</v>
      </c>
      <c r="J14" s="5">
        <v>1987</v>
      </c>
      <c r="K14" s="6">
        <v>20</v>
      </c>
      <c r="U14" s="5">
        <v>1987</v>
      </c>
      <c r="V14" s="6">
        <v>6</v>
      </c>
      <c r="AE14" s="5">
        <v>1987</v>
      </c>
      <c r="AF14" s="6">
        <v>14</v>
      </c>
    </row>
    <row r="15" spans="1:32" x14ac:dyDescent="0.45">
      <c r="A15">
        <v>2016</v>
      </c>
      <c r="B15">
        <v>49</v>
      </c>
      <c r="C15">
        <v>53</v>
      </c>
      <c r="D15">
        <v>102</v>
      </c>
      <c r="J15" s="5">
        <v>1988</v>
      </c>
      <c r="K15" s="6">
        <v>43</v>
      </c>
      <c r="U15" s="5">
        <v>1988</v>
      </c>
      <c r="V15" s="6">
        <v>17</v>
      </c>
      <c r="AE15" s="5">
        <v>1988</v>
      </c>
      <c r="AF15" s="6">
        <v>28</v>
      </c>
    </row>
    <row r="16" spans="1:32" x14ac:dyDescent="0.45">
      <c r="A16">
        <v>2016</v>
      </c>
      <c r="B16">
        <v>0</v>
      </c>
      <c r="C16">
        <v>4</v>
      </c>
      <c r="D16">
        <v>4</v>
      </c>
      <c r="J16" s="5">
        <v>1989</v>
      </c>
      <c r="K16" s="6">
        <v>59</v>
      </c>
      <c r="U16" s="5">
        <v>1989</v>
      </c>
      <c r="V16" s="6">
        <v>19</v>
      </c>
      <c r="AE16" s="5">
        <v>1989</v>
      </c>
      <c r="AF16" s="6">
        <v>43</v>
      </c>
    </row>
    <row r="17" spans="1:32" x14ac:dyDescent="0.45">
      <c r="A17">
        <v>2016</v>
      </c>
      <c r="B17">
        <v>1</v>
      </c>
      <c r="C17">
        <v>4</v>
      </c>
      <c r="D17">
        <v>5</v>
      </c>
      <c r="J17" s="5">
        <v>1990</v>
      </c>
      <c r="K17" s="6">
        <v>17</v>
      </c>
      <c r="U17" s="5">
        <v>1990</v>
      </c>
      <c r="V17" s="6">
        <v>12</v>
      </c>
      <c r="AE17" s="5">
        <v>1990</v>
      </c>
      <c r="AF17" s="6">
        <v>6</v>
      </c>
    </row>
    <row r="18" spans="1:32" x14ac:dyDescent="0.45">
      <c r="A18">
        <v>2016</v>
      </c>
      <c r="B18">
        <v>0</v>
      </c>
      <c r="C18">
        <v>6</v>
      </c>
      <c r="D18">
        <v>6</v>
      </c>
      <c r="J18" s="5">
        <v>1991</v>
      </c>
      <c r="K18" s="6">
        <v>70</v>
      </c>
      <c r="U18" s="5">
        <v>1991</v>
      </c>
      <c r="V18" s="6">
        <v>47</v>
      </c>
      <c r="AE18" s="5">
        <v>1991</v>
      </c>
      <c r="AF18" s="6">
        <v>26</v>
      </c>
    </row>
    <row r="19" spans="1:32" x14ac:dyDescent="0.45">
      <c r="A19">
        <v>2016</v>
      </c>
      <c r="B19">
        <v>0</v>
      </c>
      <c r="C19">
        <v>4</v>
      </c>
      <c r="D19">
        <v>4</v>
      </c>
      <c r="J19" s="5">
        <v>1992</v>
      </c>
      <c r="K19" s="6">
        <v>30</v>
      </c>
      <c r="U19" s="5">
        <v>1992</v>
      </c>
      <c r="V19" s="6">
        <v>11</v>
      </c>
      <c r="AE19" s="5">
        <v>1992</v>
      </c>
      <c r="AF19" s="6">
        <v>20</v>
      </c>
    </row>
    <row r="20" spans="1:32" x14ac:dyDescent="0.45">
      <c r="A20">
        <v>2016</v>
      </c>
      <c r="B20">
        <v>1</v>
      </c>
      <c r="C20">
        <v>4</v>
      </c>
      <c r="D20">
        <v>5</v>
      </c>
      <c r="J20" s="5">
        <v>1993</v>
      </c>
      <c r="K20" s="6">
        <v>75</v>
      </c>
      <c r="U20" s="5">
        <v>1993</v>
      </c>
      <c r="V20" s="6">
        <v>29</v>
      </c>
      <c r="AE20" s="5">
        <v>1993</v>
      </c>
      <c r="AF20" s="6">
        <v>50</v>
      </c>
    </row>
    <row r="21" spans="1:32" x14ac:dyDescent="0.45">
      <c r="A21">
        <v>2016</v>
      </c>
      <c r="B21">
        <v>4</v>
      </c>
      <c r="C21">
        <v>0</v>
      </c>
      <c r="D21">
        <v>4</v>
      </c>
      <c r="J21" s="5">
        <v>1994</v>
      </c>
      <c r="K21" s="6">
        <v>42</v>
      </c>
      <c r="U21" s="5">
        <v>1994</v>
      </c>
      <c r="V21" s="6">
        <v>12</v>
      </c>
      <c r="AE21" s="5">
        <v>1994</v>
      </c>
      <c r="AF21" s="6">
        <v>31</v>
      </c>
    </row>
    <row r="22" spans="1:32" x14ac:dyDescent="0.45">
      <c r="A22">
        <v>2016</v>
      </c>
      <c r="B22">
        <v>1</v>
      </c>
      <c r="C22">
        <v>4</v>
      </c>
      <c r="D22">
        <v>4</v>
      </c>
      <c r="J22" s="5">
        <v>1995</v>
      </c>
      <c r="K22" s="6">
        <v>17</v>
      </c>
      <c r="U22" s="5">
        <v>1995</v>
      </c>
      <c r="V22" s="6">
        <v>14</v>
      </c>
      <c r="AE22" s="5">
        <v>1995</v>
      </c>
      <c r="AF22" s="6">
        <v>4</v>
      </c>
    </row>
    <row r="23" spans="1:32" x14ac:dyDescent="0.45">
      <c r="A23">
        <v>2016</v>
      </c>
      <c r="B23">
        <v>0</v>
      </c>
      <c r="C23">
        <v>3</v>
      </c>
      <c r="D23">
        <v>4</v>
      </c>
      <c r="J23" s="5">
        <v>1996</v>
      </c>
      <c r="K23" s="6">
        <v>14</v>
      </c>
      <c r="U23" s="5">
        <v>1996</v>
      </c>
      <c r="V23" s="6">
        <v>12</v>
      </c>
      <c r="AE23" s="5">
        <v>1996</v>
      </c>
      <c r="AF23" s="6">
        <v>2</v>
      </c>
    </row>
    <row r="24" spans="1:32" x14ac:dyDescent="0.45">
      <c r="A24">
        <v>2016</v>
      </c>
      <c r="B24">
        <v>0</v>
      </c>
      <c r="C24">
        <v>4</v>
      </c>
      <c r="D24">
        <v>4</v>
      </c>
      <c r="J24" s="5">
        <v>1997</v>
      </c>
      <c r="K24" s="6">
        <v>37</v>
      </c>
      <c r="U24" s="5">
        <v>1997</v>
      </c>
      <c r="V24" s="6">
        <v>18</v>
      </c>
      <c r="AE24" s="5">
        <v>1997</v>
      </c>
      <c r="AF24" s="6">
        <v>21</v>
      </c>
    </row>
    <row r="25" spans="1:32" x14ac:dyDescent="0.45">
      <c r="A25">
        <v>2016</v>
      </c>
      <c r="B25">
        <v>0</v>
      </c>
      <c r="C25">
        <v>4</v>
      </c>
      <c r="D25">
        <v>4</v>
      </c>
      <c r="J25" s="5">
        <v>1998</v>
      </c>
      <c r="K25" s="6">
        <v>58</v>
      </c>
      <c r="U25" s="5">
        <v>1998</v>
      </c>
      <c r="V25" s="6">
        <v>15</v>
      </c>
      <c r="AE25" s="5">
        <v>1998</v>
      </c>
      <c r="AF25" s="6">
        <v>44</v>
      </c>
    </row>
    <row r="26" spans="1:32" x14ac:dyDescent="0.45">
      <c r="A26">
        <v>2016</v>
      </c>
      <c r="B26">
        <v>0</v>
      </c>
      <c r="C26">
        <v>5</v>
      </c>
      <c r="D26">
        <v>5</v>
      </c>
      <c r="J26" s="5">
        <v>1999</v>
      </c>
      <c r="K26" s="6">
        <v>97</v>
      </c>
      <c r="U26" s="5">
        <v>1999</v>
      </c>
      <c r="V26" s="6">
        <v>45</v>
      </c>
      <c r="AE26" s="5">
        <v>1999</v>
      </c>
      <c r="AF26" s="6">
        <v>56</v>
      </c>
    </row>
    <row r="27" spans="1:32" x14ac:dyDescent="0.45">
      <c r="A27">
        <v>2016</v>
      </c>
      <c r="B27">
        <v>3</v>
      </c>
      <c r="C27">
        <v>1</v>
      </c>
      <c r="D27">
        <v>3</v>
      </c>
      <c r="J27" s="5">
        <v>2000</v>
      </c>
      <c r="K27" s="6">
        <v>7</v>
      </c>
      <c r="U27" s="5">
        <v>2000</v>
      </c>
      <c r="V27" s="6">
        <v>7</v>
      </c>
      <c r="AE27" s="5">
        <v>2000</v>
      </c>
      <c r="AF27" s="6">
        <v>0</v>
      </c>
    </row>
    <row r="28" spans="1:32" x14ac:dyDescent="0.45">
      <c r="A28">
        <v>2016</v>
      </c>
      <c r="B28">
        <v>2</v>
      </c>
      <c r="C28">
        <v>2</v>
      </c>
      <c r="D28">
        <v>3</v>
      </c>
      <c r="J28" s="5">
        <v>2001</v>
      </c>
      <c r="K28" s="6">
        <v>24</v>
      </c>
      <c r="U28" s="5">
        <v>2001</v>
      </c>
      <c r="V28" s="6">
        <v>8</v>
      </c>
      <c r="AE28" s="5">
        <v>2001</v>
      </c>
      <c r="AF28" s="6">
        <v>17</v>
      </c>
    </row>
    <row r="29" spans="1:32" x14ac:dyDescent="0.45">
      <c r="A29">
        <v>2016</v>
      </c>
      <c r="B29">
        <v>3</v>
      </c>
      <c r="C29">
        <v>0</v>
      </c>
      <c r="D29">
        <v>3</v>
      </c>
      <c r="J29" s="5">
        <v>2002</v>
      </c>
      <c r="K29" s="6">
        <v>9</v>
      </c>
      <c r="U29" s="5">
        <v>2002</v>
      </c>
      <c r="V29" s="6">
        <v>7</v>
      </c>
      <c r="AE29" s="5">
        <v>2002</v>
      </c>
      <c r="AF29" s="6">
        <v>3</v>
      </c>
    </row>
    <row r="30" spans="1:32" x14ac:dyDescent="0.45">
      <c r="A30">
        <v>2016</v>
      </c>
      <c r="B30">
        <v>2</v>
      </c>
      <c r="C30">
        <v>2</v>
      </c>
      <c r="D30">
        <v>3</v>
      </c>
      <c r="J30" s="5">
        <v>2003</v>
      </c>
      <c r="K30" s="6">
        <v>24</v>
      </c>
      <c r="U30" s="5">
        <v>2003</v>
      </c>
      <c r="V30" s="6">
        <v>15</v>
      </c>
      <c r="AE30" s="5">
        <v>2003</v>
      </c>
      <c r="AF30" s="6">
        <v>10</v>
      </c>
    </row>
    <row r="31" spans="1:32" x14ac:dyDescent="0.45">
      <c r="A31">
        <v>2016</v>
      </c>
      <c r="B31">
        <v>2</v>
      </c>
      <c r="C31">
        <v>2</v>
      </c>
      <c r="D31">
        <v>3</v>
      </c>
      <c r="J31" s="5">
        <v>2004</v>
      </c>
      <c r="K31" s="6">
        <v>19</v>
      </c>
      <c r="U31" s="5">
        <v>2004</v>
      </c>
      <c r="V31" s="6">
        <v>11</v>
      </c>
      <c r="AE31" s="5">
        <v>2004</v>
      </c>
      <c r="AF31" s="6">
        <v>9</v>
      </c>
    </row>
    <row r="32" spans="1:32" x14ac:dyDescent="0.45">
      <c r="A32">
        <v>2016</v>
      </c>
      <c r="B32">
        <v>4</v>
      </c>
      <c r="C32">
        <v>0</v>
      </c>
      <c r="D32">
        <v>3</v>
      </c>
      <c r="J32" s="5">
        <v>2005</v>
      </c>
      <c r="K32" s="6">
        <v>31</v>
      </c>
      <c r="U32" s="5">
        <v>2005</v>
      </c>
      <c r="V32" s="6">
        <v>21</v>
      </c>
      <c r="AE32" s="5">
        <v>2005</v>
      </c>
      <c r="AF32" s="6">
        <v>13</v>
      </c>
    </row>
    <row r="33" spans="1:32" x14ac:dyDescent="0.45">
      <c r="A33">
        <v>2016</v>
      </c>
      <c r="B33">
        <v>4</v>
      </c>
      <c r="C33">
        <v>0</v>
      </c>
      <c r="D33">
        <v>3</v>
      </c>
      <c r="J33" s="5">
        <v>2006</v>
      </c>
      <c r="K33" s="6">
        <v>49</v>
      </c>
      <c r="U33" s="5">
        <v>2006</v>
      </c>
      <c r="V33" s="6">
        <v>30</v>
      </c>
      <c r="AE33" s="5">
        <v>2006</v>
      </c>
      <c r="AF33" s="6">
        <v>21</v>
      </c>
    </row>
    <row r="34" spans="1:32" x14ac:dyDescent="0.45">
      <c r="A34">
        <v>2016</v>
      </c>
      <c r="B34">
        <v>1</v>
      </c>
      <c r="C34">
        <v>4</v>
      </c>
      <c r="D34">
        <v>5</v>
      </c>
      <c r="J34" s="5">
        <v>2007</v>
      </c>
      <c r="K34" s="6">
        <v>123</v>
      </c>
      <c r="U34" s="5">
        <v>2007</v>
      </c>
      <c r="V34" s="6">
        <v>65</v>
      </c>
      <c r="AE34" s="5">
        <v>2007</v>
      </c>
      <c r="AF34" s="6">
        <v>61</v>
      </c>
    </row>
    <row r="35" spans="1:32" x14ac:dyDescent="0.45">
      <c r="A35">
        <v>2016</v>
      </c>
      <c r="B35">
        <v>2</v>
      </c>
      <c r="C35">
        <v>2</v>
      </c>
      <c r="D35">
        <v>4</v>
      </c>
      <c r="J35" s="5">
        <v>2008</v>
      </c>
      <c r="K35" s="6">
        <v>57</v>
      </c>
      <c r="U35" s="5">
        <v>2008</v>
      </c>
      <c r="V35" s="6">
        <v>28</v>
      </c>
      <c r="AE35" s="5">
        <v>2008</v>
      </c>
      <c r="AF35" s="6">
        <v>30</v>
      </c>
    </row>
    <row r="36" spans="1:32" x14ac:dyDescent="0.45">
      <c r="A36">
        <v>2016</v>
      </c>
      <c r="B36">
        <v>0</v>
      </c>
      <c r="C36">
        <v>4</v>
      </c>
      <c r="D36">
        <v>4</v>
      </c>
      <c r="J36" s="5">
        <v>2009</v>
      </c>
      <c r="K36" s="6">
        <v>115</v>
      </c>
      <c r="U36" s="5">
        <v>2009</v>
      </c>
      <c r="V36" s="6">
        <v>69</v>
      </c>
      <c r="AE36" s="5">
        <v>2009</v>
      </c>
      <c r="AF36" s="6">
        <v>49</v>
      </c>
    </row>
    <row r="37" spans="1:32" x14ac:dyDescent="0.45">
      <c r="A37">
        <v>2016</v>
      </c>
      <c r="B37">
        <v>0</v>
      </c>
      <c r="C37">
        <v>4</v>
      </c>
      <c r="D37">
        <v>4</v>
      </c>
      <c r="J37" s="5">
        <v>2010</v>
      </c>
      <c r="K37" s="6">
        <v>17</v>
      </c>
      <c r="U37" s="5">
        <v>2010</v>
      </c>
      <c r="V37" s="6">
        <v>9</v>
      </c>
      <c r="AE37" s="5">
        <v>2010</v>
      </c>
      <c r="AF37" s="6">
        <v>5</v>
      </c>
    </row>
    <row r="38" spans="1:32" x14ac:dyDescent="0.45">
      <c r="A38">
        <v>2016</v>
      </c>
      <c r="B38">
        <v>2</v>
      </c>
      <c r="C38">
        <v>2</v>
      </c>
      <c r="D38">
        <v>3</v>
      </c>
      <c r="J38" s="5">
        <v>2011</v>
      </c>
      <c r="K38" s="6">
        <v>65</v>
      </c>
      <c r="U38" s="5">
        <v>2011</v>
      </c>
      <c r="V38" s="6">
        <v>29</v>
      </c>
      <c r="AE38" s="5">
        <v>2011</v>
      </c>
      <c r="AF38" s="6">
        <v>37</v>
      </c>
    </row>
    <row r="39" spans="1:32" x14ac:dyDescent="0.45">
      <c r="A39">
        <v>2016</v>
      </c>
      <c r="B39">
        <v>0</v>
      </c>
      <c r="C39">
        <v>5</v>
      </c>
      <c r="D39">
        <v>5</v>
      </c>
      <c r="J39" s="5">
        <v>2012</v>
      </c>
      <c r="K39" s="6">
        <v>204</v>
      </c>
      <c r="U39" s="5">
        <v>2012</v>
      </c>
      <c r="V39" s="6">
        <v>99</v>
      </c>
      <c r="AE39" s="5">
        <v>2012</v>
      </c>
      <c r="AF39" s="6">
        <v>111</v>
      </c>
    </row>
    <row r="40" spans="1:32" x14ac:dyDescent="0.45">
      <c r="A40">
        <v>2016</v>
      </c>
      <c r="B40">
        <v>2</v>
      </c>
      <c r="C40">
        <v>2</v>
      </c>
      <c r="D40">
        <v>4</v>
      </c>
      <c r="J40" s="5">
        <v>2013</v>
      </c>
      <c r="K40" s="6">
        <v>101</v>
      </c>
      <c r="U40" s="5">
        <v>2013</v>
      </c>
      <c r="V40" s="6">
        <v>76</v>
      </c>
      <c r="AE40" s="5">
        <v>2013</v>
      </c>
      <c r="AF40" s="6">
        <v>32</v>
      </c>
    </row>
    <row r="41" spans="1:32" x14ac:dyDescent="0.45">
      <c r="A41">
        <v>2016</v>
      </c>
      <c r="B41">
        <v>6</v>
      </c>
      <c r="C41">
        <v>3</v>
      </c>
      <c r="D41">
        <v>9</v>
      </c>
      <c r="J41" s="5">
        <v>2014</v>
      </c>
      <c r="K41" s="6">
        <v>112</v>
      </c>
      <c r="U41" s="5">
        <v>2014</v>
      </c>
      <c r="V41" s="6">
        <v>45</v>
      </c>
      <c r="AE41" s="5">
        <v>2014</v>
      </c>
      <c r="AF41" s="6">
        <v>76</v>
      </c>
    </row>
    <row r="42" spans="1:32" x14ac:dyDescent="0.45">
      <c r="A42">
        <v>2016</v>
      </c>
      <c r="B42">
        <v>5</v>
      </c>
      <c r="C42">
        <v>3</v>
      </c>
      <c r="D42">
        <v>8</v>
      </c>
      <c r="J42" s="5">
        <v>2015</v>
      </c>
      <c r="K42" s="6">
        <v>395</v>
      </c>
      <c r="U42" s="5">
        <v>2015</v>
      </c>
      <c r="V42" s="6">
        <v>226</v>
      </c>
      <c r="AE42" s="5">
        <v>2015</v>
      </c>
      <c r="AF42" s="6">
        <v>200</v>
      </c>
    </row>
    <row r="43" spans="1:32" x14ac:dyDescent="0.45">
      <c r="A43">
        <v>2016</v>
      </c>
      <c r="B43">
        <v>5</v>
      </c>
      <c r="C43">
        <v>0</v>
      </c>
      <c r="D43">
        <v>5</v>
      </c>
      <c r="J43" s="5">
        <v>2016</v>
      </c>
      <c r="K43" s="6">
        <v>455</v>
      </c>
      <c r="U43" s="5">
        <v>2016</v>
      </c>
      <c r="V43" s="6">
        <v>193</v>
      </c>
      <c r="AE43" s="5">
        <v>2016</v>
      </c>
      <c r="AF43" s="6">
        <v>277</v>
      </c>
    </row>
    <row r="44" spans="1:32" x14ac:dyDescent="0.45">
      <c r="A44">
        <v>2016</v>
      </c>
      <c r="B44">
        <v>0</v>
      </c>
      <c r="C44">
        <v>4</v>
      </c>
      <c r="D44">
        <v>4</v>
      </c>
      <c r="J44" s="5">
        <v>2017</v>
      </c>
      <c r="K44" s="6">
        <v>670</v>
      </c>
      <c r="U44" s="5">
        <v>2017</v>
      </c>
      <c r="V44" s="6">
        <v>113</v>
      </c>
      <c r="AE44" s="5">
        <v>2017</v>
      </c>
      <c r="AF44" s="6">
        <v>558</v>
      </c>
    </row>
    <row r="45" spans="1:32" x14ac:dyDescent="0.45">
      <c r="A45">
        <v>2016</v>
      </c>
      <c r="B45">
        <v>4</v>
      </c>
      <c r="C45">
        <v>0</v>
      </c>
      <c r="D45">
        <v>4</v>
      </c>
      <c r="J45" s="5" t="s">
        <v>1130</v>
      </c>
      <c r="K45" s="6">
        <v>3315</v>
      </c>
      <c r="U45" s="5" t="s">
        <v>1130</v>
      </c>
      <c r="V45" s="6">
        <v>1433</v>
      </c>
      <c r="AE45" s="5" t="s">
        <v>1130</v>
      </c>
      <c r="AF45" s="6">
        <v>1995</v>
      </c>
    </row>
    <row r="46" spans="1:32" x14ac:dyDescent="0.45">
      <c r="A46">
        <v>2016</v>
      </c>
      <c r="B46">
        <v>1</v>
      </c>
      <c r="C46">
        <v>6</v>
      </c>
      <c r="D46">
        <v>7</v>
      </c>
    </row>
    <row r="47" spans="1:32" x14ac:dyDescent="0.45">
      <c r="A47">
        <v>2016</v>
      </c>
      <c r="B47">
        <v>0</v>
      </c>
      <c r="C47">
        <v>4</v>
      </c>
      <c r="D47">
        <v>4</v>
      </c>
    </row>
    <row r="48" spans="1:32" x14ac:dyDescent="0.45">
      <c r="A48">
        <v>2016</v>
      </c>
      <c r="B48">
        <v>0</v>
      </c>
      <c r="C48">
        <v>4</v>
      </c>
      <c r="D48">
        <v>4</v>
      </c>
    </row>
    <row r="49" spans="1:4" x14ac:dyDescent="0.45">
      <c r="A49">
        <v>2016</v>
      </c>
      <c r="B49">
        <v>0</v>
      </c>
      <c r="C49">
        <v>5</v>
      </c>
      <c r="D49">
        <v>5</v>
      </c>
    </row>
    <row r="50" spans="1:4" x14ac:dyDescent="0.45">
      <c r="A50">
        <v>2016</v>
      </c>
      <c r="B50">
        <v>1</v>
      </c>
      <c r="C50">
        <v>3</v>
      </c>
      <c r="D50">
        <v>4</v>
      </c>
    </row>
    <row r="51" spans="1:4" x14ac:dyDescent="0.45">
      <c r="A51">
        <v>2016</v>
      </c>
      <c r="B51">
        <v>2</v>
      </c>
      <c r="C51">
        <v>2</v>
      </c>
      <c r="D51">
        <v>4</v>
      </c>
    </row>
    <row r="52" spans="1:4" x14ac:dyDescent="0.45">
      <c r="A52">
        <v>2016</v>
      </c>
      <c r="B52">
        <v>5</v>
      </c>
      <c r="C52">
        <v>0</v>
      </c>
      <c r="D52">
        <v>4</v>
      </c>
    </row>
    <row r="53" spans="1:4" x14ac:dyDescent="0.45">
      <c r="A53">
        <v>2016</v>
      </c>
      <c r="B53">
        <v>3</v>
      </c>
      <c r="C53">
        <v>14</v>
      </c>
      <c r="D53">
        <v>17</v>
      </c>
    </row>
    <row r="54" spans="1:4" x14ac:dyDescent="0.45">
      <c r="A54">
        <v>2016</v>
      </c>
      <c r="B54">
        <v>4</v>
      </c>
      <c r="C54">
        <v>14</v>
      </c>
      <c r="D54">
        <v>17</v>
      </c>
    </row>
    <row r="55" spans="1:4" x14ac:dyDescent="0.45">
      <c r="A55">
        <v>2016</v>
      </c>
      <c r="B55">
        <v>5</v>
      </c>
      <c r="C55">
        <v>0</v>
      </c>
      <c r="D55">
        <v>4</v>
      </c>
    </row>
    <row r="56" spans="1:4" x14ac:dyDescent="0.45">
      <c r="A56">
        <v>2016</v>
      </c>
      <c r="B56">
        <v>5</v>
      </c>
      <c r="C56">
        <v>0</v>
      </c>
      <c r="D56">
        <v>4</v>
      </c>
    </row>
    <row r="57" spans="1:4" x14ac:dyDescent="0.45">
      <c r="A57">
        <v>2016</v>
      </c>
      <c r="B57">
        <v>1</v>
      </c>
      <c r="C57">
        <v>3</v>
      </c>
      <c r="D57">
        <v>4</v>
      </c>
    </row>
    <row r="58" spans="1:4" x14ac:dyDescent="0.45">
      <c r="A58">
        <v>2016</v>
      </c>
      <c r="B58">
        <v>0</v>
      </c>
      <c r="C58">
        <v>5</v>
      </c>
      <c r="D58">
        <v>5</v>
      </c>
    </row>
    <row r="59" spans="1:4" x14ac:dyDescent="0.45">
      <c r="A59">
        <v>2016</v>
      </c>
      <c r="B59">
        <v>6</v>
      </c>
      <c r="C59">
        <v>2</v>
      </c>
      <c r="D59">
        <v>8</v>
      </c>
    </row>
    <row r="60" spans="1:4" x14ac:dyDescent="0.45">
      <c r="A60">
        <v>2016</v>
      </c>
      <c r="B60">
        <v>2</v>
      </c>
      <c r="C60">
        <v>3</v>
      </c>
      <c r="D60">
        <v>4</v>
      </c>
    </row>
    <row r="61" spans="1:4" x14ac:dyDescent="0.45">
      <c r="A61">
        <v>2016</v>
      </c>
      <c r="B61">
        <v>1</v>
      </c>
      <c r="C61">
        <v>3</v>
      </c>
      <c r="D61">
        <v>4</v>
      </c>
    </row>
    <row r="62" spans="1:4" x14ac:dyDescent="0.45">
      <c r="A62">
        <v>2016</v>
      </c>
      <c r="B62">
        <v>6</v>
      </c>
      <c r="C62">
        <v>2</v>
      </c>
      <c r="D62">
        <v>8</v>
      </c>
    </row>
    <row r="63" spans="1:4" x14ac:dyDescent="0.45">
      <c r="A63">
        <v>2016</v>
      </c>
      <c r="B63">
        <v>2</v>
      </c>
      <c r="C63">
        <v>2</v>
      </c>
      <c r="D63">
        <v>4</v>
      </c>
    </row>
    <row r="64" spans="1:4" x14ac:dyDescent="0.45">
      <c r="A64">
        <v>2016</v>
      </c>
      <c r="B64">
        <v>0</v>
      </c>
      <c r="C64">
        <v>3</v>
      </c>
      <c r="D64">
        <v>3</v>
      </c>
    </row>
    <row r="65" spans="1:4" x14ac:dyDescent="0.45">
      <c r="A65">
        <v>2016</v>
      </c>
      <c r="B65">
        <v>2</v>
      </c>
      <c r="C65">
        <v>10</v>
      </c>
      <c r="D65">
        <v>12</v>
      </c>
    </row>
    <row r="66" spans="1:4" x14ac:dyDescent="0.45">
      <c r="A66">
        <v>2016</v>
      </c>
      <c r="B66">
        <v>1</v>
      </c>
      <c r="C66">
        <v>7</v>
      </c>
      <c r="D66">
        <v>8</v>
      </c>
    </row>
    <row r="67" spans="1:4" x14ac:dyDescent="0.45">
      <c r="A67">
        <v>2016</v>
      </c>
      <c r="B67">
        <v>2</v>
      </c>
      <c r="C67">
        <v>6</v>
      </c>
      <c r="D67">
        <v>8</v>
      </c>
    </row>
    <row r="68" spans="1:4" x14ac:dyDescent="0.45">
      <c r="A68">
        <v>2016</v>
      </c>
      <c r="B68">
        <v>1</v>
      </c>
      <c r="C68">
        <v>3</v>
      </c>
      <c r="D68">
        <v>4</v>
      </c>
    </row>
    <row r="69" spans="1:4" x14ac:dyDescent="0.45">
      <c r="A69">
        <v>2016</v>
      </c>
      <c r="B69">
        <v>4</v>
      </c>
      <c r="C69">
        <v>0</v>
      </c>
      <c r="D69">
        <v>3</v>
      </c>
    </row>
    <row r="70" spans="1:4" x14ac:dyDescent="0.45">
      <c r="A70">
        <v>2016</v>
      </c>
      <c r="B70">
        <v>0</v>
      </c>
      <c r="C70">
        <v>3</v>
      </c>
      <c r="D70">
        <v>3</v>
      </c>
    </row>
    <row r="71" spans="1:4" x14ac:dyDescent="0.45">
      <c r="A71">
        <v>2016</v>
      </c>
      <c r="B71">
        <v>3</v>
      </c>
      <c r="C71">
        <v>5</v>
      </c>
      <c r="D71">
        <v>8</v>
      </c>
    </row>
    <row r="72" spans="1:4" x14ac:dyDescent="0.45">
      <c r="A72">
        <v>2016</v>
      </c>
      <c r="B72">
        <v>2</v>
      </c>
      <c r="C72">
        <v>2</v>
      </c>
      <c r="D72">
        <v>3</v>
      </c>
    </row>
    <row r="73" spans="1:4" x14ac:dyDescent="0.45">
      <c r="A73">
        <v>2016</v>
      </c>
      <c r="B73">
        <v>6</v>
      </c>
      <c r="C73">
        <v>0</v>
      </c>
      <c r="D73">
        <v>5</v>
      </c>
    </row>
    <row r="74" spans="1:4" x14ac:dyDescent="0.45">
      <c r="A74">
        <v>2016</v>
      </c>
      <c r="B74">
        <v>1</v>
      </c>
      <c r="C74">
        <v>4</v>
      </c>
      <c r="D74">
        <v>5</v>
      </c>
    </row>
    <row r="75" spans="1:4" x14ac:dyDescent="0.45">
      <c r="A75">
        <v>2016</v>
      </c>
      <c r="B75">
        <v>3</v>
      </c>
      <c r="C75">
        <v>0</v>
      </c>
      <c r="D75">
        <v>3</v>
      </c>
    </row>
    <row r="76" spans="1:4" x14ac:dyDescent="0.45">
      <c r="A76">
        <v>2016</v>
      </c>
      <c r="B76">
        <v>2</v>
      </c>
      <c r="C76">
        <v>2</v>
      </c>
      <c r="D76">
        <v>4</v>
      </c>
    </row>
    <row r="77" spans="1:4" x14ac:dyDescent="0.45">
      <c r="A77">
        <v>2016</v>
      </c>
      <c r="B77">
        <v>1</v>
      </c>
      <c r="C77">
        <v>3</v>
      </c>
      <c r="D77">
        <v>4</v>
      </c>
    </row>
    <row r="78" spans="1:4" x14ac:dyDescent="0.45">
      <c r="A78">
        <v>2016</v>
      </c>
      <c r="B78">
        <v>1</v>
      </c>
      <c r="C78">
        <v>4</v>
      </c>
      <c r="D78">
        <v>5</v>
      </c>
    </row>
    <row r="79" spans="1:4" x14ac:dyDescent="0.45">
      <c r="A79">
        <v>2016</v>
      </c>
      <c r="B79">
        <v>1</v>
      </c>
      <c r="C79">
        <v>3</v>
      </c>
      <c r="D79">
        <v>4</v>
      </c>
    </row>
    <row r="80" spans="1:4" x14ac:dyDescent="0.45">
      <c r="A80">
        <v>2016</v>
      </c>
      <c r="B80">
        <v>3</v>
      </c>
      <c r="C80">
        <v>1</v>
      </c>
      <c r="D80">
        <v>4</v>
      </c>
    </row>
    <row r="81" spans="1:4" x14ac:dyDescent="0.45">
      <c r="A81">
        <v>2015</v>
      </c>
      <c r="B81">
        <v>2</v>
      </c>
      <c r="C81">
        <v>3</v>
      </c>
      <c r="D81">
        <v>5</v>
      </c>
    </row>
    <row r="82" spans="1:4" x14ac:dyDescent="0.45">
      <c r="A82">
        <v>2015</v>
      </c>
      <c r="B82">
        <v>14</v>
      </c>
      <c r="C82">
        <v>21</v>
      </c>
      <c r="D82">
        <v>35</v>
      </c>
    </row>
    <row r="83" spans="1:4" x14ac:dyDescent="0.45">
      <c r="A83">
        <v>2015</v>
      </c>
      <c r="B83">
        <v>16</v>
      </c>
      <c r="C83">
        <v>21</v>
      </c>
      <c r="D83">
        <v>35</v>
      </c>
    </row>
    <row r="84" spans="1:4" x14ac:dyDescent="0.45">
      <c r="A84">
        <v>2015</v>
      </c>
      <c r="B84">
        <v>3</v>
      </c>
      <c r="C84">
        <v>9</v>
      </c>
      <c r="D84">
        <v>12</v>
      </c>
    </row>
    <row r="85" spans="1:4" x14ac:dyDescent="0.45">
      <c r="A85">
        <v>2015</v>
      </c>
      <c r="B85">
        <v>4</v>
      </c>
      <c r="C85">
        <v>1</v>
      </c>
      <c r="D85">
        <v>4</v>
      </c>
    </row>
    <row r="86" spans="1:4" x14ac:dyDescent="0.45">
      <c r="A86">
        <v>2015</v>
      </c>
      <c r="B86">
        <v>0</v>
      </c>
      <c r="C86">
        <v>5</v>
      </c>
      <c r="D86">
        <v>5</v>
      </c>
    </row>
    <row r="87" spans="1:4" x14ac:dyDescent="0.45">
      <c r="A87">
        <v>2015</v>
      </c>
      <c r="B87">
        <v>6</v>
      </c>
      <c r="C87">
        <v>0</v>
      </c>
      <c r="D87">
        <v>6</v>
      </c>
    </row>
    <row r="88" spans="1:4" x14ac:dyDescent="0.45">
      <c r="A88">
        <v>2015</v>
      </c>
      <c r="B88">
        <v>4</v>
      </c>
      <c r="C88">
        <v>1</v>
      </c>
      <c r="D88">
        <v>4</v>
      </c>
    </row>
    <row r="89" spans="1:4" x14ac:dyDescent="0.45">
      <c r="A89">
        <v>2015</v>
      </c>
      <c r="B89">
        <v>1</v>
      </c>
      <c r="C89">
        <v>2</v>
      </c>
      <c r="D89">
        <v>3</v>
      </c>
    </row>
    <row r="90" spans="1:4" x14ac:dyDescent="0.45">
      <c r="A90">
        <v>2015</v>
      </c>
      <c r="B90">
        <v>4</v>
      </c>
      <c r="C90">
        <v>0</v>
      </c>
      <c r="D90">
        <v>3</v>
      </c>
    </row>
    <row r="91" spans="1:4" x14ac:dyDescent="0.45">
      <c r="A91">
        <v>2015</v>
      </c>
      <c r="B91">
        <v>4</v>
      </c>
      <c r="C91">
        <v>0</v>
      </c>
      <c r="D91">
        <v>3</v>
      </c>
    </row>
    <row r="92" spans="1:4" x14ac:dyDescent="0.45">
      <c r="A92">
        <v>2015</v>
      </c>
      <c r="B92">
        <v>2</v>
      </c>
      <c r="C92">
        <v>1</v>
      </c>
      <c r="D92">
        <v>3</v>
      </c>
    </row>
    <row r="93" spans="1:4" x14ac:dyDescent="0.45">
      <c r="A93">
        <v>2015</v>
      </c>
      <c r="B93">
        <v>1</v>
      </c>
      <c r="C93">
        <v>3</v>
      </c>
      <c r="D93">
        <v>4</v>
      </c>
    </row>
    <row r="94" spans="1:4" x14ac:dyDescent="0.45">
      <c r="A94">
        <v>2015</v>
      </c>
      <c r="B94">
        <v>10</v>
      </c>
      <c r="C94">
        <v>7</v>
      </c>
      <c r="D94">
        <v>16</v>
      </c>
    </row>
    <row r="95" spans="1:4" x14ac:dyDescent="0.45">
      <c r="A95">
        <v>2015</v>
      </c>
      <c r="B95">
        <v>3</v>
      </c>
      <c r="C95">
        <v>1</v>
      </c>
      <c r="D95">
        <v>3</v>
      </c>
    </row>
    <row r="96" spans="1:4" x14ac:dyDescent="0.45">
      <c r="A96">
        <v>2015</v>
      </c>
      <c r="B96">
        <v>0</v>
      </c>
      <c r="C96">
        <v>10</v>
      </c>
      <c r="D96">
        <v>10</v>
      </c>
    </row>
    <row r="97" spans="1:4" x14ac:dyDescent="0.45">
      <c r="A97">
        <v>2015</v>
      </c>
      <c r="B97">
        <v>6</v>
      </c>
      <c r="C97">
        <v>0</v>
      </c>
      <c r="D97">
        <v>5</v>
      </c>
    </row>
    <row r="98" spans="1:4" x14ac:dyDescent="0.45">
      <c r="A98">
        <v>2015</v>
      </c>
      <c r="B98">
        <v>5</v>
      </c>
      <c r="C98">
        <v>0</v>
      </c>
      <c r="D98">
        <v>4</v>
      </c>
    </row>
    <row r="99" spans="1:4" x14ac:dyDescent="0.45">
      <c r="A99">
        <v>2015</v>
      </c>
      <c r="B99">
        <v>3</v>
      </c>
      <c r="C99">
        <v>1</v>
      </c>
      <c r="D99">
        <v>4</v>
      </c>
    </row>
    <row r="100" spans="1:4" x14ac:dyDescent="0.45">
      <c r="A100">
        <v>2015</v>
      </c>
      <c r="B100">
        <v>3</v>
      </c>
      <c r="C100">
        <v>1</v>
      </c>
      <c r="D100">
        <v>3</v>
      </c>
    </row>
    <row r="101" spans="1:4" x14ac:dyDescent="0.45">
      <c r="A101">
        <v>2015</v>
      </c>
      <c r="B101">
        <v>3</v>
      </c>
      <c r="C101">
        <v>4</v>
      </c>
      <c r="D101">
        <v>7</v>
      </c>
    </row>
    <row r="102" spans="1:4" x14ac:dyDescent="0.45">
      <c r="A102">
        <v>2015</v>
      </c>
      <c r="B102">
        <v>8</v>
      </c>
      <c r="C102">
        <v>0</v>
      </c>
      <c r="D102">
        <v>8</v>
      </c>
    </row>
    <row r="103" spans="1:4" x14ac:dyDescent="0.45">
      <c r="A103">
        <v>2015</v>
      </c>
      <c r="B103">
        <v>3</v>
      </c>
      <c r="C103">
        <v>9</v>
      </c>
      <c r="D103">
        <v>11</v>
      </c>
    </row>
    <row r="104" spans="1:4" x14ac:dyDescent="0.45">
      <c r="A104">
        <v>2015</v>
      </c>
      <c r="B104">
        <v>4</v>
      </c>
      <c r="C104">
        <v>1</v>
      </c>
      <c r="D104">
        <v>4</v>
      </c>
    </row>
    <row r="105" spans="1:4" x14ac:dyDescent="0.45">
      <c r="A105">
        <v>2015</v>
      </c>
      <c r="B105">
        <v>5</v>
      </c>
      <c r="C105">
        <v>3</v>
      </c>
      <c r="D105">
        <v>7</v>
      </c>
    </row>
    <row r="106" spans="1:4" x14ac:dyDescent="0.45">
      <c r="A106">
        <v>2015</v>
      </c>
      <c r="B106">
        <v>2</v>
      </c>
      <c r="C106">
        <v>3</v>
      </c>
      <c r="D106">
        <v>4</v>
      </c>
    </row>
    <row r="107" spans="1:4" x14ac:dyDescent="0.45">
      <c r="A107">
        <v>2015</v>
      </c>
      <c r="B107">
        <v>0</v>
      </c>
      <c r="C107">
        <v>4</v>
      </c>
      <c r="D107">
        <v>4</v>
      </c>
    </row>
    <row r="108" spans="1:4" x14ac:dyDescent="0.45">
      <c r="A108">
        <v>2015</v>
      </c>
      <c r="B108">
        <v>9</v>
      </c>
      <c r="C108">
        <v>1</v>
      </c>
      <c r="D108">
        <v>10</v>
      </c>
    </row>
    <row r="109" spans="1:4" x14ac:dyDescent="0.45">
      <c r="A109">
        <v>2015</v>
      </c>
      <c r="B109">
        <v>0</v>
      </c>
      <c r="C109">
        <v>4</v>
      </c>
      <c r="D109">
        <v>4</v>
      </c>
    </row>
    <row r="110" spans="1:4" x14ac:dyDescent="0.45">
      <c r="A110">
        <v>2015</v>
      </c>
      <c r="B110">
        <v>3</v>
      </c>
      <c r="C110">
        <v>1</v>
      </c>
      <c r="D110">
        <v>4</v>
      </c>
    </row>
    <row r="111" spans="1:4" x14ac:dyDescent="0.45">
      <c r="A111">
        <v>2015</v>
      </c>
      <c r="B111">
        <v>5</v>
      </c>
      <c r="C111">
        <v>0</v>
      </c>
      <c r="D111">
        <v>4</v>
      </c>
    </row>
    <row r="112" spans="1:4" x14ac:dyDescent="0.45">
      <c r="A112">
        <v>2015</v>
      </c>
      <c r="B112">
        <v>3</v>
      </c>
      <c r="C112">
        <v>1</v>
      </c>
      <c r="D112">
        <v>3</v>
      </c>
    </row>
    <row r="113" spans="1:4" x14ac:dyDescent="0.45">
      <c r="A113">
        <v>2015</v>
      </c>
      <c r="B113">
        <v>3</v>
      </c>
      <c r="C113">
        <v>2</v>
      </c>
      <c r="D113">
        <v>4</v>
      </c>
    </row>
    <row r="114" spans="1:4" x14ac:dyDescent="0.45">
      <c r="A114">
        <v>2015</v>
      </c>
      <c r="B114">
        <v>1</v>
      </c>
      <c r="C114">
        <v>4</v>
      </c>
      <c r="D114">
        <v>5</v>
      </c>
    </row>
    <row r="115" spans="1:4" x14ac:dyDescent="0.45">
      <c r="A115">
        <v>2015</v>
      </c>
      <c r="B115">
        <v>5</v>
      </c>
      <c r="C115">
        <v>0</v>
      </c>
      <c r="D115">
        <v>4</v>
      </c>
    </row>
    <row r="116" spans="1:4" x14ac:dyDescent="0.45">
      <c r="A116">
        <v>2015</v>
      </c>
      <c r="B116">
        <v>1</v>
      </c>
      <c r="C116">
        <v>3</v>
      </c>
      <c r="D116">
        <v>4</v>
      </c>
    </row>
    <row r="117" spans="1:4" x14ac:dyDescent="0.45">
      <c r="A117">
        <v>2015</v>
      </c>
      <c r="B117">
        <v>4</v>
      </c>
      <c r="C117">
        <v>1</v>
      </c>
      <c r="D117">
        <v>4</v>
      </c>
    </row>
    <row r="118" spans="1:4" x14ac:dyDescent="0.45">
      <c r="A118">
        <v>2015</v>
      </c>
      <c r="B118">
        <v>2</v>
      </c>
      <c r="C118">
        <v>3</v>
      </c>
      <c r="D118">
        <v>5</v>
      </c>
    </row>
    <row r="119" spans="1:4" x14ac:dyDescent="0.45">
      <c r="A119">
        <v>2015</v>
      </c>
      <c r="B119">
        <v>1</v>
      </c>
      <c r="C119">
        <v>6</v>
      </c>
      <c r="D119">
        <v>7</v>
      </c>
    </row>
    <row r="120" spans="1:4" x14ac:dyDescent="0.45">
      <c r="A120">
        <v>2015</v>
      </c>
      <c r="B120">
        <v>2</v>
      </c>
      <c r="C120">
        <v>3</v>
      </c>
      <c r="D120">
        <v>5</v>
      </c>
    </row>
    <row r="121" spans="1:4" x14ac:dyDescent="0.45">
      <c r="A121">
        <v>2015</v>
      </c>
      <c r="B121">
        <v>5</v>
      </c>
      <c r="C121">
        <v>0</v>
      </c>
      <c r="D121">
        <v>4</v>
      </c>
    </row>
    <row r="122" spans="1:4" x14ac:dyDescent="0.45">
      <c r="A122">
        <v>2015</v>
      </c>
      <c r="B122">
        <v>1</v>
      </c>
      <c r="C122">
        <v>3</v>
      </c>
      <c r="D122">
        <v>4</v>
      </c>
    </row>
    <row r="123" spans="1:4" x14ac:dyDescent="0.45">
      <c r="A123">
        <v>2015</v>
      </c>
      <c r="B123">
        <v>0</v>
      </c>
      <c r="C123">
        <v>5</v>
      </c>
      <c r="D123">
        <v>5</v>
      </c>
    </row>
    <row r="124" spans="1:4" x14ac:dyDescent="0.45">
      <c r="A124">
        <v>2015</v>
      </c>
      <c r="B124">
        <v>0</v>
      </c>
      <c r="C124">
        <v>4</v>
      </c>
      <c r="D124">
        <v>4</v>
      </c>
    </row>
    <row r="125" spans="1:4" x14ac:dyDescent="0.45">
      <c r="A125">
        <v>2015</v>
      </c>
      <c r="B125">
        <v>4</v>
      </c>
      <c r="C125">
        <v>0</v>
      </c>
      <c r="D125">
        <v>3</v>
      </c>
    </row>
    <row r="126" spans="1:4" x14ac:dyDescent="0.45">
      <c r="A126">
        <v>2015</v>
      </c>
      <c r="B126">
        <v>0</v>
      </c>
      <c r="C126">
        <v>7</v>
      </c>
      <c r="D126">
        <v>7</v>
      </c>
    </row>
    <row r="127" spans="1:4" x14ac:dyDescent="0.45">
      <c r="A127">
        <v>2015</v>
      </c>
      <c r="B127">
        <v>2</v>
      </c>
      <c r="C127">
        <v>2</v>
      </c>
      <c r="D127">
        <v>3</v>
      </c>
    </row>
    <row r="128" spans="1:4" x14ac:dyDescent="0.45">
      <c r="A128">
        <v>2015</v>
      </c>
      <c r="B128">
        <v>1</v>
      </c>
      <c r="C128">
        <v>5</v>
      </c>
      <c r="D128">
        <v>6</v>
      </c>
    </row>
    <row r="129" spans="1:4" x14ac:dyDescent="0.45">
      <c r="A129">
        <v>2015</v>
      </c>
      <c r="B129">
        <v>3</v>
      </c>
      <c r="C129">
        <v>1</v>
      </c>
      <c r="D129">
        <v>3</v>
      </c>
    </row>
    <row r="130" spans="1:4" x14ac:dyDescent="0.45">
      <c r="A130">
        <v>2015</v>
      </c>
      <c r="B130">
        <v>2</v>
      </c>
      <c r="C130">
        <v>3</v>
      </c>
      <c r="D130">
        <v>5</v>
      </c>
    </row>
    <row r="131" spans="1:4" x14ac:dyDescent="0.45">
      <c r="A131">
        <v>2015</v>
      </c>
      <c r="B131">
        <v>4</v>
      </c>
      <c r="C131">
        <v>0</v>
      </c>
      <c r="D131">
        <v>3</v>
      </c>
    </row>
    <row r="132" spans="1:4" x14ac:dyDescent="0.45">
      <c r="A132">
        <v>2015</v>
      </c>
      <c r="B132">
        <v>1</v>
      </c>
      <c r="C132">
        <v>2</v>
      </c>
      <c r="D132">
        <v>3</v>
      </c>
    </row>
    <row r="133" spans="1:4" x14ac:dyDescent="0.45">
      <c r="A133">
        <v>2015</v>
      </c>
      <c r="B133">
        <v>8</v>
      </c>
      <c r="C133">
        <v>1</v>
      </c>
      <c r="D133">
        <v>8</v>
      </c>
    </row>
    <row r="134" spans="1:4" x14ac:dyDescent="0.45">
      <c r="A134">
        <v>2015</v>
      </c>
      <c r="B134">
        <v>3</v>
      </c>
      <c r="C134">
        <v>0</v>
      </c>
      <c r="D134">
        <v>3</v>
      </c>
    </row>
    <row r="135" spans="1:4" x14ac:dyDescent="0.45">
      <c r="A135">
        <v>2015</v>
      </c>
      <c r="B135">
        <v>3</v>
      </c>
      <c r="C135">
        <v>2</v>
      </c>
      <c r="D135">
        <v>4</v>
      </c>
    </row>
    <row r="136" spans="1:4" x14ac:dyDescent="0.45">
      <c r="A136">
        <v>2015</v>
      </c>
      <c r="B136">
        <v>4</v>
      </c>
      <c r="C136">
        <v>1</v>
      </c>
      <c r="D136">
        <v>4</v>
      </c>
    </row>
    <row r="137" spans="1:4" x14ac:dyDescent="0.45">
      <c r="A137">
        <v>2015</v>
      </c>
      <c r="B137">
        <v>3</v>
      </c>
      <c r="C137">
        <v>0</v>
      </c>
      <c r="D137">
        <v>3</v>
      </c>
    </row>
    <row r="138" spans="1:4" x14ac:dyDescent="0.45">
      <c r="A138">
        <v>2015</v>
      </c>
      <c r="B138">
        <v>3</v>
      </c>
      <c r="C138">
        <v>1</v>
      </c>
      <c r="D138">
        <v>4</v>
      </c>
    </row>
    <row r="139" spans="1:4" x14ac:dyDescent="0.45">
      <c r="A139">
        <v>2015</v>
      </c>
      <c r="B139">
        <v>0</v>
      </c>
      <c r="C139">
        <v>3</v>
      </c>
      <c r="D139">
        <v>3</v>
      </c>
    </row>
    <row r="140" spans="1:4" x14ac:dyDescent="0.45">
      <c r="A140">
        <v>2015</v>
      </c>
      <c r="B140">
        <v>5</v>
      </c>
      <c r="C140">
        <v>2</v>
      </c>
      <c r="D140">
        <v>6</v>
      </c>
    </row>
    <row r="141" spans="1:4" x14ac:dyDescent="0.45">
      <c r="A141">
        <v>2015</v>
      </c>
      <c r="B141">
        <v>4</v>
      </c>
      <c r="C141">
        <v>0</v>
      </c>
      <c r="D141">
        <v>3</v>
      </c>
    </row>
    <row r="142" spans="1:4" x14ac:dyDescent="0.45">
      <c r="A142">
        <v>2015</v>
      </c>
      <c r="B142">
        <v>0</v>
      </c>
      <c r="C142">
        <v>6</v>
      </c>
      <c r="D142">
        <v>6</v>
      </c>
    </row>
    <row r="143" spans="1:4" x14ac:dyDescent="0.45">
      <c r="A143">
        <v>2015</v>
      </c>
      <c r="B143">
        <v>5</v>
      </c>
      <c r="C143">
        <v>0</v>
      </c>
      <c r="D143">
        <v>5</v>
      </c>
    </row>
    <row r="144" spans="1:4" x14ac:dyDescent="0.45">
      <c r="A144">
        <v>2015</v>
      </c>
      <c r="B144">
        <v>4</v>
      </c>
      <c r="C144">
        <v>1</v>
      </c>
      <c r="D144">
        <v>4</v>
      </c>
    </row>
    <row r="145" spans="1:4" x14ac:dyDescent="0.45">
      <c r="A145">
        <v>2015</v>
      </c>
      <c r="B145">
        <v>3</v>
      </c>
      <c r="C145">
        <v>5</v>
      </c>
      <c r="D145">
        <v>8</v>
      </c>
    </row>
    <row r="146" spans="1:4" x14ac:dyDescent="0.45">
      <c r="A146">
        <v>2015</v>
      </c>
      <c r="B146">
        <v>3</v>
      </c>
      <c r="C146">
        <v>1</v>
      </c>
      <c r="D146">
        <v>4</v>
      </c>
    </row>
    <row r="147" spans="1:4" x14ac:dyDescent="0.45">
      <c r="A147">
        <v>2015</v>
      </c>
      <c r="B147">
        <v>0</v>
      </c>
      <c r="C147">
        <v>5</v>
      </c>
      <c r="D147">
        <v>5</v>
      </c>
    </row>
    <row r="148" spans="1:4" x14ac:dyDescent="0.45">
      <c r="A148">
        <v>2014</v>
      </c>
      <c r="B148">
        <v>7</v>
      </c>
      <c r="C148">
        <v>1</v>
      </c>
      <c r="D148">
        <v>7</v>
      </c>
    </row>
    <row r="149" spans="1:4" x14ac:dyDescent="0.45">
      <c r="A149">
        <v>2014</v>
      </c>
      <c r="B149">
        <v>5</v>
      </c>
      <c r="C149">
        <v>0</v>
      </c>
      <c r="D149">
        <v>4</v>
      </c>
    </row>
    <row r="150" spans="1:4" x14ac:dyDescent="0.45">
      <c r="A150">
        <v>2014</v>
      </c>
      <c r="B150">
        <v>1</v>
      </c>
      <c r="C150">
        <v>3</v>
      </c>
      <c r="D150">
        <v>3</v>
      </c>
    </row>
    <row r="151" spans="1:4" x14ac:dyDescent="0.45">
      <c r="A151">
        <v>2014</v>
      </c>
      <c r="B151">
        <v>5</v>
      </c>
      <c r="C151">
        <v>1</v>
      </c>
      <c r="D151">
        <v>5</v>
      </c>
    </row>
    <row r="152" spans="1:4" x14ac:dyDescent="0.45">
      <c r="A152">
        <v>2014</v>
      </c>
      <c r="B152">
        <v>2</v>
      </c>
      <c r="C152">
        <v>3</v>
      </c>
      <c r="D152">
        <v>4</v>
      </c>
    </row>
    <row r="153" spans="1:4" x14ac:dyDescent="0.45">
      <c r="A153">
        <v>2014</v>
      </c>
      <c r="B153">
        <v>1</v>
      </c>
      <c r="C153">
        <v>9</v>
      </c>
      <c r="D153">
        <v>10</v>
      </c>
    </row>
    <row r="154" spans="1:4" x14ac:dyDescent="0.45">
      <c r="A154">
        <v>2014</v>
      </c>
      <c r="B154">
        <v>5</v>
      </c>
      <c r="C154">
        <v>0</v>
      </c>
      <c r="D154">
        <v>3</v>
      </c>
    </row>
    <row r="155" spans="1:4" x14ac:dyDescent="0.45">
      <c r="A155">
        <v>2014</v>
      </c>
      <c r="B155">
        <v>1</v>
      </c>
      <c r="C155">
        <v>2</v>
      </c>
      <c r="D155">
        <v>3</v>
      </c>
    </row>
    <row r="156" spans="1:4" x14ac:dyDescent="0.45">
      <c r="A156">
        <v>2014</v>
      </c>
      <c r="B156">
        <v>6</v>
      </c>
      <c r="C156">
        <v>13</v>
      </c>
      <c r="D156">
        <v>19</v>
      </c>
    </row>
    <row r="157" spans="1:4" x14ac:dyDescent="0.45">
      <c r="A157">
        <v>2014</v>
      </c>
      <c r="B157">
        <v>1</v>
      </c>
      <c r="C157">
        <v>6</v>
      </c>
      <c r="D157">
        <v>6</v>
      </c>
    </row>
    <row r="158" spans="1:4" x14ac:dyDescent="0.45">
      <c r="A158">
        <v>2014</v>
      </c>
      <c r="B158">
        <v>3</v>
      </c>
      <c r="C158">
        <v>12</v>
      </c>
      <c r="D158">
        <v>15</v>
      </c>
    </row>
    <row r="159" spans="1:4" x14ac:dyDescent="0.45">
      <c r="A159">
        <v>2014</v>
      </c>
      <c r="B159">
        <v>4</v>
      </c>
      <c r="C159">
        <v>16</v>
      </c>
      <c r="D159">
        <v>19</v>
      </c>
    </row>
    <row r="160" spans="1:4" x14ac:dyDescent="0.45">
      <c r="A160">
        <v>2014</v>
      </c>
      <c r="B160">
        <v>0</v>
      </c>
      <c r="C160">
        <v>8</v>
      </c>
      <c r="D160">
        <v>8</v>
      </c>
    </row>
    <row r="161" spans="1:4" x14ac:dyDescent="0.45">
      <c r="A161">
        <v>2014</v>
      </c>
      <c r="B161">
        <v>4</v>
      </c>
      <c r="C161">
        <v>2</v>
      </c>
      <c r="D161">
        <v>6</v>
      </c>
    </row>
    <row r="162" spans="1:4" x14ac:dyDescent="0.45">
      <c r="A162">
        <v>2013</v>
      </c>
      <c r="B162">
        <v>3</v>
      </c>
      <c r="C162">
        <v>5</v>
      </c>
      <c r="D162">
        <v>8</v>
      </c>
    </row>
    <row r="163" spans="1:4" x14ac:dyDescent="0.45">
      <c r="A163">
        <v>2013</v>
      </c>
      <c r="B163">
        <v>1</v>
      </c>
      <c r="C163">
        <v>3</v>
      </c>
      <c r="D163">
        <v>4</v>
      </c>
    </row>
    <row r="164" spans="1:4" x14ac:dyDescent="0.45">
      <c r="A164">
        <v>2013</v>
      </c>
      <c r="B164">
        <v>2</v>
      </c>
      <c r="C164">
        <v>2</v>
      </c>
      <c r="D164">
        <v>3</v>
      </c>
    </row>
    <row r="165" spans="1:4" x14ac:dyDescent="0.45">
      <c r="A165">
        <v>2013</v>
      </c>
      <c r="B165">
        <v>13</v>
      </c>
      <c r="C165">
        <v>3</v>
      </c>
      <c r="D165">
        <v>15</v>
      </c>
    </row>
    <row r="166" spans="1:4" x14ac:dyDescent="0.45">
      <c r="A166">
        <v>2013</v>
      </c>
      <c r="B166">
        <v>4</v>
      </c>
      <c r="C166">
        <v>0</v>
      </c>
      <c r="D166">
        <v>4</v>
      </c>
    </row>
    <row r="167" spans="1:4" x14ac:dyDescent="0.45">
      <c r="A167">
        <v>2013</v>
      </c>
      <c r="B167">
        <v>4</v>
      </c>
      <c r="C167">
        <v>4</v>
      </c>
      <c r="D167">
        <v>8</v>
      </c>
    </row>
    <row r="168" spans="1:4" x14ac:dyDescent="0.45">
      <c r="A168">
        <v>2013</v>
      </c>
      <c r="B168">
        <v>3</v>
      </c>
      <c r="C168">
        <v>3</v>
      </c>
      <c r="D168">
        <v>6</v>
      </c>
    </row>
    <row r="169" spans="1:4" x14ac:dyDescent="0.45">
      <c r="A169">
        <v>2013</v>
      </c>
      <c r="B169">
        <v>7</v>
      </c>
      <c r="C169">
        <v>0</v>
      </c>
      <c r="D169">
        <v>7</v>
      </c>
    </row>
    <row r="170" spans="1:4" x14ac:dyDescent="0.45">
      <c r="A170">
        <v>2013</v>
      </c>
      <c r="B170">
        <v>6</v>
      </c>
      <c r="C170">
        <v>3</v>
      </c>
      <c r="D170">
        <v>8</v>
      </c>
    </row>
    <row r="171" spans="1:4" x14ac:dyDescent="0.45">
      <c r="A171">
        <v>2013</v>
      </c>
      <c r="B171">
        <v>7</v>
      </c>
      <c r="C171">
        <v>1</v>
      </c>
      <c r="D171">
        <v>7</v>
      </c>
    </row>
    <row r="172" spans="1:4" x14ac:dyDescent="0.45">
      <c r="A172">
        <v>2013</v>
      </c>
      <c r="B172">
        <v>5</v>
      </c>
      <c r="C172">
        <v>0</v>
      </c>
      <c r="D172">
        <v>4</v>
      </c>
    </row>
    <row r="173" spans="1:4" x14ac:dyDescent="0.45">
      <c r="A173">
        <v>2013</v>
      </c>
      <c r="B173">
        <v>5</v>
      </c>
      <c r="C173">
        <v>2</v>
      </c>
      <c r="D173">
        <v>6</v>
      </c>
    </row>
    <row r="174" spans="1:4" x14ac:dyDescent="0.45">
      <c r="A174">
        <v>2013</v>
      </c>
      <c r="B174">
        <v>4</v>
      </c>
      <c r="C174">
        <v>3</v>
      </c>
      <c r="D174">
        <v>6</v>
      </c>
    </row>
    <row r="175" spans="1:4" x14ac:dyDescent="0.45">
      <c r="A175">
        <v>2013</v>
      </c>
      <c r="B175">
        <v>4</v>
      </c>
      <c r="C175">
        <v>2</v>
      </c>
      <c r="D175">
        <v>7</v>
      </c>
    </row>
    <row r="176" spans="1:4" x14ac:dyDescent="0.45">
      <c r="A176">
        <v>2013</v>
      </c>
      <c r="B176">
        <v>3</v>
      </c>
      <c r="C176">
        <v>1</v>
      </c>
      <c r="D176">
        <v>3</v>
      </c>
    </row>
    <row r="177" spans="1:4" x14ac:dyDescent="0.45">
      <c r="A177">
        <v>2013</v>
      </c>
      <c r="B177">
        <v>5</v>
      </c>
      <c r="C177">
        <v>0</v>
      </c>
      <c r="D177">
        <v>5</v>
      </c>
    </row>
    <row r="178" spans="1:4" x14ac:dyDescent="0.45">
      <c r="A178">
        <v>2012</v>
      </c>
      <c r="B178">
        <v>28</v>
      </c>
      <c r="C178">
        <v>2</v>
      </c>
      <c r="D178">
        <v>29</v>
      </c>
    </row>
    <row r="179" spans="1:4" x14ac:dyDescent="0.45">
      <c r="A179">
        <v>2012</v>
      </c>
      <c r="B179">
        <v>3</v>
      </c>
      <c r="C179">
        <v>1</v>
      </c>
      <c r="D179">
        <v>3</v>
      </c>
    </row>
    <row r="180" spans="1:4" x14ac:dyDescent="0.45">
      <c r="A180">
        <v>2012</v>
      </c>
      <c r="B180">
        <v>4</v>
      </c>
      <c r="C180">
        <v>4</v>
      </c>
      <c r="D180">
        <v>7</v>
      </c>
    </row>
    <row r="181" spans="1:4" x14ac:dyDescent="0.45">
      <c r="A181">
        <v>2012</v>
      </c>
      <c r="B181">
        <v>0</v>
      </c>
      <c r="C181">
        <v>15</v>
      </c>
      <c r="D181">
        <v>15</v>
      </c>
    </row>
    <row r="182" spans="1:4" x14ac:dyDescent="0.45">
      <c r="A182">
        <v>2012</v>
      </c>
      <c r="B182">
        <v>7</v>
      </c>
      <c r="C182">
        <v>2</v>
      </c>
      <c r="D182">
        <v>8</v>
      </c>
    </row>
    <row r="183" spans="1:4" x14ac:dyDescent="0.45">
      <c r="A183">
        <v>2012</v>
      </c>
      <c r="B183">
        <v>7</v>
      </c>
      <c r="C183">
        <v>4</v>
      </c>
      <c r="D183">
        <v>10</v>
      </c>
    </row>
    <row r="184" spans="1:4" x14ac:dyDescent="0.45">
      <c r="A184">
        <v>2012</v>
      </c>
      <c r="B184">
        <v>12</v>
      </c>
      <c r="C184">
        <v>70</v>
      </c>
      <c r="D184">
        <v>82</v>
      </c>
    </row>
    <row r="185" spans="1:4" x14ac:dyDescent="0.45">
      <c r="A185">
        <v>2012</v>
      </c>
      <c r="B185">
        <v>3</v>
      </c>
      <c r="C185">
        <v>3</v>
      </c>
      <c r="D185">
        <v>6</v>
      </c>
    </row>
    <row r="186" spans="1:4" x14ac:dyDescent="0.45">
      <c r="A186">
        <v>2012</v>
      </c>
      <c r="B186">
        <v>6</v>
      </c>
      <c r="C186">
        <v>1</v>
      </c>
      <c r="D186">
        <v>6</v>
      </c>
    </row>
    <row r="187" spans="1:4" x14ac:dyDescent="0.45">
      <c r="A187">
        <v>2012</v>
      </c>
      <c r="B187">
        <v>6</v>
      </c>
      <c r="C187">
        <v>1</v>
      </c>
      <c r="D187">
        <v>7</v>
      </c>
    </row>
    <row r="188" spans="1:4" x14ac:dyDescent="0.45">
      <c r="A188">
        <v>2012</v>
      </c>
      <c r="B188">
        <v>3</v>
      </c>
      <c r="C188">
        <v>2</v>
      </c>
      <c r="D188">
        <v>5</v>
      </c>
    </row>
    <row r="189" spans="1:4" x14ac:dyDescent="0.45">
      <c r="A189">
        <v>2012</v>
      </c>
      <c r="B189">
        <v>7</v>
      </c>
      <c r="C189">
        <v>3</v>
      </c>
      <c r="D189">
        <v>10</v>
      </c>
    </row>
    <row r="190" spans="1:4" x14ac:dyDescent="0.45">
      <c r="A190">
        <v>2012</v>
      </c>
      <c r="B190">
        <v>3</v>
      </c>
      <c r="C190">
        <v>3</v>
      </c>
      <c r="D190">
        <v>6</v>
      </c>
    </row>
    <row r="191" spans="1:4" x14ac:dyDescent="0.45">
      <c r="A191">
        <v>2012</v>
      </c>
      <c r="B191">
        <v>5</v>
      </c>
      <c r="C191">
        <v>0</v>
      </c>
      <c r="D191">
        <v>5</v>
      </c>
    </row>
    <row r="192" spans="1:4" x14ac:dyDescent="0.45">
      <c r="A192">
        <v>2012</v>
      </c>
      <c r="B192">
        <v>5</v>
      </c>
      <c r="C192">
        <v>0</v>
      </c>
      <c r="D192">
        <v>5</v>
      </c>
    </row>
    <row r="193" spans="1:4" x14ac:dyDescent="0.45">
      <c r="A193">
        <v>2011</v>
      </c>
      <c r="B193">
        <v>8</v>
      </c>
      <c r="C193">
        <v>1</v>
      </c>
      <c r="D193">
        <v>9</v>
      </c>
    </row>
    <row r="194" spans="1:4" x14ac:dyDescent="0.45">
      <c r="A194">
        <v>2011</v>
      </c>
      <c r="B194">
        <v>5</v>
      </c>
      <c r="C194">
        <v>7</v>
      </c>
      <c r="D194">
        <v>12</v>
      </c>
    </row>
    <row r="195" spans="1:4" x14ac:dyDescent="0.45">
      <c r="A195">
        <v>2011</v>
      </c>
      <c r="B195">
        <v>8</v>
      </c>
      <c r="C195">
        <v>2</v>
      </c>
      <c r="D195">
        <v>9</v>
      </c>
    </row>
    <row r="196" spans="1:4" x14ac:dyDescent="0.45">
      <c r="A196">
        <v>2011</v>
      </c>
      <c r="B196">
        <v>1</v>
      </c>
      <c r="C196">
        <v>3</v>
      </c>
      <c r="D196">
        <v>4</v>
      </c>
    </row>
    <row r="197" spans="1:4" x14ac:dyDescent="0.45">
      <c r="A197">
        <v>2011</v>
      </c>
      <c r="B197">
        <v>1</v>
      </c>
      <c r="C197">
        <v>11</v>
      </c>
      <c r="D197">
        <v>12</v>
      </c>
    </row>
    <row r="198" spans="1:4" x14ac:dyDescent="0.45">
      <c r="A198">
        <v>2011</v>
      </c>
      <c r="B198">
        <v>6</v>
      </c>
      <c r="C198">
        <v>13</v>
      </c>
      <c r="D198">
        <v>19</v>
      </c>
    </row>
    <row r="199" spans="1:4" x14ac:dyDescent="0.45">
      <c r="A199">
        <v>2010</v>
      </c>
      <c r="B199">
        <v>9</v>
      </c>
      <c r="C199">
        <v>2</v>
      </c>
      <c r="D199">
        <v>11</v>
      </c>
    </row>
    <row r="200" spans="1:4" x14ac:dyDescent="0.45">
      <c r="A200">
        <v>2010</v>
      </c>
      <c r="B200">
        <v>0</v>
      </c>
      <c r="C200">
        <v>3</v>
      </c>
      <c r="D200">
        <v>6</v>
      </c>
    </row>
    <row r="201" spans="1:4" x14ac:dyDescent="0.45">
      <c r="A201">
        <v>2009</v>
      </c>
      <c r="B201">
        <v>4</v>
      </c>
      <c r="C201">
        <v>1</v>
      </c>
      <c r="D201">
        <v>5</v>
      </c>
    </row>
    <row r="202" spans="1:4" x14ac:dyDescent="0.45">
      <c r="A202">
        <v>2009</v>
      </c>
      <c r="B202">
        <v>5</v>
      </c>
      <c r="C202">
        <v>0</v>
      </c>
      <c r="D202">
        <v>4</v>
      </c>
    </row>
    <row r="203" spans="1:4" x14ac:dyDescent="0.45">
      <c r="A203">
        <v>2009</v>
      </c>
      <c r="B203">
        <v>13</v>
      </c>
      <c r="C203">
        <v>32</v>
      </c>
      <c r="D203">
        <v>45</v>
      </c>
    </row>
    <row r="204" spans="1:4" x14ac:dyDescent="0.45">
      <c r="A204">
        <v>2009</v>
      </c>
      <c r="B204">
        <v>14</v>
      </c>
      <c r="C204">
        <v>4</v>
      </c>
      <c r="D204">
        <v>18</v>
      </c>
    </row>
    <row r="205" spans="1:4" x14ac:dyDescent="0.45">
      <c r="A205">
        <v>2009</v>
      </c>
      <c r="B205">
        <v>8</v>
      </c>
      <c r="C205">
        <v>3</v>
      </c>
      <c r="D205">
        <v>11</v>
      </c>
    </row>
    <row r="206" spans="1:4" x14ac:dyDescent="0.45">
      <c r="A206">
        <v>2009</v>
      </c>
      <c r="B206">
        <v>6</v>
      </c>
      <c r="C206">
        <v>1</v>
      </c>
      <c r="D206">
        <v>6</v>
      </c>
    </row>
    <row r="207" spans="1:4" x14ac:dyDescent="0.45">
      <c r="A207">
        <v>2009</v>
      </c>
      <c r="B207">
        <v>8</v>
      </c>
      <c r="C207">
        <v>2</v>
      </c>
      <c r="D207">
        <v>10</v>
      </c>
    </row>
    <row r="208" spans="1:4" x14ac:dyDescent="0.45">
      <c r="A208">
        <v>2009</v>
      </c>
      <c r="B208">
        <v>11</v>
      </c>
      <c r="C208">
        <v>6</v>
      </c>
      <c r="D208">
        <v>16</v>
      </c>
    </row>
    <row r="209" spans="1:4" x14ac:dyDescent="0.45">
      <c r="A209">
        <v>2008</v>
      </c>
      <c r="B209">
        <v>10</v>
      </c>
      <c r="C209">
        <v>2</v>
      </c>
      <c r="D209">
        <v>11</v>
      </c>
    </row>
    <row r="210" spans="1:4" x14ac:dyDescent="0.45">
      <c r="A210">
        <v>2008</v>
      </c>
      <c r="B210">
        <v>0</v>
      </c>
      <c r="C210">
        <v>1</v>
      </c>
      <c r="D210">
        <v>3</v>
      </c>
    </row>
    <row r="211" spans="1:4" x14ac:dyDescent="0.45">
      <c r="A211">
        <v>2008</v>
      </c>
      <c r="B211">
        <v>0</v>
      </c>
      <c r="C211">
        <v>3</v>
      </c>
      <c r="D211">
        <v>3</v>
      </c>
    </row>
    <row r="212" spans="1:4" x14ac:dyDescent="0.45">
      <c r="A212">
        <v>2008</v>
      </c>
      <c r="B212">
        <v>7</v>
      </c>
      <c r="C212">
        <v>1</v>
      </c>
      <c r="D212">
        <v>7</v>
      </c>
    </row>
    <row r="213" spans="1:4" x14ac:dyDescent="0.45">
      <c r="A213">
        <v>2008</v>
      </c>
      <c r="B213">
        <v>5</v>
      </c>
      <c r="C213">
        <v>21</v>
      </c>
      <c r="D213">
        <v>26</v>
      </c>
    </row>
    <row r="214" spans="1:4" x14ac:dyDescent="0.45">
      <c r="A214">
        <v>2008</v>
      </c>
      <c r="B214">
        <v>6</v>
      </c>
      <c r="C214">
        <v>2</v>
      </c>
      <c r="D214">
        <v>7</v>
      </c>
    </row>
    <row r="215" spans="1:4" x14ac:dyDescent="0.45">
      <c r="A215">
        <v>2007</v>
      </c>
      <c r="B215">
        <v>6</v>
      </c>
      <c r="C215">
        <v>0</v>
      </c>
      <c r="D215">
        <v>6</v>
      </c>
    </row>
    <row r="216" spans="1:4" x14ac:dyDescent="0.45">
      <c r="A216">
        <v>2007</v>
      </c>
      <c r="B216">
        <v>0</v>
      </c>
      <c r="C216">
        <v>6</v>
      </c>
      <c r="D216">
        <v>6</v>
      </c>
    </row>
    <row r="217" spans="1:4" x14ac:dyDescent="0.45">
      <c r="A217">
        <v>2007</v>
      </c>
      <c r="B217">
        <v>5</v>
      </c>
      <c r="C217">
        <v>5</v>
      </c>
      <c r="D217">
        <v>9</v>
      </c>
    </row>
    <row r="218" spans="1:4" x14ac:dyDescent="0.45">
      <c r="A218">
        <v>2007</v>
      </c>
      <c r="B218">
        <v>9</v>
      </c>
      <c r="C218">
        <v>4</v>
      </c>
      <c r="D218">
        <v>13</v>
      </c>
    </row>
    <row r="219" spans="1:4" x14ac:dyDescent="0.45">
      <c r="A219">
        <v>2007</v>
      </c>
      <c r="B219">
        <v>0</v>
      </c>
      <c r="C219">
        <v>4</v>
      </c>
      <c r="D219">
        <v>4</v>
      </c>
    </row>
    <row r="220" spans="1:4" x14ac:dyDescent="0.45">
      <c r="A220">
        <v>2007</v>
      </c>
      <c r="B220">
        <v>1</v>
      </c>
      <c r="C220">
        <v>4</v>
      </c>
      <c r="D220">
        <v>4</v>
      </c>
    </row>
    <row r="221" spans="1:4" x14ac:dyDescent="0.45">
      <c r="A221">
        <v>2007</v>
      </c>
      <c r="B221">
        <v>6</v>
      </c>
      <c r="C221">
        <v>1</v>
      </c>
      <c r="D221">
        <v>7</v>
      </c>
    </row>
    <row r="222" spans="1:4" x14ac:dyDescent="0.45">
      <c r="A222">
        <v>2007</v>
      </c>
      <c r="B222">
        <v>32</v>
      </c>
      <c r="C222">
        <v>23</v>
      </c>
      <c r="D222">
        <v>55</v>
      </c>
    </row>
    <row r="223" spans="1:4" x14ac:dyDescent="0.45">
      <c r="A223">
        <v>2007</v>
      </c>
      <c r="B223">
        <v>0</v>
      </c>
      <c r="C223">
        <v>10</v>
      </c>
      <c r="D223">
        <v>10</v>
      </c>
    </row>
    <row r="224" spans="1:4" x14ac:dyDescent="0.45">
      <c r="A224">
        <v>2007</v>
      </c>
      <c r="B224">
        <v>6</v>
      </c>
      <c r="C224">
        <v>4</v>
      </c>
      <c r="D224">
        <v>9</v>
      </c>
    </row>
    <row r="225" spans="1:4" x14ac:dyDescent="0.45">
      <c r="A225">
        <v>2006</v>
      </c>
      <c r="B225">
        <v>6</v>
      </c>
      <c r="C225">
        <v>5</v>
      </c>
      <c r="D225">
        <v>11</v>
      </c>
    </row>
    <row r="226" spans="1:4" x14ac:dyDescent="0.45">
      <c r="A226">
        <v>2006</v>
      </c>
      <c r="B226">
        <v>6</v>
      </c>
      <c r="C226">
        <v>5</v>
      </c>
      <c r="D226">
        <v>10</v>
      </c>
    </row>
    <row r="227" spans="1:4" x14ac:dyDescent="0.45">
      <c r="A227">
        <v>2006</v>
      </c>
      <c r="B227">
        <v>0</v>
      </c>
      <c r="C227">
        <v>5</v>
      </c>
      <c r="D227">
        <v>5</v>
      </c>
    </row>
    <row r="228" spans="1:4" x14ac:dyDescent="0.45">
      <c r="A228">
        <v>2006</v>
      </c>
      <c r="B228">
        <v>1</v>
      </c>
      <c r="C228">
        <v>2</v>
      </c>
      <c r="D228">
        <v>3</v>
      </c>
    </row>
    <row r="229" spans="1:4" x14ac:dyDescent="0.45">
      <c r="A229">
        <v>2006</v>
      </c>
      <c r="B229">
        <v>2</v>
      </c>
      <c r="C229">
        <v>2</v>
      </c>
      <c r="D229">
        <v>4</v>
      </c>
    </row>
    <row r="230" spans="1:4" x14ac:dyDescent="0.45">
      <c r="A230">
        <v>2006</v>
      </c>
      <c r="B230">
        <v>7</v>
      </c>
      <c r="C230">
        <v>2</v>
      </c>
      <c r="D230">
        <v>9</v>
      </c>
    </row>
    <row r="231" spans="1:4" x14ac:dyDescent="0.45">
      <c r="A231">
        <v>2006</v>
      </c>
      <c r="B231">
        <v>8</v>
      </c>
      <c r="C231">
        <v>0</v>
      </c>
      <c r="D231">
        <v>7</v>
      </c>
    </row>
    <row r="232" spans="1:4" x14ac:dyDescent="0.45">
      <c r="A232">
        <v>2005</v>
      </c>
      <c r="B232">
        <v>10</v>
      </c>
      <c r="C232">
        <v>5</v>
      </c>
      <c r="D232">
        <v>14</v>
      </c>
    </row>
    <row r="233" spans="1:4" x14ac:dyDescent="0.45">
      <c r="A233">
        <v>2005</v>
      </c>
      <c r="B233">
        <v>8</v>
      </c>
      <c r="C233">
        <v>4</v>
      </c>
      <c r="D233">
        <v>11</v>
      </c>
    </row>
    <row r="234" spans="1:4" x14ac:dyDescent="0.45">
      <c r="A234">
        <v>2005</v>
      </c>
      <c r="B234">
        <v>3</v>
      </c>
      <c r="C234">
        <v>4</v>
      </c>
      <c r="D234">
        <v>6</v>
      </c>
    </row>
    <row r="235" spans="1:4" x14ac:dyDescent="0.45">
      <c r="A235">
        <v>2004</v>
      </c>
      <c r="B235">
        <v>5</v>
      </c>
      <c r="C235">
        <v>7</v>
      </c>
      <c r="D235">
        <v>11</v>
      </c>
    </row>
    <row r="236" spans="1:4" x14ac:dyDescent="0.45">
      <c r="A236">
        <v>2004</v>
      </c>
      <c r="B236">
        <v>6</v>
      </c>
      <c r="C236">
        <v>2</v>
      </c>
      <c r="D236">
        <v>8</v>
      </c>
    </row>
    <row r="237" spans="1:4" x14ac:dyDescent="0.45">
      <c r="A237">
        <v>2003</v>
      </c>
      <c r="B237">
        <v>7</v>
      </c>
      <c r="C237">
        <v>0</v>
      </c>
      <c r="D237">
        <v>6</v>
      </c>
    </row>
    <row r="238" spans="1:4" x14ac:dyDescent="0.45">
      <c r="A238">
        <v>2003</v>
      </c>
      <c r="B238">
        <v>7</v>
      </c>
      <c r="C238">
        <v>8</v>
      </c>
      <c r="D238">
        <v>15</v>
      </c>
    </row>
    <row r="239" spans="1:4" x14ac:dyDescent="0.45">
      <c r="A239">
        <v>2003</v>
      </c>
      <c r="B239">
        <v>1</v>
      </c>
      <c r="C239">
        <v>2</v>
      </c>
      <c r="D239">
        <v>3</v>
      </c>
    </row>
    <row r="240" spans="1:4" x14ac:dyDescent="0.45">
      <c r="A240">
        <v>2002</v>
      </c>
      <c r="B240">
        <v>4</v>
      </c>
      <c r="C240">
        <v>0</v>
      </c>
      <c r="D240">
        <v>3</v>
      </c>
    </row>
    <row r="241" spans="1:4" x14ac:dyDescent="0.45">
      <c r="A241">
        <v>2002</v>
      </c>
      <c r="B241">
        <v>3</v>
      </c>
      <c r="C241">
        <v>3</v>
      </c>
      <c r="D241">
        <v>6</v>
      </c>
    </row>
    <row r="242" spans="1:4" x14ac:dyDescent="0.45">
      <c r="A242">
        <v>2001</v>
      </c>
      <c r="B242">
        <v>2</v>
      </c>
      <c r="C242">
        <v>13</v>
      </c>
      <c r="D242">
        <v>15</v>
      </c>
    </row>
    <row r="243" spans="1:4" x14ac:dyDescent="0.45">
      <c r="A243">
        <v>2001</v>
      </c>
      <c r="B243">
        <v>6</v>
      </c>
      <c r="C243">
        <v>4</v>
      </c>
      <c r="D243">
        <v>9</v>
      </c>
    </row>
    <row r="244" spans="1:4" x14ac:dyDescent="0.45">
      <c r="A244">
        <v>2000</v>
      </c>
      <c r="B244">
        <v>7</v>
      </c>
      <c r="C244">
        <v>0</v>
      </c>
      <c r="D244">
        <v>7</v>
      </c>
    </row>
    <row r="245" spans="1:4" x14ac:dyDescent="0.45">
      <c r="A245">
        <v>1999</v>
      </c>
      <c r="B245">
        <v>5</v>
      </c>
      <c r="C245">
        <v>3</v>
      </c>
      <c r="D245">
        <v>8</v>
      </c>
    </row>
    <row r="246" spans="1:4" x14ac:dyDescent="0.45">
      <c r="A246">
        <v>1999</v>
      </c>
      <c r="B246">
        <v>0</v>
      </c>
      <c r="C246">
        <v>4</v>
      </c>
      <c r="D246">
        <v>4</v>
      </c>
    </row>
    <row r="247" spans="1:4" x14ac:dyDescent="0.45">
      <c r="A247">
        <v>1999</v>
      </c>
      <c r="B247">
        <v>7</v>
      </c>
      <c r="C247">
        <v>0</v>
      </c>
      <c r="D247">
        <v>7</v>
      </c>
    </row>
    <row r="248" spans="1:4" x14ac:dyDescent="0.45">
      <c r="A248">
        <v>1999</v>
      </c>
      <c r="B248">
        <v>8</v>
      </c>
      <c r="C248">
        <v>7</v>
      </c>
      <c r="D248">
        <v>14</v>
      </c>
    </row>
    <row r="249" spans="1:4" x14ac:dyDescent="0.45">
      <c r="A249">
        <v>1999</v>
      </c>
      <c r="B249">
        <v>10</v>
      </c>
      <c r="C249">
        <v>12</v>
      </c>
      <c r="D249">
        <v>21</v>
      </c>
    </row>
    <row r="250" spans="1:4" x14ac:dyDescent="0.45">
      <c r="A250">
        <v>1999</v>
      </c>
      <c r="B250">
        <v>0</v>
      </c>
      <c r="C250">
        <v>6</v>
      </c>
      <c r="D250">
        <v>6</v>
      </c>
    </row>
    <row r="251" spans="1:4" x14ac:dyDescent="0.45">
      <c r="A251">
        <v>1999</v>
      </c>
      <c r="B251">
        <v>15</v>
      </c>
      <c r="C251">
        <v>24</v>
      </c>
      <c r="D251">
        <v>37</v>
      </c>
    </row>
    <row r="252" spans="1:4" x14ac:dyDescent="0.45">
      <c r="A252">
        <v>1998</v>
      </c>
      <c r="B252">
        <v>0</v>
      </c>
      <c r="C252">
        <v>6</v>
      </c>
      <c r="D252">
        <v>6</v>
      </c>
    </row>
    <row r="253" spans="1:4" x14ac:dyDescent="0.45">
      <c r="A253">
        <v>1998</v>
      </c>
      <c r="B253">
        <v>4</v>
      </c>
      <c r="C253">
        <v>25</v>
      </c>
      <c r="D253">
        <v>29</v>
      </c>
    </row>
    <row r="254" spans="1:4" x14ac:dyDescent="0.45">
      <c r="A254">
        <v>1998</v>
      </c>
      <c r="B254">
        <v>1</v>
      </c>
      <c r="C254">
        <v>3</v>
      </c>
      <c r="D254">
        <v>4</v>
      </c>
    </row>
    <row r="255" spans="1:4" x14ac:dyDescent="0.45">
      <c r="A255">
        <v>1998</v>
      </c>
      <c r="B255">
        <v>5</v>
      </c>
      <c r="C255">
        <v>10</v>
      </c>
      <c r="D255">
        <v>15</v>
      </c>
    </row>
    <row r="256" spans="1:4" x14ac:dyDescent="0.45">
      <c r="A256">
        <v>1998</v>
      </c>
      <c r="B256">
        <v>5</v>
      </c>
      <c r="C256">
        <v>0</v>
      </c>
      <c r="D256">
        <v>4</v>
      </c>
    </row>
    <row r="257" spans="1:4" x14ac:dyDescent="0.45">
      <c r="A257">
        <v>1997</v>
      </c>
      <c r="B257">
        <v>2</v>
      </c>
      <c r="C257">
        <v>2</v>
      </c>
      <c r="D257">
        <v>3</v>
      </c>
    </row>
    <row r="258" spans="1:4" x14ac:dyDescent="0.45">
      <c r="A258">
        <v>1997</v>
      </c>
      <c r="B258">
        <v>5</v>
      </c>
      <c r="C258">
        <v>2</v>
      </c>
      <c r="D258">
        <v>6</v>
      </c>
    </row>
    <row r="259" spans="1:4" x14ac:dyDescent="0.45">
      <c r="A259">
        <v>1997</v>
      </c>
      <c r="B259">
        <v>3</v>
      </c>
      <c r="C259">
        <v>5</v>
      </c>
      <c r="D259">
        <v>8</v>
      </c>
    </row>
    <row r="260" spans="1:4" x14ac:dyDescent="0.45">
      <c r="A260">
        <v>1997</v>
      </c>
      <c r="B260">
        <v>2</v>
      </c>
      <c r="C260">
        <v>7</v>
      </c>
      <c r="D260">
        <v>9</v>
      </c>
    </row>
    <row r="261" spans="1:4" x14ac:dyDescent="0.45">
      <c r="A261">
        <v>1997</v>
      </c>
      <c r="B261">
        <v>4</v>
      </c>
      <c r="C261">
        <v>3</v>
      </c>
      <c r="D261">
        <v>7</v>
      </c>
    </row>
    <row r="262" spans="1:4" x14ac:dyDescent="0.45">
      <c r="A262">
        <v>1997</v>
      </c>
      <c r="B262">
        <v>2</v>
      </c>
      <c r="C262">
        <v>2</v>
      </c>
      <c r="D262">
        <v>4</v>
      </c>
    </row>
    <row r="263" spans="1:4" x14ac:dyDescent="0.45">
      <c r="A263">
        <v>1996</v>
      </c>
      <c r="B263">
        <v>3</v>
      </c>
      <c r="C263">
        <v>0</v>
      </c>
      <c r="D263">
        <v>3</v>
      </c>
    </row>
    <row r="264" spans="1:4" x14ac:dyDescent="0.45">
      <c r="A264">
        <v>1996</v>
      </c>
      <c r="B264">
        <v>6</v>
      </c>
      <c r="C264">
        <v>1</v>
      </c>
      <c r="D264">
        <v>7</v>
      </c>
    </row>
    <row r="265" spans="1:4" x14ac:dyDescent="0.45">
      <c r="A265">
        <v>1996</v>
      </c>
      <c r="B265">
        <v>3</v>
      </c>
      <c r="C265">
        <v>1</v>
      </c>
      <c r="D265">
        <v>4</v>
      </c>
    </row>
    <row r="266" spans="1:4" x14ac:dyDescent="0.45">
      <c r="A266">
        <v>1995</v>
      </c>
      <c r="B266">
        <v>2</v>
      </c>
      <c r="C266">
        <v>1</v>
      </c>
      <c r="D266">
        <v>3</v>
      </c>
    </row>
    <row r="267" spans="1:4" x14ac:dyDescent="0.45">
      <c r="A267">
        <v>1995</v>
      </c>
      <c r="B267">
        <v>6</v>
      </c>
      <c r="C267">
        <v>0</v>
      </c>
      <c r="D267">
        <v>5</v>
      </c>
    </row>
    <row r="268" spans="1:4" x14ac:dyDescent="0.45">
      <c r="A268">
        <v>1995</v>
      </c>
      <c r="B268">
        <v>4</v>
      </c>
      <c r="C268">
        <v>1</v>
      </c>
      <c r="D268">
        <v>5</v>
      </c>
    </row>
    <row r="269" spans="1:4" x14ac:dyDescent="0.45">
      <c r="A269">
        <v>1995</v>
      </c>
      <c r="B269">
        <v>2</v>
      </c>
      <c r="C269">
        <v>2</v>
      </c>
      <c r="D269">
        <v>4</v>
      </c>
    </row>
    <row r="270" spans="1:4" x14ac:dyDescent="0.45">
      <c r="A270">
        <v>1994</v>
      </c>
      <c r="B270">
        <v>2</v>
      </c>
      <c r="C270">
        <v>5</v>
      </c>
      <c r="D270">
        <v>7</v>
      </c>
    </row>
    <row r="271" spans="1:4" x14ac:dyDescent="0.45">
      <c r="A271">
        <v>1994</v>
      </c>
      <c r="B271">
        <v>1</v>
      </c>
      <c r="C271">
        <v>3</v>
      </c>
      <c r="D271">
        <v>4</v>
      </c>
    </row>
    <row r="272" spans="1:4" x14ac:dyDescent="0.45">
      <c r="A272">
        <v>1994</v>
      </c>
      <c r="B272">
        <v>5</v>
      </c>
      <c r="C272">
        <v>23</v>
      </c>
      <c r="D272">
        <v>27</v>
      </c>
    </row>
    <row r="273" spans="1:4" x14ac:dyDescent="0.45">
      <c r="A273">
        <v>1994</v>
      </c>
      <c r="B273">
        <v>4</v>
      </c>
      <c r="C273">
        <v>0</v>
      </c>
      <c r="D273">
        <v>4</v>
      </c>
    </row>
    <row r="274" spans="1:4" x14ac:dyDescent="0.45">
      <c r="A274">
        <v>1993</v>
      </c>
      <c r="B274">
        <v>1</v>
      </c>
      <c r="C274">
        <v>2</v>
      </c>
      <c r="D274">
        <v>3</v>
      </c>
    </row>
    <row r="275" spans="1:4" x14ac:dyDescent="0.45">
      <c r="A275">
        <v>1993</v>
      </c>
      <c r="B275">
        <v>4</v>
      </c>
      <c r="C275">
        <v>1</v>
      </c>
      <c r="D275">
        <v>5</v>
      </c>
    </row>
    <row r="276" spans="1:4" x14ac:dyDescent="0.45">
      <c r="A276">
        <v>1993</v>
      </c>
      <c r="B276">
        <v>6</v>
      </c>
      <c r="C276">
        <v>19</v>
      </c>
      <c r="D276">
        <v>25</v>
      </c>
    </row>
    <row r="277" spans="1:4" x14ac:dyDescent="0.45">
      <c r="A277">
        <v>1993</v>
      </c>
      <c r="B277">
        <v>1</v>
      </c>
      <c r="C277">
        <v>4</v>
      </c>
      <c r="D277">
        <v>4</v>
      </c>
    </row>
    <row r="278" spans="1:4" x14ac:dyDescent="0.45">
      <c r="A278">
        <v>1993</v>
      </c>
      <c r="B278">
        <v>4</v>
      </c>
      <c r="C278">
        <v>8</v>
      </c>
      <c r="D278">
        <v>12</v>
      </c>
    </row>
    <row r="279" spans="1:4" x14ac:dyDescent="0.45">
      <c r="A279">
        <v>1993</v>
      </c>
      <c r="B279">
        <v>1</v>
      </c>
      <c r="C279">
        <v>3</v>
      </c>
      <c r="D279">
        <v>3</v>
      </c>
    </row>
    <row r="280" spans="1:4" x14ac:dyDescent="0.45">
      <c r="A280">
        <v>1993</v>
      </c>
      <c r="B280">
        <v>9</v>
      </c>
      <c r="C280">
        <v>6</v>
      </c>
      <c r="D280">
        <v>14</v>
      </c>
    </row>
    <row r="281" spans="1:4" x14ac:dyDescent="0.45">
      <c r="A281">
        <v>1993</v>
      </c>
      <c r="B281">
        <v>2</v>
      </c>
      <c r="C281">
        <v>2</v>
      </c>
      <c r="D281">
        <v>3</v>
      </c>
    </row>
    <row r="282" spans="1:4" x14ac:dyDescent="0.45">
      <c r="A282">
        <v>1993</v>
      </c>
      <c r="B282">
        <v>1</v>
      </c>
      <c r="C282">
        <v>5</v>
      </c>
      <c r="D282">
        <v>6</v>
      </c>
    </row>
    <row r="283" spans="1:4" x14ac:dyDescent="0.45">
      <c r="A283">
        <v>1992</v>
      </c>
      <c r="B283">
        <v>2</v>
      </c>
      <c r="C283">
        <v>4</v>
      </c>
      <c r="D283">
        <v>6</v>
      </c>
    </row>
    <row r="284" spans="1:4" x14ac:dyDescent="0.45">
      <c r="A284">
        <v>1992</v>
      </c>
      <c r="B284">
        <v>5</v>
      </c>
      <c r="C284">
        <v>0</v>
      </c>
      <c r="D284">
        <v>4</v>
      </c>
    </row>
    <row r="285" spans="1:4" x14ac:dyDescent="0.45">
      <c r="A285">
        <v>1992</v>
      </c>
      <c r="B285">
        <v>0</v>
      </c>
      <c r="C285">
        <v>6</v>
      </c>
      <c r="D285">
        <v>6</v>
      </c>
    </row>
    <row r="286" spans="1:4" x14ac:dyDescent="0.45">
      <c r="A286">
        <v>1992</v>
      </c>
      <c r="B286">
        <v>4</v>
      </c>
      <c r="C286">
        <v>10</v>
      </c>
      <c r="D286">
        <v>14</v>
      </c>
    </row>
    <row r="287" spans="1:4" x14ac:dyDescent="0.45">
      <c r="A287">
        <v>1991</v>
      </c>
      <c r="B287">
        <v>5</v>
      </c>
      <c r="C287">
        <v>5</v>
      </c>
      <c r="D287">
        <v>9</v>
      </c>
    </row>
    <row r="288" spans="1:4" x14ac:dyDescent="0.45">
      <c r="A288">
        <v>1991</v>
      </c>
      <c r="B288">
        <v>6</v>
      </c>
      <c r="C288">
        <v>1</v>
      </c>
      <c r="D288">
        <v>6</v>
      </c>
    </row>
    <row r="289" spans="1:4" x14ac:dyDescent="0.45">
      <c r="A289">
        <v>1991</v>
      </c>
      <c r="B289">
        <v>24</v>
      </c>
      <c r="C289">
        <v>20</v>
      </c>
      <c r="D289">
        <v>43</v>
      </c>
    </row>
    <row r="290" spans="1:4" x14ac:dyDescent="0.45">
      <c r="A290">
        <v>1991</v>
      </c>
      <c r="B290">
        <v>3</v>
      </c>
      <c r="C290">
        <v>0</v>
      </c>
      <c r="D290">
        <v>3</v>
      </c>
    </row>
    <row r="291" spans="1:4" x14ac:dyDescent="0.45">
      <c r="A291">
        <v>1991</v>
      </c>
      <c r="B291">
        <v>9</v>
      </c>
      <c r="C291">
        <v>0</v>
      </c>
      <c r="D291">
        <v>9</v>
      </c>
    </row>
    <row r="292" spans="1:4" x14ac:dyDescent="0.45">
      <c r="A292">
        <v>1990</v>
      </c>
      <c r="B292">
        <v>12</v>
      </c>
      <c r="C292">
        <v>6</v>
      </c>
      <c r="D292">
        <v>17</v>
      </c>
    </row>
    <row r="293" spans="1:4" x14ac:dyDescent="0.45">
      <c r="A293">
        <v>1989</v>
      </c>
      <c r="B293">
        <v>9</v>
      </c>
      <c r="C293">
        <v>12</v>
      </c>
      <c r="D293">
        <v>20</v>
      </c>
    </row>
    <row r="294" spans="1:4" x14ac:dyDescent="0.45">
      <c r="A294">
        <v>1989</v>
      </c>
      <c r="B294">
        <v>4</v>
      </c>
      <c r="C294">
        <v>1</v>
      </c>
      <c r="D294">
        <v>4</v>
      </c>
    </row>
    <row r="295" spans="1:4" x14ac:dyDescent="0.45">
      <c r="A295">
        <v>1989</v>
      </c>
      <c r="B295">
        <v>6</v>
      </c>
      <c r="C295">
        <v>30</v>
      </c>
      <c r="D295">
        <v>35</v>
      </c>
    </row>
    <row r="296" spans="1:4" x14ac:dyDescent="0.45">
      <c r="A296">
        <v>1988</v>
      </c>
      <c r="B296">
        <v>0</v>
      </c>
      <c r="C296">
        <v>4</v>
      </c>
      <c r="D296">
        <v>4</v>
      </c>
    </row>
    <row r="297" spans="1:4" x14ac:dyDescent="0.45">
      <c r="A297">
        <v>1988</v>
      </c>
      <c r="B297">
        <v>2</v>
      </c>
      <c r="C297">
        <v>9</v>
      </c>
      <c r="D297">
        <v>11</v>
      </c>
    </row>
    <row r="298" spans="1:4" x14ac:dyDescent="0.45">
      <c r="A298">
        <v>1988</v>
      </c>
      <c r="B298">
        <v>5</v>
      </c>
      <c r="C298">
        <v>2</v>
      </c>
      <c r="D298">
        <v>6</v>
      </c>
    </row>
    <row r="299" spans="1:4" x14ac:dyDescent="0.45">
      <c r="A299">
        <v>1988</v>
      </c>
      <c r="B299">
        <v>2</v>
      </c>
      <c r="C299">
        <v>7</v>
      </c>
      <c r="D299">
        <v>8</v>
      </c>
    </row>
    <row r="300" spans="1:4" x14ac:dyDescent="0.45">
      <c r="A300">
        <v>1988</v>
      </c>
      <c r="B300">
        <v>7</v>
      </c>
      <c r="C300">
        <v>4</v>
      </c>
      <c r="D300">
        <v>11</v>
      </c>
    </row>
    <row r="301" spans="1:4" x14ac:dyDescent="0.45">
      <c r="A301">
        <v>1988</v>
      </c>
      <c r="B301">
        <v>1</v>
      </c>
      <c r="C301">
        <v>2</v>
      </c>
      <c r="D301">
        <v>3</v>
      </c>
    </row>
    <row r="302" spans="1:4" x14ac:dyDescent="0.45">
      <c r="A302">
        <v>1987</v>
      </c>
      <c r="B302">
        <v>6</v>
      </c>
      <c r="C302">
        <v>14</v>
      </c>
      <c r="D302">
        <v>20</v>
      </c>
    </row>
    <row r="303" spans="1:4" x14ac:dyDescent="0.45">
      <c r="A303">
        <v>1986</v>
      </c>
      <c r="B303">
        <v>1</v>
      </c>
      <c r="C303">
        <v>3</v>
      </c>
      <c r="D303">
        <v>4</v>
      </c>
    </row>
    <row r="304" spans="1:4" x14ac:dyDescent="0.45">
      <c r="A304">
        <v>1986</v>
      </c>
      <c r="B304">
        <v>15</v>
      </c>
      <c r="C304">
        <v>6</v>
      </c>
      <c r="D304">
        <v>20</v>
      </c>
    </row>
    <row r="305" spans="1:4" x14ac:dyDescent="0.45">
      <c r="A305">
        <v>1986</v>
      </c>
      <c r="B305">
        <v>1</v>
      </c>
      <c r="C305">
        <v>4</v>
      </c>
      <c r="D305">
        <v>5</v>
      </c>
    </row>
    <row r="306" spans="1:4" x14ac:dyDescent="0.45">
      <c r="A306">
        <v>1985</v>
      </c>
      <c r="B306">
        <v>2</v>
      </c>
      <c r="C306">
        <v>1</v>
      </c>
      <c r="D306">
        <v>3</v>
      </c>
    </row>
    <row r="307" spans="1:4" x14ac:dyDescent="0.45">
      <c r="A307">
        <v>1985</v>
      </c>
      <c r="B307">
        <v>1</v>
      </c>
      <c r="C307">
        <v>3</v>
      </c>
      <c r="D307">
        <v>4</v>
      </c>
    </row>
    <row r="308" spans="1:4" x14ac:dyDescent="0.45">
      <c r="A308">
        <v>1984</v>
      </c>
      <c r="B308">
        <v>22</v>
      </c>
      <c r="C308">
        <v>19</v>
      </c>
      <c r="D308">
        <v>40</v>
      </c>
    </row>
    <row r="309" spans="1:4" x14ac:dyDescent="0.45">
      <c r="A309">
        <v>1984</v>
      </c>
      <c r="B309">
        <v>6</v>
      </c>
      <c r="C309">
        <v>1</v>
      </c>
      <c r="D309">
        <v>7</v>
      </c>
    </row>
    <row r="310" spans="1:4" x14ac:dyDescent="0.45">
      <c r="A310">
        <v>1984</v>
      </c>
      <c r="B310">
        <v>3</v>
      </c>
      <c r="C310">
        <v>12</v>
      </c>
      <c r="D310">
        <v>14</v>
      </c>
    </row>
    <row r="311" spans="1:4" x14ac:dyDescent="0.45">
      <c r="A311">
        <v>1983</v>
      </c>
      <c r="B311">
        <v>1</v>
      </c>
      <c r="C311">
        <v>3</v>
      </c>
      <c r="D311">
        <v>4</v>
      </c>
    </row>
    <row r="312" spans="1:4" x14ac:dyDescent="0.45">
      <c r="A312">
        <v>1983</v>
      </c>
      <c r="B312">
        <v>13</v>
      </c>
      <c r="C312">
        <v>1</v>
      </c>
      <c r="D312">
        <v>14</v>
      </c>
    </row>
    <row r="313" spans="1:4" x14ac:dyDescent="0.45">
      <c r="A313">
        <v>1982</v>
      </c>
      <c r="B313">
        <v>9</v>
      </c>
      <c r="C313">
        <v>3</v>
      </c>
      <c r="D313">
        <v>11</v>
      </c>
    </row>
    <row r="314" spans="1:4" x14ac:dyDescent="0.45">
      <c r="A314">
        <v>1982</v>
      </c>
      <c r="B314">
        <v>1</v>
      </c>
      <c r="C314">
        <v>2</v>
      </c>
      <c r="D314">
        <v>3</v>
      </c>
    </row>
    <row r="315" spans="1:4" x14ac:dyDescent="0.45">
      <c r="A315">
        <v>1979</v>
      </c>
      <c r="B315">
        <v>2</v>
      </c>
      <c r="C315">
        <v>5</v>
      </c>
      <c r="D315">
        <v>7</v>
      </c>
    </row>
    <row r="316" spans="1:4" x14ac:dyDescent="0.45">
      <c r="A316">
        <v>1979</v>
      </c>
      <c r="B316">
        <v>2</v>
      </c>
      <c r="C316">
        <v>9</v>
      </c>
      <c r="D316">
        <v>11</v>
      </c>
    </row>
    <row r="317" spans="1:4" x14ac:dyDescent="0.45">
      <c r="A317">
        <v>1976</v>
      </c>
      <c r="B317">
        <v>7</v>
      </c>
      <c r="C317">
        <v>2</v>
      </c>
      <c r="D317">
        <v>9</v>
      </c>
    </row>
    <row r="318" spans="1:4" x14ac:dyDescent="0.45">
      <c r="A318">
        <v>1976</v>
      </c>
      <c r="B318">
        <v>1</v>
      </c>
      <c r="C318">
        <v>7</v>
      </c>
      <c r="D318">
        <v>8</v>
      </c>
    </row>
    <row r="319" spans="1:4" x14ac:dyDescent="0.45">
      <c r="A319">
        <v>1974</v>
      </c>
      <c r="B319">
        <v>3</v>
      </c>
      <c r="C319">
        <v>7</v>
      </c>
      <c r="D319">
        <v>10</v>
      </c>
    </row>
    <row r="320" spans="1:4" x14ac:dyDescent="0.45">
      <c r="A320">
        <v>1974</v>
      </c>
      <c r="B320">
        <v>1</v>
      </c>
      <c r="C320">
        <v>3</v>
      </c>
      <c r="D320">
        <v>4</v>
      </c>
    </row>
    <row r="321" spans="1:4" x14ac:dyDescent="0.45">
      <c r="A321">
        <v>1972</v>
      </c>
      <c r="B321">
        <v>10</v>
      </c>
      <c r="C321">
        <v>13</v>
      </c>
      <c r="D321">
        <v>22</v>
      </c>
    </row>
    <row r="322" spans="1:4" x14ac:dyDescent="0.45">
      <c r="A322">
        <v>1971</v>
      </c>
      <c r="B322">
        <v>2</v>
      </c>
      <c r="C322">
        <v>4</v>
      </c>
      <c r="D322">
        <v>5</v>
      </c>
    </row>
    <row r="323" spans="1:4" x14ac:dyDescent="0.45">
      <c r="A323">
        <v>1966</v>
      </c>
      <c r="B323">
        <v>5</v>
      </c>
      <c r="C323">
        <v>1</v>
      </c>
      <c r="D323">
        <v>6</v>
      </c>
    </row>
    <row r="324" spans="1:4" x14ac:dyDescent="0.45">
      <c r="A324">
        <v>1966</v>
      </c>
      <c r="B324">
        <v>17</v>
      </c>
      <c r="C324">
        <v>32</v>
      </c>
      <c r="D324">
        <v>48</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24"/>
  <sheetViews>
    <sheetView workbookViewId="0">
      <selection activeCell="R24" sqref="R24"/>
    </sheetView>
  </sheetViews>
  <sheetFormatPr defaultColWidth="8.796875" defaultRowHeight="14.25" x14ac:dyDescent="0.45"/>
  <cols>
    <col min="2" max="2" width="19.6640625" bestFit="1" customWidth="1"/>
    <col min="9" max="9" width="18.33203125" bestFit="1" customWidth="1"/>
    <col min="10" max="10" width="26.33203125" bestFit="1" customWidth="1"/>
  </cols>
  <sheetData>
    <row r="1" spans="1:10" x14ac:dyDescent="0.45">
      <c r="A1" s="3" t="s">
        <v>1128</v>
      </c>
      <c r="B1" t="s">
        <v>5</v>
      </c>
    </row>
    <row r="2" spans="1:10" x14ac:dyDescent="0.45">
      <c r="A2">
        <v>2017</v>
      </c>
      <c r="B2" t="s">
        <v>24</v>
      </c>
      <c r="I2" s="4" t="s">
        <v>5</v>
      </c>
      <c r="J2" t="s">
        <v>1136</v>
      </c>
    </row>
    <row r="3" spans="1:10" x14ac:dyDescent="0.45">
      <c r="A3">
        <v>2017</v>
      </c>
      <c r="B3" t="s">
        <v>34</v>
      </c>
    </row>
    <row r="4" spans="1:10" x14ac:dyDescent="0.45">
      <c r="A4">
        <v>2017</v>
      </c>
      <c r="B4" t="s">
        <v>24</v>
      </c>
      <c r="I4" s="4" t="s">
        <v>1129</v>
      </c>
      <c r="J4" t="s">
        <v>1132</v>
      </c>
    </row>
    <row r="5" spans="1:10" x14ac:dyDescent="0.45">
      <c r="A5">
        <v>2017</v>
      </c>
      <c r="B5" t="s">
        <v>34</v>
      </c>
      <c r="I5" s="5">
        <v>1966</v>
      </c>
      <c r="J5" s="6">
        <v>2</v>
      </c>
    </row>
    <row r="6" spans="1:10" x14ac:dyDescent="0.45">
      <c r="A6">
        <v>2017</v>
      </c>
      <c r="B6" t="s">
        <v>24</v>
      </c>
      <c r="I6" s="5">
        <v>1971</v>
      </c>
      <c r="J6" s="6">
        <v>1</v>
      </c>
    </row>
    <row r="7" spans="1:10" x14ac:dyDescent="0.45">
      <c r="A7">
        <v>2017</v>
      </c>
      <c r="B7" t="s">
        <v>24</v>
      </c>
      <c r="I7" s="5">
        <v>1974</v>
      </c>
      <c r="J7" s="6">
        <v>2</v>
      </c>
    </row>
    <row r="8" spans="1:10" x14ac:dyDescent="0.45">
      <c r="A8">
        <v>2017</v>
      </c>
      <c r="B8" t="s">
        <v>24</v>
      </c>
      <c r="I8" s="5">
        <v>1976</v>
      </c>
      <c r="J8" s="6">
        <v>2</v>
      </c>
    </row>
    <row r="9" spans="1:10" x14ac:dyDescent="0.45">
      <c r="A9">
        <v>2017</v>
      </c>
      <c r="B9" t="s">
        <v>24</v>
      </c>
      <c r="I9" s="5">
        <v>1979</v>
      </c>
      <c r="J9" s="6">
        <v>2</v>
      </c>
    </row>
    <row r="10" spans="1:10" x14ac:dyDescent="0.45">
      <c r="A10">
        <v>2017</v>
      </c>
      <c r="B10" t="s">
        <v>34</v>
      </c>
      <c r="I10" s="5">
        <v>1982</v>
      </c>
      <c r="J10" s="6">
        <v>2</v>
      </c>
    </row>
    <row r="11" spans="1:10" x14ac:dyDescent="0.45">
      <c r="A11">
        <v>2017</v>
      </c>
      <c r="B11" t="s">
        <v>24</v>
      </c>
      <c r="I11" s="5">
        <v>1983</v>
      </c>
      <c r="J11" s="6">
        <v>2</v>
      </c>
    </row>
    <row r="12" spans="1:10" x14ac:dyDescent="0.45">
      <c r="A12">
        <v>2016</v>
      </c>
      <c r="B12" t="s">
        <v>24</v>
      </c>
      <c r="I12" s="5">
        <v>1984</v>
      </c>
      <c r="J12" s="6">
        <v>3</v>
      </c>
    </row>
    <row r="13" spans="1:10" x14ac:dyDescent="0.45">
      <c r="A13">
        <v>2016</v>
      </c>
      <c r="B13" t="s">
        <v>34</v>
      </c>
      <c r="I13" s="5">
        <v>1985</v>
      </c>
      <c r="J13" s="6">
        <v>2</v>
      </c>
    </row>
    <row r="14" spans="1:10" x14ac:dyDescent="0.45">
      <c r="A14">
        <v>2016</v>
      </c>
      <c r="B14" t="s">
        <v>34</v>
      </c>
      <c r="I14" s="5">
        <v>1986</v>
      </c>
      <c r="J14" s="6">
        <v>3</v>
      </c>
    </row>
    <row r="15" spans="1:10" x14ac:dyDescent="0.45">
      <c r="A15">
        <v>2016</v>
      </c>
      <c r="B15" t="s">
        <v>24</v>
      </c>
      <c r="I15" s="5">
        <v>1987</v>
      </c>
      <c r="J15" s="6">
        <v>1</v>
      </c>
    </row>
    <row r="16" spans="1:10" x14ac:dyDescent="0.45">
      <c r="A16">
        <v>2016</v>
      </c>
      <c r="B16" t="s">
        <v>34</v>
      </c>
      <c r="I16" s="5">
        <v>1988</v>
      </c>
      <c r="J16" s="6">
        <v>6</v>
      </c>
    </row>
    <row r="17" spans="1:10" x14ac:dyDescent="0.45">
      <c r="A17">
        <v>2016</v>
      </c>
      <c r="B17" t="s">
        <v>34</v>
      </c>
      <c r="I17" s="5">
        <v>1989</v>
      </c>
      <c r="J17" s="6">
        <v>3</v>
      </c>
    </row>
    <row r="18" spans="1:10" x14ac:dyDescent="0.45">
      <c r="A18">
        <v>2016</v>
      </c>
      <c r="B18" t="s">
        <v>34</v>
      </c>
      <c r="I18" s="5">
        <v>1991</v>
      </c>
      <c r="J18" s="6">
        <v>5</v>
      </c>
    </row>
    <row r="19" spans="1:10" x14ac:dyDescent="0.45">
      <c r="A19">
        <v>2016</v>
      </c>
      <c r="B19" t="s">
        <v>34</v>
      </c>
      <c r="I19" s="5">
        <v>1992</v>
      </c>
      <c r="J19" s="6">
        <v>3</v>
      </c>
    </row>
    <row r="20" spans="1:10" x14ac:dyDescent="0.45">
      <c r="A20">
        <v>2016</v>
      </c>
      <c r="B20" t="s">
        <v>34</v>
      </c>
      <c r="I20" s="5">
        <v>1993</v>
      </c>
      <c r="J20" s="6">
        <v>9</v>
      </c>
    </row>
    <row r="21" spans="1:10" x14ac:dyDescent="0.45">
      <c r="A21">
        <v>2016</v>
      </c>
      <c r="B21" t="s">
        <v>24</v>
      </c>
      <c r="I21" s="5">
        <v>1994</v>
      </c>
      <c r="J21" s="6">
        <v>4</v>
      </c>
    </row>
    <row r="22" spans="1:10" x14ac:dyDescent="0.45">
      <c r="A22">
        <v>2016</v>
      </c>
      <c r="B22" t="s">
        <v>34</v>
      </c>
      <c r="I22" s="5">
        <v>1995</v>
      </c>
      <c r="J22" s="6">
        <v>4</v>
      </c>
    </row>
    <row r="23" spans="1:10" x14ac:dyDescent="0.45">
      <c r="A23">
        <v>2016</v>
      </c>
      <c r="B23" t="s">
        <v>34</v>
      </c>
      <c r="I23" s="5">
        <v>1996</v>
      </c>
      <c r="J23" s="6">
        <v>2</v>
      </c>
    </row>
    <row r="24" spans="1:10" x14ac:dyDescent="0.45">
      <c r="A24">
        <v>2016</v>
      </c>
      <c r="B24" t="s">
        <v>24</v>
      </c>
      <c r="I24" s="5">
        <v>1997</v>
      </c>
      <c r="J24" s="6">
        <v>5</v>
      </c>
    </row>
    <row r="25" spans="1:10" x14ac:dyDescent="0.45">
      <c r="A25">
        <v>2016</v>
      </c>
      <c r="B25" t="s">
        <v>34</v>
      </c>
      <c r="I25" s="5">
        <v>1998</v>
      </c>
      <c r="J25" s="6">
        <v>5</v>
      </c>
    </row>
    <row r="26" spans="1:10" x14ac:dyDescent="0.45">
      <c r="A26">
        <v>2016</v>
      </c>
      <c r="B26" t="s">
        <v>34</v>
      </c>
      <c r="I26" s="5">
        <v>1999</v>
      </c>
      <c r="J26" s="6">
        <v>5</v>
      </c>
    </row>
    <row r="27" spans="1:10" x14ac:dyDescent="0.45">
      <c r="A27">
        <v>2016</v>
      </c>
      <c r="B27" t="s">
        <v>24</v>
      </c>
      <c r="I27" s="5">
        <v>2000</v>
      </c>
      <c r="J27" s="6">
        <v>1</v>
      </c>
    </row>
    <row r="28" spans="1:10" x14ac:dyDescent="0.45">
      <c r="A28">
        <v>2016</v>
      </c>
      <c r="B28" t="s">
        <v>34</v>
      </c>
      <c r="I28" s="5">
        <v>2001</v>
      </c>
      <c r="J28" s="6">
        <v>2</v>
      </c>
    </row>
    <row r="29" spans="1:10" x14ac:dyDescent="0.45">
      <c r="A29">
        <v>2016</v>
      </c>
      <c r="I29" s="5">
        <v>2002</v>
      </c>
      <c r="J29" s="6">
        <v>2</v>
      </c>
    </row>
    <row r="30" spans="1:10" x14ac:dyDescent="0.45">
      <c r="A30">
        <v>2016</v>
      </c>
      <c r="B30" t="s">
        <v>24</v>
      </c>
      <c r="I30" s="5">
        <v>2003</v>
      </c>
      <c r="J30" s="6">
        <v>3</v>
      </c>
    </row>
    <row r="31" spans="1:10" x14ac:dyDescent="0.45">
      <c r="A31">
        <v>2016</v>
      </c>
      <c r="B31" t="s">
        <v>24</v>
      </c>
      <c r="I31" s="5">
        <v>2004</v>
      </c>
      <c r="J31" s="6">
        <v>2</v>
      </c>
    </row>
    <row r="32" spans="1:10" x14ac:dyDescent="0.45">
      <c r="A32">
        <v>2016</v>
      </c>
      <c r="I32" s="5">
        <v>2005</v>
      </c>
      <c r="J32" s="6">
        <v>3</v>
      </c>
    </row>
    <row r="33" spans="1:10" x14ac:dyDescent="0.45">
      <c r="A33">
        <v>2016</v>
      </c>
      <c r="B33" t="s">
        <v>24</v>
      </c>
      <c r="I33" s="5">
        <v>2006</v>
      </c>
      <c r="J33" s="6">
        <v>5</v>
      </c>
    </row>
    <row r="34" spans="1:10" x14ac:dyDescent="0.45">
      <c r="A34">
        <v>2016</v>
      </c>
      <c r="B34" t="s">
        <v>24</v>
      </c>
      <c r="I34" s="5">
        <v>2007</v>
      </c>
      <c r="J34" s="6">
        <v>10</v>
      </c>
    </row>
    <row r="35" spans="1:10" x14ac:dyDescent="0.45">
      <c r="A35">
        <v>2016</v>
      </c>
      <c r="B35" t="s">
        <v>34</v>
      </c>
      <c r="I35" s="5">
        <v>2008</v>
      </c>
      <c r="J35" s="6">
        <v>6</v>
      </c>
    </row>
    <row r="36" spans="1:10" x14ac:dyDescent="0.45">
      <c r="A36">
        <v>2016</v>
      </c>
      <c r="B36" t="s">
        <v>34</v>
      </c>
      <c r="I36" s="5">
        <v>2009</v>
      </c>
      <c r="J36" s="6">
        <v>8</v>
      </c>
    </row>
    <row r="37" spans="1:10" x14ac:dyDescent="0.45">
      <c r="A37">
        <v>2016</v>
      </c>
      <c r="I37" s="5">
        <v>2010</v>
      </c>
      <c r="J37" s="6">
        <v>2</v>
      </c>
    </row>
    <row r="38" spans="1:10" x14ac:dyDescent="0.45">
      <c r="A38">
        <v>2016</v>
      </c>
      <c r="B38" t="s">
        <v>34</v>
      </c>
      <c r="I38" s="5">
        <v>2011</v>
      </c>
      <c r="J38" s="6">
        <v>6</v>
      </c>
    </row>
    <row r="39" spans="1:10" x14ac:dyDescent="0.45">
      <c r="A39">
        <v>2016</v>
      </c>
      <c r="B39" t="s">
        <v>34</v>
      </c>
      <c r="I39" s="5">
        <v>2012</v>
      </c>
      <c r="J39" s="6">
        <v>14</v>
      </c>
    </row>
    <row r="40" spans="1:10" x14ac:dyDescent="0.45">
      <c r="A40">
        <v>2016</v>
      </c>
      <c r="B40" t="s">
        <v>34</v>
      </c>
      <c r="I40" s="5">
        <v>2013</v>
      </c>
      <c r="J40" s="6">
        <v>15</v>
      </c>
    </row>
    <row r="41" spans="1:10" x14ac:dyDescent="0.45">
      <c r="A41">
        <v>2016</v>
      </c>
      <c r="B41" t="s">
        <v>34</v>
      </c>
      <c r="I41" s="5">
        <v>2014</v>
      </c>
      <c r="J41" s="6">
        <v>13</v>
      </c>
    </row>
    <row r="42" spans="1:10" x14ac:dyDescent="0.45">
      <c r="A42">
        <v>2016</v>
      </c>
      <c r="B42" t="s">
        <v>34</v>
      </c>
      <c r="I42" s="5">
        <v>2015</v>
      </c>
      <c r="J42" s="6">
        <v>56</v>
      </c>
    </row>
    <row r="43" spans="1:10" x14ac:dyDescent="0.45">
      <c r="A43">
        <v>2016</v>
      </c>
      <c r="B43" t="s">
        <v>24</v>
      </c>
      <c r="I43" s="5">
        <v>2016</v>
      </c>
      <c r="J43" s="6">
        <v>64</v>
      </c>
    </row>
    <row r="44" spans="1:10" x14ac:dyDescent="0.45">
      <c r="A44">
        <v>2016</v>
      </c>
      <c r="B44" t="s">
        <v>34</v>
      </c>
      <c r="I44" s="5">
        <v>2017</v>
      </c>
      <c r="J44" s="6">
        <v>10</v>
      </c>
    </row>
    <row r="45" spans="1:10" x14ac:dyDescent="0.45">
      <c r="A45">
        <v>2016</v>
      </c>
      <c r="B45" t="s">
        <v>24</v>
      </c>
      <c r="I45" s="5" t="s">
        <v>1130</v>
      </c>
      <c r="J45" s="6">
        <v>295</v>
      </c>
    </row>
    <row r="46" spans="1:10" x14ac:dyDescent="0.45">
      <c r="A46">
        <v>2016</v>
      </c>
      <c r="B46" t="s">
        <v>24</v>
      </c>
    </row>
    <row r="47" spans="1:10" x14ac:dyDescent="0.45">
      <c r="A47">
        <v>2016</v>
      </c>
      <c r="B47" t="s">
        <v>34</v>
      </c>
    </row>
    <row r="48" spans="1:10" x14ac:dyDescent="0.45">
      <c r="A48">
        <v>2016</v>
      </c>
      <c r="B48" t="s">
        <v>34</v>
      </c>
    </row>
    <row r="49" spans="1:2" x14ac:dyDescent="0.45">
      <c r="A49">
        <v>2016</v>
      </c>
      <c r="B49" t="s">
        <v>34</v>
      </c>
    </row>
    <row r="50" spans="1:2" x14ac:dyDescent="0.45">
      <c r="A50">
        <v>2016</v>
      </c>
      <c r="B50" t="s">
        <v>34</v>
      </c>
    </row>
    <row r="51" spans="1:2" x14ac:dyDescent="0.45">
      <c r="A51">
        <v>2016</v>
      </c>
      <c r="B51" t="s">
        <v>34</v>
      </c>
    </row>
    <row r="52" spans="1:2" x14ac:dyDescent="0.45">
      <c r="A52">
        <v>2016</v>
      </c>
      <c r="B52" t="s">
        <v>24</v>
      </c>
    </row>
    <row r="53" spans="1:2" x14ac:dyDescent="0.45">
      <c r="A53">
        <v>2016</v>
      </c>
      <c r="B53" t="s">
        <v>24</v>
      </c>
    </row>
    <row r="54" spans="1:2" x14ac:dyDescent="0.45">
      <c r="A54">
        <v>2016</v>
      </c>
      <c r="B54" t="s">
        <v>34</v>
      </c>
    </row>
    <row r="55" spans="1:2" x14ac:dyDescent="0.45">
      <c r="A55">
        <v>2016</v>
      </c>
      <c r="B55" t="s">
        <v>24</v>
      </c>
    </row>
    <row r="56" spans="1:2" x14ac:dyDescent="0.45">
      <c r="A56">
        <v>2016</v>
      </c>
      <c r="B56" t="s">
        <v>24</v>
      </c>
    </row>
    <row r="57" spans="1:2" x14ac:dyDescent="0.45">
      <c r="A57">
        <v>2016</v>
      </c>
      <c r="B57" t="s">
        <v>34</v>
      </c>
    </row>
    <row r="58" spans="1:2" x14ac:dyDescent="0.45">
      <c r="A58">
        <v>2016</v>
      </c>
      <c r="B58" t="s">
        <v>34</v>
      </c>
    </row>
    <row r="59" spans="1:2" x14ac:dyDescent="0.45">
      <c r="A59">
        <v>2016</v>
      </c>
      <c r="B59" t="s">
        <v>34</v>
      </c>
    </row>
    <row r="60" spans="1:2" x14ac:dyDescent="0.45">
      <c r="A60">
        <v>2016</v>
      </c>
      <c r="B60" t="s">
        <v>34</v>
      </c>
    </row>
    <row r="61" spans="1:2" x14ac:dyDescent="0.45">
      <c r="A61">
        <v>2016</v>
      </c>
      <c r="B61" t="s">
        <v>34</v>
      </c>
    </row>
    <row r="62" spans="1:2" x14ac:dyDescent="0.45">
      <c r="A62">
        <v>2016</v>
      </c>
      <c r="B62" t="s">
        <v>34</v>
      </c>
    </row>
    <row r="63" spans="1:2" x14ac:dyDescent="0.45">
      <c r="A63">
        <v>2016</v>
      </c>
      <c r="B63" t="s">
        <v>34</v>
      </c>
    </row>
    <row r="64" spans="1:2" x14ac:dyDescent="0.45">
      <c r="A64">
        <v>2016</v>
      </c>
      <c r="B64" t="s">
        <v>34</v>
      </c>
    </row>
    <row r="65" spans="1:2" x14ac:dyDescent="0.45">
      <c r="A65">
        <v>2016</v>
      </c>
      <c r="B65" t="s">
        <v>24</v>
      </c>
    </row>
    <row r="66" spans="1:2" x14ac:dyDescent="0.45">
      <c r="A66">
        <v>2016</v>
      </c>
      <c r="B66" t="s">
        <v>24</v>
      </c>
    </row>
    <row r="67" spans="1:2" x14ac:dyDescent="0.45">
      <c r="A67">
        <v>2016</v>
      </c>
      <c r="B67" t="s">
        <v>24</v>
      </c>
    </row>
    <row r="68" spans="1:2" x14ac:dyDescent="0.45">
      <c r="A68">
        <v>2016</v>
      </c>
      <c r="B68" t="s">
        <v>34</v>
      </c>
    </row>
    <row r="69" spans="1:2" x14ac:dyDescent="0.45">
      <c r="A69">
        <v>2016</v>
      </c>
      <c r="B69" t="s">
        <v>24</v>
      </c>
    </row>
    <row r="70" spans="1:2" x14ac:dyDescent="0.45">
      <c r="A70">
        <v>2016</v>
      </c>
      <c r="B70" t="s">
        <v>34</v>
      </c>
    </row>
    <row r="71" spans="1:2" x14ac:dyDescent="0.45">
      <c r="A71">
        <v>2016</v>
      </c>
      <c r="B71" t="s">
        <v>24</v>
      </c>
    </row>
    <row r="72" spans="1:2" x14ac:dyDescent="0.45">
      <c r="A72">
        <v>2016</v>
      </c>
    </row>
    <row r="73" spans="1:2" x14ac:dyDescent="0.45">
      <c r="A73">
        <v>2016</v>
      </c>
      <c r="B73" t="s">
        <v>24</v>
      </c>
    </row>
    <row r="74" spans="1:2" x14ac:dyDescent="0.45">
      <c r="A74">
        <v>2016</v>
      </c>
      <c r="B74" t="s">
        <v>24</v>
      </c>
    </row>
    <row r="75" spans="1:2" x14ac:dyDescent="0.45">
      <c r="A75">
        <v>2016</v>
      </c>
    </row>
    <row r="76" spans="1:2" x14ac:dyDescent="0.45">
      <c r="A76">
        <v>2016</v>
      </c>
      <c r="B76" t="s">
        <v>34</v>
      </c>
    </row>
    <row r="77" spans="1:2" x14ac:dyDescent="0.45">
      <c r="A77">
        <v>2016</v>
      </c>
      <c r="B77" t="s">
        <v>24</v>
      </c>
    </row>
    <row r="78" spans="1:2" x14ac:dyDescent="0.45">
      <c r="A78">
        <v>2016</v>
      </c>
      <c r="B78" t="s">
        <v>24</v>
      </c>
    </row>
    <row r="79" spans="1:2" x14ac:dyDescent="0.45">
      <c r="A79">
        <v>2016</v>
      </c>
      <c r="B79" t="s">
        <v>34</v>
      </c>
    </row>
    <row r="80" spans="1:2" x14ac:dyDescent="0.45">
      <c r="A80">
        <v>2016</v>
      </c>
      <c r="B80" t="s">
        <v>24</v>
      </c>
    </row>
    <row r="81" spans="1:2" x14ac:dyDescent="0.45">
      <c r="A81">
        <v>2015</v>
      </c>
    </row>
    <row r="82" spans="1:2" x14ac:dyDescent="0.45">
      <c r="A82">
        <v>2015</v>
      </c>
      <c r="B82" t="s">
        <v>24</v>
      </c>
    </row>
    <row r="83" spans="1:2" x14ac:dyDescent="0.45">
      <c r="A83">
        <v>2015</v>
      </c>
      <c r="B83" t="s">
        <v>24</v>
      </c>
    </row>
    <row r="84" spans="1:2" x14ac:dyDescent="0.45">
      <c r="A84">
        <v>2015</v>
      </c>
      <c r="B84" t="s">
        <v>24</v>
      </c>
    </row>
    <row r="85" spans="1:2" x14ac:dyDescent="0.45">
      <c r="A85">
        <v>2015</v>
      </c>
      <c r="B85" t="s">
        <v>24</v>
      </c>
    </row>
    <row r="86" spans="1:2" x14ac:dyDescent="0.45">
      <c r="A86">
        <v>2015</v>
      </c>
      <c r="B86" t="s">
        <v>34</v>
      </c>
    </row>
    <row r="87" spans="1:2" x14ac:dyDescent="0.45">
      <c r="A87">
        <v>2015</v>
      </c>
      <c r="B87" t="s">
        <v>34</v>
      </c>
    </row>
    <row r="88" spans="1:2" x14ac:dyDescent="0.45">
      <c r="A88">
        <v>2015</v>
      </c>
      <c r="B88" t="s">
        <v>24</v>
      </c>
    </row>
    <row r="89" spans="1:2" x14ac:dyDescent="0.45">
      <c r="A89">
        <v>2015</v>
      </c>
    </row>
    <row r="90" spans="1:2" x14ac:dyDescent="0.45">
      <c r="A90">
        <v>2015</v>
      </c>
      <c r="B90" t="s">
        <v>24</v>
      </c>
    </row>
    <row r="91" spans="1:2" x14ac:dyDescent="0.45">
      <c r="A91">
        <v>2015</v>
      </c>
      <c r="B91" t="s">
        <v>34</v>
      </c>
    </row>
    <row r="92" spans="1:2" x14ac:dyDescent="0.45">
      <c r="A92">
        <v>2015</v>
      </c>
    </row>
    <row r="93" spans="1:2" x14ac:dyDescent="0.45">
      <c r="A93">
        <v>2015</v>
      </c>
      <c r="B93" t="s">
        <v>34</v>
      </c>
    </row>
    <row r="94" spans="1:2" x14ac:dyDescent="0.45">
      <c r="A94">
        <v>2015</v>
      </c>
      <c r="B94" t="s">
        <v>24</v>
      </c>
    </row>
    <row r="95" spans="1:2" x14ac:dyDescent="0.45">
      <c r="A95">
        <v>2015</v>
      </c>
      <c r="B95" t="s">
        <v>34</v>
      </c>
    </row>
    <row r="96" spans="1:2" x14ac:dyDescent="0.45">
      <c r="A96">
        <v>2015</v>
      </c>
      <c r="B96" t="s">
        <v>24</v>
      </c>
    </row>
    <row r="97" spans="1:2" x14ac:dyDescent="0.45">
      <c r="A97">
        <v>2015</v>
      </c>
      <c r="B97" t="s">
        <v>24</v>
      </c>
    </row>
    <row r="98" spans="1:2" x14ac:dyDescent="0.45">
      <c r="A98">
        <v>2015</v>
      </c>
      <c r="B98" t="s">
        <v>24</v>
      </c>
    </row>
    <row r="99" spans="1:2" x14ac:dyDescent="0.45">
      <c r="A99">
        <v>2015</v>
      </c>
    </row>
    <row r="100" spans="1:2" x14ac:dyDescent="0.45">
      <c r="A100">
        <v>2015</v>
      </c>
      <c r="B100" t="s">
        <v>34</v>
      </c>
    </row>
    <row r="101" spans="1:2" x14ac:dyDescent="0.45">
      <c r="A101">
        <v>2015</v>
      </c>
      <c r="B101" t="s">
        <v>34</v>
      </c>
    </row>
    <row r="102" spans="1:2" x14ac:dyDescent="0.45">
      <c r="A102">
        <v>2015</v>
      </c>
      <c r="B102" t="s">
        <v>24</v>
      </c>
    </row>
    <row r="103" spans="1:2" x14ac:dyDescent="0.45">
      <c r="A103">
        <v>2015</v>
      </c>
      <c r="B103" t="s">
        <v>24</v>
      </c>
    </row>
    <row r="104" spans="1:2" x14ac:dyDescent="0.45">
      <c r="A104">
        <v>2015</v>
      </c>
      <c r="B104" t="s">
        <v>24</v>
      </c>
    </row>
    <row r="105" spans="1:2" x14ac:dyDescent="0.45">
      <c r="A105">
        <v>2015</v>
      </c>
      <c r="B105" t="s">
        <v>34</v>
      </c>
    </row>
    <row r="106" spans="1:2" x14ac:dyDescent="0.45">
      <c r="A106">
        <v>2015</v>
      </c>
      <c r="B106" t="s">
        <v>34</v>
      </c>
    </row>
    <row r="107" spans="1:2" x14ac:dyDescent="0.45">
      <c r="A107">
        <v>2015</v>
      </c>
      <c r="B107" t="s">
        <v>24</v>
      </c>
    </row>
    <row r="108" spans="1:2" x14ac:dyDescent="0.45">
      <c r="A108">
        <v>2015</v>
      </c>
      <c r="B108" t="s">
        <v>24</v>
      </c>
    </row>
    <row r="109" spans="1:2" x14ac:dyDescent="0.45">
      <c r="A109">
        <v>2015</v>
      </c>
    </row>
    <row r="110" spans="1:2" x14ac:dyDescent="0.45">
      <c r="A110">
        <v>2015</v>
      </c>
    </row>
    <row r="111" spans="1:2" x14ac:dyDescent="0.45">
      <c r="A111">
        <v>2015</v>
      </c>
      <c r="B111" t="s">
        <v>24</v>
      </c>
    </row>
    <row r="112" spans="1:2" x14ac:dyDescent="0.45">
      <c r="A112">
        <v>2015</v>
      </c>
      <c r="B112" t="s">
        <v>24</v>
      </c>
    </row>
    <row r="113" spans="1:2" x14ac:dyDescent="0.45">
      <c r="A113">
        <v>2015</v>
      </c>
      <c r="B113" t="s">
        <v>24</v>
      </c>
    </row>
    <row r="114" spans="1:2" x14ac:dyDescent="0.45">
      <c r="A114">
        <v>2015</v>
      </c>
      <c r="B114" t="s">
        <v>24</v>
      </c>
    </row>
    <row r="115" spans="1:2" x14ac:dyDescent="0.45">
      <c r="A115">
        <v>2015</v>
      </c>
    </row>
    <row r="116" spans="1:2" x14ac:dyDescent="0.45">
      <c r="A116">
        <v>2015</v>
      </c>
      <c r="B116" t="s">
        <v>34</v>
      </c>
    </row>
    <row r="117" spans="1:2" x14ac:dyDescent="0.45">
      <c r="A117">
        <v>2015</v>
      </c>
      <c r="B117" t="s">
        <v>34</v>
      </c>
    </row>
    <row r="118" spans="1:2" x14ac:dyDescent="0.45">
      <c r="A118">
        <v>2015</v>
      </c>
      <c r="B118" t="s">
        <v>34</v>
      </c>
    </row>
    <row r="119" spans="1:2" x14ac:dyDescent="0.45">
      <c r="A119">
        <v>2015</v>
      </c>
      <c r="B119" t="s">
        <v>24</v>
      </c>
    </row>
    <row r="120" spans="1:2" x14ac:dyDescent="0.45">
      <c r="A120">
        <v>2015</v>
      </c>
      <c r="B120" t="s">
        <v>24</v>
      </c>
    </row>
    <row r="121" spans="1:2" x14ac:dyDescent="0.45">
      <c r="A121">
        <v>2015</v>
      </c>
    </row>
    <row r="122" spans="1:2" x14ac:dyDescent="0.45">
      <c r="A122">
        <v>2015</v>
      </c>
      <c r="B122" t="s">
        <v>34</v>
      </c>
    </row>
    <row r="123" spans="1:2" x14ac:dyDescent="0.45">
      <c r="A123">
        <v>2015</v>
      </c>
      <c r="B123" t="s">
        <v>24</v>
      </c>
    </row>
    <row r="124" spans="1:2" x14ac:dyDescent="0.45">
      <c r="A124">
        <v>2015</v>
      </c>
      <c r="B124" t="s">
        <v>24</v>
      </c>
    </row>
    <row r="125" spans="1:2" x14ac:dyDescent="0.45">
      <c r="A125">
        <v>2015</v>
      </c>
      <c r="B125" t="s">
        <v>24</v>
      </c>
    </row>
    <row r="126" spans="1:2" x14ac:dyDescent="0.45">
      <c r="A126">
        <v>2015</v>
      </c>
      <c r="B126" t="s">
        <v>24</v>
      </c>
    </row>
    <row r="127" spans="1:2" x14ac:dyDescent="0.45">
      <c r="A127">
        <v>2015</v>
      </c>
    </row>
    <row r="128" spans="1:2" x14ac:dyDescent="0.45">
      <c r="A128">
        <v>2015</v>
      </c>
      <c r="B128" t="s">
        <v>34</v>
      </c>
    </row>
    <row r="129" spans="1:2" x14ac:dyDescent="0.45">
      <c r="A129">
        <v>2015</v>
      </c>
      <c r="B129" t="s">
        <v>24</v>
      </c>
    </row>
    <row r="130" spans="1:2" x14ac:dyDescent="0.45">
      <c r="A130">
        <v>2015</v>
      </c>
      <c r="B130" t="s">
        <v>24</v>
      </c>
    </row>
    <row r="131" spans="1:2" x14ac:dyDescent="0.45">
      <c r="A131">
        <v>2015</v>
      </c>
      <c r="B131" t="s">
        <v>464</v>
      </c>
    </row>
    <row r="132" spans="1:2" x14ac:dyDescent="0.45">
      <c r="A132">
        <v>2015</v>
      </c>
      <c r="B132" t="s">
        <v>34</v>
      </c>
    </row>
    <row r="133" spans="1:2" x14ac:dyDescent="0.45">
      <c r="A133">
        <v>2015</v>
      </c>
      <c r="B133" t="s">
        <v>24</v>
      </c>
    </row>
    <row r="134" spans="1:2" x14ac:dyDescent="0.45">
      <c r="A134">
        <v>2015</v>
      </c>
      <c r="B134" t="s">
        <v>24</v>
      </c>
    </row>
    <row r="135" spans="1:2" x14ac:dyDescent="0.45">
      <c r="A135">
        <v>2015</v>
      </c>
      <c r="B135" t="s">
        <v>24</v>
      </c>
    </row>
    <row r="136" spans="1:2" x14ac:dyDescent="0.45">
      <c r="A136">
        <v>2015</v>
      </c>
    </row>
    <row r="137" spans="1:2" x14ac:dyDescent="0.45">
      <c r="A137">
        <v>2015</v>
      </c>
      <c r="B137" t="s">
        <v>24</v>
      </c>
    </row>
    <row r="138" spans="1:2" x14ac:dyDescent="0.45">
      <c r="A138">
        <v>2015</v>
      </c>
      <c r="B138" t="s">
        <v>24</v>
      </c>
    </row>
    <row r="139" spans="1:2" x14ac:dyDescent="0.45">
      <c r="A139">
        <v>2015</v>
      </c>
      <c r="B139" t="s">
        <v>24</v>
      </c>
    </row>
    <row r="140" spans="1:2" x14ac:dyDescent="0.45">
      <c r="A140">
        <v>2015</v>
      </c>
      <c r="B140" t="s">
        <v>24</v>
      </c>
    </row>
    <row r="141" spans="1:2" x14ac:dyDescent="0.45">
      <c r="A141">
        <v>2015</v>
      </c>
    </row>
    <row r="142" spans="1:2" x14ac:dyDescent="0.45">
      <c r="A142">
        <v>2015</v>
      </c>
      <c r="B142" t="s">
        <v>24</v>
      </c>
    </row>
    <row r="143" spans="1:2" x14ac:dyDescent="0.45">
      <c r="A143">
        <v>2015</v>
      </c>
      <c r="B143" t="s">
        <v>24</v>
      </c>
    </row>
    <row r="144" spans="1:2" x14ac:dyDescent="0.45">
      <c r="A144">
        <v>2015</v>
      </c>
      <c r="B144" t="s">
        <v>24</v>
      </c>
    </row>
    <row r="145" spans="1:2" x14ac:dyDescent="0.45">
      <c r="A145">
        <v>2015</v>
      </c>
      <c r="B145" t="s">
        <v>34</v>
      </c>
    </row>
    <row r="146" spans="1:2" x14ac:dyDescent="0.45">
      <c r="A146">
        <v>2015</v>
      </c>
      <c r="B146" t="s">
        <v>24</v>
      </c>
    </row>
    <row r="147" spans="1:2" x14ac:dyDescent="0.45">
      <c r="A147">
        <v>2015</v>
      </c>
      <c r="B147" t="s">
        <v>34</v>
      </c>
    </row>
    <row r="148" spans="1:2" x14ac:dyDescent="0.45">
      <c r="A148">
        <v>2014</v>
      </c>
      <c r="B148" t="s">
        <v>24</v>
      </c>
    </row>
    <row r="149" spans="1:2" x14ac:dyDescent="0.45">
      <c r="A149">
        <v>2014</v>
      </c>
      <c r="B149" t="s">
        <v>24</v>
      </c>
    </row>
    <row r="150" spans="1:2" x14ac:dyDescent="0.45">
      <c r="A150">
        <v>2014</v>
      </c>
      <c r="B150" t="s">
        <v>34</v>
      </c>
    </row>
    <row r="151" spans="1:2" x14ac:dyDescent="0.45">
      <c r="A151">
        <v>2014</v>
      </c>
      <c r="B151" t="s">
        <v>24</v>
      </c>
    </row>
    <row r="152" spans="1:2" x14ac:dyDescent="0.45">
      <c r="A152">
        <v>2014</v>
      </c>
      <c r="B152" t="s">
        <v>34</v>
      </c>
    </row>
    <row r="153" spans="1:2" x14ac:dyDescent="0.45">
      <c r="A153">
        <v>2014</v>
      </c>
      <c r="B153" t="s">
        <v>34</v>
      </c>
    </row>
    <row r="154" spans="1:2" x14ac:dyDescent="0.45">
      <c r="A154">
        <v>2014</v>
      </c>
      <c r="B154" t="s">
        <v>24</v>
      </c>
    </row>
    <row r="155" spans="1:2" x14ac:dyDescent="0.45">
      <c r="A155">
        <v>2014</v>
      </c>
      <c r="B155" t="s">
        <v>24</v>
      </c>
    </row>
    <row r="156" spans="1:2" x14ac:dyDescent="0.45">
      <c r="A156">
        <v>2014</v>
      </c>
      <c r="B156" t="s">
        <v>464</v>
      </c>
    </row>
    <row r="157" spans="1:2" x14ac:dyDescent="0.45">
      <c r="A157">
        <v>2014</v>
      </c>
      <c r="B157" t="s">
        <v>24</v>
      </c>
    </row>
    <row r="158" spans="1:2" x14ac:dyDescent="0.45">
      <c r="A158">
        <v>2014</v>
      </c>
      <c r="B158" t="s">
        <v>34</v>
      </c>
    </row>
    <row r="159" spans="1:2" x14ac:dyDescent="0.45">
      <c r="A159">
        <v>2014</v>
      </c>
      <c r="B159" t="s">
        <v>34</v>
      </c>
    </row>
    <row r="160" spans="1:2" x14ac:dyDescent="0.45">
      <c r="A160">
        <v>2014</v>
      </c>
      <c r="B160" t="s">
        <v>34</v>
      </c>
    </row>
    <row r="161" spans="1:2" x14ac:dyDescent="0.45">
      <c r="A161">
        <v>2014</v>
      </c>
    </row>
    <row r="162" spans="1:2" x14ac:dyDescent="0.45">
      <c r="A162">
        <v>2013</v>
      </c>
      <c r="B162" t="s">
        <v>24</v>
      </c>
    </row>
    <row r="163" spans="1:2" x14ac:dyDescent="0.45">
      <c r="A163">
        <v>2013</v>
      </c>
      <c r="B163" t="s">
        <v>34</v>
      </c>
    </row>
    <row r="164" spans="1:2" x14ac:dyDescent="0.45">
      <c r="A164">
        <v>2013</v>
      </c>
      <c r="B164" t="s">
        <v>24</v>
      </c>
    </row>
    <row r="165" spans="1:2" x14ac:dyDescent="0.45">
      <c r="A165">
        <v>2013</v>
      </c>
      <c r="B165" t="s">
        <v>24</v>
      </c>
    </row>
    <row r="166" spans="1:2" x14ac:dyDescent="0.45">
      <c r="A166">
        <v>2013</v>
      </c>
    </row>
    <row r="167" spans="1:2" x14ac:dyDescent="0.45">
      <c r="A167">
        <v>2013</v>
      </c>
      <c r="B167" t="s">
        <v>24</v>
      </c>
    </row>
    <row r="168" spans="1:2" x14ac:dyDescent="0.45">
      <c r="A168">
        <v>2013</v>
      </c>
      <c r="B168" t="s">
        <v>24</v>
      </c>
    </row>
    <row r="169" spans="1:2" x14ac:dyDescent="0.45">
      <c r="A169">
        <v>2013</v>
      </c>
      <c r="B169" t="s">
        <v>24</v>
      </c>
    </row>
    <row r="170" spans="1:2" x14ac:dyDescent="0.45">
      <c r="A170">
        <v>2013</v>
      </c>
      <c r="B170" t="s">
        <v>464</v>
      </c>
    </row>
    <row r="171" spans="1:2" x14ac:dyDescent="0.45">
      <c r="A171">
        <v>2013</v>
      </c>
      <c r="B171" t="s">
        <v>24</v>
      </c>
    </row>
    <row r="172" spans="1:2" x14ac:dyDescent="0.45">
      <c r="A172">
        <v>2013</v>
      </c>
      <c r="B172" t="s">
        <v>24</v>
      </c>
    </row>
    <row r="173" spans="1:2" x14ac:dyDescent="0.45">
      <c r="A173">
        <v>2013</v>
      </c>
      <c r="B173" t="s">
        <v>464</v>
      </c>
    </row>
    <row r="174" spans="1:2" x14ac:dyDescent="0.45">
      <c r="A174">
        <v>2013</v>
      </c>
      <c r="B174" t="s">
        <v>464</v>
      </c>
    </row>
    <row r="175" spans="1:2" x14ac:dyDescent="0.45">
      <c r="A175">
        <v>2013</v>
      </c>
      <c r="B175" t="s">
        <v>464</v>
      </c>
    </row>
    <row r="176" spans="1:2" x14ac:dyDescent="0.45">
      <c r="A176">
        <v>2013</v>
      </c>
      <c r="B176" t="s">
        <v>34</v>
      </c>
    </row>
    <row r="177" spans="1:2" x14ac:dyDescent="0.45">
      <c r="A177">
        <v>2013</v>
      </c>
      <c r="B177" t="s">
        <v>24</v>
      </c>
    </row>
    <row r="178" spans="1:2" x14ac:dyDescent="0.45">
      <c r="A178">
        <v>2012</v>
      </c>
      <c r="B178" t="s">
        <v>464</v>
      </c>
    </row>
    <row r="179" spans="1:2" x14ac:dyDescent="0.45">
      <c r="A179">
        <v>2012</v>
      </c>
      <c r="B179" t="s">
        <v>24</v>
      </c>
    </row>
    <row r="180" spans="1:2" x14ac:dyDescent="0.45">
      <c r="A180">
        <v>2012</v>
      </c>
      <c r="B180" t="s">
        <v>24</v>
      </c>
    </row>
    <row r="181" spans="1:2" x14ac:dyDescent="0.45">
      <c r="A181">
        <v>2012</v>
      </c>
      <c r="B181" t="s">
        <v>24</v>
      </c>
    </row>
    <row r="182" spans="1:2" x14ac:dyDescent="0.45">
      <c r="A182">
        <v>2012</v>
      </c>
      <c r="B182" t="s">
        <v>24</v>
      </c>
    </row>
    <row r="183" spans="1:2" x14ac:dyDescent="0.45">
      <c r="A183">
        <v>2012</v>
      </c>
      <c r="B183" t="s">
        <v>24</v>
      </c>
    </row>
    <row r="184" spans="1:2" x14ac:dyDescent="0.45">
      <c r="A184">
        <v>2012</v>
      </c>
      <c r="B184" t="s">
        <v>24</v>
      </c>
    </row>
    <row r="185" spans="1:2" x14ac:dyDescent="0.45">
      <c r="A185">
        <v>2012</v>
      </c>
      <c r="B185" t="s">
        <v>24</v>
      </c>
    </row>
    <row r="186" spans="1:2" x14ac:dyDescent="0.45">
      <c r="A186">
        <v>2012</v>
      </c>
      <c r="B186" t="s">
        <v>464</v>
      </c>
    </row>
    <row r="187" spans="1:2" x14ac:dyDescent="0.45">
      <c r="A187">
        <v>2012</v>
      </c>
      <c r="B187" t="s">
        <v>464</v>
      </c>
    </row>
    <row r="188" spans="1:2" x14ac:dyDescent="0.45">
      <c r="A188">
        <v>2012</v>
      </c>
    </row>
    <row r="189" spans="1:2" x14ac:dyDescent="0.45">
      <c r="A189">
        <v>2012</v>
      </c>
      <c r="B189" t="s">
        <v>24</v>
      </c>
    </row>
    <row r="190" spans="1:2" x14ac:dyDescent="0.45">
      <c r="A190">
        <v>2012</v>
      </c>
      <c r="B190" t="s">
        <v>24</v>
      </c>
    </row>
    <row r="191" spans="1:2" x14ac:dyDescent="0.45">
      <c r="A191">
        <v>2012</v>
      </c>
      <c r="B191" t="s">
        <v>24</v>
      </c>
    </row>
    <row r="192" spans="1:2" x14ac:dyDescent="0.45">
      <c r="A192">
        <v>2012</v>
      </c>
      <c r="B192" t="s">
        <v>24</v>
      </c>
    </row>
    <row r="193" spans="1:2" x14ac:dyDescent="0.45">
      <c r="A193">
        <v>2011</v>
      </c>
      <c r="B193" t="s">
        <v>464</v>
      </c>
    </row>
    <row r="194" spans="1:2" x14ac:dyDescent="0.45">
      <c r="A194">
        <v>2011</v>
      </c>
      <c r="B194" t="s">
        <v>24</v>
      </c>
    </row>
    <row r="195" spans="1:2" x14ac:dyDescent="0.45">
      <c r="A195">
        <v>2011</v>
      </c>
      <c r="B195" t="s">
        <v>464</v>
      </c>
    </row>
    <row r="196" spans="1:2" x14ac:dyDescent="0.45">
      <c r="A196">
        <v>2011</v>
      </c>
      <c r="B196" t="s">
        <v>34</v>
      </c>
    </row>
    <row r="197" spans="1:2" x14ac:dyDescent="0.45">
      <c r="A197">
        <v>2011</v>
      </c>
      <c r="B197" t="s">
        <v>24</v>
      </c>
    </row>
    <row r="198" spans="1:2" x14ac:dyDescent="0.45">
      <c r="A198">
        <v>2011</v>
      </c>
      <c r="B198" t="s">
        <v>34</v>
      </c>
    </row>
    <row r="199" spans="1:2" x14ac:dyDescent="0.45">
      <c r="A199">
        <v>2010</v>
      </c>
      <c r="B199" t="s">
        <v>24</v>
      </c>
    </row>
    <row r="200" spans="1:2" x14ac:dyDescent="0.45">
      <c r="A200">
        <v>2010</v>
      </c>
      <c r="B200" t="s">
        <v>24</v>
      </c>
    </row>
    <row r="201" spans="1:2" x14ac:dyDescent="0.45">
      <c r="A201">
        <v>2009</v>
      </c>
      <c r="B201" t="s">
        <v>24</v>
      </c>
    </row>
    <row r="202" spans="1:2" x14ac:dyDescent="0.45">
      <c r="A202">
        <v>2009</v>
      </c>
      <c r="B202" t="s">
        <v>24</v>
      </c>
    </row>
    <row r="203" spans="1:2" x14ac:dyDescent="0.45">
      <c r="A203">
        <v>2009</v>
      </c>
      <c r="B203" t="s">
        <v>24</v>
      </c>
    </row>
    <row r="204" spans="1:2" x14ac:dyDescent="0.45">
      <c r="A204">
        <v>2009</v>
      </c>
      <c r="B204" t="s">
        <v>24</v>
      </c>
    </row>
    <row r="205" spans="1:2" x14ac:dyDescent="0.45">
      <c r="A205">
        <v>2009</v>
      </c>
      <c r="B205" t="s">
        <v>24</v>
      </c>
    </row>
    <row r="206" spans="1:2" x14ac:dyDescent="0.45">
      <c r="A206">
        <v>2009</v>
      </c>
      <c r="B206" t="s">
        <v>24</v>
      </c>
    </row>
    <row r="207" spans="1:2" x14ac:dyDescent="0.45">
      <c r="A207">
        <v>2009</v>
      </c>
      <c r="B207" t="s">
        <v>24</v>
      </c>
    </row>
    <row r="208" spans="1:2" x14ac:dyDescent="0.45">
      <c r="A208">
        <v>2009</v>
      </c>
      <c r="B208" t="s">
        <v>464</v>
      </c>
    </row>
    <row r="209" spans="1:2" x14ac:dyDescent="0.45">
      <c r="A209">
        <v>2008</v>
      </c>
      <c r="B209" t="s">
        <v>24</v>
      </c>
    </row>
    <row r="210" spans="1:2" x14ac:dyDescent="0.45">
      <c r="A210">
        <v>2008</v>
      </c>
      <c r="B210" t="s">
        <v>24</v>
      </c>
    </row>
    <row r="211" spans="1:2" x14ac:dyDescent="0.45">
      <c r="A211">
        <v>2008</v>
      </c>
      <c r="B211" t="s">
        <v>24</v>
      </c>
    </row>
    <row r="212" spans="1:2" x14ac:dyDescent="0.45">
      <c r="A212">
        <v>2008</v>
      </c>
      <c r="B212" t="s">
        <v>24</v>
      </c>
    </row>
    <row r="213" spans="1:2" x14ac:dyDescent="0.45">
      <c r="A213">
        <v>2008</v>
      </c>
      <c r="B213" t="s">
        <v>24</v>
      </c>
    </row>
    <row r="214" spans="1:2" x14ac:dyDescent="0.45">
      <c r="A214">
        <v>2008</v>
      </c>
      <c r="B214" t="s">
        <v>464</v>
      </c>
    </row>
    <row r="215" spans="1:2" x14ac:dyDescent="0.45">
      <c r="A215">
        <v>2007</v>
      </c>
      <c r="B215" t="s">
        <v>24</v>
      </c>
    </row>
    <row r="216" spans="1:2" x14ac:dyDescent="0.45">
      <c r="A216">
        <v>2007</v>
      </c>
      <c r="B216" t="s">
        <v>34</v>
      </c>
    </row>
    <row r="217" spans="1:2" x14ac:dyDescent="0.45">
      <c r="A217">
        <v>2007</v>
      </c>
      <c r="B217" t="s">
        <v>24</v>
      </c>
    </row>
    <row r="218" spans="1:2" x14ac:dyDescent="0.45">
      <c r="A218">
        <v>2007</v>
      </c>
      <c r="B218" t="s">
        <v>24</v>
      </c>
    </row>
    <row r="219" spans="1:2" x14ac:dyDescent="0.45">
      <c r="A219">
        <v>2007</v>
      </c>
      <c r="B219" t="s">
        <v>34</v>
      </c>
    </row>
    <row r="220" spans="1:2" x14ac:dyDescent="0.45">
      <c r="A220">
        <v>2007</v>
      </c>
      <c r="B220" t="s">
        <v>24</v>
      </c>
    </row>
    <row r="221" spans="1:2" x14ac:dyDescent="0.45">
      <c r="A221">
        <v>2007</v>
      </c>
      <c r="B221" t="s">
        <v>24</v>
      </c>
    </row>
    <row r="222" spans="1:2" x14ac:dyDescent="0.45">
      <c r="A222">
        <v>2007</v>
      </c>
      <c r="B222" t="s">
        <v>24</v>
      </c>
    </row>
    <row r="223" spans="1:2" x14ac:dyDescent="0.45">
      <c r="A223">
        <v>2007</v>
      </c>
      <c r="B223" t="s">
        <v>24</v>
      </c>
    </row>
    <row r="224" spans="1:2" x14ac:dyDescent="0.45">
      <c r="A224">
        <v>2007</v>
      </c>
      <c r="B224" t="s">
        <v>34</v>
      </c>
    </row>
    <row r="225" spans="1:2" x14ac:dyDescent="0.45">
      <c r="A225">
        <v>2006</v>
      </c>
      <c r="B225" t="s">
        <v>24</v>
      </c>
    </row>
    <row r="226" spans="1:2" x14ac:dyDescent="0.45">
      <c r="A226">
        <v>2006</v>
      </c>
      <c r="B226" t="s">
        <v>24</v>
      </c>
    </row>
    <row r="227" spans="1:2" x14ac:dyDescent="0.45">
      <c r="A227">
        <v>2006</v>
      </c>
    </row>
    <row r="228" spans="1:2" x14ac:dyDescent="0.45">
      <c r="A228">
        <v>2006</v>
      </c>
      <c r="B228" t="s">
        <v>24</v>
      </c>
    </row>
    <row r="229" spans="1:2" x14ac:dyDescent="0.45">
      <c r="A229">
        <v>2006</v>
      </c>
      <c r="B229" t="s">
        <v>24</v>
      </c>
    </row>
    <row r="230" spans="1:2" x14ac:dyDescent="0.45">
      <c r="A230">
        <v>2006</v>
      </c>
    </row>
    <row r="231" spans="1:2" x14ac:dyDescent="0.45">
      <c r="A231">
        <v>2006</v>
      </c>
      <c r="B231" t="s">
        <v>24</v>
      </c>
    </row>
    <row r="232" spans="1:2" x14ac:dyDescent="0.45">
      <c r="A232">
        <v>2005</v>
      </c>
      <c r="B232" t="s">
        <v>24</v>
      </c>
    </row>
    <row r="233" spans="1:2" x14ac:dyDescent="0.45">
      <c r="A233">
        <v>2005</v>
      </c>
      <c r="B233" t="s">
        <v>24</v>
      </c>
    </row>
    <row r="234" spans="1:2" x14ac:dyDescent="0.45">
      <c r="A234">
        <v>2005</v>
      </c>
      <c r="B234" t="s">
        <v>34</v>
      </c>
    </row>
    <row r="235" spans="1:2" x14ac:dyDescent="0.45">
      <c r="A235">
        <v>2004</v>
      </c>
      <c r="B235" t="s">
        <v>464</v>
      </c>
    </row>
    <row r="236" spans="1:2" x14ac:dyDescent="0.45">
      <c r="A236">
        <v>2004</v>
      </c>
      <c r="B236" t="s">
        <v>34</v>
      </c>
    </row>
    <row r="237" spans="1:2" x14ac:dyDescent="0.45">
      <c r="A237">
        <v>2003</v>
      </c>
      <c r="B237" t="s">
        <v>24</v>
      </c>
    </row>
    <row r="238" spans="1:2" x14ac:dyDescent="0.45">
      <c r="A238">
        <v>2003</v>
      </c>
      <c r="B238" t="s">
        <v>24</v>
      </c>
    </row>
    <row r="239" spans="1:2" x14ac:dyDescent="0.45">
      <c r="A239">
        <v>2003</v>
      </c>
      <c r="B239" t="s">
        <v>24</v>
      </c>
    </row>
    <row r="240" spans="1:2" x14ac:dyDescent="0.45">
      <c r="A240">
        <v>2002</v>
      </c>
      <c r="B240" t="s">
        <v>24</v>
      </c>
    </row>
    <row r="241" spans="1:2" x14ac:dyDescent="0.45">
      <c r="A241">
        <v>2002</v>
      </c>
      <c r="B241" t="s">
        <v>24</v>
      </c>
    </row>
    <row r="242" spans="1:2" x14ac:dyDescent="0.45">
      <c r="A242">
        <v>2001</v>
      </c>
      <c r="B242" t="s">
        <v>24</v>
      </c>
    </row>
    <row r="243" spans="1:2" x14ac:dyDescent="0.45">
      <c r="A243">
        <v>2001</v>
      </c>
      <c r="B243" t="s">
        <v>24</v>
      </c>
    </row>
    <row r="244" spans="1:2" x14ac:dyDescent="0.45">
      <c r="A244">
        <v>2000</v>
      </c>
      <c r="B244" t="s">
        <v>24</v>
      </c>
    </row>
    <row r="245" spans="1:2" x14ac:dyDescent="0.45">
      <c r="A245">
        <v>1999</v>
      </c>
      <c r="B245" t="s">
        <v>464</v>
      </c>
    </row>
    <row r="246" spans="1:2" x14ac:dyDescent="0.45">
      <c r="A246">
        <v>1999</v>
      </c>
      <c r="B246" t="s">
        <v>24</v>
      </c>
    </row>
    <row r="247" spans="1:2" x14ac:dyDescent="0.45">
      <c r="A247">
        <v>1999</v>
      </c>
      <c r="B247" t="s">
        <v>24</v>
      </c>
    </row>
    <row r="248" spans="1:2" x14ac:dyDescent="0.45">
      <c r="A248">
        <v>1999</v>
      </c>
      <c r="B248" t="s">
        <v>24</v>
      </c>
    </row>
    <row r="249" spans="1:2" x14ac:dyDescent="0.45">
      <c r="A249">
        <v>1999</v>
      </c>
      <c r="B249" t="s">
        <v>24</v>
      </c>
    </row>
    <row r="250" spans="1:2" x14ac:dyDescent="0.45">
      <c r="A250">
        <v>1999</v>
      </c>
    </row>
    <row r="251" spans="1:2" x14ac:dyDescent="0.45">
      <c r="A251">
        <v>1999</v>
      </c>
    </row>
    <row r="252" spans="1:2" x14ac:dyDescent="0.45">
      <c r="A252">
        <v>1998</v>
      </c>
      <c r="B252" t="s">
        <v>24</v>
      </c>
    </row>
    <row r="253" spans="1:2" x14ac:dyDescent="0.45">
      <c r="A253">
        <v>1998</v>
      </c>
      <c r="B253" t="s">
        <v>24</v>
      </c>
    </row>
    <row r="254" spans="1:2" x14ac:dyDescent="0.45">
      <c r="A254">
        <v>1998</v>
      </c>
      <c r="B254" t="s">
        <v>24</v>
      </c>
    </row>
    <row r="255" spans="1:2" x14ac:dyDescent="0.45">
      <c r="A255">
        <v>1998</v>
      </c>
      <c r="B255" t="s">
        <v>24</v>
      </c>
    </row>
    <row r="256" spans="1:2" x14ac:dyDescent="0.45">
      <c r="A256">
        <v>1998</v>
      </c>
      <c r="B256" t="s">
        <v>24</v>
      </c>
    </row>
    <row r="257" spans="1:2" x14ac:dyDescent="0.45">
      <c r="A257">
        <v>1997</v>
      </c>
      <c r="B257" t="s">
        <v>24</v>
      </c>
    </row>
    <row r="258" spans="1:2" x14ac:dyDescent="0.45">
      <c r="A258">
        <v>1997</v>
      </c>
      <c r="B258" t="s">
        <v>24</v>
      </c>
    </row>
    <row r="259" spans="1:2" x14ac:dyDescent="0.45">
      <c r="A259">
        <v>1997</v>
      </c>
    </row>
    <row r="260" spans="1:2" x14ac:dyDescent="0.45">
      <c r="A260">
        <v>1997</v>
      </c>
      <c r="B260" t="s">
        <v>24</v>
      </c>
    </row>
    <row r="261" spans="1:2" x14ac:dyDescent="0.45">
      <c r="A261">
        <v>1997</v>
      </c>
      <c r="B261" t="s">
        <v>464</v>
      </c>
    </row>
    <row r="262" spans="1:2" x14ac:dyDescent="0.45">
      <c r="A262">
        <v>1997</v>
      </c>
      <c r="B262" t="s">
        <v>24</v>
      </c>
    </row>
    <row r="263" spans="1:2" x14ac:dyDescent="0.45">
      <c r="A263">
        <v>1996</v>
      </c>
      <c r="B263" t="s">
        <v>24</v>
      </c>
    </row>
    <row r="264" spans="1:2" x14ac:dyDescent="0.45">
      <c r="A264">
        <v>1996</v>
      </c>
    </row>
    <row r="265" spans="1:2" x14ac:dyDescent="0.45">
      <c r="A265">
        <v>1996</v>
      </c>
      <c r="B265" t="s">
        <v>24</v>
      </c>
    </row>
    <row r="266" spans="1:2" x14ac:dyDescent="0.45">
      <c r="A266">
        <v>1995</v>
      </c>
      <c r="B266" t="s">
        <v>24</v>
      </c>
    </row>
    <row r="267" spans="1:2" x14ac:dyDescent="0.45">
      <c r="A267">
        <v>1995</v>
      </c>
      <c r="B267" t="s">
        <v>24</v>
      </c>
    </row>
    <row r="268" spans="1:2" x14ac:dyDescent="0.45">
      <c r="A268">
        <v>1995</v>
      </c>
      <c r="B268" t="s">
        <v>24</v>
      </c>
    </row>
    <row r="269" spans="1:2" x14ac:dyDescent="0.45">
      <c r="A269">
        <v>1995</v>
      </c>
      <c r="B269" t="s">
        <v>34</v>
      </c>
    </row>
    <row r="270" spans="1:2" x14ac:dyDescent="0.45">
      <c r="A270">
        <v>1994</v>
      </c>
      <c r="B270" t="s">
        <v>24</v>
      </c>
    </row>
    <row r="271" spans="1:2" x14ac:dyDescent="0.45">
      <c r="A271">
        <v>1994</v>
      </c>
      <c r="B271" t="s">
        <v>24</v>
      </c>
    </row>
    <row r="272" spans="1:2" x14ac:dyDescent="0.45">
      <c r="A272">
        <v>1994</v>
      </c>
      <c r="B272" t="s">
        <v>24</v>
      </c>
    </row>
    <row r="273" spans="1:2" x14ac:dyDescent="0.45">
      <c r="A273">
        <v>1994</v>
      </c>
      <c r="B273" t="s">
        <v>24</v>
      </c>
    </row>
    <row r="274" spans="1:2" x14ac:dyDescent="0.45">
      <c r="A274">
        <v>1993</v>
      </c>
      <c r="B274" t="s">
        <v>24</v>
      </c>
    </row>
    <row r="275" spans="1:2" x14ac:dyDescent="0.45">
      <c r="A275">
        <v>1993</v>
      </c>
      <c r="B275" t="s">
        <v>24</v>
      </c>
    </row>
    <row r="276" spans="1:2" x14ac:dyDescent="0.45">
      <c r="A276">
        <v>1993</v>
      </c>
      <c r="B276" t="s">
        <v>24</v>
      </c>
    </row>
    <row r="277" spans="1:2" x14ac:dyDescent="0.45">
      <c r="A277">
        <v>1993</v>
      </c>
      <c r="B277" t="s">
        <v>24</v>
      </c>
    </row>
    <row r="278" spans="1:2" x14ac:dyDescent="0.45">
      <c r="A278">
        <v>1993</v>
      </c>
      <c r="B278" t="s">
        <v>24</v>
      </c>
    </row>
    <row r="279" spans="1:2" x14ac:dyDescent="0.45">
      <c r="A279">
        <v>1993</v>
      </c>
      <c r="B279" t="s">
        <v>24</v>
      </c>
    </row>
    <row r="280" spans="1:2" x14ac:dyDescent="0.45">
      <c r="A280">
        <v>1993</v>
      </c>
      <c r="B280" t="s">
        <v>24</v>
      </c>
    </row>
    <row r="281" spans="1:2" x14ac:dyDescent="0.45">
      <c r="A281">
        <v>1993</v>
      </c>
      <c r="B281" t="s">
        <v>24</v>
      </c>
    </row>
    <row r="282" spans="1:2" x14ac:dyDescent="0.45">
      <c r="A282">
        <v>1993</v>
      </c>
      <c r="B282" t="s">
        <v>994</v>
      </c>
    </row>
    <row r="283" spans="1:2" x14ac:dyDescent="0.45">
      <c r="A283">
        <v>1992</v>
      </c>
      <c r="B283" t="s">
        <v>24</v>
      </c>
    </row>
    <row r="284" spans="1:2" x14ac:dyDescent="0.45">
      <c r="A284">
        <v>1992</v>
      </c>
      <c r="B284" t="s">
        <v>24</v>
      </c>
    </row>
    <row r="285" spans="1:2" x14ac:dyDescent="0.45">
      <c r="A285">
        <v>1992</v>
      </c>
    </row>
    <row r="286" spans="1:2" x14ac:dyDescent="0.45">
      <c r="A286">
        <v>1992</v>
      </c>
      <c r="B286" t="s">
        <v>24</v>
      </c>
    </row>
    <row r="287" spans="1:2" x14ac:dyDescent="0.45">
      <c r="A287">
        <v>1991</v>
      </c>
      <c r="B287" t="s">
        <v>24</v>
      </c>
    </row>
    <row r="288" spans="1:2" x14ac:dyDescent="0.45">
      <c r="A288">
        <v>1991</v>
      </c>
      <c r="B288" t="s">
        <v>24</v>
      </c>
    </row>
    <row r="289" spans="1:2" x14ac:dyDescent="0.45">
      <c r="A289">
        <v>1991</v>
      </c>
      <c r="B289" t="s">
        <v>34</v>
      </c>
    </row>
    <row r="290" spans="1:2" x14ac:dyDescent="0.45">
      <c r="A290">
        <v>1991</v>
      </c>
      <c r="B290" t="s">
        <v>24</v>
      </c>
    </row>
    <row r="291" spans="1:2" x14ac:dyDescent="0.45">
      <c r="A291">
        <v>1991</v>
      </c>
      <c r="B291" t="s">
        <v>24</v>
      </c>
    </row>
    <row r="292" spans="1:2" x14ac:dyDescent="0.45">
      <c r="A292">
        <v>1990</v>
      </c>
    </row>
    <row r="293" spans="1:2" x14ac:dyDescent="0.45">
      <c r="A293">
        <v>1989</v>
      </c>
      <c r="B293" t="s">
        <v>24</v>
      </c>
    </row>
    <row r="294" spans="1:2" x14ac:dyDescent="0.45">
      <c r="A294">
        <v>1989</v>
      </c>
      <c r="B294" t="s">
        <v>24</v>
      </c>
    </row>
    <row r="295" spans="1:2" x14ac:dyDescent="0.45">
      <c r="A295">
        <v>1989</v>
      </c>
      <c r="B295" t="s">
        <v>24</v>
      </c>
    </row>
    <row r="296" spans="1:2" x14ac:dyDescent="0.45">
      <c r="A296">
        <v>1988</v>
      </c>
      <c r="B296" t="s">
        <v>24</v>
      </c>
    </row>
    <row r="297" spans="1:2" x14ac:dyDescent="0.45">
      <c r="A297">
        <v>1988</v>
      </c>
      <c r="B297" t="s">
        <v>24</v>
      </c>
    </row>
    <row r="298" spans="1:2" x14ac:dyDescent="0.45">
      <c r="A298">
        <v>1988</v>
      </c>
      <c r="B298" t="s">
        <v>464</v>
      </c>
    </row>
    <row r="299" spans="1:2" x14ac:dyDescent="0.45">
      <c r="A299">
        <v>1988</v>
      </c>
      <c r="B299" t="s">
        <v>24</v>
      </c>
    </row>
    <row r="300" spans="1:2" x14ac:dyDescent="0.45">
      <c r="A300">
        <v>1988</v>
      </c>
      <c r="B300" t="s">
        <v>464</v>
      </c>
    </row>
    <row r="301" spans="1:2" x14ac:dyDescent="0.45">
      <c r="A301">
        <v>1988</v>
      </c>
      <c r="B301" t="s">
        <v>24</v>
      </c>
    </row>
    <row r="302" spans="1:2" x14ac:dyDescent="0.45">
      <c r="A302">
        <v>1987</v>
      </c>
      <c r="B302" t="s">
        <v>34</v>
      </c>
    </row>
    <row r="303" spans="1:2" x14ac:dyDescent="0.45">
      <c r="A303">
        <v>1986</v>
      </c>
      <c r="B303" t="s">
        <v>24</v>
      </c>
    </row>
    <row r="304" spans="1:2" x14ac:dyDescent="0.45">
      <c r="A304">
        <v>1986</v>
      </c>
      <c r="B304" t="s">
        <v>24</v>
      </c>
    </row>
    <row r="305" spans="1:2" x14ac:dyDescent="0.45">
      <c r="A305">
        <v>1986</v>
      </c>
      <c r="B305" t="s">
        <v>24</v>
      </c>
    </row>
    <row r="306" spans="1:2" x14ac:dyDescent="0.45">
      <c r="A306">
        <v>1985</v>
      </c>
      <c r="B306" t="s">
        <v>24</v>
      </c>
    </row>
    <row r="307" spans="1:2" x14ac:dyDescent="0.45">
      <c r="A307">
        <v>1985</v>
      </c>
      <c r="B307" t="s">
        <v>24</v>
      </c>
    </row>
    <row r="308" spans="1:2" x14ac:dyDescent="0.45">
      <c r="A308">
        <v>1984</v>
      </c>
      <c r="B308" t="s">
        <v>24</v>
      </c>
    </row>
    <row r="309" spans="1:2" x14ac:dyDescent="0.45">
      <c r="A309">
        <v>1984</v>
      </c>
      <c r="B309" t="s">
        <v>24</v>
      </c>
    </row>
    <row r="310" spans="1:2" x14ac:dyDescent="0.45">
      <c r="A310">
        <v>1984</v>
      </c>
      <c r="B310" t="s">
        <v>34</v>
      </c>
    </row>
    <row r="311" spans="1:2" x14ac:dyDescent="0.45">
      <c r="A311">
        <v>1983</v>
      </c>
      <c r="B311" t="s">
        <v>24</v>
      </c>
    </row>
    <row r="312" spans="1:2" x14ac:dyDescent="0.45">
      <c r="A312">
        <v>1983</v>
      </c>
      <c r="B312" t="s">
        <v>24</v>
      </c>
    </row>
    <row r="313" spans="1:2" x14ac:dyDescent="0.45">
      <c r="A313">
        <v>1982</v>
      </c>
      <c r="B313" t="s">
        <v>24</v>
      </c>
    </row>
    <row r="314" spans="1:2" x14ac:dyDescent="0.45">
      <c r="A314">
        <v>1982</v>
      </c>
      <c r="B314" t="s">
        <v>24</v>
      </c>
    </row>
    <row r="315" spans="1:2" x14ac:dyDescent="0.45">
      <c r="A315">
        <v>1979</v>
      </c>
      <c r="B315" t="s">
        <v>24</v>
      </c>
    </row>
    <row r="316" spans="1:2" x14ac:dyDescent="0.45">
      <c r="A316">
        <v>1979</v>
      </c>
      <c r="B316" t="s">
        <v>34</v>
      </c>
    </row>
    <row r="317" spans="1:2" x14ac:dyDescent="0.45">
      <c r="A317">
        <v>1976</v>
      </c>
      <c r="B317" t="s">
        <v>24</v>
      </c>
    </row>
    <row r="318" spans="1:2" x14ac:dyDescent="0.45">
      <c r="A318">
        <v>1976</v>
      </c>
      <c r="B318" t="s">
        <v>24</v>
      </c>
    </row>
    <row r="319" spans="1:2" x14ac:dyDescent="0.45">
      <c r="A319">
        <v>1974</v>
      </c>
      <c r="B319" t="s">
        <v>464</v>
      </c>
    </row>
    <row r="320" spans="1:2" x14ac:dyDescent="0.45">
      <c r="A320">
        <v>1974</v>
      </c>
      <c r="B320" t="s">
        <v>24</v>
      </c>
    </row>
    <row r="321" spans="1:2" x14ac:dyDescent="0.45">
      <c r="A321">
        <v>1972</v>
      </c>
    </row>
    <row r="322" spans="1:2" x14ac:dyDescent="0.45">
      <c r="A322">
        <v>1971</v>
      </c>
      <c r="B322" t="s">
        <v>24</v>
      </c>
    </row>
    <row r="323" spans="1:2" x14ac:dyDescent="0.45">
      <c r="A323">
        <v>1966</v>
      </c>
      <c r="B323" t="s">
        <v>24</v>
      </c>
    </row>
    <row r="324" spans="1:2" x14ac:dyDescent="0.45">
      <c r="A324">
        <v>1966</v>
      </c>
      <c r="B324" t="s">
        <v>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24"/>
  <sheetViews>
    <sheetView topLeftCell="G2" workbookViewId="0">
      <selection activeCell="N27" sqref="N27"/>
    </sheetView>
  </sheetViews>
  <sheetFormatPr defaultColWidth="8.796875" defaultRowHeight="14.25" x14ac:dyDescent="0.45"/>
  <cols>
    <col min="2" max="2" width="59.1328125" bestFit="1" customWidth="1"/>
    <col min="7" max="8" width="13.1328125" customWidth="1"/>
  </cols>
  <sheetData>
    <row r="1" spans="1:8" x14ac:dyDescent="0.45">
      <c r="A1" s="3" t="s">
        <v>1128</v>
      </c>
      <c r="B1" t="s">
        <v>1</v>
      </c>
    </row>
    <row r="2" spans="1:8" x14ac:dyDescent="0.45">
      <c r="A2">
        <v>2017</v>
      </c>
      <c r="B2" t="s">
        <v>21</v>
      </c>
    </row>
    <row r="3" spans="1:8" x14ac:dyDescent="0.45">
      <c r="A3">
        <v>2017</v>
      </c>
      <c r="B3" t="s">
        <v>31</v>
      </c>
      <c r="G3" s="4" t="s">
        <v>1129</v>
      </c>
      <c r="H3" t="s">
        <v>1131</v>
      </c>
    </row>
    <row r="4" spans="1:8" x14ac:dyDescent="0.45">
      <c r="A4">
        <v>2017</v>
      </c>
      <c r="B4" t="s">
        <v>36</v>
      </c>
      <c r="G4" s="5">
        <v>1966</v>
      </c>
      <c r="H4" s="6">
        <v>2</v>
      </c>
    </row>
    <row r="5" spans="1:8" x14ac:dyDescent="0.45">
      <c r="A5">
        <v>2017</v>
      </c>
      <c r="B5" t="s">
        <v>43</v>
      </c>
      <c r="G5" s="5">
        <v>1971</v>
      </c>
      <c r="H5" s="6">
        <v>1</v>
      </c>
    </row>
    <row r="6" spans="1:8" x14ac:dyDescent="0.45">
      <c r="A6">
        <v>2017</v>
      </c>
      <c r="B6" t="s">
        <v>48</v>
      </c>
      <c r="G6" s="5">
        <v>1972</v>
      </c>
      <c r="H6" s="6">
        <v>1</v>
      </c>
    </row>
    <row r="7" spans="1:8" x14ac:dyDescent="0.45">
      <c r="A7">
        <v>2017</v>
      </c>
      <c r="B7" t="s">
        <v>54</v>
      </c>
      <c r="G7" s="5">
        <v>1974</v>
      </c>
      <c r="H7" s="6">
        <v>2</v>
      </c>
    </row>
    <row r="8" spans="1:8" x14ac:dyDescent="0.45">
      <c r="A8">
        <v>2017</v>
      </c>
      <c r="B8" t="s">
        <v>59</v>
      </c>
      <c r="G8" s="5">
        <v>1976</v>
      </c>
      <c r="H8" s="6">
        <v>2</v>
      </c>
    </row>
    <row r="9" spans="1:8" x14ac:dyDescent="0.45">
      <c r="A9">
        <v>2017</v>
      </c>
      <c r="B9" t="s">
        <v>64</v>
      </c>
      <c r="G9" s="5">
        <v>1979</v>
      </c>
      <c r="H9" s="6">
        <v>2</v>
      </c>
    </row>
    <row r="10" spans="1:8" x14ac:dyDescent="0.45">
      <c r="A10">
        <v>2017</v>
      </c>
      <c r="B10" t="s">
        <v>69</v>
      </c>
      <c r="G10" s="5">
        <v>1982</v>
      </c>
      <c r="H10" s="6">
        <v>2</v>
      </c>
    </row>
    <row r="11" spans="1:8" x14ac:dyDescent="0.45">
      <c r="A11">
        <v>2017</v>
      </c>
      <c r="B11" t="s">
        <v>74</v>
      </c>
      <c r="G11" s="5">
        <v>1983</v>
      </c>
      <c r="H11" s="6">
        <v>2</v>
      </c>
    </row>
    <row r="12" spans="1:8" x14ac:dyDescent="0.45">
      <c r="A12">
        <v>2016</v>
      </c>
      <c r="B12" t="s">
        <v>79</v>
      </c>
      <c r="G12" s="5">
        <v>1984</v>
      </c>
      <c r="H12" s="6">
        <v>3</v>
      </c>
    </row>
    <row r="13" spans="1:8" x14ac:dyDescent="0.45">
      <c r="A13">
        <v>2016</v>
      </c>
      <c r="B13" t="s">
        <v>84</v>
      </c>
      <c r="G13" s="5">
        <v>1985</v>
      </c>
      <c r="H13" s="6">
        <v>2</v>
      </c>
    </row>
    <row r="14" spans="1:8" x14ac:dyDescent="0.45">
      <c r="A14">
        <v>2016</v>
      </c>
      <c r="B14" t="s">
        <v>89</v>
      </c>
      <c r="G14" s="5">
        <v>1986</v>
      </c>
      <c r="H14" s="6">
        <v>3</v>
      </c>
    </row>
    <row r="15" spans="1:8" x14ac:dyDescent="0.45">
      <c r="A15">
        <v>2016</v>
      </c>
      <c r="B15" t="s">
        <v>94</v>
      </c>
      <c r="G15" s="5">
        <v>1987</v>
      </c>
      <c r="H15" s="6">
        <v>1</v>
      </c>
    </row>
    <row r="16" spans="1:8" x14ac:dyDescent="0.45">
      <c r="A16">
        <v>2016</v>
      </c>
      <c r="B16" t="s">
        <v>98</v>
      </c>
      <c r="G16" s="5">
        <v>1988</v>
      </c>
      <c r="H16" s="6">
        <v>6</v>
      </c>
    </row>
    <row r="17" spans="1:8" x14ac:dyDescent="0.45">
      <c r="A17">
        <v>2016</v>
      </c>
      <c r="B17" t="s">
        <v>102</v>
      </c>
      <c r="G17" s="5">
        <v>1989</v>
      </c>
      <c r="H17" s="6">
        <v>3</v>
      </c>
    </row>
    <row r="18" spans="1:8" x14ac:dyDescent="0.45">
      <c r="A18">
        <v>2016</v>
      </c>
      <c r="B18" t="s">
        <v>105</v>
      </c>
      <c r="G18" s="5">
        <v>1990</v>
      </c>
      <c r="H18" s="6">
        <v>1</v>
      </c>
    </row>
    <row r="19" spans="1:8" x14ac:dyDescent="0.45">
      <c r="A19">
        <v>2016</v>
      </c>
      <c r="B19" t="s">
        <v>110</v>
      </c>
      <c r="G19" s="5">
        <v>1991</v>
      </c>
      <c r="H19" s="6">
        <v>5</v>
      </c>
    </row>
    <row r="20" spans="1:8" x14ac:dyDescent="0.45">
      <c r="A20">
        <v>2016</v>
      </c>
      <c r="B20" t="s">
        <v>114</v>
      </c>
      <c r="G20" s="5">
        <v>1992</v>
      </c>
      <c r="H20" s="6">
        <v>4</v>
      </c>
    </row>
    <row r="21" spans="1:8" x14ac:dyDescent="0.45">
      <c r="A21">
        <v>2016</v>
      </c>
      <c r="B21" t="s">
        <v>117</v>
      </c>
      <c r="G21" s="5">
        <v>1993</v>
      </c>
      <c r="H21" s="6">
        <v>9</v>
      </c>
    </row>
    <row r="22" spans="1:8" x14ac:dyDescent="0.45">
      <c r="A22">
        <v>2016</v>
      </c>
      <c r="B22" t="s">
        <v>123</v>
      </c>
      <c r="G22" s="5">
        <v>1994</v>
      </c>
      <c r="H22" s="6">
        <v>4</v>
      </c>
    </row>
    <row r="23" spans="1:8" x14ac:dyDescent="0.45">
      <c r="A23">
        <v>2016</v>
      </c>
      <c r="B23" t="s">
        <v>126</v>
      </c>
      <c r="G23" s="5">
        <v>1995</v>
      </c>
      <c r="H23" s="6">
        <v>4</v>
      </c>
    </row>
    <row r="24" spans="1:8" x14ac:dyDescent="0.45">
      <c r="A24">
        <v>2016</v>
      </c>
      <c r="B24" t="s">
        <v>129</v>
      </c>
      <c r="G24" s="5">
        <v>1996</v>
      </c>
      <c r="H24" s="6">
        <v>3</v>
      </c>
    </row>
    <row r="25" spans="1:8" x14ac:dyDescent="0.45">
      <c r="A25">
        <v>2016</v>
      </c>
      <c r="B25" t="s">
        <v>134</v>
      </c>
      <c r="G25" s="5">
        <v>1997</v>
      </c>
      <c r="H25" s="6">
        <v>6</v>
      </c>
    </row>
    <row r="26" spans="1:8" x14ac:dyDescent="0.45">
      <c r="A26">
        <v>2016</v>
      </c>
      <c r="B26" t="s">
        <v>137</v>
      </c>
      <c r="G26" s="5">
        <v>1998</v>
      </c>
      <c r="H26" s="6">
        <v>5</v>
      </c>
    </row>
    <row r="27" spans="1:8" x14ac:dyDescent="0.45">
      <c r="A27">
        <v>2016</v>
      </c>
      <c r="B27" t="s">
        <v>141</v>
      </c>
      <c r="G27" s="5">
        <v>1999</v>
      </c>
      <c r="H27" s="6">
        <v>7</v>
      </c>
    </row>
    <row r="28" spans="1:8" x14ac:dyDescent="0.45">
      <c r="A28">
        <v>2016</v>
      </c>
      <c r="B28" t="s">
        <v>145</v>
      </c>
      <c r="G28" s="5">
        <v>2000</v>
      </c>
      <c r="H28" s="6">
        <v>1</v>
      </c>
    </row>
    <row r="29" spans="1:8" x14ac:dyDescent="0.45">
      <c r="A29">
        <v>2016</v>
      </c>
      <c r="B29" t="s">
        <v>149</v>
      </c>
      <c r="G29" s="5">
        <v>2001</v>
      </c>
      <c r="H29" s="6">
        <v>2</v>
      </c>
    </row>
    <row r="30" spans="1:8" x14ac:dyDescent="0.45">
      <c r="A30">
        <v>2016</v>
      </c>
      <c r="B30" t="s">
        <v>151</v>
      </c>
      <c r="G30" s="5">
        <v>2002</v>
      </c>
      <c r="H30" s="6">
        <v>2</v>
      </c>
    </row>
    <row r="31" spans="1:8" x14ac:dyDescent="0.45">
      <c r="A31">
        <v>2016</v>
      </c>
      <c r="B31" t="s">
        <v>154</v>
      </c>
      <c r="G31" s="5">
        <v>2003</v>
      </c>
      <c r="H31" s="6">
        <v>3</v>
      </c>
    </row>
    <row r="32" spans="1:8" x14ac:dyDescent="0.45">
      <c r="A32">
        <v>2016</v>
      </c>
      <c r="B32" t="s">
        <v>157</v>
      </c>
      <c r="G32" s="5">
        <v>2004</v>
      </c>
      <c r="H32" s="6">
        <v>2</v>
      </c>
    </row>
    <row r="33" spans="1:8" x14ac:dyDescent="0.45">
      <c r="A33">
        <v>2016</v>
      </c>
      <c r="B33" t="s">
        <v>160</v>
      </c>
      <c r="G33" s="5">
        <v>2005</v>
      </c>
      <c r="H33" s="6">
        <v>3</v>
      </c>
    </row>
    <row r="34" spans="1:8" x14ac:dyDescent="0.45">
      <c r="A34">
        <v>2016</v>
      </c>
      <c r="B34" t="s">
        <v>164</v>
      </c>
      <c r="G34" s="5">
        <v>2006</v>
      </c>
      <c r="H34" s="6">
        <v>7</v>
      </c>
    </row>
    <row r="35" spans="1:8" x14ac:dyDescent="0.45">
      <c r="A35">
        <v>2016</v>
      </c>
      <c r="B35" t="s">
        <v>167</v>
      </c>
      <c r="G35" s="5">
        <v>2007</v>
      </c>
      <c r="H35" s="6">
        <v>10</v>
      </c>
    </row>
    <row r="36" spans="1:8" x14ac:dyDescent="0.45">
      <c r="A36">
        <v>2016</v>
      </c>
      <c r="B36" t="s">
        <v>171</v>
      </c>
      <c r="G36" s="5">
        <v>2008</v>
      </c>
      <c r="H36" s="6">
        <v>6</v>
      </c>
    </row>
    <row r="37" spans="1:8" x14ac:dyDescent="0.45">
      <c r="A37">
        <v>2016</v>
      </c>
      <c r="B37" t="s">
        <v>174</v>
      </c>
      <c r="G37" s="5">
        <v>2009</v>
      </c>
      <c r="H37" s="6">
        <v>8</v>
      </c>
    </row>
    <row r="38" spans="1:8" x14ac:dyDescent="0.45">
      <c r="A38">
        <v>2016</v>
      </c>
      <c r="B38" t="s">
        <v>176</v>
      </c>
      <c r="G38" s="5">
        <v>2010</v>
      </c>
      <c r="H38" s="6">
        <v>2</v>
      </c>
    </row>
    <row r="39" spans="1:8" x14ac:dyDescent="0.45">
      <c r="A39">
        <v>2016</v>
      </c>
      <c r="B39" t="s">
        <v>178</v>
      </c>
      <c r="G39" s="5">
        <v>2011</v>
      </c>
      <c r="H39" s="6">
        <v>6</v>
      </c>
    </row>
    <row r="40" spans="1:8" x14ac:dyDescent="0.45">
      <c r="A40">
        <v>2016</v>
      </c>
      <c r="B40" t="s">
        <v>181</v>
      </c>
      <c r="G40" s="5">
        <v>2012</v>
      </c>
      <c r="H40" s="6">
        <v>15</v>
      </c>
    </row>
    <row r="41" spans="1:8" x14ac:dyDescent="0.45">
      <c r="A41">
        <v>2016</v>
      </c>
      <c r="B41" t="s">
        <v>183</v>
      </c>
      <c r="G41" s="5">
        <v>2013</v>
      </c>
      <c r="H41" s="6">
        <v>16</v>
      </c>
    </row>
    <row r="42" spans="1:8" x14ac:dyDescent="0.45">
      <c r="A42">
        <v>2016</v>
      </c>
      <c r="B42" t="s">
        <v>186</v>
      </c>
      <c r="G42" s="5">
        <v>2014</v>
      </c>
      <c r="H42" s="6">
        <v>14</v>
      </c>
    </row>
    <row r="43" spans="1:8" x14ac:dyDescent="0.45">
      <c r="A43">
        <v>2016</v>
      </c>
      <c r="B43" t="s">
        <v>188</v>
      </c>
      <c r="G43" s="5">
        <v>2015</v>
      </c>
      <c r="H43" s="6">
        <v>67</v>
      </c>
    </row>
    <row r="44" spans="1:8" x14ac:dyDescent="0.45">
      <c r="A44">
        <v>2016</v>
      </c>
      <c r="B44" t="s">
        <v>192</v>
      </c>
      <c r="G44" s="5">
        <v>2016</v>
      </c>
      <c r="H44" s="6">
        <v>69</v>
      </c>
    </row>
    <row r="45" spans="1:8" x14ac:dyDescent="0.45">
      <c r="A45">
        <v>2016</v>
      </c>
      <c r="B45" t="s">
        <v>195</v>
      </c>
      <c r="G45" s="5">
        <v>2017</v>
      </c>
      <c r="H45" s="6">
        <v>10</v>
      </c>
    </row>
    <row r="46" spans="1:8" x14ac:dyDescent="0.45">
      <c r="A46">
        <v>2016</v>
      </c>
      <c r="B46" t="s">
        <v>197</v>
      </c>
      <c r="G46" s="5" t="s">
        <v>1130</v>
      </c>
      <c r="H46" s="6">
        <v>323</v>
      </c>
    </row>
    <row r="47" spans="1:8" x14ac:dyDescent="0.45">
      <c r="A47">
        <v>2016</v>
      </c>
      <c r="B47" t="s">
        <v>201</v>
      </c>
    </row>
    <row r="48" spans="1:8" x14ac:dyDescent="0.45">
      <c r="A48">
        <v>2016</v>
      </c>
      <c r="B48" t="s">
        <v>203</v>
      </c>
    </row>
    <row r="49" spans="1:2" x14ac:dyDescent="0.45">
      <c r="A49">
        <v>2016</v>
      </c>
      <c r="B49" t="s">
        <v>206</v>
      </c>
    </row>
    <row r="50" spans="1:2" x14ac:dyDescent="0.45">
      <c r="A50">
        <v>2016</v>
      </c>
      <c r="B50" t="s">
        <v>209</v>
      </c>
    </row>
    <row r="51" spans="1:2" x14ac:dyDescent="0.45">
      <c r="A51">
        <v>2016</v>
      </c>
      <c r="B51" t="s">
        <v>212</v>
      </c>
    </row>
    <row r="52" spans="1:2" x14ac:dyDescent="0.45">
      <c r="A52">
        <v>2016</v>
      </c>
      <c r="B52" t="s">
        <v>216</v>
      </c>
    </row>
    <row r="53" spans="1:2" x14ac:dyDescent="0.45">
      <c r="A53">
        <v>2016</v>
      </c>
      <c r="B53" t="s">
        <v>218</v>
      </c>
    </row>
    <row r="54" spans="1:2" x14ac:dyDescent="0.45">
      <c r="A54">
        <v>2016</v>
      </c>
      <c r="B54" t="s">
        <v>219</v>
      </c>
    </row>
    <row r="55" spans="1:2" x14ac:dyDescent="0.45">
      <c r="A55">
        <v>2016</v>
      </c>
      <c r="B55" t="s">
        <v>226</v>
      </c>
    </row>
    <row r="56" spans="1:2" x14ac:dyDescent="0.45">
      <c r="A56">
        <v>2016</v>
      </c>
      <c r="B56" t="s">
        <v>228</v>
      </c>
    </row>
    <row r="57" spans="1:2" x14ac:dyDescent="0.45">
      <c r="A57">
        <v>2016</v>
      </c>
      <c r="B57" t="s">
        <v>231</v>
      </c>
    </row>
    <row r="58" spans="1:2" x14ac:dyDescent="0.45">
      <c r="A58">
        <v>2016</v>
      </c>
      <c r="B58" t="s">
        <v>234</v>
      </c>
    </row>
    <row r="59" spans="1:2" x14ac:dyDescent="0.45">
      <c r="A59">
        <v>2016</v>
      </c>
      <c r="B59" t="s">
        <v>236</v>
      </c>
    </row>
    <row r="60" spans="1:2" x14ac:dyDescent="0.45">
      <c r="A60">
        <v>2016</v>
      </c>
      <c r="B60" t="s">
        <v>240</v>
      </c>
    </row>
    <row r="61" spans="1:2" x14ac:dyDescent="0.45">
      <c r="A61">
        <v>2016</v>
      </c>
      <c r="B61" t="s">
        <v>243</v>
      </c>
    </row>
    <row r="62" spans="1:2" x14ac:dyDescent="0.45">
      <c r="A62">
        <v>2016</v>
      </c>
      <c r="B62" t="s">
        <v>246</v>
      </c>
    </row>
    <row r="63" spans="1:2" x14ac:dyDescent="0.45">
      <c r="A63">
        <v>2016</v>
      </c>
      <c r="B63" t="s">
        <v>248</v>
      </c>
    </row>
    <row r="64" spans="1:2" x14ac:dyDescent="0.45">
      <c r="A64">
        <v>2016</v>
      </c>
      <c r="B64" t="s">
        <v>250</v>
      </c>
    </row>
    <row r="65" spans="1:2" x14ac:dyDescent="0.45">
      <c r="A65">
        <v>2016</v>
      </c>
      <c r="B65" t="s">
        <v>60</v>
      </c>
    </row>
    <row r="66" spans="1:2" x14ac:dyDescent="0.45">
      <c r="A66">
        <v>2016</v>
      </c>
      <c r="B66" t="s">
        <v>255</v>
      </c>
    </row>
    <row r="67" spans="1:2" x14ac:dyDescent="0.45">
      <c r="A67">
        <v>2016</v>
      </c>
      <c r="B67" t="s">
        <v>257</v>
      </c>
    </row>
    <row r="68" spans="1:2" x14ac:dyDescent="0.45">
      <c r="A68">
        <v>2016</v>
      </c>
      <c r="B68" t="s">
        <v>260</v>
      </c>
    </row>
    <row r="69" spans="1:2" x14ac:dyDescent="0.45">
      <c r="A69">
        <v>2016</v>
      </c>
      <c r="B69" t="s">
        <v>262</v>
      </c>
    </row>
    <row r="70" spans="1:2" x14ac:dyDescent="0.45">
      <c r="A70">
        <v>2016</v>
      </c>
      <c r="B70" t="s">
        <v>265</v>
      </c>
    </row>
    <row r="71" spans="1:2" x14ac:dyDescent="0.45">
      <c r="A71">
        <v>2016</v>
      </c>
      <c r="B71" t="s">
        <v>268</v>
      </c>
    </row>
    <row r="72" spans="1:2" x14ac:dyDescent="0.45">
      <c r="A72">
        <v>2016</v>
      </c>
      <c r="B72" t="s">
        <v>270</v>
      </c>
    </row>
    <row r="73" spans="1:2" x14ac:dyDescent="0.45">
      <c r="A73">
        <v>2016</v>
      </c>
      <c r="B73" t="s">
        <v>272</v>
      </c>
    </row>
    <row r="74" spans="1:2" x14ac:dyDescent="0.45">
      <c r="A74">
        <v>2016</v>
      </c>
      <c r="B74" t="s">
        <v>274</v>
      </c>
    </row>
    <row r="75" spans="1:2" x14ac:dyDescent="0.45">
      <c r="A75">
        <v>2016</v>
      </c>
      <c r="B75" t="s">
        <v>276</v>
      </c>
    </row>
    <row r="76" spans="1:2" x14ac:dyDescent="0.45">
      <c r="A76">
        <v>2016</v>
      </c>
      <c r="B76" t="s">
        <v>278</v>
      </c>
    </row>
    <row r="77" spans="1:2" x14ac:dyDescent="0.45">
      <c r="A77">
        <v>2016</v>
      </c>
      <c r="B77" t="s">
        <v>281</v>
      </c>
    </row>
    <row r="78" spans="1:2" x14ac:dyDescent="0.45">
      <c r="A78">
        <v>2016</v>
      </c>
      <c r="B78" t="s">
        <v>283</v>
      </c>
    </row>
    <row r="79" spans="1:2" x14ac:dyDescent="0.45">
      <c r="A79">
        <v>2016</v>
      </c>
      <c r="B79" t="s">
        <v>285</v>
      </c>
    </row>
    <row r="80" spans="1:2" x14ac:dyDescent="0.45">
      <c r="A80">
        <v>2016</v>
      </c>
      <c r="B80" t="s">
        <v>287</v>
      </c>
    </row>
    <row r="81" spans="1:2" x14ac:dyDescent="0.45">
      <c r="A81">
        <v>2015</v>
      </c>
      <c r="B81" t="s">
        <v>290</v>
      </c>
    </row>
    <row r="82" spans="1:2" x14ac:dyDescent="0.45">
      <c r="A82">
        <v>2015</v>
      </c>
      <c r="B82" t="s">
        <v>292</v>
      </c>
    </row>
    <row r="83" spans="1:2" x14ac:dyDescent="0.45">
      <c r="A83">
        <v>2015</v>
      </c>
      <c r="B83" t="s">
        <v>293</v>
      </c>
    </row>
    <row r="84" spans="1:2" x14ac:dyDescent="0.45">
      <c r="A84">
        <v>2015</v>
      </c>
      <c r="B84" t="s">
        <v>301</v>
      </c>
    </row>
    <row r="85" spans="1:2" x14ac:dyDescent="0.45">
      <c r="A85">
        <v>2015</v>
      </c>
      <c r="B85" t="s">
        <v>305</v>
      </c>
    </row>
    <row r="86" spans="1:2" x14ac:dyDescent="0.45">
      <c r="A86">
        <v>2015</v>
      </c>
      <c r="B86" t="s">
        <v>307</v>
      </c>
    </row>
    <row r="87" spans="1:2" x14ac:dyDescent="0.45">
      <c r="A87">
        <v>2015</v>
      </c>
      <c r="B87" t="s">
        <v>311</v>
      </c>
    </row>
    <row r="88" spans="1:2" x14ac:dyDescent="0.45">
      <c r="A88">
        <v>2015</v>
      </c>
      <c r="B88" t="s">
        <v>314</v>
      </c>
    </row>
    <row r="89" spans="1:2" x14ac:dyDescent="0.45">
      <c r="A89">
        <v>2015</v>
      </c>
      <c r="B89" t="s">
        <v>317</v>
      </c>
    </row>
    <row r="90" spans="1:2" x14ac:dyDescent="0.45">
      <c r="A90">
        <v>2015</v>
      </c>
      <c r="B90" t="s">
        <v>320</v>
      </c>
    </row>
    <row r="91" spans="1:2" x14ac:dyDescent="0.45">
      <c r="A91">
        <v>2015</v>
      </c>
      <c r="B91" t="s">
        <v>322</v>
      </c>
    </row>
    <row r="92" spans="1:2" x14ac:dyDescent="0.45">
      <c r="A92">
        <v>2015</v>
      </c>
      <c r="B92" t="s">
        <v>325</v>
      </c>
    </row>
    <row r="93" spans="1:2" x14ac:dyDescent="0.45">
      <c r="A93">
        <v>2015</v>
      </c>
      <c r="B93" t="s">
        <v>328</v>
      </c>
    </row>
    <row r="94" spans="1:2" x14ac:dyDescent="0.45">
      <c r="A94">
        <v>2015</v>
      </c>
      <c r="B94" t="s">
        <v>333</v>
      </c>
    </row>
    <row r="95" spans="1:2" x14ac:dyDescent="0.45">
      <c r="A95">
        <v>2015</v>
      </c>
      <c r="B95" t="s">
        <v>338</v>
      </c>
    </row>
    <row r="96" spans="1:2" x14ac:dyDescent="0.45">
      <c r="A96">
        <v>2015</v>
      </c>
      <c r="B96" t="s">
        <v>341</v>
      </c>
    </row>
    <row r="97" spans="1:2" x14ac:dyDescent="0.45">
      <c r="A97">
        <v>2015</v>
      </c>
      <c r="B97" t="s">
        <v>345</v>
      </c>
    </row>
    <row r="98" spans="1:2" x14ac:dyDescent="0.45">
      <c r="A98">
        <v>2015</v>
      </c>
      <c r="B98" t="s">
        <v>347</v>
      </c>
    </row>
    <row r="99" spans="1:2" x14ac:dyDescent="0.45">
      <c r="A99">
        <v>2015</v>
      </c>
      <c r="B99" t="s">
        <v>349</v>
      </c>
    </row>
    <row r="100" spans="1:2" x14ac:dyDescent="0.45">
      <c r="A100">
        <v>2015</v>
      </c>
      <c r="B100" t="s">
        <v>351</v>
      </c>
    </row>
    <row r="101" spans="1:2" x14ac:dyDescent="0.45">
      <c r="A101">
        <v>2015</v>
      </c>
      <c r="B101" t="s">
        <v>357</v>
      </c>
    </row>
    <row r="102" spans="1:2" x14ac:dyDescent="0.45">
      <c r="A102">
        <v>2015</v>
      </c>
      <c r="B102" t="s">
        <v>361</v>
      </c>
    </row>
    <row r="103" spans="1:2" x14ac:dyDescent="0.45">
      <c r="A103">
        <v>2015</v>
      </c>
      <c r="B103" t="s">
        <v>365</v>
      </c>
    </row>
    <row r="104" spans="1:2" x14ac:dyDescent="0.45">
      <c r="A104">
        <v>2015</v>
      </c>
      <c r="B104" t="s">
        <v>369</v>
      </c>
    </row>
    <row r="105" spans="1:2" x14ac:dyDescent="0.45">
      <c r="A105">
        <v>2015</v>
      </c>
      <c r="B105" t="s">
        <v>372</v>
      </c>
    </row>
    <row r="106" spans="1:2" x14ac:dyDescent="0.45">
      <c r="A106">
        <v>2015</v>
      </c>
      <c r="B106" t="s">
        <v>377</v>
      </c>
    </row>
    <row r="107" spans="1:2" x14ac:dyDescent="0.45">
      <c r="A107">
        <v>2015</v>
      </c>
      <c r="B107" t="s">
        <v>381</v>
      </c>
    </row>
    <row r="108" spans="1:2" x14ac:dyDescent="0.45">
      <c r="A108">
        <v>2015</v>
      </c>
      <c r="B108" t="s">
        <v>385</v>
      </c>
    </row>
    <row r="109" spans="1:2" x14ac:dyDescent="0.45">
      <c r="A109">
        <v>2015</v>
      </c>
      <c r="B109" t="s">
        <v>388</v>
      </c>
    </row>
    <row r="110" spans="1:2" x14ac:dyDescent="0.45">
      <c r="A110">
        <v>2015</v>
      </c>
      <c r="B110" t="s">
        <v>392</v>
      </c>
    </row>
    <row r="111" spans="1:2" x14ac:dyDescent="0.45">
      <c r="A111">
        <v>2015</v>
      </c>
      <c r="B111" t="s">
        <v>395</v>
      </c>
    </row>
    <row r="112" spans="1:2" x14ac:dyDescent="0.45">
      <c r="A112">
        <v>2015</v>
      </c>
      <c r="B112" t="s">
        <v>398</v>
      </c>
    </row>
    <row r="113" spans="1:2" x14ac:dyDescent="0.45">
      <c r="A113">
        <v>2015</v>
      </c>
      <c r="B113" t="s">
        <v>402</v>
      </c>
    </row>
    <row r="114" spans="1:2" x14ac:dyDescent="0.45">
      <c r="A114">
        <v>2015</v>
      </c>
      <c r="B114" t="s">
        <v>406</v>
      </c>
    </row>
    <row r="115" spans="1:2" x14ac:dyDescent="0.45">
      <c r="A115">
        <v>2015</v>
      </c>
      <c r="B115" t="s">
        <v>409</v>
      </c>
    </row>
    <row r="116" spans="1:2" x14ac:dyDescent="0.45">
      <c r="A116">
        <v>2015</v>
      </c>
      <c r="B116" t="s">
        <v>412</v>
      </c>
    </row>
    <row r="117" spans="1:2" x14ac:dyDescent="0.45">
      <c r="A117">
        <v>2015</v>
      </c>
      <c r="B117" t="s">
        <v>416</v>
      </c>
    </row>
    <row r="118" spans="1:2" x14ac:dyDescent="0.45">
      <c r="A118">
        <v>2015</v>
      </c>
      <c r="B118" t="s">
        <v>419</v>
      </c>
    </row>
    <row r="119" spans="1:2" x14ac:dyDescent="0.45">
      <c r="A119">
        <v>2015</v>
      </c>
      <c r="B119" t="s">
        <v>423</v>
      </c>
    </row>
    <row r="120" spans="1:2" x14ac:dyDescent="0.45">
      <c r="A120">
        <v>2015</v>
      </c>
      <c r="B120" t="s">
        <v>426</v>
      </c>
    </row>
    <row r="121" spans="1:2" x14ac:dyDescent="0.45">
      <c r="A121">
        <v>2015</v>
      </c>
      <c r="B121" t="s">
        <v>430</v>
      </c>
    </row>
    <row r="122" spans="1:2" x14ac:dyDescent="0.45">
      <c r="A122">
        <v>2015</v>
      </c>
      <c r="B122" t="s">
        <v>433</v>
      </c>
    </row>
    <row r="123" spans="1:2" x14ac:dyDescent="0.45">
      <c r="A123">
        <v>2015</v>
      </c>
      <c r="B123" t="s">
        <v>436</v>
      </c>
    </row>
    <row r="124" spans="1:2" x14ac:dyDescent="0.45">
      <c r="A124">
        <v>2015</v>
      </c>
      <c r="B124" t="s">
        <v>439</v>
      </c>
    </row>
    <row r="125" spans="1:2" x14ac:dyDescent="0.45">
      <c r="A125">
        <v>2015</v>
      </c>
      <c r="B125" t="s">
        <v>442</v>
      </c>
    </row>
    <row r="126" spans="1:2" x14ac:dyDescent="0.45">
      <c r="A126">
        <v>2015</v>
      </c>
      <c r="B126" t="s">
        <v>445</v>
      </c>
    </row>
    <row r="127" spans="1:2" x14ac:dyDescent="0.45">
      <c r="A127">
        <v>2015</v>
      </c>
      <c r="B127" t="s">
        <v>448</v>
      </c>
    </row>
    <row r="128" spans="1:2" x14ac:dyDescent="0.45">
      <c r="A128">
        <v>2015</v>
      </c>
      <c r="B128" t="s">
        <v>451</v>
      </c>
    </row>
    <row r="129" spans="1:2" x14ac:dyDescent="0.45">
      <c r="A129">
        <v>2015</v>
      </c>
      <c r="B129" t="s">
        <v>454</v>
      </c>
    </row>
    <row r="130" spans="1:2" x14ac:dyDescent="0.45">
      <c r="A130">
        <v>2015</v>
      </c>
      <c r="B130" t="s">
        <v>457</v>
      </c>
    </row>
    <row r="131" spans="1:2" x14ac:dyDescent="0.45">
      <c r="A131">
        <v>2015</v>
      </c>
      <c r="B131" t="s">
        <v>461</v>
      </c>
    </row>
    <row r="132" spans="1:2" x14ac:dyDescent="0.45">
      <c r="A132">
        <v>2015</v>
      </c>
      <c r="B132" t="s">
        <v>466</v>
      </c>
    </row>
    <row r="133" spans="1:2" x14ac:dyDescent="0.45">
      <c r="A133">
        <v>2015</v>
      </c>
      <c r="B133" t="s">
        <v>470</v>
      </c>
    </row>
    <row r="134" spans="1:2" x14ac:dyDescent="0.45">
      <c r="A134">
        <v>2015</v>
      </c>
      <c r="B134" t="s">
        <v>473</v>
      </c>
    </row>
    <row r="135" spans="1:2" x14ac:dyDescent="0.45">
      <c r="A135">
        <v>2015</v>
      </c>
      <c r="B135" t="s">
        <v>477</v>
      </c>
    </row>
    <row r="136" spans="1:2" x14ac:dyDescent="0.45">
      <c r="A136">
        <v>2015</v>
      </c>
      <c r="B136" t="s">
        <v>426</v>
      </c>
    </row>
    <row r="137" spans="1:2" x14ac:dyDescent="0.45">
      <c r="A137">
        <v>2015</v>
      </c>
      <c r="B137" t="s">
        <v>482</v>
      </c>
    </row>
    <row r="138" spans="1:2" x14ac:dyDescent="0.45">
      <c r="A138">
        <v>2015</v>
      </c>
      <c r="B138" t="s">
        <v>485</v>
      </c>
    </row>
    <row r="139" spans="1:2" x14ac:dyDescent="0.45">
      <c r="A139">
        <v>2015</v>
      </c>
      <c r="B139" t="s">
        <v>489</v>
      </c>
    </row>
    <row r="140" spans="1:2" x14ac:dyDescent="0.45">
      <c r="A140">
        <v>2015</v>
      </c>
      <c r="B140" t="s">
        <v>493</v>
      </c>
    </row>
    <row r="141" spans="1:2" x14ac:dyDescent="0.45">
      <c r="A141">
        <v>2015</v>
      </c>
      <c r="B141" t="s">
        <v>496</v>
      </c>
    </row>
    <row r="142" spans="1:2" x14ac:dyDescent="0.45">
      <c r="A142">
        <v>2015</v>
      </c>
      <c r="B142" t="s">
        <v>498</v>
      </c>
    </row>
    <row r="143" spans="1:2" x14ac:dyDescent="0.45">
      <c r="A143">
        <v>2015</v>
      </c>
      <c r="B143" t="s">
        <v>503</v>
      </c>
    </row>
    <row r="144" spans="1:2" x14ac:dyDescent="0.45">
      <c r="A144">
        <v>2015</v>
      </c>
      <c r="B144" t="s">
        <v>506</v>
      </c>
    </row>
    <row r="145" spans="1:2" x14ac:dyDescent="0.45">
      <c r="A145">
        <v>2015</v>
      </c>
      <c r="B145" t="s">
        <v>509</v>
      </c>
    </row>
    <row r="146" spans="1:2" x14ac:dyDescent="0.45">
      <c r="A146">
        <v>2015</v>
      </c>
      <c r="B146" t="s">
        <v>512</v>
      </c>
    </row>
    <row r="147" spans="1:2" x14ac:dyDescent="0.45">
      <c r="A147">
        <v>2015</v>
      </c>
      <c r="B147" t="s">
        <v>516</v>
      </c>
    </row>
    <row r="148" spans="1:2" x14ac:dyDescent="0.45">
      <c r="A148">
        <v>2014</v>
      </c>
      <c r="B148" t="s">
        <v>519</v>
      </c>
    </row>
    <row r="149" spans="1:2" x14ac:dyDescent="0.45">
      <c r="A149">
        <v>2014</v>
      </c>
      <c r="B149" t="s">
        <v>524</v>
      </c>
    </row>
    <row r="150" spans="1:2" x14ac:dyDescent="0.45">
      <c r="A150">
        <v>2014</v>
      </c>
      <c r="B150" t="s">
        <v>528</v>
      </c>
    </row>
    <row r="151" spans="1:2" x14ac:dyDescent="0.45">
      <c r="A151">
        <v>2014</v>
      </c>
      <c r="B151" t="s">
        <v>531</v>
      </c>
    </row>
    <row r="152" spans="1:2" x14ac:dyDescent="0.45">
      <c r="A152">
        <v>2014</v>
      </c>
      <c r="B152" t="s">
        <v>536</v>
      </c>
    </row>
    <row r="153" spans="1:2" x14ac:dyDescent="0.45">
      <c r="A153">
        <v>2014</v>
      </c>
      <c r="B153" t="s">
        <v>540</v>
      </c>
    </row>
    <row r="154" spans="1:2" x14ac:dyDescent="0.45">
      <c r="A154">
        <v>2014</v>
      </c>
      <c r="B154" t="s">
        <v>543</v>
      </c>
    </row>
    <row r="155" spans="1:2" x14ac:dyDescent="0.45">
      <c r="A155">
        <v>2014</v>
      </c>
      <c r="B155" t="s">
        <v>547</v>
      </c>
    </row>
    <row r="156" spans="1:2" x14ac:dyDescent="0.45">
      <c r="A156">
        <v>2014</v>
      </c>
      <c r="B156" t="s">
        <v>550</v>
      </c>
    </row>
    <row r="157" spans="1:2" x14ac:dyDescent="0.45">
      <c r="A157">
        <v>2014</v>
      </c>
      <c r="B157" t="s">
        <v>553</v>
      </c>
    </row>
    <row r="158" spans="1:2" x14ac:dyDescent="0.45">
      <c r="A158">
        <v>2014</v>
      </c>
      <c r="B158" t="s">
        <v>558</v>
      </c>
    </row>
    <row r="159" spans="1:2" x14ac:dyDescent="0.45">
      <c r="A159">
        <v>2014</v>
      </c>
      <c r="B159" t="s">
        <v>481</v>
      </c>
    </row>
    <row r="160" spans="1:2" x14ac:dyDescent="0.45">
      <c r="A160">
        <v>2014</v>
      </c>
      <c r="B160" t="s">
        <v>563</v>
      </c>
    </row>
    <row r="161" spans="1:2" x14ac:dyDescent="0.45">
      <c r="A161">
        <v>2014</v>
      </c>
      <c r="B161" t="s">
        <v>566</v>
      </c>
    </row>
    <row r="162" spans="1:2" x14ac:dyDescent="0.45">
      <c r="A162">
        <v>2013</v>
      </c>
      <c r="B162" t="s">
        <v>571</v>
      </c>
    </row>
    <row r="163" spans="1:2" x14ac:dyDescent="0.45">
      <c r="A163">
        <v>2013</v>
      </c>
      <c r="B163" t="s">
        <v>575</v>
      </c>
    </row>
    <row r="164" spans="1:2" x14ac:dyDescent="0.45">
      <c r="A164">
        <v>2013</v>
      </c>
      <c r="B164" t="s">
        <v>580</v>
      </c>
    </row>
    <row r="165" spans="1:2" x14ac:dyDescent="0.45">
      <c r="A165">
        <v>2013</v>
      </c>
      <c r="B165" t="s">
        <v>584</v>
      </c>
    </row>
    <row r="166" spans="1:2" x14ac:dyDescent="0.45">
      <c r="A166">
        <v>2013</v>
      </c>
      <c r="B166" t="s">
        <v>588</v>
      </c>
    </row>
    <row r="167" spans="1:2" x14ac:dyDescent="0.45">
      <c r="A167">
        <v>2013</v>
      </c>
      <c r="B167" t="s">
        <v>591</v>
      </c>
    </row>
    <row r="168" spans="1:2" x14ac:dyDescent="0.45">
      <c r="A168">
        <v>2013</v>
      </c>
      <c r="B168" t="s">
        <v>593</v>
      </c>
    </row>
    <row r="169" spans="1:2" x14ac:dyDescent="0.45">
      <c r="A169">
        <v>2013</v>
      </c>
      <c r="B169" t="s">
        <v>597</v>
      </c>
    </row>
    <row r="170" spans="1:2" x14ac:dyDescent="0.45">
      <c r="A170">
        <v>2013</v>
      </c>
      <c r="B170" t="s">
        <v>601</v>
      </c>
    </row>
    <row r="171" spans="1:2" x14ac:dyDescent="0.45">
      <c r="A171">
        <v>2013</v>
      </c>
      <c r="B171" t="s">
        <v>604</v>
      </c>
    </row>
    <row r="172" spans="1:2" x14ac:dyDescent="0.45">
      <c r="A172">
        <v>2013</v>
      </c>
      <c r="B172" t="s">
        <v>608</v>
      </c>
    </row>
    <row r="173" spans="1:2" x14ac:dyDescent="0.45">
      <c r="A173">
        <v>2013</v>
      </c>
      <c r="B173" t="s">
        <v>613</v>
      </c>
    </row>
    <row r="174" spans="1:2" x14ac:dyDescent="0.45">
      <c r="A174">
        <v>2013</v>
      </c>
      <c r="B174" t="s">
        <v>616</v>
      </c>
    </row>
    <row r="175" spans="1:2" x14ac:dyDescent="0.45">
      <c r="A175">
        <v>2013</v>
      </c>
      <c r="B175" t="s">
        <v>619</v>
      </c>
    </row>
    <row r="176" spans="1:2" x14ac:dyDescent="0.45">
      <c r="A176">
        <v>2013</v>
      </c>
      <c r="B176" t="s">
        <v>623</v>
      </c>
    </row>
    <row r="177" spans="1:2" x14ac:dyDescent="0.45">
      <c r="A177">
        <v>2013</v>
      </c>
      <c r="B177" t="s">
        <v>626</v>
      </c>
    </row>
    <row r="178" spans="1:2" x14ac:dyDescent="0.45">
      <c r="A178">
        <v>2012</v>
      </c>
      <c r="B178" t="s">
        <v>629</v>
      </c>
    </row>
    <row r="179" spans="1:2" x14ac:dyDescent="0.45">
      <c r="A179">
        <v>2012</v>
      </c>
      <c r="B179" t="s">
        <v>633</v>
      </c>
    </row>
    <row r="180" spans="1:2" x14ac:dyDescent="0.45">
      <c r="A180">
        <v>2012</v>
      </c>
      <c r="B180" t="s">
        <v>636</v>
      </c>
    </row>
    <row r="181" spans="1:2" x14ac:dyDescent="0.45">
      <c r="A181">
        <v>2012</v>
      </c>
      <c r="B181" t="s">
        <v>639</v>
      </c>
    </row>
    <row r="182" spans="1:2" x14ac:dyDescent="0.45">
      <c r="A182">
        <v>2012</v>
      </c>
      <c r="B182" t="s">
        <v>642</v>
      </c>
    </row>
    <row r="183" spans="1:2" x14ac:dyDescent="0.45">
      <c r="A183">
        <v>2012</v>
      </c>
      <c r="B183" t="s">
        <v>646</v>
      </c>
    </row>
    <row r="184" spans="1:2" x14ac:dyDescent="0.45">
      <c r="A184">
        <v>2012</v>
      </c>
      <c r="B184" t="s">
        <v>651</v>
      </c>
    </row>
    <row r="185" spans="1:2" x14ac:dyDescent="0.45">
      <c r="A185">
        <v>2012</v>
      </c>
      <c r="B185" t="s">
        <v>655</v>
      </c>
    </row>
    <row r="186" spans="1:2" x14ac:dyDescent="0.45">
      <c r="A186">
        <v>2012</v>
      </c>
      <c r="B186" t="s">
        <v>658</v>
      </c>
    </row>
    <row r="187" spans="1:2" x14ac:dyDescent="0.45">
      <c r="A187">
        <v>2012</v>
      </c>
      <c r="B187" t="s">
        <v>660</v>
      </c>
    </row>
    <row r="188" spans="1:2" x14ac:dyDescent="0.45">
      <c r="A188">
        <v>2012</v>
      </c>
      <c r="B188" t="s">
        <v>662</v>
      </c>
    </row>
    <row r="189" spans="1:2" x14ac:dyDescent="0.45">
      <c r="A189">
        <v>2012</v>
      </c>
      <c r="B189" t="s">
        <v>666</v>
      </c>
    </row>
    <row r="190" spans="1:2" x14ac:dyDescent="0.45">
      <c r="A190">
        <v>2012</v>
      </c>
      <c r="B190" t="s">
        <v>670</v>
      </c>
    </row>
    <row r="191" spans="1:2" x14ac:dyDescent="0.45">
      <c r="A191">
        <v>2012</v>
      </c>
      <c r="B191" t="s">
        <v>674</v>
      </c>
    </row>
    <row r="192" spans="1:2" x14ac:dyDescent="0.45">
      <c r="A192">
        <v>2012</v>
      </c>
      <c r="B192" t="s">
        <v>678</v>
      </c>
    </row>
    <row r="193" spans="1:2" x14ac:dyDescent="0.45">
      <c r="A193">
        <v>2011</v>
      </c>
      <c r="B193" t="s">
        <v>680</v>
      </c>
    </row>
    <row r="194" spans="1:2" x14ac:dyDescent="0.45">
      <c r="A194">
        <v>2011</v>
      </c>
      <c r="B194" t="s">
        <v>684</v>
      </c>
    </row>
    <row r="195" spans="1:2" x14ac:dyDescent="0.45">
      <c r="A195">
        <v>2011</v>
      </c>
      <c r="B195" t="s">
        <v>688</v>
      </c>
    </row>
    <row r="196" spans="1:2" x14ac:dyDescent="0.45">
      <c r="A196">
        <v>2011</v>
      </c>
      <c r="B196" t="s">
        <v>691</v>
      </c>
    </row>
    <row r="197" spans="1:2" x14ac:dyDescent="0.45">
      <c r="A197">
        <v>2011</v>
      </c>
      <c r="B197" t="s">
        <v>695</v>
      </c>
    </row>
    <row r="198" spans="1:2" x14ac:dyDescent="0.45">
      <c r="A198">
        <v>2011</v>
      </c>
      <c r="B198" t="s">
        <v>700</v>
      </c>
    </row>
    <row r="199" spans="1:2" x14ac:dyDescent="0.45">
      <c r="A199">
        <v>2010</v>
      </c>
      <c r="B199" t="s">
        <v>703</v>
      </c>
    </row>
    <row r="200" spans="1:2" x14ac:dyDescent="0.45">
      <c r="A200">
        <v>2010</v>
      </c>
      <c r="B200" t="s">
        <v>707</v>
      </c>
    </row>
    <row r="201" spans="1:2" x14ac:dyDescent="0.45">
      <c r="A201">
        <v>2009</v>
      </c>
      <c r="B201" t="s">
        <v>711</v>
      </c>
    </row>
    <row r="202" spans="1:2" x14ac:dyDescent="0.45">
      <c r="A202">
        <v>2009</v>
      </c>
      <c r="B202" t="s">
        <v>715</v>
      </c>
    </row>
    <row r="203" spans="1:2" x14ac:dyDescent="0.45">
      <c r="A203">
        <v>2009</v>
      </c>
      <c r="B203" t="s">
        <v>718</v>
      </c>
    </row>
    <row r="204" spans="1:2" x14ac:dyDescent="0.45">
      <c r="A204">
        <v>2009</v>
      </c>
      <c r="B204" t="s">
        <v>721</v>
      </c>
    </row>
    <row r="205" spans="1:2" x14ac:dyDescent="0.45">
      <c r="A205">
        <v>2009</v>
      </c>
      <c r="B205" t="s">
        <v>725</v>
      </c>
    </row>
    <row r="206" spans="1:2" x14ac:dyDescent="0.45">
      <c r="A206">
        <v>2009</v>
      </c>
      <c r="B206" t="s">
        <v>729</v>
      </c>
    </row>
    <row r="207" spans="1:2" x14ac:dyDescent="0.45">
      <c r="A207">
        <v>2009</v>
      </c>
      <c r="B207" t="s">
        <v>733</v>
      </c>
    </row>
    <row r="208" spans="1:2" x14ac:dyDescent="0.45">
      <c r="A208">
        <v>2009</v>
      </c>
      <c r="B208" t="s">
        <v>735</v>
      </c>
    </row>
    <row r="209" spans="1:2" x14ac:dyDescent="0.45">
      <c r="A209">
        <v>2008</v>
      </c>
      <c r="B209" t="s">
        <v>738</v>
      </c>
    </row>
    <row r="210" spans="1:2" x14ac:dyDescent="0.45">
      <c r="A210">
        <v>2008</v>
      </c>
      <c r="B210" t="s">
        <v>740</v>
      </c>
    </row>
    <row r="211" spans="1:2" x14ac:dyDescent="0.45">
      <c r="A211">
        <v>2008</v>
      </c>
      <c r="B211" t="s">
        <v>744</v>
      </c>
    </row>
    <row r="212" spans="1:2" x14ac:dyDescent="0.45">
      <c r="A212">
        <v>2008</v>
      </c>
      <c r="B212" t="s">
        <v>746</v>
      </c>
    </row>
    <row r="213" spans="1:2" x14ac:dyDescent="0.45">
      <c r="A213">
        <v>2008</v>
      </c>
      <c r="B213" t="s">
        <v>750</v>
      </c>
    </row>
    <row r="214" spans="1:2" x14ac:dyDescent="0.45">
      <c r="A214">
        <v>2008</v>
      </c>
      <c r="B214" t="s">
        <v>754</v>
      </c>
    </row>
    <row r="215" spans="1:2" x14ac:dyDescent="0.45">
      <c r="A215">
        <v>2007</v>
      </c>
      <c r="B215" t="s">
        <v>759</v>
      </c>
    </row>
    <row r="216" spans="1:2" x14ac:dyDescent="0.45">
      <c r="A216">
        <v>2007</v>
      </c>
      <c r="B216" t="s">
        <v>762</v>
      </c>
    </row>
    <row r="217" spans="1:2" x14ac:dyDescent="0.45">
      <c r="A217">
        <v>2007</v>
      </c>
      <c r="B217" t="s">
        <v>765</v>
      </c>
    </row>
    <row r="218" spans="1:2" x14ac:dyDescent="0.45">
      <c r="A218">
        <v>2007</v>
      </c>
      <c r="B218" t="s">
        <v>769</v>
      </c>
    </row>
    <row r="219" spans="1:2" x14ac:dyDescent="0.45">
      <c r="A219">
        <v>2007</v>
      </c>
      <c r="B219" t="s">
        <v>771</v>
      </c>
    </row>
    <row r="220" spans="1:2" x14ac:dyDescent="0.45">
      <c r="A220">
        <v>2007</v>
      </c>
      <c r="B220" t="s">
        <v>775</v>
      </c>
    </row>
    <row r="221" spans="1:2" x14ac:dyDescent="0.45">
      <c r="A221">
        <v>2007</v>
      </c>
      <c r="B221" t="s">
        <v>779</v>
      </c>
    </row>
    <row r="222" spans="1:2" x14ac:dyDescent="0.45">
      <c r="A222">
        <v>2007</v>
      </c>
      <c r="B222" t="s">
        <v>783</v>
      </c>
    </row>
    <row r="223" spans="1:2" x14ac:dyDescent="0.45">
      <c r="A223">
        <v>2007</v>
      </c>
      <c r="B223" t="s">
        <v>787</v>
      </c>
    </row>
    <row r="224" spans="1:2" x14ac:dyDescent="0.45">
      <c r="A224">
        <v>2007</v>
      </c>
      <c r="B224" t="s">
        <v>790</v>
      </c>
    </row>
    <row r="225" spans="1:2" x14ac:dyDescent="0.45">
      <c r="A225">
        <v>2006</v>
      </c>
      <c r="B225" t="s">
        <v>794</v>
      </c>
    </row>
    <row r="226" spans="1:2" x14ac:dyDescent="0.45">
      <c r="A226">
        <v>2006</v>
      </c>
      <c r="B226" t="s">
        <v>799</v>
      </c>
    </row>
    <row r="227" spans="1:2" x14ac:dyDescent="0.45">
      <c r="A227">
        <v>2006</v>
      </c>
      <c r="B227" t="s">
        <v>802</v>
      </c>
    </row>
    <row r="228" spans="1:2" x14ac:dyDescent="0.45">
      <c r="A228">
        <v>2006</v>
      </c>
      <c r="B228" t="s">
        <v>805</v>
      </c>
    </row>
    <row r="229" spans="1:2" x14ac:dyDescent="0.45">
      <c r="A229">
        <v>2006</v>
      </c>
      <c r="B229" t="s">
        <v>809</v>
      </c>
    </row>
    <row r="230" spans="1:2" x14ac:dyDescent="0.45">
      <c r="A230">
        <v>2006</v>
      </c>
      <c r="B230" t="s">
        <v>813</v>
      </c>
    </row>
    <row r="231" spans="1:2" x14ac:dyDescent="0.45">
      <c r="A231">
        <v>2006</v>
      </c>
      <c r="B231" t="s">
        <v>817</v>
      </c>
    </row>
    <row r="232" spans="1:2" x14ac:dyDescent="0.45">
      <c r="A232">
        <v>2005</v>
      </c>
      <c r="B232" t="s">
        <v>820</v>
      </c>
    </row>
    <row r="233" spans="1:2" x14ac:dyDescent="0.45">
      <c r="A233">
        <v>2005</v>
      </c>
      <c r="B233" t="s">
        <v>823</v>
      </c>
    </row>
    <row r="234" spans="1:2" x14ac:dyDescent="0.45">
      <c r="A234">
        <v>2005</v>
      </c>
      <c r="B234" t="s">
        <v>825</v>
      </c>
    </row>
    <row r="235" spans="1:2" x14ac:dyDescent="0.45">
      <c r="A235">
        <v>2004</v>
      </c>
      <c r="B235" t="s">
        <v>829</v>
      </c>
    </row>
    <row r="236" spans="1:2" x14ac:dyDescent="0.45">
      <c r="A236">
        <v>2004</v>
      </c>
      <c r="B236" t="s">
        <v>831</v>
      </c>
    </row>
    <row r="237" spans="1:2" x14ac:dyDescent="0.45">
      <c r="A237">
        <v>2003</v>
      </c>
      <c r="B237" t="s">
        <v>835</v>
      </c>
    </row>
    <row r="238" spans="1:2" x14ac:dyDescent="0.45">
      <c r="A238">
        <v>2003</v>
      </c>
      <c r="B238" t="s">
        <v>839</v>
      </c>
    </row>
    <row r="239" spans="1:2" x14ac:dyDescent="0.45">
      <c r="A239">
        <v>2003</v>
      </c>
      <c r="B239" t="s">
        <v>842</v>
      </c>
    </row>
    <row r="240" spans="1:2" x14ac:dyDescent="0.45">
      <c r="A240">
        <v>2002</v>
      </c>
      <c r="B240" t="s">
        <v>845</v>
      </c>
    </row>
    <row r="241" spans="1:2" x14ac:dyDescent="0.45">
      <c r="A241">
        <v>2002</v>
      </c>
      <c r="B241" t="s">
        <v>850</v>
      </c>
    </row>
    <row r="242" spans="1:2" x14ac:dyDescent="0.45">
      <c r="A242">
        <v>2001</v>
      </c>
      <c r="B242" t="s">
        <v>853</v>
      </c>
    </row>
    <row r="243" spans="1:2" x14ac:dyDescent="0.45">
      <c r="A243">
        <v>2001</v>
      </c>
      <c r="B243" t="s">
        <v>856</v>
      </c>
    </row>
    <row r="244" spans="1:2" x14ac:dyDescent="0.45">
      <c r="A244">
        <v>2000</v>
      </c>
      <c r="B244" t="s">
        <v>860</v>
      </c>
    </row>
    <row r="245" spans="1:2" x14ac:dyDescent="0.45">
      <c r="A245">
        <v>1999</v>
      </c>
      <c r="B245" t="s">
        <v>864</v>
      </c>
    </row>
    <row r="246" spans="1:2" x14ac:dyDescent="0.45">
      <c r="A246">
        <v>1999</v>
      </c>
      <c r="B246" t="s">
        <v>867</v>
      </c>
    </row>
    <row r="247" spans="1:2" x14ac:dyDescent="0.45">
      <c r="A247">
        <v>1999</v>
      </c>
      <c r="B247" t="s">
        <v>870</v>
      </c>
    </row>
    <row r="248" spans="1:2" x14ac:dyDescent="0.45">
      <c r="A248">
        <v>1999</v>
      </c>
      <c r="B248" t="s">
        <v>874</v>
      </c>
    </row>
    <row r="249" spans="1:2" x14ac:dyDescent="0.45">
      <c r="A249">
        <v>1999</v>
      </c>
      <c r="B249" t="s">
        <v>877</v>
      </c>
    </row>
    <row r="250" spans="1:2" x14ac:dyDescent="0.45">
      <c r="A250">
        <v>1999</v>
      </c>
      <c r="B250" t="s">
        <v>881</v>
      </c>
    </row>
    <row r="251" spans="1:2" x14ac:dyDescent="0.45">
      <c r="A251">
        <v>1999</v>
      </c>
      <c r="B251" t="s">
        <v>884</v>
      </c>
    </row>
    <row r="252" spans="1:2" x14ac:dyDescent="0.45">
      <c r="A252">
        <v>1998</v>
      </c>
      <c r="B252" t="s">
        <v>888</v>
      </c>
    </row>
    <row r="253" spans="1:2" x14ac:dyDescent="0.45">
      <c r="A253">
        <v>1998</v>
      </c>
      <c r="B253" t="s">
        <v>892</v>
      </c>
    </row>
    <row r="254" spans="1:2" x14ac:dyDescent="0.45">
      <c r="A254">
        <v>1998</v>
      </c>
      <c r="B254" t="s">
        <v>896</v>
      </c>
    </row>
    <row r="255" spans="1:2" x14ac:dyDescent="0.45">
      <c r="A255">
        <v>1998</v>
      </c>
      <c r="B255" t="s">
        <v>900</v>
      </c>
    </row>
    <row r="256" spans="1:2" x14ac:dyDescent="0.45">
      <c r="A256">
        <v>1998</v>
      </c>
      <c r="B256" t="s">
        <v>904</v>
      </c>
    </row>
    <row r="257" spans="1:2" x14ac:dyDescent="0.45">
      <c r="A257">
        <v>1997</v>
      </c>
      <c r="B257" t="s">
        <v>908</v>
      </c>
    </row>
    <row r="258" spans="1:2" x14ac:dyDescent="0.45">
      <c r="A258">
        <v>1997</v>
      </c>
      <c r="B258" t="s">
        <v>910</v>
      </c>
    </row>
    <row r="259" spans="1:2" x14ac:dyDescent="0.45">
      <c r="A259">
        <v>1997</v>
      </c>
      <c r="B259" t="s">
        <v>913</v>
      </c>
    </row>
    <row r="260" spans="1:2" x14ac:dyDescent="0.45">
      <c r="A260">
        <v>1997</v>
      </c>
      <c r="B260" t="s">
        <v>918</v>
      </c>
    </row>
    <row r="261" spans="1:2" x14ac:dyDescent="0.45">
      <c r="A261">
        <v>1997</v>
      </c>
      <c r="B261" t="s">
        <v>921</v>
      </c>
    </row>
    <row r="262" spans="1:2" x14ac:dyDescent="0.45">
      <c r="A262">
        <v>1997</v>
      </c>
      <c r="B262" t="s">
        <v>925</v>
      </c>
    </row>
    <row r="263" spans="1:2" x14ac:dyDescent="0.45">
      <c r="A263">
        <v>1996</v>
      </c>
      <c r="B263" t="s">
        <v>928</v>
      </c>
    </row>
    <row r="264" spans="1:2" x14ac:dyDescent="0.45">
      <c r="A264">
        <v>1996</v>
      </c>
      <c r="B264" t="s">
        <v>931</v>
      </c>
    </row>
    <row r="265" spans="1:2" x14ac:dyDescent="0.45">
      <c r="A265">
        <v>1996</v>
      </c>
      <c r="B265" t="s">
        <v>933</v>
      </c>
    </row>
    <row r="266" spans="1:2" x14ac:dyDescent="0.45">
      <c r="A266">
        <v>1995</v>
      </c>
      <c r="B266" t="s">
        <v>936</v>
      </c>
    </row>
    <row r="267" spans="1:2" x14ac:dyDescent="0.45">
      <c r="A267">
        <v>1995</v>
      </c>
      <c r="B267" t="s">
        <v>939</v>
      </c>
    </row>
    <row r="268" spans="1:2" x14ac:dyDescent="0.45">
      <c r="A268">
        <v>1995</v>
      </c>
      <c r="B268" t="s">
        <v>943</v>
      </c>
    </row>
    <row r="269" spans="1:2" x14ac:dyDescent="0.45">
      <c r="A269">
        <v>1995</v>
      </c>
      <c r="B269" t="s">
        <v>947</v>
      </c>
    </row>
    <row r="270" spans="1:2" x14ac:dyDescent="0.45">
      <c r="A270">
        <v>1994</v>
      </c>
      <c r="B270" t="s">
        <v>949</v>
      </c>
    </row>
    <row r="271" spans="1:2" x14ac:dyDescent="0.45">
      <c r="A271">
        <v>1994</v>
      </c>
      <c r="B271" t="s">
        <v>952</v>
      </c>
    </row>
    <row r="272" spans="1:2" x14ac:dyDescent="0.45">
      <c r="A272">
        <v>1994</v>
      </c>
      <c r="B272" t="s">
        <v>955</v>
      </c>
    </row>
    <row r="273" spans="1:2" x14ac:dyDescent="0.45">
      <c r="A273">
        <v>1994</v>
      </c>
      <c r="B273" t="s">
        <v>960</v>
      </c>
    </row>
    <row r="274" spans="1:2" x14ac:dyDescent="0.45">
      <c r="A274">
        <v>1993</v>
      </c>
      <c r="B274" t="s">
        <v>963</v>
      </c>
    </row>
    <row r="275" spans="1:2" x14ac:dyDescent="0.45">
      <c r="A275">
        <v>1993</v>
      </c>
      <c r="B275" t="s">
        <v>966</v>
      </c>
    </row>
    <row r="276" spans="1:2" x14ac:dyDescent="0.45">
      <c r="A276">
        <v>1993</v>
      </c>
      <c r="B276" t="s">
        <v>969</v>
      </c>
    </row>
    <row r="277" spans="1:2" x14ac:dyDescent="0.45">
      <c r="A277">
        <v>1993</v>
      </c>
      <c r="B277" t="s">
        <v>973</v>
      </c>
    </row>
    <row r="278" spans="1:2" x14ac:dyDescent="0.45">
      <c r="A278">
        <v>1993</v>
      </c>
      <c r="B278" t="s">
        <v>976</v>
      </c>
    </row>
    <row r="279" spans="1:2" x14ac:dyDescent="0.45">
      <c r="A279">
        <v>1993</v>
      </c>
      <c r="B279" t="s">
        <v>981</v>
      </c>
    </row>
    <row r="280" spans="1:2" x14ac:dyDescent="0.45">
      <c r="A280">
        <v>1993</v>
      </c>
      <c r="B280" t="s">
        <v>984</v>
      </c>
    </row>
    <row r="281" spans="1:2" x14ac:dyDescent="0.45">
      <c r="A281">
        <v>1993</v>
      </c>
      <c r="B281" t="s">
        <v>989</v>
      </c>
    </row>
    <row r="282" spans="1:2" x14ac:dyDescent="0.45">
      <c r="A282">
        <v>1993</v>
      </c>
      <c r="B282" t="s">
        <v>992</v>
      </c>
    </row>
    <row r="283" spans="1:2" x14ac:dyDescent="0.45">
      <c r="A283">
        <v>1992</v>
      </c>
      <c r="B283" t="s">
        <v>996</v>
      </c>
    </row>
    <row r="284" spans="1:2" x14ac:dyDescent="0.45">
      <c r="A284">
        <v>1992</v>
      </c>
      <c r="B284" t="s">
        <v>999</v>
      </c>
    </row>
    <row r="285" spans="1:2" x14ac:dyDescent="0.45">
      <c r="A285">
        <v>1992</v>
      </c>
      <c r="B285" t="s">
        <v>1004</v>
      </c>
    </row>
    <row r="286" spans="1:2" x14ac:dyDescent="0.45">
      <c r="A286">
        <v>1992</v>
      </c>
      <c r="B286" t="s">
        <v>1007</v>
      </c>
    </row>
    <row r="287" spans="1:2" x14ac:dyDescent="0.45">
      <c r="A287">
        <v>1991</v>
      </c>
      <c r="B287" t="s">
        <v>1010</v>
      </c>
    </row>
    <row r="288" spans="1:2" x14ac:dyDescent="0.45">
      <c r="A288">
        <v>1991</v>
      </c>
      <c r="B288" t="s">
        <v>1014</v>
      </c>
    </row>
    <row r="289" spans="1:2" x14ac:dyDescent="0.45">
      <c r="A289">
        <v>1991</v>
      </c>
      <c r="B289" t="s">
        <v>1018</v>
      </c>
    </row>
    <row r="290" spans="1:2" x14ac:dyDescent="0.45">
      <c r="A290">
        <v>1991</v>
      </c>
      <c r="B290" t="s">
        <v>1021</v>
      </c>
    </row>
    <row r="291" spans="1:2" x14ac:dyDescent="0.45">
      <c r="A291">
        <v>1991</v>
      </c>
      <c r="B291" t="s">
        <v>1024</v>
      </c>
    </row>
    <row r="292" spans="1:2" x14ac:dyDescent="0.45">
      <c r="A292">
        <v>1990</v>
      </c>
      <c r="B292" t="s">
        <v>1030</v>
      </c>
    </row>
    <row r="293" spans="1:2" x14ac:dyDescent="0.45">
      <c r="A293">
        <v>1989</v>
      </c>
      <c r="B293" t="s">
        <v>1032</v>
      </c>
    </row>
    <row r="294" spans="1:2" x14ac:dyDescent="0.45">
      <c r="A294">
        <v>1989</v>
      </c>
      <c r="B294" t="s">
        <v>1035</v>
      </c>
    </row>
    <row r="295" spans="1:2" x14ac:dyDescent="0.45">
      <c r="A295">
        <v>1989</v>
      </c>
      <c r="B295" t="s">
        <v>1038</v>
      </c>
    </row>
    <row r="296" spans="1:2" x14ac:dyDescent="0.45">
      <c r="A296">
        <v>1988</v>
      </c>
      <c r="B296" t="s">
        <v>1041</v>
      </c>
    </row>
    <row r="297" spans="1:2" x14ac:dyDescent="0.45">
      <c r="A297">
        <v>1988</v>
      </c>
      <c r="B297" t="s">
        <v>1045</v>
      </c>
    </row>
    <row r="298" spans="1:2" x14ac:dyDescent="0.45">
      <c r="A298">
        <v>1988</v>
      </c>
      <c r="B298" t="s">
        <v>1048</v>
      </c>
    </row>
    <row r="299" spans="1:2" x14ac:dyDescent="0.45">
      <c r="A299">
        <v>1988</v>
      </c>
      <c r="B299" t="s">
        <v>1050</v>
      </c>
    </row>
    <row r="300" spans="1:2" x14ac:dyDescent="0.45">
      <c r="A300">
        <v>1988</v>
      </c>
      <c r="B300" t="s">
        <v>1053</v>
      </c>
    </row>
    <row r="301" spans="1:2" x14ac:dyDescent="0.45">
      <c r="A301">
        <v>1988</v>
      </c>
      <c r="B301" t="s">
        <v>1057</v>
      </c>
    </row>
    <row r="302" spans="1:2" x14ac:dyDescent="0.45">
      <c r="A302">
        <v>1987</v>
      </c>
      <c r="B302" t="s">
        <v>1061</v>
      </c>
    </row>
    <row r="303" spans="1:2" x14ac:dyDescent="0.45">
      <c r="A303">
        <v>1986</v>
      </c>
      <c r="B303" t="s">
        <v>1064</v>
      </c>
    </row>
    <row r="304" spans="1:2" x14ac:dyDescent="0.45">
      <c r="A304">
        <v>1986</v>
      </c>
      <c r="B304" t="s">
        <v>1067</v>
      </c>
    </row>
    <row r="305" spans="1:2" x14ac:dyDescent="0.45">
      <c r="A305">
        <v>1986</v>
      </c>
      <c r="B305" t="s">
        <v>1070</v>
      </c>
    </row>
    <row r="306" spans="1:2" x14ac:dyDescent="0.45">
      <c r="A306">
        <v>1985</v>
      </c>
      <c r="B306" t="s">
        <v>1074</v>
      </c>
    </row>
    <row r="307" spans="1:2" x14ac:dyDescent="0.45">
      <c r="A307">
        <v>1985</v>
      </c>
      <c r="B307" t="s">
        <v>1076</v>
      </c>
    </row>
    <row r="308" spans="1:2" x14ac:dyDescent="0.45">
      <c r="A308">
        <v>1984</v>
      </c>
      <c r="B308" t="s">
        <v>1079</v>
      </c>
    </row>
    <row r="309" spans="1:2" x14ac:dyDescent="0.45">
      <c r="A309">
        <v>1984</v>
      </c>
      <c r="B309" t="s">
        <v>1082</v>
      </c>
    </row>
    <row r="310" spans="1:2" x14ac:dyDescent="0.45">
      <c r="A310">
        <v>1984</v>
      </c>
      <c r="B310" t="s">
        <v>1085</v>
      </c>
    </row>
    <row r="311" spans="1:2" x14ac:dyDescent="0.45">
      <c r="A311">
        <v>1983</v>
      </c>
      <c r="B311" t="s">
        <v>1088</v>
      </c>
    </row>
    <row r="312" spans="1:2" x14ac:dyDescent="0.45">
      <c r="A312">
        <v>1983</v>
      </c>
      <c r="B312" t="s">
        <v>1092</v>
      </c>
    </row>
    <row r="313" spans="1:2" x14ac:dyDescent="0.45">
      <c r="A313">
        <v>1982</v>
      </c>
      <c r="B313" t="s">
        <v>1095</v>
      </c>
    </row>
    <row r="314" spans="1:2" x14ac:dyDescent="0.45">
      <c r="A314">
        <v>1982</v>
      </c>
      <c r="B314" t="s">
        <v>1098</v>
      </c>
    </row>
    <row r="315" spans="1:2" x14ac:dyDescent="0.45">
      <c r="A315">
        <v>1979</v>
      </c>
      <c r="B315" t="s">
        <v>1100</v>
      </c>
    </row>
    <row r="316" spans="1:2" x14ac:dyDescent="0.45">
      <c r="A316">
        <v>1979</v>
      </c>
      <c r="B316" t="s">
        <v>1103</v>
      </c>
    </row>
    <row r="317" spans="1:2" x14ac:dyDescent="0.45">
      <c r="A317">
        <v>1976</v>
      </c>
      <c r="B317" t="s">
        <v>1105</v>
      </c>
    </row>
    <row r="318" spans="1:2" x14ac:dyDescent="0.45">
      <c r="A318">
        <v>1976</v>
      </c>
      <c r="B318" t="s">
        <v>1109</v>
      </c>
    </row>
    <row r="319" spans="1:2" x14ac:dyDescent="0.45">
      <c r="A319">
        <v>1974</v>
      </c>
      <c r="B319" t="s">
        <v>1112</v>
      </c>
    </row>
    <row r="320" spans="1:2" x14ac:dyDescent="0.45">
      <c r="A320">
        <v>1974</v>
      </c>
      <c r="B320" t="s">
        <v>1115</v>
      </c>
    </row>
    <row r="321" spans="1:2" x14ac:dyDescent="0.45">
      <c r="A321">
        <v>1972</v>
      </c>
      <c r="B321" t="s">
        <v>1117</v>
      </c>
    </row>
    <row r="322" spans="1:2" x14ac:dyDescent="0.45">
      <c r="A322">
        <v>1971</v>
      </c>
      <c r="B322" t="s">
        <v>1119</v>
      </c>
    </row>
    <row r="323" spans="1:2" x14ac:dyDescent="0.45">
      <c r="A323">
        <v>1966</v>
      </c>
      <c r="B323" t="s">
        <v>1122</v>
      </c>
    </row>
    <row r="324" spans="1:2" x14ac:dyDescent="0.45">
      <c r="A324">
        <v>1966</v>
      </c>
      <c r="B324" t="s">
        <v>1124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324"/>
  <sheetViews>
    <sheetView topLeftCell="Q1" workbookViewId="0">
      <selection activeCell="M1" sqref="K1:M1048576"/>
    </sheetView>
  </sheetViews>
  <sheetFormatPr defaultColWidth="8.796875" defaultRowHeight="14.25" x14ac:dyDescent="0.45"/>
  <cols>
    <col min="2" max="2" width="48.796875" bestFit="1" customWidth="1"/>
    <col min="3" max="3" width="45.1328125" bestFit="1" customWidth="1"/>
    <col min="4" max="4" width="10.6640625" hidden="1" customWidth="1"/>
    <col min="6" max="6" width="66.46484375" bestFit="1" customWidth="1"/>
    <col min="7" max="7" width="19.6640625" bestFit="1" customWidth="1"/>
    <col min="8" max="8" width="26.46484375" bestFit="1" customWidth="1"/>
    <col min="9" max="9" width="18.46484375" bestFit="1" customWidth="1"/>
    <col min="10" max="10" width="255.6640625" hidden="1" customWidth="1"/>
    <col min="12" max="12" width="7.46484375" bestFit="1" customWidth="1"/>
    <col min="13" max="13" width="12.1328125" bestFit="1" customWidth="1"/>
    <col min="14" max="14" width="16" bestFit="1" customWidth="1"/>
    <col min="15" max="15" width="5.46484375" bestFit="1" customWidth="1"/>
    <col min="16" max="16" width="16.33203125" bestFit="1" customWidth="1"/>
    <col min="17" max="17" width="24.46484375" bestFit="1" customWidth="1"/>
    <col min="18" max="18" width="19.6640625" bestFit="1" customWidth="1"/>
    <col min="19" max="19" width="52.46484375" bestFit="1" customWidth="1"/>
    <col min="20" max="20" width="12.796875" bestFit="1" customWidth="1"/>
    <col min="21" max="21" width="12" bestFit="1" customWidth="1"/>
    <col min="22" max="22" width="12.6640625" bestFit="1" customWidth="1"/>
    <col min="23" max="24" width="0" hidden="1" customWidth="1"/>
  </cols>
  <sheetData>
    <row r="1" spans="1:24" x14ac:dyDescent="0.45">
      <c r="A1" t="s">
        <v>0</v>
      </c>
      <c r="B1" t="s">
        <v>1</v>
      </c>
      <c r="C1" t="s">
        <v>2</v>
      </c>
      <c r="D1" s="3" t="s">
        <v>3</v>
      </c>
      <c r="E1" s="3" t="s">
        <v>1128</v>
      </c>
      <c r="F1" t="s">
        <v>4</v>
      </c>
      <c r="G1" t="s">
        <v>5</v>
      </c>
      <c r="H1" t="s">
        <v>6</v>
      </c>
      <c r="I1" t="s">
        <v>7</v>
      </c>
      <c r="J1" t="s">
        <v>8</v>
      </c>
      <c r="K1" s="3" t="s">
        <v>9</v>
      </c>
      <c r="L1" s="3" t="s">
        <v>10</v>
      </c>
      <c r="M1" s="3" t="s">
        <v>11</v>
      </c>
      <c r="N1" t="s">
        <v>12</v>
      </c>
      <c r="O1" t="s">
        <v>13</v>
      </c>
      <c r="P1" t="s">
        <v>14</v>
      </c>
      <c r="Q1" t="s">
        <v>15</v>
      </c>
      <c r="R1" t="s">
        <v>16</v>
      </c>
      <c r="S1" t="s">
        <v>17</v>
      </c>
      <c r="T1" t="s">
        <v>18</v>
      </c>
      <c r="U1" t="s">
        <v>19</v>
      </c>
      <c r="V1" t="s">
        <v>20</v>
      </c>
      <c r="W1" t="s">
        <v>3</v>
      </c>
    </row>
    <row r="2" spans="1:24" x14ac:dyDescent="0.45">
      <c r="A2">
        <v>1</v>
      </c>
      <c r="B2" t="s">
        <v>21</v>
      </c>
      <c r="C2" t="s">
        <v>22</v>
      </c>
      <c r="D2" s="1">
        <v>43044</v>
      </c>
      <c r="E2">
        <v>2017</v>
      </c>
      <c r="F2" t="s">
        <v>23</v>
      </c>
      <c r="G2" t="s">
        <v>24</v>
      </c>
      <c r="H2" t="s">
        <v>25</v>
      </c>
      <c r="I2" t="s">
        <v>26</v>
      </c>
      <c r="J2" t="s">
        <v>27</v>
      </c>
      <c r="K2">
        <v>26</v>
      </c>
      <c r="L2">
        <v>20</v>
      </c>
      <c r="M2">
        <v>46</v>
      </c>
      <c r="N2">
        <v>0</v>
      </c>
      <c r="O2">
        <v>26</v>
      </c>
      <c r="R2" t="s">
        <v>28</v>
      </c>
      <c r="S2" t="s">
        <v>29</v>
      </c>
      <c r="T2" t="s">
        <v>30</v>
      </c>
      <c r="W2">
        <v>11</v>
      </c>
      <c r="X2">
        <v>5</v>
      </c>
    </row>
    <row r="3" spans="1:24" x14ac:dyDescent="0.45">
      <c r="A3">
        <v>2</v>
      </c>
      <c r="B3" t="s">
        <v>31</v>
      </c>
      <c r="C3" t="s">
        <v>32</v>
      </c>
      <c r="D3" s="1">
        <v>43040</v>
      </c>
      <c r="E3">
        <v>2017</v>
      </c>
      <c r="F3" t="s">
        <v>33</v>
      </c>
      <c r="G3" t="s">
        <v>34</v>
      </c>
      <c r="H3" t="s">
        <v>25</v>
      </c>
      <c r="I3" t="s">
        <v>26</v>
      </c>
      <c r="J3" t="s">
        <v>35</v>
      </c>
      <c r="K3">
        <v>3</v>
      </c>
      <c r="L3">
        <v>0</v>
      </c>
      <c r="M3">
        <v>3</v>
      </c>
      <c r="N3">
        <v>0</v>
      </c>
      <c r="O3">
        <v>47</v>
      </c>
      <c r="R3" t="s">
        <v>28</v>
      </c>
      <c r="S3" t="s">
        <v>29</v>
      </c>
      <c r="T3" t="s">
        <v>30</v>
      </c>
      <c r="W3">
        <v>11</v>
      </c>
      <c r="X3">
        <v>1</v>
      </c>
    </row>
    <row r="4" spans="1:24" x14ac:dyDescent="0.45">
      <c r="A4">
        <v>3</v>
      </c>
      <c r="B4" t="s">
        <v>36</v>
      </c>
      <c r="C4" t="s">
        <v>37</v>
      </c>
      <c r="D4" s="1">
        <v>43026</v>
      </c>
      <c r="E4">
        <v>2017</v>
      </c>
      <c r="F4" t="s">
        <v>38</v>
      </c>
      <c r="G4" t="s">
        <v>24</v>
      </c>
      <c r="H4" t="s">
        <v>39</v>
      </c>
      <c r="I4" t="s">
        <v>26</v>
      </c>
      <c r="J4" t="s">
        <v>40</v>
      </c>
      <c r="K4">
        <v>3</v>
      </c>
      <c r="L4">
        <v>3</v>
      </c>
      <c r="M4">
        <v>6</v>
      </c>
      <c r="N4">
        <v>0</v>
      </c>
      <c r="O4">
        <v>37</v>
      </c>
      <c r="Q4" t="s">
        <v>41</v>
      </c>
      <c r="R4" t="s">
        <v>28</v>
      </c>
      <c r="S4" t="s">
        <v>42</v>
      </c>
      <c r="T4" t="s">
        <v>30</v>
      </c>
      <c r="W4">
        <v>10</v>
      </c>
      <c r="X4">
        <v>18</v>
      </c>
    </row>
    <row r="5" spans="1:24" x14ac:dyDescent="0.45">
      <c r="A5">
        <v>4</v>
      </c>
      <c r="B5" t="s">
        <v>43</v>
      </c>
      <c r="C5" t="s">
        <v>44</v>
      </c>
      <c r="D5" s="1">
        <v>43009</v>
      </c>
      <c r="E5">
        <v>2017</v>
      </c>
      <c r="F5" t="s">
        <v>45</v>
      </c>
      <c r="G5" t="s">
        <v>34</v>
      </c>
      <c r="H5" t="s">
        <v>25</v>
      </c>
      <c r="I5" t="s">
        <v>26</v>
      </c>
      <c r="J5" t="s">
        <v>46</v>
      </c>
      <c r="K5">
        <v>59</v>
      </c>
      <c r="L5">
        <v>527</v>
      </c>
      <c r="M5">
        <v>585</v>
      </c>
      <c r="N5">
        <v>1</v>
      </c>
      <c r="O5">
        <v>64</v>
      </c>
      <c r="R5" t="s">
        <v>47</v>
      </c>
      <c r="S5" t="s">
        <v>29</v>
      </c>
      <c r="T5" t="s">
        <v>30</v>
      </c>
      <c r="U5">
        <v>36.181271000000002</v>
      </c>
      <c r="V5">
        <v>-115.13413199999999</v>
      </c>
      <c r="W5">
        <v>10</v>
      </c>
      <c r="X5">
        <v>1</v>
      </c>
    </row>
    <row r="6" spans="1:24" x14ac:dyDescent="0.45">
      <c r="A6">
        <v>5</v>
      </c>
      <c r="B6" t="s">
        <v>48</v>
      </c>
      <c r="C6" t="s">
        <v>49</v>
      </c>
      <c r="D6" s="1">
        <v>42900</v>
      </c>
      <c r="E6">
        <v>2017</v>
      </c>
      <c r="F6" t="s">
        <v>50</v>
      </c>
      <c r="G6" t="s">
        <v>24</v>
      </c>
      <c r="H6" t="s">
        <v>39</v>
      </c>
      <c r="J6" t="s">
        <v>51</v>
      </c>
      <c r="K6">
        <v>3</v>
      </c>
      <c r="L6">
        <v>2</v>
      </c>
      <c r="M6">
        <v>5</v>
      </c>
      <c r="N6">
        <v>0</v>
      </c>
      <c r="O6">
        <v>38</v>
      </c>
      <c r="P6">
        <v>1</v>
      </c>
      <c r="R6" t="s">
        <v>52</v>
      </c>
      <c r="S6" t="s">
        <v>53</v>
      </c>
      <c r="T6" t="s">
        <v>30</v>
      </c>
      <c r="W6">
        <v>6</v>
      </c>
      <c r="X6">
        <v>14</v>
      </c>
    </row>
    <row r="7" spans="1:24" x14ac:dyDescent="0.45">
      <c r="A7">
        <v>6</v>
      </c>
      <c r="B7" t="s">
        <v>54</v>
      </c>
      <c r="C7" t="s">
        <v>55</v>
      </c>
      <c r="D7" s="1">
        <v>42893</v>
      </c>
      <c r="E7">
        <v>2017</v>
      </c>
      <c r="F7" t="s">
        <v>56</v>
      </c>
      <c r="G7" t="s">
        <v>24</v>
      </c>
      <c r="H7" t="s">
        <v>39</v>
      </c>
      <c r="I7" t="s">
        <v>57</v>
      </c>
      <c r="J7" t="s">
        <v>58</v>
      </c>
      <c r="K7">
        <v>3</v>
      </c>
      <c r="L7">
        <v>0</v>
      </c>
      <c r="M7">
        <v>3</v>
      </c>
      <c r="O7">
        <v>24</v>
      </c>
      <c r="P7">
        <v>1</v>
      </c>
      <c r="Q7" t="s">
        <v>56</v>
      </c>
      <c r="R7" t="s">
        <v>47</v>
      </c>
      <c r="S7" t="s">
        <v>29</v>
      </c>
      <c r="T7" t="s">
        <v>30</v>
      </c>
      <c r="W7">
        <v>6</v>
      </c>
      <c r="X7">
        <v>7</v>
      </c>
    </row>
    <row r="8" spans="1:24" x14ac:dyDescent="0.45">
      <c r="A8">
        <v>7</v>
      </c>
      <c r="B8" t="s">
        <v>59</v>
      </c>
      <c r="C8" t="s">
        <v>60</v>
      </c>
      <c r="D8" s="1">
        <v>42891</v>
      </c>
      <c r="E8">
        <v>2017</v>
      </c>
      <c r="F8" t="s">
        <v>61</v>
      </c>
      <c r="G8" t="s">
        <v>24</v>
      </c>
      <c r="H8" t="s">
        <v>39</v>
      </c>
      <c r="I8" t="s">
        <v>62</v>
      </c>
      <c r="J8" t="s">
        <v>63</v>
      </c>
      <c r="K8">
        <v>5</v>
      </c>
      <c r="L8">
        <v>0</v>
      </c>
      <c r="M8">
        <v>5</v>
      </c>
      <c r="O8">
        <v>45</v>
      </c>
      <c r="P8">
        <v>1</v>
      </c>
      <c r="Q8" t="s">
        <v>61</v>
      </c>
      <c r="R8" t="s">
        <v>47</v>
      </c>
      <c r="T8" t="s">
        <v>30</v>
      </c>
      <c r="W8">
        <v>6</v>
      </c>
      <c r="X8">
        <v>5</v>
      </c>
    </row>
    <row r="9" spans="1:24" x14ac:dyDescent="0.45">
      <c r="A9">
        <v>8</v>
      </c>
      <c r="B9" t="s">
        <v>64</v>
      </c>
      <c r="C9" t="s">
        <v>65</v>
      </c>
      <c r="D9" s="1">
        <v>42867</v>
      </c>
      <c r="E9">
        <v>2017</v>
      </c>
      <c r="F9" t="s">
        <v>66</v>
      </c>
      <c r="G9" t="s">
        <v>24</v>
      </c>
      <c r="H9" t="s">
        <v>39</v>
      </c>
      <c r="J9" t="s">
        <v>67</v>
      </c>
      <c r="K9">
        <v>3</v>
      </c>
      <c r="L9">
        <v>0</v>
      </c>
      <c r="M9">
        <v>3</v>
      </c>
      <c r="N9">
        <v>1</v>
      </c>
      <c r="O9">
        <v>43</v>
      </c>
      <c r="P9">
        <v>1</v>
      </c>
      <c r="Q9" t="s">
        <v>68</v>
      </c>
      <c r="R9" t="s">
        <v>52</v>
      </c>
      <c r="S9" t="s">
        <v>29</v>
      </c>
      <c r="T9" t="s">
        <v>30</v>
      </c>
      <c r="W9">
        <v>5</v>
      </c>
      <c r="X9">
        <v>12</v>
      </c>
    </row>
    <row r="10" spans="1:24" x14ac:dyDescent="0.45">
      <c r="A10">
        <v>9</v>
      </c>
      <c r="B10" t="s">
        <v>69</v>
      </c>
      <c r="C10" t="s">
        <v>70</v>
      </c>
      <c r="D10" s="1">
        <v>42843</v>
      </c>
      <c r="E10">
        <v>2017</v>
      </c>
      <c r="F10" t="s">
        <v>71</v>
      </c>
      <c r="G10" t="s">
        <v>34</v>
      </c>
      <c r="H10" t="s">
        <v>25</v>
      </c>
      <c r="I10" t="s">
        <v>72</v>
      </c>
      <c r="J10" t="s">
        <v>73</v>
      </c>
      <c r="K10">
        <v>3</v>
      </c>
      <c r="L10">
        <v>0</v>
      </c>
      <c r="M10">
        <v>3</v>
      </c>
      <c r="O10">
        <v>39</v>
      </c>
      <c r="R10" t="s">
        <v>47</v>
      </c>
      <c r="S10" t="s">
        <v>42</v>
      </c>
      <c r="T10" t="s">
        <v>30</v>
      </c>
      <c r="W10">
        <v>4</v>
      </c>
      <c r="X10">
        <v>18</v>
      </c>
    </row>
    <row r="11" spans="1:24" x14ac:dyDescent="0.45">
      <c r="A11">
        <v>10</v>
      </c>
      <c r="B11" t="s">
        <v>74</v>
      </c>
      <c r="C11" t="s">
        <v>75</v>
      </c>
      <c r="D11" s="1">
        <v>42741</v>
      </c>
      <c r="E11">
        <v>2017</v>
      </c>
      <c r="F11" t="s">
        <v>76</v>
      </c>
      <c r="G11" t="s">
        <v>24</v>
      </c>
      <c r="H11" t="s">
        <v>25</v>
      </c>
      <c r="I11" t="s">
        <v>57</v>
      </c>
      <c r="J11" t="s">
        <v>77</v>
      </c>
      <c r="K11">
        <v>5</v>
      </c>
      <c r="L11">
        <v>6</v>
      </c>
      <c r="M11">
        <v>11</v>
      </c>
      <c r="O11">
        <v>26</v>
      </c>
      <c r="R11" t="s">
        <v>52</v>
      </c>
      <c r="S11" t="s">
        <v>78</v>
      </c>
      <c r="T11" t="s">
        <v>30</v>
      </c>
      <c r="W11">
        <v>1</v>
      </c>
      <c r="X11">
        <v>6</v>
      </c>
    </row>
    <row r="12" spans="1:24" x14ac:dyDescent="0.45">
      <c r="A12">
        <v>11</v>
      </c>
      <c r="B12" t="s">
        <v>79</v>
      </c>
      <c r="C12" t="s">
        <v>80</v>
      </c>
      <c r="D12" s="1">
        <v>42636</v>
      </c>
      <c r="E12">
        <v>2016</v>
      </c>
      <c r="F12" t="s">
        <v>81</v>
      </c>
      <c r="G12" t="s">
        <v>24</v>
      </c>
      <c r="H12" t="s">
        <v>82</v>
      </c>
      <c r="I12" t="s">
        <v>57</v>
      </c>
      <c r="J12" t="s">
        <v>83</v>
      </c>
      <c r="K12">
        <v>5</v>
      </c>
      <c r="L12">
        <v>0</v>
      </c>
      <c r="M12">
        <v>5</v>
      </c>
      <c r="O12">
        <v>20</v>
      </c>
      <c r="R12" t="s">
        <v>52</v>
      </c>
      <c r="T12" t="s">
        <v>30</v>
      </c>
      <c r="W12">
        <v>9</v>
      </c>
      <c r="X12">
        <v>23</v>
      </c>
    </row>
    <row r="13" spans="1:24" x14ac:dyDescent="0.45">
      <c r="A13">
        <v>12</v>
      </c>
      <c r="B13" t="s">
        <v>84</v>
      </c>
      <c r="C13" t="s">
        <v>85</v>
      </c>
      <c r="D13" s="1">
        <v>42568</v>
      </c>
      <c r="E13">
        <v>2016</v>
      </c>
      <c r="G13" t="s">
        <v>34</v>
      </c>
      <c r="H13" t="s">
        <v>86</v>
      </c>
      <c r="J13" t="s">
        <v>87</v>
      </c>
      <c r="K13">
        <v>3</v>
      </c>
      <c r="L13">
        <v>3</v>
      </c>
      <c r="M13">
        <v>6</v>
      </c>
      <c r="N13">
        <v>3</v>
      </c>
      <c r="Q13" t="s">
        <v>88</v>
      </c>
      <c r="R13" t="s">
        <v>52</v>
      </c>
      <c r="S13" t="s">
        <v>42</v>
      </c>
      <c r="T13" t="s">
        <v>30</v>
      </c>
      <c r="W13">
        <v>7</v>
      </c>
      <c r="X13">
        <v>17</v>
      </c>
    </row>
    <row r="14" spans="1:24" x14ac:dyDescent="0.45">
      <c r="A14">
        <v>13</v>
      </c>
      <c r="B14" t="s">
        <v>89</v>
      </c>
      <c r="C14" t="s">
        <v>90</v>
      </c>
      <c r="D14" s="1">
        <v>42558</v>
      </c>
      <c r="E14">
        <v>2016</v>
      </c>
      <c r="F14" t="s">
        <v>91</v>
      </c>
      <c r="G14" t="s">
        <v>34</v>
      </c>
      <c r="H14" t="s">
        <v>86</v>
      </c>
      <c r="I14" t="s">
        <v>72</v>
      </c>
      <c r="J14" t="s">
        <v>92</v>
      </c>
      <c r="K14">
        <v>5</v>
      </c>
      <c r="L14">
        <v>11</v>
      </c>
      <c r="M14">
        <v>16</v>
      </c>
      <c r="N14">
        <v>5</v>
      </c>
      <c r="O14">
        <v>25</v>
      </c>
      <c r="Q14" t="s">
        <v>93</v>
      </c>
      <c r="R14" t="s">
        <v>47</v>
      </c>
      <c r="S14" t="s">
        <v>42</v>
      </c>
      <c r="T14" t="s">
        <v>30</v>
      </c>
      <c r="W14">
        <v>7</v>
      </c>
      <c r="X14">
        <v>7</v>
      </c>
    </row>
    <row r="15" spans="1:24" x14ac:dyDescent="0.45">
      <c r="A15">
        <v>14</v>
      </c>
      <c r="B15" t="s">
        <v>94</v>
      </c>
      <c r="C15" t="s">
        <v>60</v>
      </c>
      <c r="D15" s="1">
        <v>42533</v>
      </c>
      <c r="E15">
        <v>2016</v>
      </c>
      <c r="F15" t="s">
        <v>95</v>
      </c>
      <c r="G15" t="s">
        <v>24</v>
      </c>
      <c r="H15" t="s">
        <v>25</v>
      </c>
      <c r="J15" t="s">
        <v>96</v>
      </c>
      <c r="K15">
        <v>49</v>
      </c>
      <c r="L15">
        <v>53</v>
      </c>
      <c r="M15">
        <v>102</v>
      </c>
      <c r="N15">
        <v>0</v>
      </c>
      <c r="O15">
        <v>29</v>
      </c>
      <c r="R15" t="s">
        <v>47</v>
      </c>
      <c r="S15" t="s">
        <v>97</v>
      </c>
      <c r="T15" t="s">
        <v>30</v>
      </c>
      <c r="W15">
        <v>6</v>
      </c>
      <c r="X15">
        <v>12</v>
      </c>
    </row>
    <row r="16" spans="1:24" x14ac:dyDescent="0.45">
      <c r="A16">
        <v>15</v>
      </c>
      <c r="B16" t="s">
        <v>98</v>
      </c>
      <c r="C16" t="s">
        <v>99</v>
      </c>
      <c r="D16" s="1">
        <v>42489</v>
      </c>
      <c r="E16">
        <v>2016</v>
      </c>
      <c r="G16" t="s">
        <v>34</v>
      </c>
      <c r="H16" t="s">
        <v>25</v>
      </c>
      <c r="J16" t="s">
        <v>100</v>
      </c>
      <c r="K16">
        <v>0</v>
      </c>
      <c r="L16">
        <v>4</v>
      </c>
      <c r="M16">
        <v>4</v>
      </c>
      <c r="N16">
        <v>0</v>
      </c>
      <c r="O16">
        <v>0</v>
      </c>
      <c r="R16" t="s">
        <v>101</v>
      </c>
      <c r="S16" t="s">
        <v>101</v>
      </c>
      <c r="T16" t="s">
        <v>101</v>
      </c>
      <c r="U16">
        <v>38.744216999999999</v>
      </c>
      <c r="V16">
        <v>-90.305391</v>
      </c>
      <c r="W16">
        <v>4</v>
      </c>
      <c r="X16">
        <v>29</v>
      </c>
    </row>
    <row r="17" spans="1:24" x14ac:dyDescent="0.45">
      <c r="A17">
        <v>16</v>
      </c>
      <c r="B17" t="s">
        <v>102</v>
      </c>
      <c r="D17" s="1">
        <v>42486</v>
      </c>
      <c r="E17">
        <v>2016</v>
      </c>
      <c r="F17" t="s">
        <v>103</v>
      </c>
      <c r="G17" t="s">
        <v>34</v>
      </c>
      <c r="J17" t="s">
        <v>104</v>
      </c>
      <c r="K17">
        <v>1</v>
      </c>
      <c r="L17">
        <v>4</v>
      </c>
      <c r="M17">
        <v>5</v>
      </c>
      <c r="N17">
        <v>0</v>
      </c>
      <c r="R17" t="s">
        <v>101</v>
      </c>
      <c r="S17" t="s">
        <v>101</v>
      </c>
      <c r="T17" t="s">
        <v>101</v>
      </c>
      <c r="U17">
        <v>38.845112999999998</v>
      </c>
      <c r="V17">
        <v>-76.874972</v>
      </c>
      <c r="W17">
        <v>4</v>
      </c>
      <c r="X17">
        <v>26</v>
      </c>
    </row>
    <row r="18" spans="1:24" x14ac:dyDescent="0.45">
      <c r="A18">
        <v>17</v>
      </c>
      <c r="B18" t="s">
        <v>105</v>
      </c>
      <c r="D18" s="1">
        <v>42484</v>
      </c>
      <c r="E18">
        <v>2016</v>
      </c>
      <c r="F18" t="s">
        <v>106</v>
      </c>
      <c r="G18" t="s">
        <v>34</v>
      </c>
      <c r="H18" t="s">
        <v>25</v>
      </c>
      <c r="J18" t="s">
        <v>107</v>
      </c>
      <c r="K18">
        <v>0</v>
      </c>
      <c r="L18">
        <v>6</v>
      </c>
      <c r="M18">
        <v>6</v>
      </c>
      <c r="N18">
        <v>0</v>
      </c>
      <c r="R18" t="s">
        <v>101</v>
      </c>
      <c r="S18" t="s">
        <v>108</v>
      </c>
      <c r="T18" t="s">
        <v>109</v>
      </c>
      <c r="U18">
        <v>36.765971</v>
      </c>
      <c r="V18">
        <v>-78.928343999999996</v>
      </c>
      <c r="W18">
        <v>4</v>
      </c>
      <c r="X18">
        <v>24</v>
      </c>
    </row>
    <row r="19" spans="1:24" x14ac:dyDescent="0.45">
      <c r="A19">
        <v>18</v>
      </c>
      <c r="B19" t="s">
        <v>110</v>
      </c>
      <c r="D19" s="1">
        <v>42481</v>
      </c>
      <c r="E19">
        <v>2016</v>
      </c>
      <c r="F19" t="s">
        <v>111</v>
      </c>
      <c r="G19" t="s">
        <v>34</v>
      </c>
      <c r="H19" t="s">
        <v>25</v>
      </c>
      <c r="I19" t="s">
        <v>112</v>
      </c>
      <c r="J19" t="s">
        <v>113</v>
      </c>
      <c r="K19">
        <v>0</v>
      </c>
      <c r="L19">
        <v>4</v>
      </c>
      <c r="M19">
        <v>4</v>
      </c>
      <c r="N19">
        <v>0</v>
      </c>
      <c r="R19" t="s">
        <v>101</v>
      </c>
      <c r="S19" t="s">
        <v>108</v>
      </c>
      <c r="T19" t="s">
        <v>109</v>
      </c>
      <c r="U19">
        <v>39.290385000000001</v>
      </c>
      <c r="V19">
        <v>-76.612189000000001</v>
      </c>
      <c r="W19">
        <v>4</v>
      </c>
      <c r="X19">
        <v>21</v>
      </c>
    </row>
    <row r="20" spans="1:24" x14ac:dyDescent="0.45">
      <c r="A20">
        <v>19</v>
      </c>
      <c r="B20" t="s">
        <v>114</v>
      </c>
      <c r="D20" s="1">
        <v>42479</v>
      </c>
      <c r="E20">
        <v>2016</v>
      </c>
      <c r="F20" t="s">
        <v>115</v>
      </c>
      <c r="G20" t="s">
        <v>34</v>
      </c>
      <c r="H20" t="s">
        <v>25</v>
      </c>
      <c r="J20" t="s">
        <v>116</v>
      </c>
      <c r="K20">
        <v>1</v>
      </c>
      <c r="L20">
        <v>4</v>
      </c>
      <c r="M20">
        <v>5</v>
      </c>
      <c r="N20">
        <v>0</v>
      </c>
      <c r="R20" t="s">
        <v>101</v>
      </c>
      <c r="S20" t="s">
        <v>101</v>
      </c>
      <c r="T20" t="s">
        <v>101</v>
      </c>
      <c r="U20">
        <v>41.878113999999997</v>
      </c>
      <c r="V20">
        <v>-87.629797999999994</v>
      </c>
      <c r="W20">
        <v>4</v>
      </c>
      <c r="X20">
        <v>19</v>
      </c>
    </row>
    <row r="21" spans="1:24" x14ac:dyDescent="0.45">
      <c r="A21">
        <v>20</v>
      </c>
      <c r="B21" t="s">
        <v>117</v>
      </c>
      <c r="D21" s="1">
        <v>42479</v>
      </c>
      <c r="E21">
        <v>2016</v>
      </c>
      <c r="F21" t="s">
        <v>118</v>
      </c>
      <c r="G21" t="s">
        <v>24</v>
      </c>
      <c r="H21" t="s">
        <v>119</v>
      </c>
      <c r="I21" t="s">
        <v>120</v>
      </c>
      <c r="J21" t="s">
        <v>121</v>
      </c>
      <c r="K21">
        <v>4</v>
      </c>
      <c r="L21">
        <v>0</v>
      </c>
      <c r="M21">
        <v>4</v>
      </c>
      <c r="N21">
        <v>0</v>
      </c>
      <c r="R21" t="s">
        <v>101</v>
      </c>
      <c r="S21" t="s">
        <v>122</v>
      </c>
      <c r="T21" t="s">
        <v>109</v>
      </c>
      <c r="U21">
        <v>29.785785000000001</v>
      </c>
      <c r="V21">
        <v>-95.824395999999993</v>
      </c>
      <c r="W21">
        <v>4</v>
      </c>
      <c r="X21">
        <v>19</v>
      </c>
    </row>
    <row r="22" spans="1:24" x14ac:dyDescent="0.45">
      <c r="A22">
        <v>21</v>
      </c>
      <c r="B22" t="s">
        <v>123</v>
      </c>
      <c r="D22" s="1">
        <v>42479</v>
      </c>
      <c r="E22">
        <v>2016</v>
      </c>
      <c r="F22" t="s">
        <v>124</v>
      </c>
      <c r="G22" t="s">
        <v>34</v>
      </c>
      <c r="H22" t="s">
        <v>25</v>
      </c>
      <c r="J22" t="s">
        <v>125</v>
      </c>
      <c r="K22">
        <v>1</v>
      </c>
      <c r="L22">
        <v>4</v>
      </c>
      <c r="M22">
        <v>4</v>
      </c>
      <c r="N22">
        <v>0</v>
      </c>
      <c r="R22" t="s">
        <v>52</v>
      </c>
      <c r="S22" t="s">
        <v>122</v>
      </c>
      <c r="T22" t="s">
        <v>109</v>
      </c>
      <c r="U22">
        <v>34.162039999999998</v>
      </c>
      <c r="V22">
        <v>-86.475543000000002</v>
      </c>
      <c r="W22">
        <v>4</v>
      </c>
      <c r="X22">
        <v>19</v>
      </c>
    </row>
    <row r="23" spans="1:24" x14ac:dyDescent="0.45">
      <c r="A23">
        <v>22</v>
      </c>
      <c r="B23" t="s">
        <v>126</v>
      </c>
      <c r="D23" s="1">
        <v>42478</v>
      </c>
      <c r="E23">
        <v>2016</v>
      </c>
      <c r="F23" t="s">
        <v>127</v>
      </c>
      <c r="G23" t="s">
        <v>34</v>
      </c>
      <c r="H23" t="s">
        <v>25</v>
      </c>
      <c r="I23" t="s">
        <v>57</v>
      </c>
      <c r="J23" t="s">
        <v>128</v>
      </c>
      <c r="K23">
        <v>0</v>
      </c>
      <c r="L23">
        <v>3</v>
      </c>
      <c r="M23">
        <v>4</v>
      </c>
      <c r="N23">
        <v>0</v>
      </c>
      <c r="R23" t="s">
        <v>101</v>
      </c>
      <c r="S23" t="s">
        <v>101</v>
      </c>
      <c r="T23" t="s">
        <v>101</v>
      </c>
      <c r="U23">
        <v>33.770049999999998</v>
      </c>
      <c r="V23">
        <v>-118.19373899999999</v>
      </c>
      <c r="W23">
        <v>4</v>
      </c>
      <c r="X23">
        <v>18</v>
      </c>
    </row>
    <row r="24" spans="1:24" x14ac:dyDescent="0.45">
      <c r="A24">
        <v>23</v>
      </c>
      <c r="B24" t="s">
        <v>129</v>
      </c>
      <c r="D24" s="1">
        <v>42469</v>
      </c>
      <c r="E24">
        <v>2016</v>
      </c>
      <c r="F24" t="s">
        <v>130</v>
      </c>
      <c r="G24" t="s">
        <v>24</v>
      </c>
      <c r="H24" t="s">
        <v>131</v>
      </c>
      <c r="I24" t="s">
        <v>132</v>
      </c>
      <c r="J24" t="s">
        <v>133</v>
      </c>
      <c r="K24">
        <v>0</v>
      </c>
      <c r="L24">
        <v>4</v>
      </c>
      <c r="M24">
        <v>4</v>
      </c>
      <c r="N24">
        <v>0</v>
      </c>
      <c r="R24" t="s">
        <v>101</v>
      </c>
      <c r="S24" t="s">
        <v>122</v>
      </c>
      <c r="T24" t="s">
        <v>109</v>
      </c>
      <c r="U24">
        <v>35.085334000000003</v>
      </c>
      <c r="V24">
        <v>-106.605553</v>
      </c>
      <c r="W24">
        <v>4</v>
      </c>
      <c r="X24">
        <v>9</v>
      </c>
    </row>
    <row r="25" spans="1:24" x14ac:dyDescent="0.45">
      <c r="A25">
        <v>24</v>
      </c>
      <c r="B25" t="s">
        <v>134</v>
      </c>
      <c r="D25" s="1">
        <v>42469</v>
      </c>
      <c r="E25">
        <v>2016</v>
      </c>
      <c r="F25" t="s">
        <v>135</v>
      </c>
      <c r="G25" t="s">
        <v>34</v>
      </c>
      <c r="H25" t="s">
        <v>25</v>
      </c>
      <c r="I25" t="s">
        <v>132</v>
      </c>
      <c r="J25" t="s">
        <v>136</v>
      </c>
      <c r="K25">
        <v>0</v>
      </c>
      <c r="L25">
        <v>4</v>
      </c>
      <c r="M25">
        <v>4</v>
      </c>
      <c r="N25">
        <v>0</v>
      </c>
      <c r="R25" t="s">
        <v>101</v>
      </c>
      <c r="S25" t="s">
        <v>101</v>
      </c>
      <c r="T25" t="s">
        <v>101</v>
      </c>
      <c r="U25">
        <v>35.149534000000003</v>
      </c>
      <c r="V25">
        <v>-90.04898</v>
      </c>
      <c r="W25">
        <v>4</v>
      </c>
      <c r="X25">
        <v>9</v>
      </c>
    </row>
    <row r="26" spans="1:24" x14ac:dyDescent="0.45">
      <c r="A26">
        <v>25</v>
      </c>
      <c r="B26" t="s">
        <v>137</v>
      </c>
      <c r="D26" s="1">
        <v>42467</v>
      </c>
      <c r="E26">
        <v>2016</v>
      </c>
      <c r="F26" t="s">
        <v>138</v>
      </c>
      <c r="G26" t="s">
        <v>34</v>
      </c>
      <c r="H26" t="s">
        <v>139</v>
      </c>
      <c r="J26" t="s">
        <v>140</v>
      </c>
      <c r="K26">
        <v>0</v>
      </c>
      <c r="L26">
        <v>5</v>
      </c>
      <c r="M26">
        <v>5</v>
      </c>
      <c r="N26">
        <v>0</v>
      </c>
      <c r="R26" t="s">
        <v>101</v>
      </c>
      <c r="S26" t="s">
        <v>101</v>
      </c>
      <c r="T26" t="s">
        <v>101</v>
      </c>
      <c r="U26">
        <v>41.878113999999997</v>
      </c>
      <c r="V26">
        <v>-87.629797999999994</v>
      </c>
      <c r="W26">
        <v>4</v>
      </c>
      <c r="X26">
        <v>7</v>
      </c>
    </row>
    <row r="27" spans="1:24" x14ac:dyDescent="0.45">
      <c r="A27">
        <v>26</v>
      </c>
      <c r="B27" t="s">
        <v>141</v>
      </c>
      <c r="D27" s="1">
        <v>42461</v>
      </c>
      <c r="E27">
        <v>2016</v>
      </c>
      <c r="F27" t="s">
        <v>142</v>
      </c>
      <c r="G27" t="s">
        <v>24</v>
      </c>
      <c r="H27" t="s">
        <v>119</v>
      </c>
      <c r="J27" t="s">
        <v>143</v>
      </c>
      <c r="K27">
        <v>3</v>
      </c>
      <c r="L27">
        <v>1</v>
      </c>
      <c r="M27">
        <v>3</v>
      </c>
      <c r="N27">
        <v>0</v>
      </c>
      <c r="R27" t="s">
        <v>101</v>
      </c>
      <c r="S27" t="s">
        <v>144</v>
      </c>
      <c r="T27" t="s">
        <v>109</v>
      </c>
      <c r="U27">
        <v>35.085334000000003</v>
      </c>
      <c r="V27">
        <v>-106.605553</v>
      </c>
      <c r="W27">
        <v>4</v>
      </c>
      <c r="X27">
        <v>1</v>
      </c>
    </row>
    <row r="28" spans="1:24" x14ac:dyDescent="0.45">
      <c r="A28">
        <v>27</v>
      </c>
      <c r="B28" t="s">
        <v>145</v>
      </c>
      <c r="C28" t="s">
        <v>145</v>
      </c>
      <c r="D28" s="1">
        <v>42460</v>
      </c>
      <c r="E28">
        <v>2016</v>
      </c>
      <c r="F28" t="s">
        <v>146</v>
      </c>
      <c r="G28" t="s">
        <v>34</v>
      </c>
      <c r="H28" t="s">
        <v>147</v>
      </c>
      <c r="I28" t="s">
        <v>112</v>
      </c>
      <c r="J28" t="s">
        <v>148</v>
      </c>
      <c r="K28">
        <v>2</v>
      </c>
      <c r="L28">
        <v>2</v>
      </c>
      <c r="M28">
        <v>3</v>
      </c>
      <c r="N28">
        <v>0</v>
      </c>
      <c r="R28" t="s">
        <v>101</v>
      </c>
      <c r="S28" t="s">
        <v>108</v>
      </c>
      <c r="T28" t="s">
        <v>109</v>
      </c>
      <c r="U28">
        <v>37.540725000000002</v>
      </c>
      <c r="V28">
        <v>-77.436048</v>
      </c>
      <c r="W28">
        <v>3</v>
      </c>
      <c r="X28">
        <v>31</v>
      </c>
    </row>
    <row r="29" spans="1:24" x14ac:dyDescent="0.45">
      <c r="A29">
        <v>28</v>
      </c>
      <c r="B29" t="s">
        <v>149</v>
      </c>
      <c r="C29" t="s">
        <v>149</v>
      </c>
      <c r="D29" s="1">
        <v>42455</v>
      </c>
      <c r="E29">
        <v>2016</v>
      </c>
      <c r="I29" t="s">
        <v>57</v>
      </c>
      <c r="J29" t="s">
        <v>150</v>
      </c>
      <c r="K29">
        <v>3</v>
      </c>
      <c r="L29">
        <v>0</v>
      </c>
      <c r="M29">
        <v>3</v>
      </c>
      <c r="R29" t="s">
        <v>101</v>
      </c>
      <c r="S29" t="s">
        <v>108</v>
      </c>
      <c r="T29" t="s">
        <v>109</v>
      </c>
      <c r="U29">
        <v>36.099038999999998</v>
      </c>
      <c r="V29">
        <v>-78.301106000000004</v>
      </c>
      <c r="W29">
        <v>3</v>
      </c>
      <c r="X29">
        <v>26</v>
      </c>
    </row>
    <row r="30" spans="1:24" x14ac:dyDescent="0.45">
      <c r="A30">
        <v>29</v>
      </c>
      <c r="B30" t="s">
        <v>151</v>
      </c>
      <c r="C30" t="s">
        <v>151</v>
      </c>
      <c r="D30" s="1">
        <v>42454</v>
      </c>
      <c r="E30">
        <v>2016</v>
      </c>
      <c r="F30" t="s">
        <v>152</v>
      </c>
      <c r="G30" t="s">
        <v>24</v>
      </c>
      <c r="H30" t="s">
        <v>119</v>
      </c>
      <c r="I30" t="s">
        <v>120</v>
      </c>
      <c r="J30" t="s">
        <v>153</v>
      </c>
      <c r="K30">
        <v>2</v>
      </c>
      <c r="L30">
        <v>2</v>
      </c>
      <c r="M30">
        <v>3</v>
      </c>
      <c r="N30">
        <v>0</v>
      </c>
      <c r="R30" t="s">
        <v>101</v>
      </c>
      <c r="S30" t="s">
        <v>101</v>
      </c>
      <c r="T30" t="s">
        <v>109</v>
      </c>
      <c r="U30">
        <v>35.242302000000002</v>
      </c>
      <c r="V30">
        <v>-87.334738999999999</v>
      </c>
      <c r="W30">
        <v>3</v>
      </c>
      <c r="X30">
        <v>25</v>
      </c>
    </row>
    <row r="31" spans="1:24" x14ac:dyDescent="0.45">
      <c r="A31">
        <v>30</v>
      </c>
      <c r="B31" t="s">
        <v>154</v>
      </c>
      <c r="D31" s="1">
        <v>42454</v>
      </c>
      <c r="E31">
        <v>2016</v>
      </c>
      <c r="F31" t="s">
        <v>155</v>
      </c>
      <c r="G31" t="s">
        <v>24</v>
      </c>
      <c r="H31" t="s">
        <v>119</v>
      </c>
      <c r="I31" t="s">
        <v>120</v>
      </c>
      <c r="J31" t="s">
        <v>156</v>
      </c>
      <c r="K31">
        <v>2</v>
      </c>
      <c r="L31">
        <v>2</v>
      </c>
      <c r="M31">
        <v>3</v>
      </c>
      <c r="N31">
        <v>0</v>
      </c>
      <c r="R31" t="s">
        <v>52</v>
      </c>
      <c r="S31" t="s">
        <v>122</v>
      </c>
      <c r="T31" t="s">
        <v>109</v>
      </c>
      <c r="U31">
        <v>34.759256999999998</v>
      </c>
      <c r="V31">
        <v>-86.602492999999996</v>
      </c>
      <c r="W31">
        <v>3</v>
      </c>
      <c r="X31">
        <v>25</v>
      </c>
    </row>
    <row r="32" spans="1:24" x14ac:dyDescent="0.45">
      <c r="A32">
        <v>31</v>
      </c>
      <c r="B32" t="s">
        <v>157</v>
      </c>
      <c r="C32" t="s">
        <v>158</v>
      </c>
      <c r="D32" s="1">
        <v>42450</v>
      </c>
      <c r="E32">
        <v>2016</v>
      </c>
      <c r="H32" t="s">
        <v>119</v>
      </c>
      <c r="I32" t="s">
        <v>120</v>
      </c>
      <c r="J32" t="s">
        <v>159</v>
      </c>
      <c r="K32">
        <v>4</v>
      </c>
      <c r="L32">
        <v>0</v>
      </c>
      <c r="M32">
        <v>3</v>
      </c>
      <c r="N32">
        <v>0</v>
      </c>
      <c r="R32" t="s">
        <v>101</v>
      </c>
      <c r="S32" t="s">
        <v>101</v>
      </c>
      <c r="T32" t="s">
        <v>109</v>
      </c>
      <c r="U32">
        <v>33.635662000000004</v>
      </c>
      <c r="V32">
        <v>-96.608879999999999</v>
      </c>
      <c r="W32">
        <v>3</v>
      </c>
      <c r="X32">
        <v>21</v>
      </c>
    </row>
    <row r="33" spans="1:24" x14ac:dyDescent="0.45">
      <c r="A33">
        <v>32</v>
      </c>
      <c r="B33" t="s">
        <v>160</v>
      </c>
      <c r="C33" t="s">
        <v>161</v>
      </c>
      <c r="D33" s="1">
        <v>42449</v>
      </c>
      <c r="E33">
        <v>2016</v>
      </c>
      <c r="F33" t="s">
        <v>118</v>
      </c>
      <c r="G33" t="s">
        <v>24</v>
      </c>
      <c r="H33" t="s">
        <v>119</v>
      </c>
      <c r="I33" t="s">
        <v>120</v>
      </c>
      <c r="J33" t="s">
        <v>162</v>
      </c>
      <c r="K33">
        <v>4</v>
      </c>
      <c r="L33">
        <v>0</v>
      </c>
      <c r="M33">
        <v>3</v>
      </c>
      <c r="N33">
        <v>0</v>
      </c>
      <c r="P33">
        <v>1</v>
      </c>
      <c r="Q33" t="s">
        <v>163</v>
      </c>
      <c r="R33" t="s">
        <v>52</v>
      </c>
      <c r="S33" t="s">
        <v>122</v>
      </c>
      <c r="T33" t="s">
        <v>109</v>
      </c>
      <c r="U33">
        <v>38.252665</v>
      </c>
      <c r="V33">
        <v>-85.758455999999995</v>
      </c>
      <c r="W33">
        <v>3</v>
      </c>
      <c r="X33">
        <v>20</v>
      </c>
    </row>
    <row r="34" spans="1:24" x14ac:dyDescent="0.45">
      <c r="A34">
        <v>33</v>
      </c>
      <c r="B34" t="s">
        <v>164</v>
      </c>
      <c r="C34" t="s">
        <v>164</v>
      </c>
      <c r="D34" s="1">
        <v>42448</v>
      </c>
      <c r="E34">
        <v>2016</v>
      </c>
      <c r="F34" t="s">
        <v>118</v>
      </c>
      <c r="G34" t="s">
        <v>24</v>
      </c>
      <c r="H34" t="s">
        <v>165</v>
      </c>
      <c r="J34" t="s">
        <v>166</v>
      </c>
      <c r="K34">
        <v>1</v>
      </c>
      <c r="L34">
        <v>4</v>
      </c>
      <c r="M34">
        <v>5</v>
      </c>
      <c r="N34">
        <v>0</v>
      </c>
      <c r="R34" t="s">
        <v>101</v>
      </c>
      <c r="S34" t="s">
        <v>101</v>
      </c>
      <c r="T34" t="s">
        <v>101</v>
      </c>
      <c r="U34">
        <v>26.127586000000001</v>
      </c>
      <c r="V34">
        <v>-80.233103999999997</v>
      </c>
      <c r="W34">
        <v>3</v>
      </c>
      <c r="X34">
        <v>19</v>
      </c>
    </row>
    <row r="35" spans="1:24" x14ac:dyDescent="0.45">
      <c r="A35">
        <v>34</v>
      </c>
      <c r="B35" t="s">
        <v>167</v>
      </c>
      <c r="C35" t="s">
        <v>168</v>
      </c>
      <c r="D35" s="1">
        <v>42448</v>
      </c>
      <c r="E35">
        <v>2016</v>
      </c>
      <c r="F35" t="s">
        <v>169</v>
      </c>
      <c r="G35" t="s">
        <v>34</v>
      </c>
      <c r="H35" t="s">
        <v>25</v>
      </c>
      <c r="I35" t="s">
        <v>57</v>
      </c>
      <c r="J35" t="s">
        <v>170</v>
      </c>
      <c r="K35">
        <v>2</v>
      </c>
      <c r="L35">
        <v>2</v>
      </c>
      <c r="M35">
        <v>4</v>
      </c>
      <c r="N35">
        <v>0</v>
      </c>
      <c r="R35" t="s">
        <v>101</v>
      </c>
      <c r="S35" t="s">
        <v>108</v>
      </c>
      <c r="T35" t="s">
        <v>109</v>
      </c>
      <c r="U35">
        <v>32.543745000000001</v>
      </c>
      <c r="V35">
        <v>-86.211912999999996</v>
      </c>
      <c r="W35">
        <v>3</v>
      </c>
      <c r="X35">
        <v>19</v>
      </c>
    </row>
    <row r="36" spans="1:24" x14ac:dyDescent="0.45">
      <c r="A36">
        <v>35</v>
      </c>
      <c r="B36" t="s">
        <v>171</v>
      </c>
      <c r="D36" s="1">
        <v>42444</v>
      </c>
      <c r="E36">
        <v>2016</v>
      </c>
      <c r="F36" t="s">
        <v>172</v>
      </c>
      <c r="G36" t="s">
        <v>34</v>
      </c>
      <c r="H36" t="s">
        <v>25</v>
      </c>
      <c r="I36" t="s">
        <v>132</v>
      </c>
      <c r="J36" t="s">
        <v>173</v>
      </c>
      <c r="K36">
        <v>0</v>
      </c>
      <c r="L36">
        <v>4</v>
      </c>
      <c r="M36">
        <v>4</v>
      </c>
      <c r="N36">
        <v>0</v>
      </c>
      <c r="R36" t="s">
        <v>101</v>
      </c>
      <c r="S36" t="s">
        <v>101</v>
      </c>
      <c r="T36" t="s">
        <v>101</v>
      </c>
      <c r="U36">
        <v>33.748995000000001</v>
      </c>
      <c r="V36">
        <v>-84.387981999999994</v>
      </c>
      <c r="W36">
        <v>3</v>
      </c>
      <c r="X36">
        <v>15</v>
      </c>
    </row>
    <row r="37" spans="1:24" x14ac:dyDescent="0.45">
      <c r="A37">
        <v>36</v>
      </c>
      <c r="B37" t="s">
        <v>174</v>
      </c>
      <c r="D37" s="1">
        <v>42442</v>
      </c>
      <c r="E37">
        <v>2016</v>
      </c>
      <c r="H37" t="s">
        <v>119</v>
      </c>
      <c r="J37" t="s">
        <v>175</v>
      </c>
      <c r="K37">
        <v>0</v>
      </c>
      <c r="L37">
        <v>4</v>
      </c>
      <c r="M37">
        <v>4</v>
      </c>
      <c r="N37">
        <v>0</v>
      </c>
      <c r="R37" t="s">
        <v>101</v>
      </c>
      <c r="S37" t="s">
        <v>101</v>
      </c>
      <c r="T37" t="s">
        <v>101</v>
      </c>
      <c r="U37">
        <v>26.640628</v>
      </c>
      <c r="V37">
        <v>-81.872308000000004</v>
      </c>
      <c r="W37">
        <v>3</v>
      </c>
      <c r="X37">
        <v>13</v>
      </c>
    </row>
    <row r="38" spans="1:24" x14ac:dyDescent="0.45">
      <c r="A38">
        <v>37</v>
      </c>
      <c r="B38" t="s">
        <v>176</v>
      </c>
      <c r="D38" s="1">
        <v>42441</v>
      </c>
      <c r="E38">
        <v>2016</v>
      </c>
      <c r="G38" t="s">
        <v>34</v>
      </c>
      <c r="H38" t="s">
        <v>119</v>
      </c>
      <c r="I38" t="s">
        <v>120</v>
      </c>
      <c r="J38" t="s">
        <v>177</v>
      </c>
      <c r="K38">
        <v>2</v>
      </c>
      <c r="L38">
        <v>2</v>
      </c>
      <c r="M38">
        <v>3</v>
      </c>
      <c r="N38">
        <v>0</v>
      </c>
      <c r="R38" t="s">
        <v>101</v>
      </c>
      <c r="S38" t="s">
        <v>101</v>
      </c>
      <c r="T38" t="s">
        <v>109</v>
      </c>
      <c r="U38">
        <v>34.111223000000003</v>
      </c>
      <c r="V38">
        <v>-82.867084000000006</v>
      </c>
      <c r="W38">
        <v>3</v>
      </c>
      <c r="X38">
        <v>12</v>
      </c>
    </row>
    <row r="39" spans="1:24" x14ac:dyDescent="0.45">
      <c r="A39">
        <v>38</v>
      </c>
      <c r="B39" t="s">
        <v>178</v>
      </c>
      <c r="D39" s="1">
        <v>42440</v>
      </c>
      <c r="E39">
        <v>2016</v>
      </c>
      <c r="F39" t="s">
        <v>179</v>
      </c>
      <c r="G39" t="s">
        <v>34</v>
      </c>
      <c r="H39" t="s">
        <v>25</v>
      </c>
      <c r="J39" t="s">
        <v>180</v>
      </c>
      <c r="K39">
        <v>0</v>
      </c>
      <c r="L39">
        <v>5</v>
      </c>
      <c r="M39">
        <v>5</v>
      </c>
      <c r="N39">
        <v>0</v>
      </c>
      <c r="R39" t="s">
        <v>101</v>
      </c>
      <c r="S39" t="s">
        <v>101</v>
      </c>
      <c r="T39" t="s">
        <v>101</v>
      </c>
      <c r="U39">
        <v>40.217053</v>
      </c>
      <c r="V39">
        <v>-74.742937999999995</v>
      </c>
      <c r="W39">
        <v>3</v>
      </c>
      <c r="X39">
        <v>11</v>
      </c>
    </row>
    <row r="40" spans="1:24" x14ac:dyDescent="0.45">
      <c r="A40">
        <v>39</v>
      </c>
      <c r="B40" t="s">
        <v>181</v>
      </c>
      <c r="D40" s="1">
        <v>42440</v>
      </c>
      <c r="E40">
        <v>2016</v>
      </c>
      <c r="G40" t="s">
        <v>34</v>
      </c>
      <c r="H40" t="s">
        <v>25</v>
      </c>
      <c r="J40" t="s">
        <v>182</v>
      </c>
      <c r="K40">
        <v>2</v>
      </c>
      <c r="L40">
        <v>2</v>
      </c>
      <c r="M40">
        <v>4</v>
      </c>
      <c r="N40">
        <v>0</v>
      </c>
      <c r="R40" t="s">
        <v>101</v>
      </c>
      <c r="S40" t="s">
        <v>101</v>
      </c>
      <c r="T40" t="s">
        <v>101</v>
      </c>
      <c r="U40">
        <v>42.331426999999998</v>
      </c>
      <c r="V40">
        <v>-83.045754000000002</v>
      </c>
      <c r="W40">
        <v>3</v>
      </c>
      <c r="X40">
        <v>11</v>
      </c>
    </row>
    <row r="41" spans="1:24" x14ac:dyDescent="0.45">
      <c r="A41">
        <v>40</v>
      </c>
      <c r="B41" t="s">
        <v>183</v>
      </c>
      <c r="C41" t="s">
        <v>183</v>
      </c>
      <c r="D41" s="1">
        <v>42438</v>
      </c>
      <c r="E41">
        <v>2016</v>
      </c>
      <c r="F41" t="s">
        <v>184</v>
      </c>
      <c r="G41" t="s">
        <v>34</v>
      </c>
      <c r="H41" t="s">
        <v>25</v>
      </c>
      <c r="I41" t="s">
        <v>57</v>
      </c>
      <c r="J41" t="s">
        <v>185</v>
      </c>
      <c r="K41">
        <v>6</v>
      </c>
      <c r="L41">
        <v>3</v>
      </c>
      <c r="M41">
        <v>9</v>
      </c>
      <c r="N41">
        <v>0</v>
      </c>
      <c r="R41" t="s">
        <v>101</v>
      </c>
      <c r="S41" t="s">
        <v>101</v>
      </c>
      <c r="T41" t="s">
        <v>109</v>
      </c>
      <c r="U41">
        <v>40.440624999999997</v>
      </c>
      <c r="V41">
        <v>-79.995885999999999</v>
      </c>
      <c r="W41">
        <v>3</v>
      </c>
      <c r="X41">
        <v>9</v>
      </c>
    </row>
    <row r="42" spans="1:24" x14ac:dyDescent="0.45">
      <c r="A42">
        <v>41</v>
      </c>
      <c r="B42" t="s">
        <v>186</v>
      </c>
      <c r="D42" s="1">
        <v>42438</v>
      </c>
      <c r="E42">
        <v>2016</v>
      </c>
      <c r="F42" t="s">
        <v>184</v>
      </c>
      <c r="G42" t="s">
        <v>34</v>
      </c>
      <c r="H42" t="s">
        <v>25</v>
      </c>
      <c r="I42" t="s">
        <v>57</v>
      </c>
      <c r="J42" t="s">
        <v>187</v>
      </c>
      <c r="K42">
        <v>5</v>
      </c>
      <c r="L42">
        <v>3</v>
      </c>
      <c r="M42">
        <v>8</v>
      </c>
      <c r="N42">
        <v>0</v>
      </c>
      <c r="R42" t="s">
        <v>101</v>
      </c>
      <c r="S42" t="s">
        <v>101</v>
      </c>
      <c r="T42" t="s">
        <v>109</v>
      </c>
      <c r="U42">
        <v>40.441735999999999</v>
      </c>
      <c r="V42">
        <v>-79.881994000000006</v>
      </c>
      <c r="W42">
        <v>3</v>
      </c>
      <c r="X42">
        <v>9</v>
      </c>
    </row>
    <row r="43" spans="1:24" x14ac:dyDescent="0.45">
      <c r="A43">
        <v>42</v>
      </c>
      <c r="B43" t="s">
        <v>188</v>
      </c>
      <c r="C43" t="s">
        <v>188</v>
      </c>
      <c r="D43" s="1">
        <v>42436</v>
      </c>
      <c r="E43">
        <v>2016</v>
      </c>
      <c r="F43" t="s">
        <v>118</v>
      </c>
      <c r="G43" t="s">
        <v>24</v>
      </c>
      <c r="H43" t="s">
        <v>189</v>
      </c>
      <c r="J43" t="s">
        <v>190</v>
      </c>
      <c r="K43">
        <v>5</v>
      </c>
      <c r="L43">
        <v>0</v>
      </c>
      <c r="M43">
        <v>5</v>
      </c>
      <c r="N43">
        <v>0</v>
      </c>
      <c r="R43" t="s">
        <v>101</v>
      </c>
      <c r="S43" t="s">
        <v>191</v>
      </c>
      <c r="T43" t="s">
        <v>109</v>
      </c>
      <c r="U43">
        <v>39.114052999999998</v>
      </c>
      <c r="V43">
        <v>-94.627464000000003</v>
      </c>
      <c r="W43">
        <v>3</v>
      </c>
      <c r="X43">
        <v>7</v>
      </c>
    </row>
    <row r="44" spans="1:24" x14ac:dyDescent="0.45">
      <c r="A44">
        <v>43</v>
      </c>
      <c r="B44" t="s">
        <v>192</v>
      </c>
      <c r="D44" s="1">
        <v>42436</v>
      </c>
      <c r="E44">
        <v>2016</v>
      </c>
      <c r="F44" t="s">
        <v>193</v>
      </c>
      <c r="G44" t="s">
        <v>34</v>
      </c>
      <c r="H44" t="s">
        <v>25</v>
      </c>
      <c r="J44" t="s">
        <v>194</v>
      </c>
      <c r="K44">
        <v>0</v>
      </c>
      <c r="L44">
        <v>4</v>
      </c>
      <c r="M44">
        <v>4</v>
      </c>
      <c r="N44">
        <v>0</v>
      </c>
      <c r="R44" t="s">
        <v>101</v>
      </c>
      <c r="S44" t="s">
        <v>101</v>
      </c>
      <c r="T44" t="s">
        <v>101</v>
      </c>
      <c r="U44">
        <v>30.22409</v>
      </c>
      <c r="V44">
        <v>-92.019842999999995</v>
      </c>
      <c r="W44">
        <v>3</v>
      </c>
      <c r="X44">
        <v>7</v>
      </c>
    </row>
    <row r="45" spans="1:24" x14ac:dyDescent="0.45">
      <c r="A45">
        <v>44</v>
      </c>
      <c r="B45" t="s">
        <v>195</v>
      </c>
      <c r="D45" s="1">
        <v>42436</v>
      </c>
      <c r="E45">
        <v>2016</v>
      </c>
      <c r="F45" t="s">
        <v>118</v>
      </c>
      <c r="G45" t="s">
        <v>24</v>
      </c>
      <c r="H45" t="s">
        <v>189</v>
      </c>
      <c r="J45" t="s">
        <v>196</v>
      </c>
      <c r="K45">
        <v>4</v>
      </c>
      <c r="L45">
        <v>0</v>
      </c>
      <c r="M45">
        <v>4</v>
      </c>
      <c r="N45">
        <v>0</v>
      </c>
      <c r="R45" t="s">
        <v>101</v>
      </c>
      <c r="S45" t="s">
        <v>191</v>
      </c>
      <c r="T45" t="s">
        <v>109</v>
      </c>
      <c r="U45">
        <v>39.114052999999998</v>
      </c>
      <c r="V45">
        <v>-94.627464000000003</v>
      </c>
      <c r="W45">
        <v>3</v>
      </c>
      <c r="X45">
        <v>7</v>
      </c>
    </row>
    <row r="46" spans="1:24" x14ac:dyDescent="0.45">
      <c r="A46">
        <v>45</v>
      </c>
      <c r="B46" t="s">
        <v>197</v>
      </c>
      <c r="C46" t="s">
        <v>198</v>
      </c>
      <c r="D46" s="1">
        <v>42435</v>
      </c>
      <c r="E46">
        <v>2016</v>
      </c>
      <c r="F46" t="s">
        <v>199</v>
      </c>
      <c r="G46" t="s">
        <v>24</v>
      </c>
      <c r="H46" t="s">
        <v>165</v>
      </c>
      <c r="I46" t="s">
        <v>57</v>
      </c>
      <c r="J46" t="s">
        <v>200</v>
      </c>
      <c r="K46">
        <v>1</v>
      </c>
      <c r="L46">
        <v>6</v>
      </c>
      <c r="M46">
        <v>7</v>
      </c>
      <c r="N46">
        <v>0</v>
      </c>
      <c r="R46" t="s">
        <v>101</v>
      </c>
      <c r="S46" t="s">
        <v>191</v>
      </c>
      <c r="T46" t="s">
        <v>109</v>
      </c>
      <c r="U46">
        <v>42.391764000000002</v>
      </c>
      <c r="V46">
        <v>-71.032827999999995</v>
      </c>
      <c r="W46">
        <v>3</v>
      </c>
      <c r="X46">
        <v>6</v>
      </c>
    </row>
    <row r="47" spans="1:24" x14ac:dyDescent="0.45">
      <c r="A47">
        <v>46</v>
      </c>
      <c r="B47" t="s">
        <v>201</v>
      </c>
      <c r="D47" s="1">
        <v>42435</v>
      </c>
      <c r="E47">
        <v>2016</v>
      </c>
      <c r="G47" t="s">
        <v>34</v>
      </c>
      <c r="H47" t="s">
        <v>25</v>
      </c>
      <c r="I47" t="s">
        <v>132</v>
      </c>
      <c r="J47" t="s">
        <v>202</v>
      </c>
      <c r="K47">
        <v>0</v>
      </c>
      <c r="L47">
        <v>4</v>
      </c>
      <c r="M47">
        <v>4</v>
      </c>
      <c r="N47">
        <v>0</v>
      </c>
      <c r="R47" t="s">
        <v>101</v>
      </c>
      <c r="S47" t="s">
        <v>108</v>
      </c>
      <c r="T47" t="s">
        <v>109</v>
      </c>
      <c r="U47">
        <v>34.023243000000001</v>
      </c>
      <c r="V47">
        <v>-84.361555999999993</v>
      </c>
      <c r="W47">
        <v>3</v>
      </c>
      <c r="X47">
        <v>6</v>
      </c>
    </row>
    <row r="48" spans="1:24" x14ac:dyDescent="0.45">
      <c r="A48">
        <v>47</v>
      </c>
      <c r="B48" t="s">
        <v>203</v>
      </c>
      <c r="D48" s="1">
        <v>42434</v>
      </c>
      <c r="E48">
        <v>2016</v>
      </c>
      <c r="F48" t="s">
        <v>204</v>
      </c>
      <c r="G48" t="s">
        <v>34</v>
      </c>
      <c r="H48" t="s">
        <v>25</v>
      </c>
      <c r="I48" t="s">
        <v>132</v>
      </c>
      <c r="J48" t="s">
        <v>205</v>
      </c>
      <c r="K48">
        <v>0</v>
      </c>
      <c r="L48">
        <v>4</v>
      </c>
      <c r="M48">
        <v>4</v>
      </c>
      <c r="N48">
        <v>0</v>
      </c>
      <c r="R48" t="s">
        <v>101</v>
      </c>
      <c r="S48" t="s">
        <v>101</v>
      </c>
      <c r="T48" t="s">
        <v>101</v>
      </c>
      <c r="U48">
        <v>37.687176000000001</v>
      </c>
      <c r="V48">
        <v>-97.330053000000007</v>
      </c>
      <c r="W48">
        <v>3</v>
      </c>
      <c r="X48">
        <v>5</v>
      </c>
    </row>
    <row r="49" spans="1:24" x14ac:dyDescent="0.45">
      <c r="A49">
        <v>48</v>
      </c>
      <c r="B49" t="s">
        <v>206</v>
      </c>
      <c r="D49" s="1">
        <v>42428</v>
      </c>
      <c r="E49">
        <v>2016</v>
      </c>
      <c r="F49" t="s">
        <v>204</v>
      </c>
      <c r="G49" t="s">
        <v>34</v>
      </c>
      <c r="H49" t="s">
        <v>207</v>
      </c>
      <c r="I49" t="s">
        <v>132</v>
      </c>
      <c r="J49" t="s">
        <v>208</v>
      </c>
      <c r="K49">
        <v>0</v>
      </c>
      <c r="L49">
        <v>5</v>
      </c>
      <c r="M49">
        <v>5</v>
      </c>
      <c r="N49">
        <v>0</v>
      </c>
      <c r="R49" t="s">
        <v>101</v>
      </c>
      <c r="S49" t="s">
        <v>108</v>
      </c>
      <c r="T49" t="s">
        <v>109</v>
      </c>
      <c r="U49">
        <v>42.331426999999998</v>
      </c>
      <c r="V49">
        <v>-83.045754000000002</v>
      </c>
      <c r="W49">
        <v>2</v>
      </c>
      <c r="X49">
        <v>28</v>
      </c>
    </row>
    <row r="50" spans="1:24" x14ac:dyDescent="0.45">
      <c r="A50">
        <v>49</v>
      </c>
      <c r="B50" t="s">
        <v>209</v>
      </c>
      <c r="D50" s="1">
        <v>42428</v>
      </c>
      <c r="E50">
        <v>2016</v>
      </c>
      <c r="F50" t="s">
        <v>210</v>
      </c>
      <c r="G50" t="s">
        <v>34</v>
      </c>
      <c r="H50" t="s">
        <v>25</v>
      </c>
      <c r="J50" t="s">
        <v>211</v>
      </c>
      <c r="K50">
        <v>1</v>
      </c>
      <c r="L50">
        <v>3</v>
      </c>
      <c r="M50">
        <v>4</v>
      </c>
      <c r="N50">
        <v>0</v>
      </c>
      <c r="R50" t="s">
        <v>101</v>
      </c>
      <c r="S50" t="s">
        <v>191</v>
      </c>
      <c r="T50" t="s">
        <v>109</v>
      </c>
      <c r="U50">
        <v>33.997197</v>
      </c>
      <c r="V50">
        <v>-117.48548</v>
      </c>
      <c r="W50">
        <v>2</v>
      </c>
      <c r="X50">
        <v>28</v>
      </c>
    </row>
    <row r="51" spans="1:24" x14ac:dyDescent="0.45">
      <c r="A51">
        <v>50</v>
      </c>
      <c r="B51" t="s">
        <v>212</v>
      </c>
      <c r="C51" t="s">
        <v>213</v>
      </c>
      <c r="D51" s="1">
        <v>42427</v>
      </c>
      <c r="E51">
        <v>2016</v>
      </c>
      <c r="F51" t="s">
        <v>214</v>
      </c>
      <c r="G51" t="s">
        <v>34</v>
      </c>
      <c r="H51" t="s">
        <v>25</v>
      </c>
      <c r="J51" t="s">
        <v>215</v>
      </c>
      <c r="K51">
        <v>2</v>
      </c>
      <c r="L51">
        <v>2</v>
      </c>
      <c r="M51">
        <v>4</v>
      </c>
      <c r="N51">
        <v>3</v>
      </c>
      <c r="R51" t="s">
        <v>101</v>
      </c>
      <c r="S51" t="s">
        <v>108</v>
      </c>
      <c r="T51" t="s">
        <v>109</v>
      </c>
      <c r="U51">
        <v>38.669699999999999</v>
      </c>
      <c r="V51">
        <v>-77.352400000000003</v>
      </c>
      <c r="W51">
        <v>2</v>
      </c>
      <c r="X51">
        <v>27</v>
      </c>
    </row>
    <row r="52" spans="1:24" x14ac:dyDescent="0.45">
      <c r="A52">
        <v>51</v>
      </c>
      <c r="B52" t="s">
        <v>216</v>
      </c>
      <c r="C52" t="s">
        <v>216</v>
      </c>
      <c r="D52" s="1">
        <v>42426</v>
      </c>
      <c r="E52">
        <v>2016</v>
      </c>
      <c r="F52" t="s">
        <v>118</v>
      </c>
      <c r="G52" t="s">
        <v>24</v>
      </c>
      <c r="H52" t="s">
        <v>119</v>
      </c>
      <c r="I52" t="s">
        <v>120</v>
      </c>
      <c r="J52" t="s">
        <v>217</v>
      </c>
      <c r="K52">
        <v>5</v>
      </c>
      <c r="L52">
        <v>0</v>
      </c>
      <c r="M52">
        <v>4</v>
      </c>
      <c r="N52">
        <v>0</v>
      </c>
      <c r="R52" t="s">
        <v>101</v>
      </c>
      <c r="S52" t="s">
        <v>122</v>
      </c>
      <c r="T52" t="s">
        <v>109</v>
      </c>
      <c r="U52">
        <v>47.503300000000003</v>
      </c>
      <c r="V52">
        <v>-122.931</v>
      </c>
      <c r="W52">
        <v>2</v>
      </c>
      <c r="X52">
        <v>26</v>
      </c>
    </row>
    <row r="53" spans="1:24" x14ac:dyDescent="0.45">
      <c r="A53">
        <v>52</v>
      </c>
      <c r="B53" t="s">
        <v>218</v>
      </c>
      <c r="C53" t="s">
        <v>219</v>
      </c>
      <c r="D53" s="1">
        <v>42425</v>
      </c>
      <c r="E53">
        <v>2016</v>
      </c>
      <c r="F53" t="s">
        <v>220</v>
      </c>
      <c r="G53" t="s">
        <v>24</v>
      </c>
      <c r="H53" t="s">
        <v>25</v>
      </c>
      <c r="J53" t="s">
        <v>221</v>
      </c>
      <c r="K53">
        <v>3</v>
      </c>
      <c r="L53">
        <v>14</v>
      </c>
      <c r="M53">
        <v>17</v>
      </c>
      <c r="N53">
        <v>0</v>
      </c>
      <c r="P53">
        <v>1</v>
      </c>
      <c r="Q53" t="s">
        <v>222</v>
      </c>
      <c r="R53" t="s">
        <v>47</v>
      </c>
      <c r="S53" t="s">
        <v>42</v>
      </c>
      <c r="T53" t="s">
        <v>30</v>
      </c>
      <c r="W53">
        <v>2</v>
      </c>
      <c r="X53">
        <v>25</v>
      </c>
    </row>
    <row r="54" spans="1:24" x14ac:dyDescent="0.45">
      <c r="A54">
        <v>53</v>
      </c>
      <c r="B54" t="s">
        <v>219</v>
      </c>
      <c r="C54" t="s">
        <v>219</v>
      </c>
      <c r="D54" s="1">
        <v>42425</v>
      </c>
      <c r="E54">
        <v>2016</v>
      </c>
      <c r="G54" t="s">
        <v>34</v>
      </c>
      <c r="H54" t="s">
        <v>25</v>
      </c>
      <c r="I54" t="s">
        <v>223</v>
      </c>
      <c r="J54" t="s">
        <v>224</v>
      </c>
      <c r="K54">
        <v>4</v>
      </c>
      <c r="L54">
        <v>14</v>
      </c>
      <c r="M54">
        <v>17</v>
      </c>
      <c r="N54">
        <v>0</v>
      </c>
      <c r="P54">
        <v>1</v>
      </c>
      <c r="Q54" t="s">
        <v>225</v>
      </c>
      <c r="R54" t="s">
        <v>101</v>
      </c>
      <c r="S54" t="s">
        <v>108</v>
      </c>
      <c r="T54" t="s">
        <v>109</v>
      </c>
      <c r="U54">
        <v>38.136800000000001</v>
      </c>
      <c r="V54">
        <v>-97.4268</v>
      </c>
      <c r="W54">
        <v>2</v>
      </c>
      <c r="X54">
        <v>25</v>
      </c>
    </row>
    <row r="55" spans="1:24" x14ac:dyDescent="0.45">
      <c r="A55">
        <v>54</v>
      </c>
      <c r="B55" t="s">
        <v>226</v>
      </c>
      <c r="D55" s="1">
        <v>42425</v>
      </c>
      <c r="E55">
        <v>2016</v>
      </c>
      <c r="F55" t="s">
        <v>118</v>
      </c>
      <c r="G55" t="s">
        <v>24</v>
      </c>
      <c r="H55" t="s">
        <v>119</v>
      </c>
      <c r="I55" t="s">
        <v>223</v>
      </c>
      <c r="J55" t="s">
        <v>227</v>
      </c>
      <c r="K55">
        <v>5</v>
      </c>
      <c r="L55">
        <v>0</v>
      </c>
      <c r="M55">
        <v>4</v>
      </c>
      <c r="N55">
        <v>0</v>
      </c>
      <c r="R55" t="s">
        <v>101</v>
      </c>
      <c r="S55" t="s">
        <v>122</v>
      </c>
      <c r="T55" t="s">
        <v>109</v>
      </c>
      <c r="U55">
        <v>47.451459</v>
      </c>
      <c r="V55">
        <v>-122.82694600000001</v>
      </c>
      <c r="W55">
        <v>2</v>
      </c>
      <c r="X55">
        <v>25</v>
      </c>
    </row>
    <row r="56" spans="1:24" x14ac:dyDescent="0.45">
      <c r="A56">
        <v>55</v>
      </c>
      <c r="B56" t="s">
        <v>228</v>
      </c>
      <c r="C56" t="s">
        <v>229</v>
      </c>
      <c r="D56" s="1">
        <v>42423</v>
      </c>
      <c r="E56">
        <v>2016</v>
      </c>
      <c r="F56" t="s">
        <v>118</v>
      </c>
      <c r="G56" t="s">
        <v>24</v>
      </c>
      <c r="H56" t="s">
        <v>119</v>
      </c>
      <c r="I56" t="s">
        <v>223</v>
      </c>
      <c r="J56" t="s">
        <v>230</v>
      </c>
      <c r="K56">
        <v>5</v>
      </c>
      <c r="L56">
        <v>0</v>
      </c>
      <c r="M56">
        <v>4</v>
      </c>
      <c r="N56">
        <v>0</v>
      </c>
      <c r="R56" t="s">
        <v>101</v>
      </c>
      <c r="S56" t="s">
        <v>122</v>
      </c>
      <c r="T56" t="s">
        <v>109</v>
      </c>
      <c r="U56">
        <v>33.448377000000001</v>
      </c>
      <c r="V56">
        <v>-112.074037</v>
      </c>
      <c r="W56">
        <v>2</v>
      </c>
      <c r="X56">
        <v>23</v>
      </c>
    </row>
    <row r="57" spans="1:24" x14ac:dyDescent="0.45">
      <c r="A57">
        <v>56</v>
      </c>
      <c r="B57" t="s">
        <v>231</v>
      </c>
      <c r="D57" s="1">
        <v>42421</v>
      </c>
      <c r="E57">
        <v>2016</v>
      </c>
      <c r="F57" t="s">
        <v>232</v>
      </c>
      <c r="G57" t="s">
        <v>34</v>
      </c>
      <c r="H57" t="s">
        <v>25</v>
      </c>
      <c r="J57" t="s">
        <v>233</v>
      </c>
      <c r="K57">
        <v>1</v>
      </c>
      <c r="L57">
        <v>3</v>
      </c>
      <c r="M57">
        <v>4</v>
      </c>
      <c r="N57">
        <v>0</v>
      </c>
      <c r="R57" t="s">
        <v>101</v>
      </c>
      <c r="S57" t="s">
        <v>108</v>
      </c>
      <c r="T57" t="s">
        <v>109</v>
      </c>
      <c r="U57">
        <v>38.771439999999998</v>
      </c>
      <c r="V57">
        <v>-90.370948999999996</v>
      </c>
      <c r="W57">
        <v>2</v>
      </c>
      <c r="X57">
        <v>21</v>
      </c>
    </row>
    <row r="58" spans="1:24" x14ac:dyDescent="0.45">
      <c r="A58">
        <v>57</v>
      </c>
      <c r="B58" t="s">
        <v>234</v>
      </c>
      <c r="D58" s="1">
        <v>42421</v>
      </c>
      <c r="E58">
        <v>2016</v>
      </c>
      <c r="G58" t="s">
        <v>34</v>
      </c>
      <c r="H58" t="s">
        <v>25</v>
      </c>
      <c r="J58" t="s">
        <v>235</v>
      </c>
      <c r="K58">
        <v>0</v>
      </c>
      <c r="L58">
        <v>5</v>
      </c>
      <c r="M58">
        <v>5</v>
      </c>
      <c r="N58">
        <v>0</v>
      </c>
      <c r="R58" t="s">
        <v>101</v>
      </c>
      <c r="S58" t="s">
        <v>101</v>
      </c>
      <c r="T58" t="s">
        <v>101</v>
      </c>
      <c r="U58">
        <v>29.760427</v>
      </c>
      <c r="V58">
        <v>-95.369803000000005</v>
      </c>
      <c r="W58">
        <v>2</v>
      </c>
      <c r="X58">
        <v>21</v>
      </c>
    </row>
    <row r="59" spans="1:24" x14ac:dyDescent="0.45">
      <c r="A59">
        <v>58</v>
      </c>
      <c r="B59" t="s">
        <v>236</v>
      </c>
      <c r="C59" t="s">
        <v>237</v>
      </c>
      <c r="D59" s="1">
        <v>42420</v>
      </c>
      <c r="E59">
        <v>2016</v>
      </c>
      <c r="F59" t="s">
        <v>210</v>
      </c>
      <c r="G59" t="s">
        <v>34</v>
      </c>
      <c r="H59" t="s">
        <v>25</v>
      </c>
      <c r="J59" t="s">
        <v>238</v>
      </c>
      <c r="K59">
        <v>6</v>
      </c>
      <c r="L59">
        <v>2</v>
      </c>
      <c r="M59">
        <v>8</v>
      </c>
      <c r="N59">
        <v>0</v>
      </c>
      <c r="P59">
        <v>1</v>
      </c>
      <c r="Q59" t="s">
        <v>239</v>
      </c>
      <c r="R59" t="s">
        <v>47</v>
      </c>
      <c r="S59" t="s">
        <v>29</v>
      </c>
      <c r="T59" t="s">
        <v>30</v>
      </c>
      <c r="W59">
        <v>2</v>
      </c>
      <c r="X59">
        <v>20</v>
      </c>
    </row>
    <row r="60" spans="1:24" x14ac:dyDescent="0.45">
      <c r="A60">
        <v>59</v>
      </c>
      <c r="B60" t="s">
        <v>240</v>
      </c>
      <c r="C60" t="s">
        <v>240</v>
      </c>
      <c r="D60" s="1">
        <v>42420</v>
      </c>
      <c r="E60">
        <v>2016</v>
      </c>
      <c r="F60" t="s">
        <v>214</v>
      </c>
      <c r="G60" t="s">
        <v>34</v>
      </c>
      <c r="H60" t="s">
        <v>241</v>
      </c>
      <c r="I60" t="s">
        <v>120</v>
      </c>
      <c r="J60" t="s">
        <v>242</v>
      </c>
      <c r="K60">
        <v>2</v>
      </c>
      <c r="L60">
        <v>3</v>
      </c>
      <c r="M60">
        <v>4</v>
      </c>
      <c r="N60">
        <v>1</v>
      </c>
      <c r="R60" t="s">
        <v>101</v>
      </c>
      <c r="S60" t="s">
        <v>122</v>
      </c>
      <c r="T60" t="s">
        <v>109</v>
      </c>
      <c r="U60">
        <v>34.740400000000001</v>
      </c>
      <c r="V60">
        <v>-88.138300000000001</v>
      </c>
      <c r="W60">
        <v>2</v>
      </c>
      <c r="X60">
        <v>20</v>
      </c>
    </row>
    <row r="61" spans="1:24" x14ac:dyDescent="0.45">
      <c r="A61">
        <v>60</v>
      </c>
      <c r="B61" t="s">
        <v>243</v>
      </c>
      <c r="D61" s="1">
        <v>42420</v>
      </c>
      <c r="E61">
        <v>2016</v>
      </c>
      <c r="F61" t="s">
        <v>244</v>
      </c>
      <c r="G61" t="s">
        <v>34</v>
      </c>
      <c r="H61" t="s">
        <v>25</v>
      </c>
      <c r="I61" t="s">
        <v>132</v>
      </c>
      <c r="J61" t="s">
        <v>245</v>
      </c>
      <c r="K61">
        <v>1</v>
      </c>
      <c r="L61">
        <v>3</v>
      </c>
      <c r="M61">
        <v>4</v>
      </c>
      <c r="N61">
        <v>0</v>
      </c>
      <c r="R61" t="s">
        <v>101</v>
      </c>
      <c r="S61" t="s">
        <v>101</v>
      </c>
      <c r="T61" t="s">
        <v>101</v>
      </c>
      <c r="U61">
        <v>27.950575000000001</v>
      </c>
      <c r="V61">
        <v>-82.457177999999999</v>
      </c>
      <c r="W61">
        <v>2</v>
      </c>
      <c r="X61">
        <v>20</v>
      </c>
    </row>
    <row r="62" spans="1:24" x14ac:dyDescent="0.45">
      <c r="A62">
        <v>61</v>
      </c>
      <c r="B62" t="s">
        <v>246</v>
      </c>
      <c r="D62" s="1">
        <v>42420</v>
      </c>
      <c r="E62">
        <v>2016</v>
      </c>
      <c r="G62" t="s">
        <v>34</v>
      </c>
      <c r="H62" t="s">
        <v>25</v>
      </c>
      <c r="J62" t="s">
        <v>247</v>
      </c>
      <c r="K62">
        <v>6</v>
      </c>
      <c r="L62">
        <v>2</v>
      </c>
      <c r="M62">
        <v>8</v>
      </c>
      <c r="N62">
        <v>0</v>
      </c>
      <c r="P62">
        <v>1</v>
      </c>
      <c r="Q62" t="s">
        <v>239</v>
      </c>
      <c r="R62" t="s">
        <v>28</v>
      </c>
      <c r="S62" t="s">
        <v>122</v>
      </c>
      <c r="T62" t="s">
        <v>109</v>
      </c>
      <c r="U62">
        <v>42.291707000000002</v>
      </c>
      <c r="V62">
        <v>-85.587228999999994</v>
      </c>
      <c r="W62">
        <v>2</v>
      </c>
      <c r="X62">
        <v>20</v>
      </c>
    </row>
    <row r="63" spans="1:24" x14ac:dyDescent="0.45">
      <c r="A63">
        <v>62</v>
      </c>
      <c r="B63" t="s">
        <v>248</v>
      </c>
      <c r="D63" s="1">
        <v>42419</v>
      </c>
      <c r="E63">
        <v>2016</v>
      </c>
      <c r="G63" t="s">
        <v>34</v>
      </c>
      <c r="H63" t="s">
        <v>25</v>
      </c>
      <c r="J63" t="s">
        <v>249</v>
      </c>
      <c r="K63">
        <v>2</v>
      </c>
      <c r="L63">
        <v>2</v>
      </c>
      <c r="M63">
        <v>4</v>
      </c>
      <c r="N63">
        <v>0</v>
      </c>
      <c r="R63" t="s">
        <v>101</v>
      </c>
      <c r="S63" t="s">
        <v>101</v>
      </c>
      <c r="T63" t="s">
        <v>101</v>
      </c>
      <c r="U63">
        <v>38.104086000000002</v>
      </c>
      <c r="V63">
        <v>-122.256637</v>
      </c>
      <c r="W63">
        <v>2</v>
      </c>
      <c r="X63">
        <v>19</v>
      </c>
    </row>
    <row r="64" spans="1:24" x14ac:dyDescent="0.45">
      <c r="A64">
        <v>63</v>
      </c>
      <c r="B64" t="s">
        <v>250</v>
      </c>
      <c r="D64" s="1">
        <v>42409</v>
      </c>
      <c r="E64">
        <v>2016</v>
      </c>
      <c r="F64" t="s">
        <v>251</v>
      </c>
      <c r="G64" t="s">
        <v>34</v>
      </c>
      <c r="H64" t="s">
        <v>25</v>
      </c>
      <c r="I64" t="s">
        <v>223</v>
      </c>
      <c r="J64" t="s">
        <v>252</v>
      </c>
      <c r="K64">
        <v>0</v>
      </c>
      <c r="L64">
        <v>3</v>
      </c>
      <c r="M64">
        <v>3</v>
      </c>
      <c r="N64">
        <v>0</v>
      </c>
      <c r="R64" t="s">
        <v>101</v>
      </c>
      <c r="S64" t="s">
        <v>108</v>
      </c>
      <c r="T64" t="s">
        <v>109</v>
      </c>
      <c r="U64">
        <v>43.201126000000002</v>
      </c>
      <c r="V64">
        <v>-86.238945999999999</v>
      </c>
      <c r="W64">
        <v>2</v>
      </c>
      <c r="X64">
        <v>9</v>
      </c>
    </row>
    <row r="65" spans="1:24" x14ac:dyDescent="0.45">
      <c r="A65">
        <v>64</v>
      </c>
      <c r="B65" t="s">
        <v>60</v>
      </c>
      <c r="C65" t="s">
        <v>60</v>
      </c>
      <c r="D65" s="1">
        <v>42407</v>
      </c>
      <c r="E65">
        <v>2016</v>
      </c>
      <c r="F65" t="s">
        <v>253</v>
      </c>
      <c r="G65" t="s">
        <v>24</v>
      </c>
      <c r="H65" t="s">
        <v>25</v>
      </c>
      <c r="I65" t="s">
        <v>57</v>
      </c>
      <c r="J65" t="s">
        <v>254</v>
      </c>
      <c r="K65">
        <v>2</v>
      </c>
      <c r="L65">
        <v>10</v>
      </c>
      <c r="M65">
        <v>12</v>
      </c>
      <c r="N65">
        <v>0</v>
      </c>
      <c r="R65" t="s">
        <v>101</v>
      </c>
      <c r="S65" t="s">
        <v>191</v>
      </c>
      <c r="T65" t="s">
        <v>109</v>
      </c>
      <c r="U65">
        <v>28.4541</v>
      </c>
      <c r="V65">
        <v>-81.464600000000004</v>
      </c>
      <c r="W65">
        <v>2</v>
      </c>
      <c r="X65">
        <v>7</v>
      </c>
    </row>
    <row r="66" spans="1:24" x14ac:dyDescent="0.45">
      <c r="A66">
        <v>65</v>
      </c>
      <c r="B66" t="s">
        <v>255</v>
      </c>
      <c r="D66" s="1">
        <v>42407</v>
      </c>
      <c r="E66">
        <v>2016</v>
      </c>
      <c r="F66" t="s">
        <v>253</v>
      </c>
      <c r="G66" t="s">
        <v>24</v>
      </c>
      <c r="H66" t="s">
        <v>25</v>
      </c>
      <c r="I66" t="s">
        <v>132</v>
      </c>
      <c r="J66" t="s">
        <v>256</v>
      </c>
      <c r="K66">
        <v>1</v>
      </c>
      <c r="L66">
        <v>7</v>
      </c>
      <c r="M66">
        <v>8</v>
      </c>
      <c r="N66">
        <v>0</v>
      </c>
      <c r="R66" t="s">
        <v>101</v>
      </c>
      <c r="S66" t="s">
        <v>101</v>
      </c>
      <c r="T66" t="s">
        <v>101</v>
      </c>
      <c r="U66">
        <v>43.161029999999997</v>
      </c>
      <c r="V66">
        <v>-77.610922000000002</v>
      </c>
      <c r="W66">
        <v>2</v>
      </c>
      <c r="X66">
        <v>7</v>
      </c>
    </row>
    <row r="67" spans="1:24" x14ac:dyDescent="0.45">
      <c r="A67">
        <v>66</v>
      </c>
      <c r="B67" t="s">
        <v>257</v>
      </c>
      <c r="D67" s="1">
        <v>42406</v>
      </c>
      <c r="E67">
        <v>2016</v>
      </c>
      <c r="F67" t="s">
        <v>258</v>
      </c>
      <c r="G67" t="s">
        <v>24</v>
      </c>
      <c r="H67" t="s">
        <v>25</v>
      </c>
      <c r="J67" t="s">
        <v>259</v>
      </c>
      <c r="K67">
        <v>2</v>
      </c>
      <c r="L67">
        <v>6</v>
      </c>
      <c r="M67">
        <v>8</v>
      </c>
      <c r="N67">
        <v>0</v>
      </c>
      <c r="R67" t="s">
        <v>101</v>
      </c>
      <c r="S67" t="s">
        <v>101</v>
      </c>
      <c r="T67" t="s">
        <v>101</v>
      </c>
      <c r="U67">
        <v>27.950575000000001</v>
      </c>
      <c r="V67">
        <v>-82.457177999999999</v>
      </c>
      <c r="W67">
        <v>2</v>
      </c>
      <c r="X67">
        <v>6</v>
      </c>
    </row>
    <row r="68" spans="1:24" x14ac:dyDescent="0.45">
      <c r="A68">
        <v>67</v>
      </c>
      <c r="B68" t="s">
        <v>260</v>
      </c>
      <c r="D68" s="1">
        <v>42406</v>
      </c>
      <c r="E68">
        <v>2016</v>
      </c>
      <c r="G68" t="s">
        <v>34</v>
      </c>
      <c r="H68" t="s">
        <v>25</v>
      </c>
      <c r="J68" t="s">
        <v>261</v>
      </c>
      <c r="K68">
        <v>1</v>
      </c>
      <c r="L68">
        <v>3</v>
      </c>
      <c r="M68">
        <v>4</v>
      </c>
      <c r="N68">
        <v>0</v>
      </c>
      <c r="R68" t="s">
        <v>101</v>
      </c>
      <c r="S68" t="s">
        <v>101</v>
      </c>
      <c r="T68" t="s">
        <v>101</v>
      </c>
      <c r="U68">
        <v>34.052233999999999</v>
      </c>
      <c r="V68">
        <v>-118.243685</v>
      </c>
      <c r="W68">
        <v>2</v>
      </c>
      <c r="X68">
        <v>6</v>
      </c>
    </row>
    <row r="69" spans="1:24" x14ac:dyDescent="0.45">
      <c r="A69">
        <v>68</v>
      </c>
      <c r="B69" t="s">
        <v>262</v>
      </c>
      <c r="D69" s="1">
        <v>42406</v>
      </c>
      <c r="E69">
        <v>2016</v>
      </c>
      <c r="G69" t="s">
        <v>24</v>
      </c>
      <c r="H69" t="s">
        <v>263</v>
      </c>
      <c r="I69" t="s">
        <v>223</v>
      </c>
      <c r="J69" t="s">
        <v>264</v>
      </c>
      <c r="K69">
        <v>4</v>
      </c>
      <c r="L69">
        <v>0</v>
      </c>
      <c r="M69">
        <v>3</v>
      </c>
      <c r="N69">
        <v>0</v>
      </c>
      <c r="R69" t="s">
        <v>101</v>
      </c>
      <c r="S69" t="s">
        <v>122</v>
      </c>
      <c r="T69" t="s">
        <v>109</v>
      </c>
      <c r="U69">
        <v>29.209683999999999</v>
      </c>
      <c r="V69">
        <v>-99.786168000000004</v>
      </c>
      <c r="W69">
        <v>2</v>
      </c>
      <c r="X69">
        <v>6</v>
      </c>
    </row>
    <row r="70" spans="1:24" x14ac:dyDescent="0.45">
      <c r="A70">
        <v>69</v>
      </c>
      <c r="B70" t="s">
        <v>265</v>
      </c>
      <c r="D70" s="1">
        <v>42400</v>
      </c>
      <c r="E70">
        <v>2016</v>
      </c>
      <c r="F70" t="s">
        <v>266</v>
      </c>
      <c r="G70" t="s">
        <v>34</v>
      </c>
      <c r="H70" t="s">
        <v>25</v>
      </c>
      <c r="I70" t="s">
        <v>132</v>
      </c>
      <c r="J70" t="s">
        <v>267</v>
      </c>
      <c r="K70">
        <v>0</v>
      </c>
      <c r="L70">
        <v>3</v>
      </c>
      <c r="M70">
        <v>3</v>
      </c>
      <c r="N70">
        <v>0</v>
      </c>
      <c r="R70" t="s">
        <v>101</v>
      </c>
      <c r="S70" t="s">
        <v>108</v>
      </c>
      <c r="T70" t="s">
        <v>109</v>
      </c>
      <c r="U70">
        <v>29.951066000000001</v>
      </c>
      <c r="V70">
        <v>-90.071532000000005</v>
      </c>
      <c r="W70">
        <v>1</v>
      </c>
      <c r="X70">
        <v>31</v>
      </c>
    </row>
    <row r="71" spans="1:24" x14ac:dyDescent="0.45">
      <c r="A71">
        <v>70</v>
      </c>
      <c r="B71" t="s">
        <v>268</v>
      </c>
      <c r="D71" s="1">
        <v>42399</v>
      </c>
      <c r="E71">
        <v>2016</v>
      </c>
      <c r="F71" t="s">
        <v>118</v>
      </c>
      <c r="G71" t="s">
        <v>24</v>
      </c>
      <c r="H71" t="s">
        <v>25</v>
      </c>
      <c r="I71" t="s">
        <v>132</v>
      </c>
      <c r="J71" t="s">
        <v>269</v>
      </c>
      <c r="K71">
        <v>3</v>
      </c>
      <c r="L71">
        <v>5</v>
      </c>
      <c r="M71">
        <v>8</v>
      </c>
      <c r="N71">
        <v>0</v>
      </c>
      <c r="R71" t="s">
        <v>101</v>
      </c>
      <c r="S71" t="s">
        <v>101</v>
      </c>
      <c r="T71" t="s">
        <v>109</v>
      </c>
      <c r="U71">
        <v>33.538651999999999</v>
      </c>
      <c r="V71">
        <v>-112.185987</v>
      </c>
      <c r="W71">
        <v>1</v>
      </c>
      <c r="X71">
        <v>30</v>
      </c>
    </row>
    <row r="72" spans="1:24" x14ac:dyDescent="0.45">
      <c r="A72">
        <v>71</v>
      </c>
      <c r="B72" t="s">
        <v>270</v>
      </c>
      <c r="D72" s="1">
        <v>42398</v>
      </c>
      <c r="E72">
        <v>2016</v>
      </c>
      <c r="H72" t="s">
        <v>119</v>
      </c>
      <c r="I72" t="s">
        <v>223</v>
      </c>
      <c r="J72" t="s">
        <v>271</v>
      </c>
      <c r="K72">
        <v>2</v>
      </c>
      <c r="L72">
        <v>2</v>
      </c>
      <c r="M72">
        <v>3</v>
      </c>
      <c r="N72">
        <v>0</v>
      </c>
      <c r="O72">
        <v>42</v>
      </c>
      <c r="R72" t="s">
        <v>101</v>
      </c>
      <c r="S72" t="s">
        <v>101</v>
      </c>
      <c r="T72" t="s">
        <v>109</v>
      </c>
      <c r="U72">
        <v>38.044556</v>
      </c>
      <c r="V72">
        <v>-77.286488000000006</v>
      </c>
      <c r="W72">
        <v>1</v>
      </c>
      <c r="X72">
        <v>29</v>
      </c>
    </row>
    <row r="73" spans="1:24" x14ac:dyDescent="0.45">
      <c r="A73">
        <v>72</v>
      </c>
      <c r="B73" t="s">
        <v>272</v>
      </c>
      <c r="C73" t="s">
        <v>272</v>
      </c>
      <c r="D73" s="1">
        <v>42396</v>
      </c>
      <c r="E73">
        <v>2016</v>
      </c>
      <c r="F73" t="s">
        <v>118</v>
      </c>
      <c r="G73" t="s">
        <v>24</v>
      </c>
      <c r="H73" t="s">
        <v>119</v>
      </c>
      <c r="I73" t="s">
        <v>223</v>
      </c>
      <c r="J73" t="s">
        <v>273</v>
      </c>
      <c r="K73">
        <v>6</v>
      </c>
      <c r="L73">
        <v>0</v>
      </c>
      <c r="M73">
        <v>5</v>
      </c>
      <c r="N73">
        <v>0</v>
      </c>
      <c r="R73" t="s">
        <v>52</v>
      </c>
      <c r="S73" t="s">
        <v>122</v>
      </c>
      <c r="T73" t="s">
        <v>109</v>
      </c>
      <c r="U73">
        <v>36.792099999999998</v>
      </c>
      <c r="V73">
        <v>-76.329300000000003</v>
      </c>
      <c r="W73">
        <v>1</v>
      </c>
      <c r="X73">
        <v>27</v>
      </c>
    </row>
    <row r="74" spans="1:24" x14ac:dyDescent="0.45">
      <c r="A74">
        <v>73</v>
      </c>
      <c r="B74" t="s">
        <v>274</v>
      </c>
      <c r="D74" s="1">
        <v>42394</v>
      </c>
      <c r="E74">
        <v>2016</v>
      </c>
      <c r="F74" t="s">
        <v>142</v>
      </c>
      <c r="G74" t="s">
        <v>24</v>
      </c>
      <c r="H74" t="s">
        <v>25</v>
      </c>
      <c r="J74" t="s">
        <v>275</v>
      </c>
      <c r="K74">
        <v>1</v>
      </c>
      <c r="L74">
        <v>4</v>
      </c>
      <c r="M74">
        <v>5</v>
      </c>
      <c r="N74">
        <v>0</v>
      </c>
      <c r="R74" t="s">
        <v>101</v>
      </c>
      <c r="S74" t="s">
        <v>101</v>
      </c>
      <c r="T74" t="s">
        <v>109</v>
      </c>
      <c r="U74">
        <v>33.782519000000001</v>
      </c>
      <c r="V74">
        <v>-117.22864800000001</v>
      </c>
      <c r="W74">
        <v>1</v>
      </c>
      <c r="X74">
        <v>25</v>
      </c>
    </row>
    <row r="75" spans="1:24" x14ac:dyDescent="0.45">
      <c r="A75">
        <v>74</v>
      </c>
      <c r="B75" t="s">
        <v>276</v>
      </c>
      <c r="D75" s="1">
        <v>42392</v>
      </c>
      <c r="E75">
        <v>2016</v>
      </c>
      <c r="H75" t="s">
        <v>119</v>
      </c>
      <c r="J75" t="s">
        <v>277</v>
      </c>
      <c r="K75">
        <v>3</v>
      </c>
      <c r="L75">
        <v>0</v>
      </c>
      <c r="M75">
        <v>3</v>
      </c>
      <c r="N75">
        <v>0</v>
      </c>
      <c r="R75" t="s">
        <v>101</v>
      </c>
      <c r="S75" t="s">
        <v>122</v>
      </c>
      <c r="T75" t="s">
        <v>109</v>
      </c>
      <c r="U75">
        <v>30.754180999999999</v>
      </c>
      <c r="V75">
        <v>-86.572799000000003</v>
      </c>
      <c r="W75">
        <v>1</v>
      </c>
      <c r="X75">
        <v>23</v>
      </c>
    </row>
    <row r="76" spans="1:24" x14ac:dyDescent="0.45">
      <c r="A76">
        <v>75</v>
      </c>
      <c r="B76" t="s">
        <v>278</v>
      </c>
      <c r="D76" s="1">
        <v>42392</v>
      </c>
      <c r="E76">
        <v>2016</v>
      </c>
      <c r="F76" t="s">
        <v>279</v>
      </c>
      <c r="G76" t="s">
        <v>34</v>
      </c>
      <c r="H76" t="s">
        <v>25</v>
      </c>
      <c r="I76" t="s">
        <v>57</v>
      </c>
      <c r="J76" t="s">
        <v>280</v>
      </c>
      <c r="K76">
        <v>2</v>
      </c>
      <c r="L76">
        <v>2</v>
      </c>
      <c r="M76">
        <v>4</v>
      </c>
      <c r="N76">
        <v>0</v>
      </c>
      <c r="R76" t="s">
        <v>101</v>
      </c>
      <c r="S76" t="s">
        <v>101</v>
      </c>
      <c r="T76" t="s">
        <v>101</v>
      </c>
      <c r="U76">
        <v>34.052233999999999</v>
      </c>
      <c r="V76">
        <v>-118.243685</v>
      </c>
      <c r="W76">
        <v>1</v>
      </c>
      <c r="X76">
        <v>23</v>
      </c>
    </row>
    <row r="77" spans="1:24" x14ac:dyDescent="0.45">
      <c r="A77">
        <v>76</v>
      </c>
      <c r="B77" t="s">
        <v>281</v>
      </c>
      <c r="D77" s="1">
        <v>42386</v>
      </c>
      <c r="E77">
        <v>2016</v>
      </c>
      <c r="F77" t="s">
        <v>118</v>
      </c>
      <c r="G77" t="s">
        <v>24</v>
      </c>
      <c r="H77" t="s">
        <v>165</v>
      </c>
      <c r="J77" t="s">
        <v>282</v>
      </c>
      <c r="K77">
        <v>1</v>
      </c>
      <c r="L77">
        <v>3</v>
      </c>
      <c r="M77">
        <v>4</v>
      </c>
      <c r="N77">
        <v>0</v>
      </c>
      <c r="R77" t="s">
        <v>101</v>
      </c>
      <c r="S77" t="s">
        <v>108</v>
      </c>
      <c r="T77" t="s">
        <v>109</v>
      </c>
      <c r="U77">
        <v>37.402639999999998</v>
      </c>
      <c r="V77">
        <v>-76.458558999999994</v>
      </c>
      <c r="W77">
        <v>1</v>
      </c>
      <c r="X77">
        <v>17</v>
      </c>
    </row>
    <row r="78" spans="1:24" x14ac:dyDescent="0.45">
      <c r="A78">
        <v>77</v>
      </c>
      <c r="B78" t="s">
        <v>283</v>
      </c>
      <c r="D78" s="1">
        <v>42380</v>
      </c>
      <c r="E78">
        <v>2016</v>
      </c>
      <c r="F78" t="s">
        <v>118</v>
      </c>
      <c r="G78" t="s">
        <v>24</v>
      </c>
      <c r="H78" t="s">
        <v>25</v>
      </c>
      <c r="J78" t="s">
        <v>284</v>
      </c>
      <c r="K78">
        <v>1</v>
      </c>
      <c r="L78">
        <v>4</v>
      </c>
      <c r="M78">
        <v>5</v>
      </c>
      <c r="N78">
        <v>0</v>
      </c>
      <c r="R78" t="s">
        <v>101</v>
      </c>
      <c r="S78" t="s">
        <v>108</v>
      </c>
      <c r="T78" t="s">
        <v>109</v>
      </c>
      <c r="U78">
        <v>39.739072</v>
      </c>
      <c r="V78">
        <v>-75.539788000000001</v>
      </c>
      <c r="W78">
        <v>1</v>
      </c>
      <c r="X78">
        <v>11</v>
      </c>
    </row>
    <row r="79" spans="1:24" x14ac:dyDescent="0.45">
      <c r="A79">
        <v>78</v>
      </c>
      <c r="B79" t="s">
        <v>285</v>
      </c>
      <c r="D79" s="1">
        <v>42376</v>
      </c>
      <c r="E79">
        <v>2016</v>
      </c>
      <c r="G79" t="s">
        <v>34</v>
      </c>
      <c r="H79" t="s">
        <v>25</v>
      </c>
      <c r="J79" t="s">
        <v>286</v>
      </c>
      <c r="K79">
        <v>1</v>
      </c>
      <c r="L79">
        <v>3</v>
      </c>
      <c r="M79">
        <v>4</v>
      </c>
      <c r="N79">
        <v>0</v>
      </c>
      <c r="R79" t="s">
        <v>101</v>
      </c>
      <c r="S79" t="s">
        <v>101</v>
      </c>
      <c r="T79" t="s">
        <v>101</v>
      </c>
      <c r="U79">
        <v>35.149534000000003</v>
      </c>
      <c r="V79">
        <v>-90.04898</v>
      </c>
      <c r="W79">
        <v>1</v>
      </c>
      <c r="X79">
        <v>7</v>
      </c>
    </row>
    <row r="80" spans="1:24" x14ac:dyDescent="0.45">
      <c r="A80">
        <v>79</v>
      </c>
      <c r="B80" t="s">
        <v>287</v>
      </c>
      <c r="D80" s="1">
        <v>42375</v>
      </c>
      <c r="E80">
        <v>2016</v>
      </c>
      <c r="F80" t="s">
        <v>118</v>
      </c>
      <c r="G80" t="s">
        <v>24</v>
      </c>
      <c r="H80" t="s">
        <v>288</v>
      </c>
      <c r="J80" t="s">
        <v>289</v>
      </c>
      <c r="K80">
        <v>3</v>
      </c>
      <c r="L80">
        <v>1</v>
      </c>
      <c r="M80">
        <v>4</v>
      </c>
      <c r="N80">
        <v>0</v>
      </c>
      <c r="R80" t="s">
        <v>101</v>
      </c>
      <c r="S80" t="s">
        <v>108</v>
      </c>
      <c r="T80" t="s">
        <v>109</v>
      </c>
      <c r="U80">
        <v>28.039465</v>
      </c>
      <c r="V80">
        <v>-81.949804</v>
      </c>
      <c r="W80">
        <v>1</v>
      </c>
      <c r="X80">
        <v>6</v>
      </c>
    </row>
    <row r="81" spans="1:24" x14ac:dyDescent="0.45">
      <c r="A81">
        <v>80</v>
      </c>
      <c r="B81" t="s">
        <v>290</v>
      </c>
      <c r="C81" t="s">
        <v>290</v>
      </c>
      <c r="D81" s="1">
        <v>42344</v>
      </c>
      <c r="E81">
        <v>2015</v>
      </c>
      <c r="H81" t="s">
        <v>25</v>
      </c>
      <c r="J81" t="s">
        <v>291</v>
      </c>
      <c r="K81">
        <v>2</v>
      </c>
      <c r="L81">
        <v>3</v>
      </c>
      <c r="M81">
        <v>5</v>
      </c>
      <c r="N81">
        <v>0</v>
      </c>
      <c r="R81" t="s">
        <v>101</v>
      </c>
      <c r="S81" t="s">
        <v>108</v>
      </c>
      <c r="T81" t="s">
        <v>109</v>
      </c>
      <c r="U81">
        <v>41.313800000000001</v>
      </c>
      <c r="V81">
        <v>-96.081400000000002</v>
      </c>
      <c r="W81">
        <v>12</v>
      </c>
      <c r="X81">
        <v>6</v>
      </c>
    </row>
    <row r="82" spans="1:24" x14ac:dyDescent="0.45">
      <c r="A82">
        <v>81</v>
      </c>
      <c r="B82" t="s">
        <v>292</v>
      </c>
      <c r="C82" t="s">
        <v>293</v>
      </c>
      <c r="D82" s="1">
        <v>42340</v>
      </c>
      <c r="E82">
        <v>2015</v>
      </c>
      <c r="F82" t="s">
        <v>294</v>
      </c>
      <c r="G82" t="s">
        <v>24</v>
      </c>
      <c r="H82" t="s">
        <v>25</v>
      </c>
      <c r="I82" t="s">
        <v>57</v>
      </c>
      <c r="J82" t="s">
        <v>295</v>
      </c>
      <c r="K82">
        <v>14</v>
      </c>
      <c r="L82">
        <v>21</v>
      </c>
      <c r="M82">
        <v>35</v>
      </c>
      <c r="N82">
        <v>0</v>
      </c>
      <c r="R82" t="s">
        <v>47</v>
      </c>
      <c r="S82" t="s">
        <v>97</v>
      </c>
      <c r="T82" t="s">
        <v>296</v>
      </c>
      <c r="W82">
        <v>12</v>
      </c>
      <c r="X82">
        <v>2</v>
      </c>
    </row>
    <row r="83" spans="1:24" x14ac:dyDescent="0.45">
      <c r="A83">
        <v>82</v>
      </c>
      <c r="B83" t="s">
        <v>293</v>
      </c>
      <c r="C83" t="s">
        <v>293</v>
      </c>
      <c r="D83" s="1">
        <v>42340</v>
      </c>
      <c r="E83">
        <v>2015</v>
      </c>
      <c r="F83" t="s">
        <v>297</v>
      </c>
      <c r="G83" t="s">
        <v>24</v>
      </c>
      <c r="H83" t="s">
        <v>165</v>
      </c>
      <c r="I83" t="s">
        <v>57</v>
      </c>
      <c r="J83" t="s">
        <v>298</v>
      </c>
      <c r="K83">
        <v>16</v>
      </c>
      <c r="L83">
        <v>21</v>
      </c>
      <c r="M83">
        <v>35</v>
      </c>
      <c r="N83">
        <v>0</v>
      </c>
      <c r="P83">
        <v>1</v>
      </c>
      <c r="Q83" t="s">
        <v>299</v>
      </c>
      <c r="R83" t="s">
        <v>101</v>
      </c>
      <c r="S83" t="s">
        <v>144</v>
      </c>
      <c r="T83" t="s">
        <v>300</v>
      </c>
      <c r="U83">
        <v>34.13973446</v>
      </c>
      <c r="V83">
        <v>-117.2942444</v>
      </c>
      <c r="W83">
        <v>12</v>
      </c>
      <c r="X83">
        <v>2</v>
      </c>
    </row>
    <row r="84" spans="1:24" x14ac:dyDescent="0.45">
      <c r="A84">
        <v>83</v>
      </c>
      <c r="B84" t="s">
        <v>301</v>
      </c>
      <c r="C84" t="s">
        <v>302</v>
      </c>
      <c r="D84" s="1">
        <v>42335</v>
      </c>
      <c r="E84">
        <v>2015</v>
      </c>
      <c r="F84" t="s">
        <v>303</v>
      </c>
      <c r="G84" t="s">
        <v>24</v>
      </c>
      <c r="H84" t="s">
        <v>25</v>
      </c>
      <c r="J84" t="s">
        <v>304</v>
      </c>
      <c r="K84">
        <v>3</v>
      </c>
      <c r="L84">
        <v>9</v>
      </c>
      <c r="M84">
        <v>12</v>
      </c>
      <c r="N84">
        <v>1</v>
      </c>
      <c r="O84">
        <v>57</v>
      </c>
      <c r="R84" t="s">
        <v>47</v>
      </c>
      <c r="S84" t="s">
        <v>29</v>
      </c>
      <c r="T84" t="s">
        <v>30</v>
      </c>
      <c r="W84">
        <v>11</v>
      </c>
      <c r="X84">
        <v>27</v>
      </c>
    </row>
    <row r="85" spans="1:24" x14ac:dyDescent="0.45">
      <c r="A85">
        <v>84</v>
      </c>
      <c r="B85" t="s">
        <v>305</v>
      </c>
      <c r="C85" t="s">
        <v>305</v>
      </c>
      <c r="D85" s="1">
        <v>42331</v>
      </c>
      <c r="E85">
        <v>2015</v>
      </c>
      <c r="F85" t="s">
        <v>118</v>
      </c>
      <c r="G85" t="s">
        <v>24</v>
      </c>
      <c r="H85" t="s">
        <v>189</v>
      </c>
      <c r="J85" t="s">
        <v>306</v>
      </c>
      <c r="K85">
        <v>4</v>
      </c>
      <c r="L85">
        <v>1</v>
      </c>
      <c r="M85">
        <v>4</v>
      </c>
      <c r="N85">
        <v>0</v>
      </c>
      <c r="R85" t="s">
        <v>101</v>
      </c>
      <c r="S85" t="s">
        <v>122</v>
      </c>
      <c r="T85" t="s">
        <v>109</v>
      </c>
      <c r="U85">
        <v>39.98861445</v>
      </c>
      <c r="V85">
        <v>-82.989041349999994</v>
      </c>
      <c r="W85">
        <v>11</v>
      </c>
      <c r="X85">
        <v>23</v>
      </c>
    </row>
    <row r="86" spans="1:24" x14ac:dyDescent="0.45">
      <c r="A86">
        <v>85</v>
      </c>
      <c r="B86" t="s">
        <v>307</v>
      </c>
      <c r="C86" t="s">
        <v>307</v>
      </c>
      <c r="D86" s="1">
        <v>42331</v>
      </c>
      <c r="E86">
        <v>2015</v>
      </c>
      <c r="F86" t="s">
        <v>308</v>
      </c>
      <c r="G86" t="s">
        <v>34</v>
      </c>
      <c r="H86" t="s">
        <v>309</v>
      </c>
      <c r="I86" t="s">
        <v>72</v>
      </c>
      <c r="J86" t="s">
        <v>310</v>
      </c>
      <c r="K86">
        <v>0</v>
      </c>
      <c r="L86">
        <v>5</v>
      </c>
      <c r="M86">
        <v>5</v>
      </c>
      <c r="N86">
        <v>0</v>
      </c>
      <c r="R86" t="s">
        <v>101</v>
      </c>
      <c r="S86" t="s">
        <v>122</v>
      </c>
      <c r="T86" t="s">
        <v>109</v>
      </c>
      <c r="U86">
        <v>44.963587220000001</v>
      </c>
      <c r="V86">
        <v>-93.267836869999996</v>
      </c>
      <c r="W86">
        <v>11</v>
      </c>
      <c r="X86">
        <v>23</v>
      </c>
    </row>
    <row r="87" spans="1:24" x14ac:dyDescent="0.45">
      <c r="A87">
        <v>86</v>
      </c>
      <c r="B87" t="s">
        <v>311</v>
      </c>
      <c r="C87" t="s">
        <v>311</v>
      </c>
      <c r="D87" s="1">
        <v>42323</v>
      </c>
      <c r="E87">
        <v>2015</v>
      </c>
      <c r="F87" t="s">
        <v>312</v>
      </c>
      <c r="G87" t="s">
        <v>34</v>
      </c>
      <c r="H87" t="s">
        <v>25</v>
      </c>
      <c r="J87" t="s">
        <v>313</v>
      </c>
      <c r="K87">
        <v>6</v>
      </c>
      <c r="L87">
        <v>0</v>
      </c>
      <c r="M87">
        <v>6</v>
      </c>
      <c r="N87">
        <v>0</v>
      </c>
      <c r="R87" t="s">
        <v>101</v>
      </c>
      <c r="S87" t="s">
        <v>122</v>
      </c>
      <c r="T87" t="s">
        <v>109</v>
      </c>
      <c r="U87">
        <v>31.807600000000001</v>
      </c>
      <c r="V87">
        <v>-95.806899999999999</v>
      </c>
      <c r="W87">
        <v>11</v>
      </c>
      <c r="X87">
        <v>15</v>
      </c>
    </row>
    <row r="88" spans="1:24" x14ac:dyDescent="0.45">
      <c r="A88">
        <v>87</v>
      </c>
      <c r="B88" t="s">
        <v>314</v>
      </c>
      <c r="C88" t="s">
        <v>314</v>
      </c>
      <c r="D88" s="1">
        <v>42321</v>
      </c>
      <c r="E88">
        <v>2015</v>
      </c>
      <c r="F88" t="s">
        <v>118</v>
      </c>
      <c r="G88" t="s">
        <v>24</v>
      </c>
      <c r="H88" t="s">
        <v>119</v>
      </c>
      <c r="I88" t="s">
        <v>120</v>
      </c>
      <c r="J88" t="s">
        <v>315</v>
      </c>
      <c r="K88">
        <v>4</v>
      </c>
      <c r="L88">
        <v>1</v>
      </c>
      <c r="M88">
        <v>4</v>
      </c>
      <c r="N88">
        <v>0</v>
      </c>
      <c r="Q88" t="s">
        <v>316</v>
      </c>
      <c r="R88" t="s">
        <v>101</v>
      </c>
      <c r="S88" t="s">
        <v>108</v>
      </c>
      <c r="T88" t="s">
        <v>109</v>
      </c>
      <c r="U88">
        <v>30.33216122</v>
      </c>
      <c r="V88">
        <v>-81.675769930000001</v>
      </c>
      <c r="W88">
        <v>11</v>
      </c>
      <c r="X88">
        <v>13</v>
      </c>
    </row>
    <row r="89" spans="1:24" x14ac:dyDescent="0.45">
      <c r="A89">
        <v>88</v>
      </c>
      <c r="B89" t="s">
        <v>317</v>
      </c>
      <c r="C89" t="s">
        <v>318</v>
      </c>
      <c r="D89" s="1">
        <v>42315</v>
      </c>
      <c r="E89">
        <v>2015</v>
      </c>
      <c r="H89" t="s">
        <v>119</v>
      </c>
      <c r="I89" t="s">
        <v>223</v>
      </c>
      <c r="J89" t="s">
        <v>319</v>
      </c>
      <c r="K89">
        <v>1</v>
      </c>
      <c r="L89">
        <v>2</v>
      </c>
      <c r="M89">
        <v>3</v>
      </c>
      <c r="N89">
        <v>0</v>
      </c>
      <c r="R89" t="s">
        <v>52</v>
      </c>
      <c r="S89" t="s">
        <v>108</v>
      </c>
      <c r="T89" t="s">
        <v>109</v>
      </c>
      <c r="U89">
        <v>31.21094544</v>
      </c>
      <c r="V89">
        <v>-82.357934520000001</v>
      </c>
      <c r="W89">
        <v>11</v>
      </c>
      <c r="X89">
        <v>7</v>
      </c>
    </row>
    <row r="90" spans="1:24" x14ac:dyDescent="0.45">
      <c r="A90">
        <v>89</v>
      </c>
      <c r="B90" t="s">
        <v>320</v>
      </c>
      <c r="C90" t="s">
        <v>320</v>
      </c>
      <c r="D90" s="1">
        <v>42312</v>
      </c>
      <c r="E90">
        <v>2015</v>
      </c>
      <c r="F90" t="s">
        <v>118</v>
      </c>
      <c r="G90" t="s">
        <v>24</v>
      </c>
      <c r="H90" t="s">
        <v>119</v>
      </c>
      <c r="I90" t="s">
        <v>120</v>
      </c>
      <c r="J90" t="s">
        <v>321</v>
      </c>
      <c r="K90">
        <v>4</v>
      </c>
      <c r="L90">
        <v>0</v>
      </c>
      <c r="M90">
        <v>3</v>
      </c>
      <c r="N90">
        <v>0</v>
      </c>
      <c r="R90" t="s">
        <v>101</v>
      </c>
      <c r="S90" t="s">
        <v>101</v>
      </c>
      <c r="T90" t="s">
        <v>109</v>
      </c>
      <c r="U90">
        <v>44.549947250000002</v>
      </c>
      <c r="V90">
        <v>-69.707822989999997</v>
      </c>
      <c r="W90">
        <v>11</v>
      </c>
      <c r="X90">
        <v>4</v>
      </c>
    </row>
    <row r="91" spans="1:24" x14ac:dyDescent="0.45">
      <c r="A91">
        <v>90</v>
      </c>
      <c r="B91" t="s">
        <v>322</v>
      </c>
      <c r="C91" t="s">
        <v>302</v>
      </c>
      <c r="D91" s="1">
        <v>42308</v>
      </c>
      <c r="E91">
        <v>2015</v>
      </c>
      <c r="F91" t="s">
        <v>323</v>
      </c>
      <c r="G91" t="s">
        <v>34</v>
      </c>
      <c r="H91" t="s">
        <v>25</v>
      </c>
      <c r="I91" t="s">
        <v>57</v>
      </c>
      <c r="J91" t="s">
        <v>324</v>
      </c>
      <c r="K91">
        <v>4</v>
      </c>
      <c r="L91">
        <v>0</v>
      </c>
      <c r="M91">
        <v>3</v>
      </c>
      <c r="N91">
        <v>0</v>
      </c>
      <c r="R91" t="s">
        <v>101</v>
      </c>
      <c r="S91" t="s">
        <v>122</v>
      </c>
      <c r="T91" t="s">
        <v>109</v>
      </c>
      <c r="U91">
        <v>38.867306589999998</v>
      </c>
      <c r="V91">
        <v>-104.7572279</v>
      </c>
      <c r="W91">
        <v>10</v>
      </c>
      <c r="X91">
        <v>31</v>
      </c>
    </row>
    <row r="92" spans="1:24" x14ac:dyDescent="0.45">
      <c r="A92">
        <v>91</v>
      </c>
      <c r="B92" t="s">
        <v>325</v>
      </c>
      <c r="C92" t="s">
        <v>325</v>
      </c>
      <c r="D92" s="1">
        <v>42298</v>
      </c>
      <c r="E92">
        <v>2015</v>
      </c>
      <c r="F92" t="s">
        <v>326</v>
      </c>
      <c r="H92" t="s">
        <v>119</v>
      </c>
      <c r="J92" t="s">
        <v>327</v>
      </c>
      <c r="K92">
        <v>2</v>
      </c>
      <c r="L92">
        <v>1</v>
      </c>
      <c r="M92">
        <v>3</v>
      </c>
      <c r="N92">
        <v>0</v>
      </c>
      <c r="R92" t="s">
        <v>101</v>
      </c>
      <c r="S92" t="s">
        <v>122</v>
      </c>
      <c r="T92" t="s">
        <v>109</v>
      </c>
      <c r="U92">
        <v>39.253267999999998</v>
      </c>
      <c r="V92">
        <v>-84.599654999999998</v>
      </c>
      <c r="W92">
        <v>10</v>
      </c>
      <c r="X92">
        <v>21</v>
      </c>
    </row>
    <row r="93" spans="1:24" x14ac:dyDescent="0.45">
      <c r="A93">
        <v>92</v>
      </c>
      <c r="B93" t="s">
        <v>328</v>
      </c>
      <c r="C93" t="s">
        <v>329</v>
      </c>
      <c r="D93" s="1">
        <v>42286</v>
      </c>
      <c r="E93">
        <v>2015</v>
      </c>
      <c r="F93" t="s">
        <v>330</v>
      </c>
      <c r="G93" t="s">
        <v>34</v>
      </c>
      <c r="H93" t="s">
        <v>331</v>
      </c>
      <c r="I93" t="s">
        <v>132</v>
      </c>
      <c r="J93" t="s">
        <v>332</v>
      </c>
      <c r="K93">
        <v>1</v>
      </c>
      <c r="L93">
        <v>3</v>
      </c>
      <c r="M93">
        <v>4</v>
      </c>
      <c r="N93">
        <v>0</v>
      </c>
      <c r="R93" t="s">
        <v>101</v>
      </c>
      <c r="S93" t="s">
        <v>122</v>
      </c>
      <c r="T93" t="s">
        <v>109</v>
      </c>
      <c r="U93">
        <v>35.172565800000001</v>
      </c>
      <c r="V93">
        <v>-111.65854349999999</v>
      </c>
      <c r="W93">
        <v>10</v>
      </c>
      <c r="X93">
        <v>9</v>
      </c>
    </row>
    <row r="94" spans="1:24" x14ac:dyDescent="0.45">
      <c r="A94">
        <v>93</v>
      </c>
      <c r="B94" t="s">
        <v>333</v>
      </c>
      <c r="C94" t="s">
        <v>334</v>
      </c>
      <c r="D94" s="1">
        <v>42278</v>
      </c>
      <c r="E94">
        <v>2015</v>
      </c>
      <c r="F94" t="s">
        <v>335</v>
      </c>
      <c r="G94" t="s">
        <v>24</v>
      </c>
      <c r="H94" t="s">
        <v>331</v>
      </c>
      <c r="I94" t="s">
        <v>57</v>
      </c>
      <c r="J94" t="s">
        <v>336</v>
      </c>
      <c r="K94">
        <v>10</v>
      </c>
      <c r="L94">
        <v>7</v>
      </c>
      <c r="M94">
        <v>16</v>
      </c>
      <c r="N94">
        <v>0</v>
      </c>
      <c r="R94" t="s">
        <v>101</v>
      </c>
      <c r="S94" t="s">
        <v>337</v>
      </c>
      <c r="T94" t="s">
        <v>109</v>
      </c>
      <c r="U94">
        <v>43.22205555</v>
      </c>
      <c r="V94">
        <v>-123.35223670000001</v>
      </c>
      <c r="W94">
        <v>10</v>
      </c>
      <c r="X94">
        <v>1</v>
      </c>
    </row>
    <row r="95" spans="1:24" x14ac:dyDescent="0.45">
      <c r="A95">
        <v>94</v>
      </c>
      <c r="B95" t="s">
        <v>338</v>
      </c>
      <c r="C95" t="s">
        <v>338</v>
      </c>
      <c r="D95" s="1">
        <v>42278</v>
      </c>
      <c r="E95">
        <v>2015</v>
      </c>
      <c r="G95" t="s">
        <v>34</v>
      </c>
      <c r="H95" t="s">
        <v>339</v>
      </c>
      <c r="I95" t="s">
        <v>132</v>
      </c>
      <c r="J95" t="s">
        <v>340</v>
      </c>
      <c r="K95">
        <v>3</v>
      </c>
      <c r="L95">
        <v>1</v>
      </c>
      <c r="M95">
        <v>3</v>
      </c>
      <c r="N95">
        <v>0</v>
      </c>
      <c r="O95">
        <v>57</v>
      </c>
      <c r="R95" t="s">
        <v>101</v>
      </c>
      <c r="S95" t="s">
        <v>122</v>
      </c>
      <c r="T95" t="s">
        <v>109</v>
      </c>
      <c r="U95">
        <v>29.032706340000001</v>
      </c>
      <c r="V95">
        <v>-82.659193020000004</v>
      </c>
      <c r="W95">
        <v>10</v>
      </c>
      <c r="X95">
        <v>1</v>
      </c>
    </row>
    <row r="96" spans="1:24" x14ac:dyDescent="0.45">
      <c r="A96">
        <v>95</v>
      </c>
      <c r="B96" t="s">
        <v>341</v>
      </c>
      <c r="C96" t="s">
        <v>342</v>
      </c>
      <c r="D96" s="1">
        <v>42274</v>
      </c>
      <c r="E96">
        <v>2015</v>
      </c>
      <c r="F96" t="s">
        <v>343</v>
      </c>
      <c r="G96" t="s">
        <v>24</v>
      </c>
      <c r="H96" t="s">
        <v>25</v>
      </c>
      <c r="J96" t="s">
        <v>344</v>
      </c>
      <c r="K96">
        <v>0</v>
      </c>
      <c r="L96">
        <v>10</v>
      </c>
      <c r="M96">
        <v>10</v>
      </c>
      <c r="N96">
        <v>0</v>
      </c>
      <c r="R96" t="s">
        <v>101</v>
      </c>
      <c r="S96" t="s">
        <v>108</v>
      </c>
      <c r="T96" t="s">
        <v>109</v>
      </c>
      <c r="U96">
        <v>33.029126439999999</v>
      </c>
      <c r="V96">
        <v>-84.714333499999995</v>
      </c>
      <c r="W96">
        <v>9</v>
      </c>
      <c r="X96">
        <v>27</v>
      </c>
    </row>
    <row r="97" spans="1:24" x14ac:dyDescent="0.45">
      <c r="A97">
        <v>96</v>
      </c>
      <c r="B97" t="s">
        <v>345</v>
      </c>
      <c r="C97" t="s">
        <v>345</v>
      </c>
      <c r="D97" s="1">
        <v>42264</v>
      </c>
      <c r="E97">
        <v>2015</v>
      </c>
      <c r="F97" t="s">
        <v>118</v>
      </c>
      <c r="G97" t="s">
        <v>24</v>
      </c>
      <c r="H97" t="s">
        <v>119</v>
      </c>
      <c r="J97" t="s">
        <v>346</v>
      </c>
      <c r="K97">
        <v>6</v>
      </c>
      <c r="L97">
        <v>0</v>
      </c>
      <c r="M97">
        <v>5</v>
      </c>
      <c r="N97">
        <v>0</v>
      </c>
      <c r="R97" t="s">
        <v>101</v>
      </c>
      <c r="S97" t="s">
        <v>122</v>
      </c>
      <c r="T97" t="s">
        <v>109</v>
      </c>
      <c r="U97">
        <v>43.386827220000001</v>
      </c>
      <c r="V97">
        <v>-98.843572390000006</v>
      </c>
      <c r="W97">
        <v>9</v>
      </c>
      <c r="X97">
        <v>17</v>
      </c>
    </row>
    <row r="98" spans="1:24" x14ac:dyDescent="0.45">
      <c r="A98">
        <v>97</v>
      </c>
      <c r="B98" t="s">
        <v>347</v>
      </c>
      <c r="C98" t="s">
        <v>347</v>
      </c>
      <c r="D98" s="1">
        <v>42257</v>
      </c>
      <c r="E98">
        <v>2015</v>
      </c>
      <c r="F98" t="s">
        <v>118</v>
      </c>
      <c r="G98" t="s">
        <v>24</v>
      </c>
      <c r="H98" t="s">
        <v>25</v>
      </c>
      <c r="J98" t="s">
        <v>348</v>
      </c>
      <c r="K98">
        <v>5</v>
      </c>
      <c r="L98">
        <v>0</v>
      </c>
      <c r="M98">
        <v>4</v>
      </c>
      <c r="N98">
        <v>0</v>
      </c>
      <c r="P98">
        <v>1</v>
      </c>
      <c r="R98" t="s">
        <v>52</v>
      </c>
      <c r="S98" t="s">
        <v>122</v>
      </c>
      <c r="T98" t="s">
        <v>109</v>
      </c>
      <c r="U98">
        <v>47.696187989999999</v>
      </c>
      <c r="V98">
        <v>-95.428440940000002</v>
      </c>
      <c r="W98">
        <v>9</v>
      </c>
      <c r="X98">
        <v>10</v>
      </c>
    </row>
    <row r="99" spans="1:24" x14ac:dyDescent="0.45">
      <c r="A99">
        <v>98</v>
      </c>
      <c r="B99" t="s">
        <v>349</v>
      </c>
      <c r="C99" t="s">
        <v>349</v>
      </c>
      <c r="D99" s="1">
        <v>42245</v>
      </c>
      <c r="E99">
        <v>2015</v>
      </c>
      <c r="H99" t="s">
        <v>119</v>
      </c>
      <c r="I99" t="s">
        <v>223</v>
      </c>
      <c r="J99" t="s">
        <v>350</v>
      </c>
      <c r="K99">
        <v>3</v>
      </c>
      <c r="L99">
        <v>1</v>
      </c>
      <c r="M99">
        <v>4</v>
      </c>
      <c r="N99">
        <v>0</v>
      </c>
      <c r="R99" t="s">
        <v>101</v>
      </c>
      <c r="S99" t="s">
        <v>122</v>
      </c>
      <c r="T99" t="s">
        <v>109</v>
      </c>
      <c r="U99">
        <v>36.556058239999999</v>
      </c>
      <c r="V99">
        <v>-82.214295509999999</v>
      </c>
      <c r="W99">
        <v>8</v>
      </c>
      <c r="X99">
        <v>29</v>
      </c>
    </row>
    <row r="100" spans="1:24" x14ac:dyDescent="0.45">
      <c r="A100">
        <v>99</v>
      </c>
      <c r="B100" t="s">
        <v>351</v>
      </c>
      <c r="C100" t="s">
        <v>352</v>
      </c>
      <c r="D100" s="1">
        <v>42242</v>
      </c>
      <c r="E100">
        <v>2015</v>
      </c>
      <c r="F100" t="s">
        <v>353</v>
      </c>
      <c r="G100" t="s">
        <v>34</v>
      </c>
      <c r="H100" t="s">
        <v>354</v>
      </c>
      <c r="I100" t="s">
        <v>223</v>
      </c>
      <c r="J100" t="s">
        <v>355</v>
      </c>
      <c r="K100">
        <v>3</v>
      </c>
      <c r="L100">
        <v>1</v>
      </c>
      <c r="M100">
        <v>3</v>
      </c>
      <c r="N100">
        <v>0</v>
      </c>
      <c r="P100">
        <v>1</v>
      </c>
      <c r="Q100" t="s">
        <v>356</v>
      </c>
      <c r="R100" t="s">
        <v>101</v>
      </c>
      <c r="S100" t="s">
        <v>108</v>
      </c>
      <c r="T100" t="s">
        <v>109</v>
      </c>
      <c r="U100">
        <v>37.278233659999998</v>
      </c>
      <c r="V100">
        <v>-79.958161039999993</v>
      </c>
      <c r="W100">
        <v>8</v>
      </c>
      <c r="X100">
        <v>26</v>
      </c>
    </row>
    <row r="101" spans="1:24" ht="28.5" x14ac:dyDescent="0.45">
      <c r="A101">
        <v>100</v>
      </c>
      <c r="B101" t="s">
        <v>357</v>
      </c>
      <c r="C101" t="s">
        <v>358</v>
      </c>
      <c r="D101" s="1">
        <v>42235</v>
      </c>
      <c r="E101">
        <v>2015</v>
      </c>
      <c r="F101" t="s">
        <v>359</v>
      </c>
      <c r="G101" t="s">
        <v>34</v>
      </c>
      <c r="H101" t="s">
        <v>25</v>
      </c>
      <c r="J101" s="2" t="s">
        <v>360</v>
      </c>
      <c r="K101">
        <v>3</v>
      </c>
      <c r="L101">
        <v>4</v>
      </c>
      <c r="M101">
        <v>7</v>
      </c>
      <c r="N101">
        <v>0</v>
      </c>
      <c r="R101" t="s">
        <v>101</v>
      </c>
      <c r="S101" t="s">
        <v>108</v>
      </c>
      <c r="T101" t="s">
        <v>109</v>
      </c>
      <c r="U101">
        <v>43.1696837</v>
      </c>
      <c r="V101">
        <v>-77.614337000000006</v>
      </c>
      <c r="W101">
        <v>8</v>
      </c>
      <c r="X101">
        <v>19</v>
      </c>
    </row>
    <row r="102" spans="1:24" x14ac:dyDescent="0.45">
      <c r="A102">
        <v>101</v>
      </c>
      <c r="B102" t="s">
        <v>361</v>
      </c>
      <c r="C102" t="s">
        <v>361</v>
      </c>
      <c r="D102" s="1">
        <v>42224</v>
      </c>
      <c r="E102">
        <v>2015</v>
      </c>
      <c r="F102" t="s">
        <v>118</v>
      </c>
      <c r="G102" t="s">
        <v>24</v>
      </c>
      <c r="H102" t="s">
        <v>362</v>
      </c>
      <c r="I102" t="s">
        <v>363</v>
      </c>
      <c r="J102" t="s">
        <v>364</v>
      </c>
      <c r="K102">
        <v>8</v>
      </c>
      <c r="L102">
        <v>0</v>
      </c>
      <c r="M102">
        <v>8</v>
      </c>
      <c r="N102">
        <v>0</v>
      </c>
      <c r="R102" t="s">
        <v>101</v>
      </c>
      <c r="S102" t="s">
        <v>108</v>
      </c>
      <c r="T102" t="s">
        <v>109</v>
      </c>
      <c r="U102">
        <v>29.797055480000001</v>
      </c>
      <c r="V102">
        <v>-95.367638560000003</v>
      </c>
      <c r="W102">
        <v>8</v>
      </c>
      <c r="X102">
        <v>8</v>
      </c>
    </row>
    <row r="103" spans="1:24" x14ac:dyDescent="0.45">
      <c r="A103">
        <v>102</v>
      </c>
      <c r="B103" t="s">
        <v>365</v>
      </c>
      <c r="C103" t="s">
        <v>366</v>
      </c>
      <c r="D103" s="1">
        <v>42208</v>
      </c>
      <c r="E103">
        <v>2015</v>
      </c>
      <c r="F103" t="s">
        <v>367</v>
      </c>
      <c r="G103" t="s">
        <v>24</v>
      </c>
      <c r="H103" t="s">
        <v>25</v>
      </c>
      <c r="J103" t="s">
        <v>368</v>
      </c>
      <c r="K103">
        <v>3</v>
      </c>
      <c r="L103">
        <v>9</v>
      </c>
      <c r="M103">
        <v>11</v>
      </c>
      <c r="N103">
        <v>0</v>
      </c>
      <c r="R103" t="s">
        <v>52</v>
      </c>
      <c r="S103" t="s">
        <v>122</v>
      </c>
      <c r="T103" t="s">
        <v>109</v>
      </c>
      <c r="U103">
        <v>30.212335379999999</v>
      </c>
      <c r="V103">
        <v>-92.031645299999994</v>
      </c>
      <c r="W103">
        <v>7</v>
      </c>
      <c r="X103">
        <v>23</v>
      </c>
    </row>
    <row r="104" spans="1:24" x14ac:dyDescent="0.45">
      <c r="A104">
        <v>103</v>
      </c>
      <c r="B104" t="s">
        <v>369</v>
      </c>
      <c r="C104" t="s">
        <v>370</v>
      </c>
      <c r="D104" s="1">
        <v>42207</v>
      </c>
      <c r="E104">
        <v>2015</v>
      </c>
      <c r="F104" t="s">
        <v>118</v>
      </c>
      <c r="G104" t="s">
        <v>24</v>
      </c>
      <c r="H104" t="s">
        <v>119</v>
      </c>
      <c r="I104" t="s">
        <v>223</v>
      </c>
      <c r="J104" t="s">
        <v>371</v>
      </c>
      <c r="K104">
        <v>4</v>
      </c>
      <c r="L104">
        <v>1</v>
      </c>
      <c r="M104">
        <v>4</v>
      </c>
      <c r="N104">
        <v>0</v>
      </c>
      <c r="R104" t="s">
        <v>101</v>
      </c>
      <c r="S104" t="s">
        <v>122</v>
      </c>
      <c r="T104" t="s">
        <v>109</v>
      </c>
      <c r="U104">
        <v>34.050575449999997</v>
      </c>
      <c r="V104">
        <v>-84.068722620000003</v>
      </c>
      <c r="W104">
        <v>7</v>
      </c>
      <c r="X104">
        <v>22</v>
      </c>
    </row>
    <row r="105" spans="1:24" x14ac:dyDescent="0.45">
      <c r="A105">
        <v>104</v>
      </c>
      <c r="B105" t="s">
        <v>372</v>
      </c>
      <c r="C105" t="s">
        <v>373</v>
      </c>
      <c r="D105" s="1">
        <v>42201</v>
      </c>
      <c r="E105">
        <v>2015</v>
      </c>
      <c r="F105" t="s">
        <v>374</v>
      </c>
      <c r="G105" t="s">
        <v>34</v>
      </c>
      <c r="H105" t="s">
        <v>375</v>
      </c>
      <c r="I105" t="s">
        <v>57</v>
      </c>
      <c r="J105" t="s">
        <v>376</v>
      </c>
      <c r="K105">
        <v>5</v>
      </c>
      <c r="L105">
        <v>3</v>
      </c>
      <c r="M105">
        <v>7</v>
      </c>
      <c r="N105">
        <v>0</v>
      </c>
      <c r="R105" t="s">
        <v>52</v>
      </c>
      <c r="S105" t="s">
        <v>122</v>
      </c>
      <c r="T105" t="s">
        <v>109</v>
      </c>
      <c r="U105">
        <v>35.093181229999999</v>
      </c>
      <c r="V105">
        <v>-85.236767510000007</v>
      </c>
      <c r="W105">
        <v>7</v>
      </c>
      <c r="X105">
        <v>16</v>
      </c>
    </row>
    <row r="106" spans="1:24" x14ac:dyDescent="0.45">
      <c r="A106">
        <v>105</v>
      </c>
      <c r="B106" t="s">
        <v>377</v>
      </c>
      <c r="C106" t="s">
        <v>378</v>
      </c>
      <c r="D106" s="1">
        <v>42197</v>
      </c>
      <c r="E106">
        <v>2015</v>
      </c>
      <c r="F106" t="s">
        <v>379</v>
      </c>
      <c r="G106" t="s">
        <v>34</v>
      </c>
      <c r="H106" t="s">
        <v>119</v>
      </c>
      <c r="I106" t="s">
        <v>120</v>
      </c>
      <c r="J106" t="s">
        <v>380</v>
      </c>
      <c r="K106">
        <v>2</v>
      </c>
      <c r="L106">
        <v>3</v>
      </c>
      <c r="M106">
        <v>4</v>
      </c>
      <c r="N106">
        <v>0</v>
      </c>
      <c r="R106" t="s">
        <v>101</v>
      </c>
      <c r="S106" t="s">
        <v>101</v>
      </c>
      <c r="T106" t="s">
        <v>109</v>
      </c>
      <c r="U106">
        <v>41.894999460000001</v>
      </c>
      <c r="V106">
        <v>-87.819413920000002</v>
      </c>
      <c r="W106">
        <v>7</v>
      </c>
      <c r="X106">
        <v>12</v>
      </c>
    </row>
    <row r="107" spans="1:24" x14ac:dyDescent="0.45">
      <c r="A107">
        <v>106</v>
      </c>
      <c r="B107" t="s">
        <v>381</v>
      </c>
      <c r="C107" t="s">
        <v>382</v>
      </c>
      <c r="D107" s="1">
        <v>42175</v>
      </c>
      <c r="E107">
        <v>2015</v>
      </c>
      <c r="F107" t="s">
        <v>343</v>
      </c>
      <c r="G107" t="s">
        <v>24</v>
      </c>
      <c r="H107" t="s">
        <v>25</v>
      </c>
      <c r="I107" t="s">
        <v>132</v>
      </c>
      <c r="J107" t="s">
        <v>383</v>
      </c>
      <c r="K107">
        <v>0</v>
      </c>
      <c r="L107">
        <v>4</v>
      </c>
      <c r="M107">
        <v>4</v>
      </c>
      <c r="N107">
        <v>0</v>
      </c>
      <c r="R107" t="s">
        <v>101</v>
      </c>
      <c r="S107" t="s">
        <v>384</v>
      </c>
      <c r="T107" t="s">
        <v>109</v>
      </c>
      <c r="U107">
        <v>34.863798639999999</v>
      </c>
      <c r="V107">
        <v>-79.999678099999997</v>
      </c>
      <c r="W107">
        <v>6</v>
      </c>
      <c r="X107">
        <v>20</v>
      </c>
    </row>
    <row r="108" spans="1:24" x14ac:dyDescent="0.45">
      <c r="A108">
        <v>107</v>
      </c>
      <c r="B108" t="s">
        <v>385</v>
      </c>
      <c r="C108" t="s">
        <v>386</v>
      </c>
      <c r="D108" s="1">
        <v>42172</v>
      </c>
      <c r="E108">
        <v>2015</v>
      </c>
      <c r="F108" t="s">
        <v>23</v>
      </c>
      <c r="G108" t="s">
        <v>24</v>
      </c>
      <c r="H108" t="s">
        <v>25</v>
      </c>
      <c r="I108" t="s">
        <v>57</v>
      </c>
      <c r="J108" t="s">
        <v>387</v>
      </c>
      <c r="K108">
        <v>9</v>
      </c>
      <c r="L108">
        <v>1</v>
      </c>
      <c r="M108">
        <v>10</v>
      </c>
      <c r="N108">
        <v>0</v>
      </c>
      <c r="O108">
        <v>21</v>
      </c>
      <c r="R108" t="s">
        <v>26</v>
      </c>
      <c r="S108" t="s">
        <v>29</v>
      </c>
      <c r="T108" t="s">
        <v>109</v>
      </c>
      <c r="U108">
        <v>32.788387</v>
      </c>
      <c r="V108">
        <v>-79.933143000000001</v>
      </c>
      <c r="W108">
        <v>6</v>
      </c>
      <c r="X108">
        <v>17</v>
      </c>
    </row>
    <row r="109" spans="1:24" x14ac:dyDescent="0.45">
      <c r="A109">
        <v>108</v>
      </c>
      <c r="B109" t="s">
        <v>388</v>
      </c>
      <c r="C109" t="s">
        <v>389</v>
      </c>
      <c r="D109" s="1">
        <v>42171</v>
      </c>
      <c r="E109">
        <v>2015</v>
      </c>
      <c r="F109" t="s">
        <v>390</v>
      </c>
      <c r="H109" t="s">
        <v>165</v>
      </c>
      <c r="J109" t="s">
        <v>391</v>
      </c>
      <c r="K109">
        <v>0</v>
      </c>
      <c r="L109">
        <v>4</v>
      </c>
      <c r="M109">
        <v>4</v>
      </c>
      <c r="N109">
        <v>0</v>
      </c>
      <c r="R109" t="s">
        <v>101</v>
      </c>
      <c r="S109" t="s">
        <v>108</v>
      </c>
      <c r="T109" t="s">
        <v>109</v>
      </c>
      <c r="U109">
        <v>25.943267070000001</v>
      </c>
      <c r="V109">
        <v>-80.242532429999997</v>
      </c>
      <c r="W109">
        <v>6</v>
      </c>
      <c r="X109">
        <v>16</v>
      </c>
    </row>
    <row r="110" spans="1:24" x14ac:dyDescent="0.45">
      <c r="A110">
        <v>109</v>
      </c>
      <c r="B110" t="s">
        <v>392</v>
      </c>
      <c r="C110" t="s">
        <v>393</v>
      </c>
      <c r="D110" s="1">
        <v>42166</v>
      </c>
      <c r="E110">
        <v>2015</v>
      </c>
      <c r="H110" t="s">
        <v>25</v>
      </c>
      <c r="J110" t="s">
        <v>394</v>
      </c>
      <c r="K110">
        <v>3</v>
      </c>
      <c r="L110">
        <v>1</v>
      </c>
      <c r="M110">
        <v>4</v>
      </c>
      <c r="N110">
        <v>0</v>
      </c>
      <c r="O110">
        <v>27</v>
      </c>
      <c r="R110" t="s">
        <v>52</v>
      </c>
      <c r="S110" t="s">
        <v>78</v>
      </c>
      <c r="T110" t="s">
        <v>30</v>
      </c>
      <c r="W110">
        <v>6</v>
      </c>
      <c r="X110">
        <v>11</v>
      </c>
    </row>
    <row r="111" spans="1:24" x14ac:dyDescent="0.45">
      <c r="A111">
        <v>110</v>
      </c>
      <c r="B111" t="s">
        <v>395</v>
      </c>
      <c r="C111" t="s">
        <v>396</v>
      </c>
      <c r="D111" s="1">
        <v>42162</v>
      </c>
      <c r="E111">
        <v>2015</v>
      </c>
      <c r="G111" t="s">
        <v>24</v>
      </c>
      <c r="H111" t="s">
        <v>119</v>
      </c>
      <c r="J111" t="s">
        <v>397</v>
      </c>
      <c r="K111">
        <v>5</v>
      </c>
      <c r="L111">
        <v>0</v>
      </c>
      <c r="M111">
        <v>4</v>
      </c>
      <c r="N111">
        <v>0</v>
      </c>
      <c r="R111" t="s">
        <v>101</v>
      </c>
      <c r="S111" t="s">
        <v>122</v>
      </c>
      <c r="T111" t="s">
        <v>109</v>
      </c>
      <c r="U111">
        <v>46.39761858</v>
      </c>
      <c r="V111">
        <v>-112.7329333</v>
      </c>
      <c r="W111">
        <v>6</v>
      </c>
      <c r="X111">
        <v>7</v>
      </c>
    </row>
    <row r="112" spans="1:24" x14ac:dyDescent="0.45">
      <c r="A112">
        <v>111</v>
      </c>
      <c r="B112" t="s">
        <v>398</v>
      </c>
      <c r="C112" t="s">
        <v>399</v>
      </c>
      <c r="D112" s="1">
        <v>42155</v>
      </c>
      <c r="E112">
        <v>2015</v>
      </c>
      <c r="F112" t="s">
        <v>118</v>
      </c>
      <c r="G112" t="s">
        <v>24</v>
      </c>
      <c r="H112" t="s">
        <v>400</v>
      </c>
      <c r="I112" t="s">
        <v>223</v>
      </c>
      <c r="J112" t="s">
        <v>401</v>
      </c>
      <c r="K112">
        <v>3</v>
      </c>
      <c r="L112">
        <v>1</v>
      </c>
      <c r="M112">
        <v>3</v>
      </c>
      <c r="N112">
        <v>0</v>
      </c>
      <c r="R112" t="s">
        <v>101</v>
      </c>
      <c r="S112" t="s">
        <v>101</v>
      </c>
      <c r="T112" t="s">
        <v>109</v>
      </c>
      <c r="U112">
        <v>41.476575570000001</v>
      </c>
      <c r="V112">
        <v>-81.680515020000001</v>
      </c>
      <c r="W112">
        <v>5</v>
      </c>
      <c r="X112">
        <v>31</v>
      </c>
    </row>
    <row r="113" spans="1:24" x14ac:dyDescent="0.45">
      <c r="A113">
        <v>112</v>
      </c>
      <c r="B113" t="s">
        <v>402</v>
      </c>
      <c r="C113" t="s">
        <v>403</v>
      </c>
      <c r="D113" s="1">
        <v>42155</v>
      </c>
      <c r="E113">
        <v>2015</v>
      </c>
      <c r="F113" t="s">
        <v>404</v>
      </c>
      <c r="G113" t="s">
        <v>24</v>
      </c>
      <c r="H113" t="s">
        <v>25</v>
      </c>
      <c r="I113" t="s">
        <v>223</v>
      </c>
      <c r="J113" t="s">
        <v>405</v>
      </c>
      <c r="K113">
        <v>3</v>
      </c>
      <c r="L113">
        <v>2</v>
      </c>
      <c r="M113">
        <v>4</v>
      </c>
      <c r="N113">
        <v>0</v>
      </c>
      <c r="R113" t="s">
        <v>101</v>
      </c>
      <c r="S113" t="s">
        <v>122</v>
      </c>
      <c r="T113" t="s">
        <v>109</v>
      </c>
      <c r="U113">
        <v>33.66086267</v>
      </c>
      <c r="V113">
        <v>-84.026885269999994</v>
      </c>
      <c r="W113">
        <v>5</v>
      </c>
      <c r="X113">
        <v>31</v>
      </c>
    </row>
    <row r="114" spans="1:24" x14ac:dyDescent="0.45">
      <c r="A114">
        <v>113</v>
      </c>
      <c r="B114" t="s">
        <v>406</v>
      </c>
      <c r="C114" t="s">
        <v>407</v>
      </c>
      <c r="D114" s="1">
        <v>42149</v>
      </c>
      <c r="E114">
        <v>2015</v>
      </c>
      <c r="F114" t="s">
        <v>343</v>
      </c>
      <c r="G114" t="s">
        <v>24</v>
      </c>
      <c r="H114" t="s">
        <v>25</v>
      </c>
      <c r="I114" t="s">
        <v>363</v>
      </c>
      <c r="J114" t="s">
        <v>408</v>
      </c>
      <c r="K114">
        <v>1</v>
      </c>
      <c r="L114">
        <v>4</v>
      </c>
      <c r="M114">
        <v>5</v>
      </c>
      <c r="N114">
        <v>0</v>
      </c>
      <c r="R114" t="s">
        <v>101</v>
      </c>
      <c r="S114" t="s">
        <v>108</v>
      </c>
      <c r="T114" t="s">
        <v>109</v>
      </c>
      <c r="U114">
        <v>39.855663720000003</v>
      </c>
      <c r="V114">
        <v>-88.933464580000006</v>
      </c>
      <c r="W114">
        <v>5</v>
      </c>
      <c r="X114">
        <v>25</v>
      </c>
    </row>
    <row r="115" spans="1:24" x14ac:dyDescent="0.45">
      <c r="A115">
        <v>114</v>
      </c>
      <c r="B115" t="s">
        <v>409</v>
      </c>
      <c r="C115" t="s">
        <v>410</v>
      </c>
      <c r="D115" s="1">
        <v>42136</v>
      </c>
      <c r="E115">
        <v>2015</v>
      </c>
      <c r="H115" t="s">
        <v>119</v>
      </c>
      <c r="I115" t="s">
        <v>223</v>
      </c>
      <c r="J115" t="s">
        <v>411</v>
      </c>
      <c r="K115">
        <v>5</v>
      </c>
      <c r="L115">
        <v>0</v>
      </c>
      <c r="M115">
        <v>4</v>
      </c>
      <c r="N115">
        <v>0</v>
      </c>
      <c r="R115" t="s">
        <v>52</v>
      </c>
      <c r="S115" t="s">
        <v>101</v>
      </c>
      <c r="T115" t="s">
        <v>109</v>
      </c>
      <c r="U115">
        <v>32.153589050000001</v>
      </c>
      <c r="V115">
        <v>-110.9677647</v>
      </c>
      <c r="W115">
        <v>5</v>
      </c>
      <c r="X115">
        <v>12</v>
      </c>
    </row>
    <row r="116" spans="1:24" ht="42.75" x14ac:dyDescent="0.45">
      <c r="A116">
        <v>115</v>
      </c>
      <c r="B116" t="s">
        <v>412</v>
      </c>
      <c r="C116" t="s">
        <v>413</v>
      </c>
      <c r="D116" s="1">
        <v>42134</v>
      </c>
      <c r="E116">
        <v>2015</v>
      </c>
      <c r="F116" t="s">
        <v>414</v>
      </c>
      <c r="G116" t="s">
        <v>34</v>
      </c>
      <c r="H116" t="s">
        <v>25</v>
      </c>
      <c r="I116" t="s">
        <v>57</v>
      </c>
      <c r="J116" s="2" t="s">
        <v>415</v>
      </c>
      <c r="K116">
        <v>1</v>
      </c>
      <c r="L116">
        <v>3</v>
      </c>
      <c r="M116">
        <v>4</v>
      </c>
      <c r="N116">
        <v>0</v>
      </c>
      <c r="R116" t="s">
        <v>101</v>
      </c>
      <c r="S116" t="s">
        <v>108</v>
      </c>
      <c r="T116" t="s">
        <v>109</v>
      </c>
      <c r="U116">
        <v>40.731696479999997</v>
      </c>
      <c r="V116">
        <v>-74.184176989999997</v>
      </c>
      <c r="W116">
        <v>5</v>
      </c>
      <c r="X116">
        <v>10</v>
      </c>
    </row>
    <row r="117" spans="1:24" x14ac:dyDescent="0.45">
      <c r="A117">
        <v>116</v>
      </c>
      <c r="B117" t="s">
        <v>416</v>
      </c>
      <c r="C117" t="s">
        <v>393</v>
      </c>
      <c r="D117" s="1">
        <v>42127</v>
      </c>
      <c r="E117">
        <v>2015</v>
      </c>
      <c r="F117" t="s">
        <v>417</v>
      </c>
      <c r="G117" t="s">
        <v>34</v>
      </c>
      <c r="H117" t="s">
        <v>25</v>
      </c>
      <c r="J117" t="s">
        <v>418</v>
      </c>
      <c r="K117">
        <v>4</v>
      </c>
      <c r="L117">
        <v>1</v>
      </c>
      <c r="M117">
        <v>4</v>
      </c>
      <c r="N117">
        <v>0</v>
      </c>
      <c r="R117" t="s">
        <v>52</v>
      </c>
      <c r="S117" t="s">
        <v>101</v>
      </c>
      <c r="T117" t="s">
        <v>109</v>
      </c>
      <c r="U117">
        <v>44.204559089999997</v>
      </c>
      <c r="V117">
        <v>-88.448458500000001</v>
      </c>
      <c r="W117">
        <v>5</v>
      </c>
      <c r="X117">
        <v>3</v>
      </c>
    </row>
    <row r="118" spans="1:24" x14ac:dyDescent="0.45">
      <c r="A118">
        <v>117</v>
      </c>
      <c r="B118" t="s">
        <v>419</v>
      </c>
      <c r="C118" t="s">
        <v>420</v>
      </c>
      <c r="D118" s="1">
        <v>42125</v>
      </c>
      <c r="E118">
        <v>2015</v>
      </c>
      <c r="F118" t="s">
        <v>421</v>
      </c>
      <c r="G118" t="s">
        <v>34</v>
      </c>
      <c r="H118" t="s">
        <v>25</v>
      </c>
      <c r="I118" t="s">
        <v>120</v>
      </c>
      <c r="J118" t="s">
        <v>422</v>
      </c>
      <c r="K118">
        <v>2</v>
      </c>
      <c r="L118">
        <v>3</v>
      </c>
      <c r="M118">
        <v>5</v>
      </c>
      <c r="N118">
        <v>0</v>
      </c>
      <c r="R118" t="s">
        <v>28</v>
      </c>
      <c r="S118" t="s">
        <v>101</v>
      </c>
      <c r="T118" t="s">
        <v>109</v>
      </c>
      <c r="U118">
        <v>43.064203220000003</v>
      </c>
      <c r="V118">
        <v>-87.967243850000003</v>
      </c>
      <c r="W118">
        <v>5</v>
      </c>
      <c r="X118">
        <v>1</v>
      </c>
    </row>
    <row r="119" spans="1:24" x14ac:dyDescent="0.45">
      <c r="A119">
        <v>118</v>
      </c>
      <c r="B119" t="s">
        <v>423</v>
      </c>
      <c r="C119" t="s">
        <v>424</v>
      </c>
      <c r="D119" s="1">
        <v>42119</v>
      </c>
      <c r="E119">
        <v>2015</v>
      </c>
      <c r="F119" t="s">
        <v>423</v>
      </c>
      <c r="G119" t="s">
        <v>24</v>
      </c>
      <c r="H119" t="s">
        <v>25</v>
      </c>
      <c r="I119" t="s">
        <v>57</v>
      </c>
      <c r="J119" t="s">
        <v>425</v>
      </c>
      <c r="K119">
        <v>1</v>
      </c>
      <c r="L119">
        <v>6</v>
      </c>
      <c r="M119">
        <v>7</v>
      </c>
      <c r="N119">
        <v>0</v>
      </c>
      <c r="R119" t="s">
        <v>101</v>
      </c>
      <c r="S119" t="s">
        <v>108</v>
      </c>
      <c r="T119" t="s">
        <v>109</v>
      </c>
      <c r="U119">
        <v>43.156930269999997</v>
      </c>
      <c r="V119">
        <v>-77.693008559999996</v>
      </c>
      <c r="W119">
        <v>4</v>
      </c>
      <c r="X119">
        <v>25</v>
      </c>
    </row>
    <row r="120" spans="1:24" x14ac:dyDescent="0.45">
      <c r="A120">
        <v>119</v>
      </c>
      <c r="B120" t="s">
        <v>426</v>
      </c>
      <c r="C120" t="s">
        <v>427</v>
      </c>
      <c r="D120" s="1">
        <v>42115</v>
      </c>
      <c r="E120">
        <v>2015</v>
      </c>
      <c r="F120" t="s">
        <v>428</v>
      </c>
      <c r="G120" t="s">
        <v>24</v>
      </c>
      <c r="H120" t="s">
        <v>25</v>
      </c>
      <c r="J120" t="s">
        <v>429</v>
      </c>
      <c r="K120">
        <v>2</v>
      </c>
      <c r="L120">
        <v>3</v>
      </c>
      <c r="M120">
        <v>5</v>
      </c>
      <c r="N120">
        <v>0</v>
      </c>
      <c r="R120" t="s">
        <v>101</v>
      </c>
      <c r="S120" t="s">
        <v>108</v>
      </c>
      <c r="T120" t="s">
        <v>109</v>
      </c>
      <c r="U120">
        <v>31.079255060000001</v>
      </c>
      <c r="V120">
        <v>-97.733923169999997</v>
      </c>
      <c r="W120">
        <v>4</v>
      </c>
      <c r="X120">
        <v>21</v>
      </c>
    </row>
    <row r="121" spans="1:24" x14ac:dyDescent="0.45">
      <c r="A121">
        <v>120</v>
      </c>
      <c r="B121" t="s">
        <v>430</v>
      </c>
      <c r="C121" t="s">
        <v>431</v>
      </c>
      <c r="D121" s="1">
        <v>42110</v>
      </c>
      <c r="E121">
        <v>2015</v>
      </c>
      <c r="H121" t="s">
        <v>119</v>
      </c>
      <c r="J121" t="s">
        <v>432</v>
      </c>
      <c r="K121">
        <v>5</v>
      </c>
      <c r="L121">
        <v>0</v>
      </c>
      <c r="M121">
        <v>4</v>
      </c>
      <c r="N121">
        <v>0</v>
      </c>
      <c r="R121" t="s">
        <v>101</v>
      </c>
      <c r="S121" t="s">
        <v>191</v>
      </c>
      <c r="T121" t="s">
        <v>109</v>
      </c>
      <c r="U121">
        <v>33.571458749999998</v>
      </c>
      <c r="V121">
        <v>-112.09048540000001</v>
      </c>
      <c r="W121">
        <v>4</v>
      </c>
      <c r="X121">
        <v>16</v>
      </c>
    </row>
    <row r="122" spans="1:24" x14ac:dyDescent="0.45">
      <c r="A122">
        <v>121</v>
      </c>
      <c r="B122" t="s">
        <v>433</v>
      </c>
      <c r="C122" t="s">
        <v>434</v>
      </c>
      <c r="D122" s="1">
        <v>42101</v>
      </c>
      <c r="E122">
        <v>2015</v>
      </c>
      <c r="F122" t="s">
        <v>421</v>
      </c>
      <c r="G122" t="s">
        <v>34</v>
      </c>
      <c r="H122" t="s">
        <v>25</v>
      </c>
      <c r="J122" t="s">
        <v>435</v>
      </c>
      <c r="K122">
        <v>1</v>
      </c>
      <c r="L122">
        <v>3</v>
      </c>
      <c r="M122">
        <v>4</v>
      </c>
      <c r="N122">
        <v>0</v>
      </c>
      <c r="R122" t="s">
        <v>28</v>
      </c>
      <c r="S122" t="s">
        <v>108</v>
      </c>
      <c r="T122" t="s">
        <v>109</v>
      </c>
      <c r="U122">
        <v>34.267791520000003</v>
      </c>
      <c r="V122">
        <v>-85.188224219999995</v>
      </c>
      <c r="W122">
        <v>4</v>
      </c>
      <c r="X122">
        <v>7</v>
      </c>
    </row>
    <row r="123" spans="1:24" x14ac:dyDescent="0.45">
      <c r="A123">
        <v>122</v>
      </c>
      <c r="B123" t="s">
        <v>436</v>
      </c>
      <c r="C123" t="s">
        <v>437</v>
      </c>
      <c r="D123" s="1">
        <v>42099</v>
      </c>
      <c r="E123">
        <v>2015</v>
      </c>
      <c r="F123" t="s">
        <v>118</v>
      </c>
      <c r="G123" t="s">
        <v>24</v>
      </c>
      <c r="H123" t="s">
        <v>25</v>
      </c>
      <c r="J123" t="s">
        <v>438</v>
      </c>
      <c r="K123">
        <v>0</v>
      </c>
      <c r="L123">
        <v>5</v>
      </c>
      <c r="M123">
        <v>5</v>
      </c>
      <c r="N123">
        <v>0</v>
      </c>
      <c r="R123" t="s">
        <v>28</v>
      </c>
      <c r="S123" t="s">
        <v>101</v>
      </c>
      <c r="T123" t="s">
        <v>109</v>
      </c>
      <c r="U123">
        <v>39.777254790000001</v>
      </c>
      <c r="V123">
        <v>-86.146353590000004</v>
      </c>
      <c r="W123">
        <v>4</v>
      </c>
      <c r="X123">
        <v>5</v>
      </c>
    </row>
    <row r="124" spans="1:24" x14ac:dyDescent="0.45">
      <c r="A124">
        <v>123</v>
      </c>
      <c r="B124" t="s">
        <v>439</v>
      </c>
      <c r="C124" t="s">
        <v>440</v>
      </c>
      <c r="D124" s="1">
        <v>42097</v>
      </c>
      <c r="E124">
        <v>2015</v>
      </c>
      <c r="F124" t="s">
        <v>118</v>
      </c>
      <c r="G124" t="s">
        <v>24</v>
      </c>
      <c r="H124" t="s">
        <v>25</v>
      </c>
      <c r="J124" t="s">
        <v>441</v>
      </c>
      <c r="K124">
        <v>0</v>
      </c>
      <c r="L124">
        <v>4</v>
      </c>
      <c r="M124">
        <v>4</v>
      </c>
      <c r="N124">
        <v>0</v>
      </c>
      <c r="R124" t="s">
        <v>28</v>
      </c>
      <c r="S124" t="s">
        <v>108</v>
      </c>
      <c r="T124" t="s">
        <v>109</v>
      </c>
      <c r="U124">
        <v>29.193134430000001</v>
      </c>
      <c r="V124">
        <v>-81.101730140000001</v>
      </c>
      <c r="W124">
        <v>4</v>
      </c>
      <c r="X124">
        <v>3</v>
      </c>
    </row>
    <row r="125" spans="1:24" x14ac:dyDescent="0.45">
      <c r="A125">
        <v>124</v>
      </c>
      <c r="B125" t="s">
        <v>442</v>
      </c>
      <c r="C125" t="s">
        <v>443</v>
      </c>
      <c r="D125" s="1">
        <v>42093</v>
      </c>
      <c r="E125">
        <v>2015</v>
      </c>
      <c r="F125" t="s">
        <v>118</v>
      </c>
      <c r="G125" t="s">
        <v>24</v>
      </c>
      <c r="H125" t="s">
        <v>119</v>
      </c>
      <c r="J125" t="s">
        <v>444</v>
      </c>
      <c r="K125">
        <v>4</v>
      </c>
      <c r="L125">
        <v>0</v>
      </c>
      <c r="M125">
        <v>3</v>
      </c>
      <c r="N125">
        <v>0</v>
      </c>
      <c r="R125" t="s">
        <v>101</v>
      </c>
      <c r="S125" t="s">
        <v>144</v>
      </c>
      <c r="T125" t="s">
        <v>109</v>
      </c>
      <c r="U125">
        <v>36.135432379999997</v>
      </c>
      <c r="V125">
        <v>-95.913161169999995</v>
      </c>
      <c r="W125">
        <v>3</v>
      </c>
      <c r="X125">
        <v>30</v>
      </c>
    </row>
    <row r="126" spans="1:24" x14ac:dyDescent="0.45">
      <c r="A126">
        <v>125</v>
      </c>
      <c r="B126" t="s">
        <v>445</v>
      </c>
      <c r="C126" t="s">
        <v>446</v>
      </c>
      <c r="D126" s="1">
        <v>42091</v>
      </c>
      <c r="E126">
        <v>2015</v>
      </c>
      <c r="F126" t="s">
        <v>118</v>
      </c>
      <c r="G126" t="s">
        <v>24</v>
      </c>
      <c r="H126" t="s">
        <v>165</v>
      </c>
      <c r="J126" t="s">
        <v>447</v>
      </c>
      <c r="K126">
        <v>0</v>
      </c>
      <c r="L126">
        <v>7</v>
      </c>
      <c r="M126">
        <v>7</v>
      </c>
      <c r="N126">
        <v>0</v>
      </c>
      <c r="R126" t="s">
        <v>28</v>
      </c>
      <c r="S126" t="s">
        <v>108</v>
      </c>
      <c r="T126" t="s">
        <v>109</v>
      </c>
      <c r="U126">
        <v>30.225402119999998</v>
      </c>
      <c r="V126">
        <v>-85.873713010000003</v>
      </c>
      <c r="W126">
        <v>3</v>
      </c>
      <c r="X126">
        <v>28</v>
      </c>
    </row>
    <row r="127" spans="1:24" x14ac:dyDescent="0.45">
      <c r="A127">
        <v>126</v>
      </c>
      <c r="B127" t="s">
        <v>448</v>
      </c>
      <c r="C127" t="s">
        <v>449</v>
      </c>
      <c r="D127" s="1">
        <v>42082</v>
      </c>
      <c r="E127">
        <v>2015</v>
      </c>
      <c r="H127" t="s">
        <v>241</v>
      </c>
      <c r="I127" t="s">
        <v>223</v>
      </c>
      <c r="J127" t="s">
        <v>450</v>
      </c>
      <c r="K127">
        <v>2</v>
      </c>
      <c r="L127">
        <v>2</v>
      </c>
      <c r="M127">
        <v>3</v>
      </c>
      <c r="N127">
        <v>1</v>
      </c>
      <c r="R127" t="s">
        <v>101</v>
      </c>
      <c r="S127" t="s">
        <v>101</v>
      </c>
      <c r="T127" t="s">
        <v>109</v>
      </c>
      <c r="U127">
        <v>36.443289999999998</v>
      </c>
      <c r="V127">
        <v>-108.723281</v>
      </c>
      <c r="W127">
        <v>3</v>
      </c>
      <c r="X127">
        <v>19</v>
      </c>
    </row>
    <row r="128" spans="1:24" x14ac:dyDescent="0.45">
      <c r="A128">
        <v>127</v>
      </c>
      <c r="B128" t="s">
        <v>451</v>
      </c>
      <c r="C128" t="s">
        <v>452</v>
      </c>
      <c r="D128" s="1">
        <v>42081</v>
      </c>
      <c r="E128">
        <v>2015</v>
      </c>
      <c r="G128" t="s">
        <v>34</v>
      </c>
      <c r="H128" t="s">
        <v>25</v>
      </c>
      <c r="J128" t="s">
        <v>453</v>
      </c>
      <c r="K128">
        <v>1</v>
      </c>
      <c r="L128">
        <v>5</v>
      </c>
      <c r="M128">
        <v>6</v>
      </c>
      <c r="N128">
        <v>0</v>
      </c>
      <c r="R128" t="s">
        <v>28</v>
      </c>
      <c r="S128" t="s">
        <v>122</v>
      </c>
      <c r="T128" t="s">
        <v>109</v>
      </c>
      <c r="U128">
        <v>33.42268696</v>
      </c>
      <c r="V128">
        <v>-111.81632020000001</v>
      </c>
      <c r="W128">
        <v>3</v>
      </c>
      <c r="X128">
        <v>18</v>
      </c>
    </row>
    <row r="129" spans="1:24" x14ac:dyDescent="0.45">
      <c r="A129">
        <v>128</v>
      </c>
      <c r="B129" t="s">
        <v>454</v>
      </c>
      <c r="C129" t="s">
        <v>455</v>
      </c>
      <c r="D129" s="1">
        <v>42078</v>
      </c>
      <c r="E129">
        <v>2015</v>
      </c>
      <c r="F129" t="s">
        <v>118</v>
      </c>
      <c r="G129" t="s">
        <v>24</v>
      </c>
      <c r="H129" t="s">
        <v>119</v>
      </c>
      <c r="J129" t="s">
        <v>456</v>
      </c>
      <c r="K129">
        <v>3</v>
      </c>
      <c r="L129">
        <v>1</v>
      </c>
      <c r="M129">
        <v>3</v>
      </c>
      <c r="N129">
        <v>0</v>
      </c>
      <c r="R129" t="s">
        <v>28</v>
      </c>
      <c r="S129" t="s">
        <v>122</v>
      </c>
      <c r="T129" t="s">
        <v>109</v>
      </c>
      <c r="U129">
        <v>31.0549687</v>
      </c>
      <c r="V129">
        <v>-85.30100084</v>
      </c>
      <c r="W129">
        <v>3</v>
      </c>
      <c r="X129">
        <v>15</v>
      </c>
    </row>
    <row r="130" spans="1:24" x14ac:dyDescent="0.45">
      <c r="A130">
        <v>129</v>
      </c>
      <c r="B130" t="s">
        <v>457</v>
      </c>
      <c r="C130" t="s">
        <v>458</v>
      </c>
      <c r="D130" s="1">
        <v>42076</v>
      </c>
      <c r="E130">
        <v>2015</v>
      </c>
      <c r="F130" t="s">
        <v>118</v>
      </c>
      <c r="G130" t="s">
        <v>24</v>
      </c>
      <c r="H130" t="s">
        <v>459</v>
      </c>
      <c r="J130" t="s">
        <v>460</v>
      </c>
      <c r="K130">
        <v>2</v>
      </c>
      <c r="L130">
        <v>3</v>
      </c>
      <c r="M130">
        <v>5</v>
      </c>
      <c r="N130">
        <v>0</v>
      </c>
      <c r="R130" t="s">
        <v>101</v>
      </c>
      <c r="S130" t="s">
        <v>108</v>
      </c>
      <c r="T130" t="s">
        <v>109</v>
      </c>
      <c r="U130">
        <v>31.58036482</v>
      </c>
      <c r="V130">
        <v>-90.443234750000002</v>
      </c>
      <c r="W130">
        <v>3</v>
      </c>
      <c r="X130">
        <v>13</v>
      </c>
    </row>
    <row r="131" spans="1:24" x14ac:dyDescent="0.45">
      <c r="A131">
        <v>130</v>
      </c>
      <c r="B131" t="s">
        <v>461</v>
      </c>
      <c r="C131" t="s">
        <v>462</v>
      </c>
      <c r="D131" s="1">
        <v>42063</v>
      </c>
      <c r="E131">
        <v>2015</v>
      </c>
      <c r="F131" t="s">
        <v>463</v>
      </c>
      <c r="G131" t="s">
        <v>464</v>
      </c>
      <c r="H131" t="s">
        <v>25</v>
      </c>
      <c r="I131" t="s">
        <v>57</v>
      </c>
      <c r="J131" t="s">
        <v>465</v>
      </c>
      <c r="K131">
        <v>4</v>
      </c>
      <c r="L131">
        <v>0</v>
      </c>
      <c r="M131">
        <v>3</v>
      </c>
      <c r="N131">
        <v>0</v>
      </c>
      <c r="R131" t="s">
        <v>52</v>
      </c>
      <c r="S131" t="s">
        <v>108</v>
      </c>
      <c r="T131" t="s">
        <v>109</v>
      </c>
      <c r="U131">
        <v>35.904344709999997</v>
      </c>
      <c r="V131">
        <v>-77.556399639999995</v>
      </c>
      <c r="W131">
        <v>2</v>
      </c>
      <c r="X131">
        <v>28</v>
      </c>
    </row>
    <row r="132" spans="1:24" x14ac:dyDescent="0.45">
      <c r="A132">
        <v>131</v>
      </c>
      <c r="B132" t="s">
        <v>466</v>
      </c>
      <c r="C132" t="s">
        <v>467</v>
      </c>
      <c r="D132" s="1">
        <v>42062</v>
      </c>
      <c r="E132">
        <v>2015</v>
      </c>
      <c r="F132" t="s">
        <v>421</v>
      </c>
      <c r="G132" t="s">
        <v>34</v>
      </c>
      <c r="H132" t="s">
        <v>468</v>
      </c>
      <c r="I132" t="s">
        <v>223</v>
      </c>
      <c r="J132" t="s">
        <v>469</v>
      </c>
      <c r="K132">
        <v>1</v>
      </c>
      <c r="L132">
        <v>2</v>
      </c>
      <c r="M132">
        <v>3</v>
      </c>
      <c r="N132">
        <v>0</v>
      </c>
      <c r="R132" t="s">
        <v>28</v>
      </c>
      <c r="S132" t="s">
        <v>108</v>
      </c>
      <c r="T132" t="s">
        <v>109</v>
      </c>
      <c r="U132">
        <v>33.5282865</v>
      </c>
      <c r="V132">
        <v>-86.795504480000005</v>
      </c>
      <c r="W132">
        <v>2</v>
      </c>
      <c r="X132">
        <v>27</v>
      </c>
    </row>
    <row r="133" spans="1:24" x14ac:dyDescent="0.45">
      <c r="A133">
        <v>132</v>
      </c>
      <c r="B133" t="s">
        <v>470</v>
      </c>
      <c r="C133" t="s">
        <v>471</v>
      </c>
      <c r="D133" s="1">
        <v>42061</v>
      </c>
      <c r="E133">
        <v>2015</v>
      </c>
      <c r="F133" t="s">
        <v>118</v>
      </c>
      <c r="G133" t="s">
        <v>24</v>
      </c>
      <c r="H133" t="s">
        <v>119</v>
      </c>
      <c r="I133" t="s">
        <v>223</v>
      </c>
      <c r="J133" t="s">
        <v>472</v>
      </c>
      <c r="K133">
        <v>8</v>
      </c>
      <c r="L133">
        <v>1</v>
      </c>
      <c r="M133">
        <v>8</v>
      </c>
      <c r="N133">
        <v>0</v>
      </c>
      <c r="R133" t="s">
        <v>28</v>
      </c>
      <c r="S133" t="s">
        <v>122</v>
      </c>
      <c r="T133" t="s">
        <v>109</v>
      </c>
      <c r="U133">
        <v>37.204442</v>
      </c>
      <c r="V133">
        <v>-91.876582999999997</v>
      </c>
      <c r="W133">
        <v>2</v>
      </c>
      <c r="X133">
        <v>26</v>
      </c>
    </row>
    <row r="134" spans="1:24" x14ac:dyDescent="0.45">
      <c r="A134">
        <v>133</v>
      </c>
      <c r="B134" t="s">
        <v>473</v>
      </c>
      <c r="C134" t="s">
        <v>474</v>
      </c>
      <c r="D134" s="1">
        <v>42059</v>
      </c>
      <c r="E134">
        <v>2015</v>
      </c>
      <c r="F134" t="s">
        <v>118</v>
      </c>
      <c r="G134" t="s">
        <v>24</v>
      </c>
      <c r="H134" t="s">
        <v>475</v>
      </c>
      <c r="J134" t="s">
        <v>476</v>
      </c>
      <c r="K134">
        <v>3</v>
      </c>
      <c r="L134">
        <v>0</v>
      </c>
      <c r="M134">
        <v>3</v>
      </c>
      <c r="N134">
        <v>0</v>
      </c>
      <c r="R134" t="s">
        <v>28</v>
      </c>
      <c r="S134" t="s">
        <v>191</v>
      </c>
      <c r="T134" t="s">
        <v>109</v>
      </c>
      <c r="U134">
        <v>35.226354000000001</v>
      </c>
      <c r="V134">
        <v>-80.836787999999999</v>
      </c>
      <c r="W134">
        <v>2</v>
      </c>
      <c r="X134">
        <v>24</v>
      </c>
    </row>
    <row r="135" spans="1:24" x14ac:dyDescent="0.45">
      <c r="A135">
        <v>134</v>
      </c>
      <c r="B135" t="s">
        <v>477</v>
      </c>
      <c r="C135" t="s">
        <v>478</v>
      </c>
      <c r="D135" s="1">
        <v>42057</v>
      </c>
      <c r="E135">
        <v>2015</v>
      </c>
      <c r="F135" t="s">
        <v>118</v>
      </c>
      <c r="G135" t="s">
        <v>24</v>
      </c>
      <c r="H135" t="s">
        <v>339</v>
      </c>
      <c r="J135" t="s">
        <v>479</v>
      </c>
      <c r="K135">
        <v>3</v>
      </c>
      <c r="L135">
        <v>2</v>
      </c>
      <c r="M135">
        <v>4</v>
      </c>
      <c r="N135">
        <v>0</v>
      </c>
      <c r="R135" t="s">
        <v>28</v>
      </c>
      <c r="S135" t="s">
        <v>122</v>
      </c>
      <c r="T135" t="s">
        <v>109</v>
      </c>
      <c r="U135">
        <v>34.610257109999999</v>
      </c>
      <c r="V135">
        <v>-83.529180909999994</v>
      </c>
      <c r="W135">
        <v>2</v>
      </c>
      <c r="X135">
        <v>22</v>
      </c>
    </row>
    <row r="136" spans="1:24" x14ac:dyDescent="0.45">
      <c r="A136">
        <v>135</v>
      </c>
      <c r="B136" t="s">
        <v>426</v>
      </c>
      <c r="C136" t="s">
        <v>427</v>
      </c>
      <c r="D136" s="1">
        <v>42057</v>
      </c>
      <c r="E136">
        <v>2015</v>
      </c>
      <c r="H136" t="s">
        <v>25</v>
      </c>
      <c r="J136" t="s">
        <v>480</v>
      </c>
      <c r="K136">
        <v>4</v>
      </c>
      <c r="L136">
        <v>1</v>
      </c>
      <c r="M136">
        <v>4</v>
      </c>
      <c r="N136">
        <v>0</v>
      </c>
      <c r="P136">
        <v>1</v>
      </c>
      <c r="Q136" t="s">
        <v>481</v>
      </c>
      <c r="R136" t="s">
        <v>28</v>
      </c>
      <c r="S136" t="s">
        <v>108</v>
      </c>
      <c r="T136" t="s">
        <v>109</v>
      </c>
      <c r="U136">
        <v>31.079255060000001</v>
      </c>
      <c r="V136">
        <v>-97.733923169999997</v>
      </c>
      <c r="W136">
        <v>2</v>
      </c>
      <c r="X136">
        <v>22</v>
      </c>
    </row>
    <row r="137" spans="1:24" x14ac:dyDescent="0.45">
      <c r="A137">
        <v>136</v>
      </c>
      <c r="B137" t="s">
        <v>482</v>
      </c>
      <c r="C137" t="s">
        <v>483</v>
      </c>
      <c r="D137" s="1">
        <v>42045</v>
      </c>
      <c r="E137">
        <v>2015</v>
      </c>
      <c r="F137" t="s">
        <v>118</v>
      </c>
      <c r="G137" t="s">
        <v>24</v>
      </c>
      <c r="H137" t="s">
        <v>189</v>
      </c>
      <c r="I137" t="s">
        <v>132</v>
      </c>
      <c r="J137" t="s">
        <v>484</v>
      </c>
      <c r="K137">
        <v>3</v>
      </c>
      <c r="L137">
        <v>0</v>
      </c>
      <c r="M137">
        <v>3</v>
      </c>
      <c r="N137">
        <v>0</v>
      </c>
      <c r="R137" t="s">
        <v>28</v>
      </c>
      <c r="S137" t="s">
        <v>122</v>
      </c>
      <c r="T137" t="s">
        <v>109</v>
      </c>
      <c r="U137">
        <v>35.926814669999999</v>
      </c>
      <c r="V137">
        <v>-79.038504070000002</v>
      </c>
      <c r="W137">
        <v>2</v>
      </c>
      <c r="X137">
        <v>10</v>
      </c>
    </row>
    <row r="138" spans="1:24" x14ac:dyDescent="0.45">
      <c r="A138">
        <v>137</v>
      </c>
      <c r="B138" t="s">
        <v>485</v>
      </c>
      <c r="C138" t="s">
        <v>486</v>
      </c>
      <c r="D138" s="1">
        <v>42044</v>
      </c>
      <c r="E138">
        <v>2015</v>
      </c>
      <c r="F138" t="s">
        <v>118</v>
      </c>
      <c r="G138" t="s">
        <v>24</v>
      </c>
      <c r="H138" t="s">
        <v>25</v>
      </c>
      <c r="I138" t="s">
        <v>57</v>
      </c>
      <c r="J138" t="s">
        <v>487</v>
      </c>
      <c r="K138">
        <v>3</v>
      </c>
      <c r="L138">
        <v>1</v>
      </c>
      <c r="M138">
        <v>4</v>
      </c>
      <c r="N138">
        <v>0</v>
      </c>
      <c r="R138" t="s">
        <v>28</v>
      </c>
      <c r="S138" t="s">
        <v>488</v>
      </c>
      <c r="T138" t="s">
        <v>300</v>
      </c>
      <c r="U138">
        <v>28.246533039999999</v>
      </c>
      <c r="V138">
        <v>-82.716902590000004</v>
      </c>
      <c r="W138">
        <v>2</v>
      </c>
      <c r="X138">
        <v>9</v>
      </c>
    </row>
    <row r="139" spans="1:24" x14ac:dyDescent="0.45">
      <c r="A139">
        <v>138</v>
      </c>
      <c r="B139" t="s">
        <v>489</v>
      </c>
      <c r="C139" t="s">
        <v>490</v>
      </c>
      <c r="D139" s="1">
        <v>42042</v>
      </c>
      <c r="E139">
        <v>2015</v>
      </c>
      <c r="F139" t="s">
        <v>491</v>
      </c>
      <c r="G139" t="s">
        <v>24</v>
      </c>
      <c r="H139" t="s">
        <v>25</v>
      </c>
      <c r="J139" t="s">
        <v>492</v>
      </c>
      <c r="K139">
        <v>0</v>
      </c>
      <c r="L139">
        <v>3</v>
      </c>
      <c r="M139">
        <v>3</v>
      </c>
      <c r="N139">
        <v>0</v>
      </c>
      <c r="R139" t="s">
        <v>28</v>
      </c>
      <c r="S139" t="s">
        <v>108</v>
      </c>
      <c r="T139" t="s">
        <v>109</v>
      </c>
      <c r="U139">
        <v>40.425745499999998</v>
      </c>
      <c r="V139">
        <v>-79.760925650000004</v>
      </c>
      <c r="W139">
        <v>2</v>
      </c>
      <c r="X139">
        <v>7</v>
      </c>
    </row>
    <row r="140" spans="1:24" x14ac:dyDescent="0.45">
      <c r="A140">
        <v>139</v>
      </c>
      <c r="B140" t="s">
        <v>493</v>
      </c>
      <c r="C140" t="s">
        <v>494</v>
      </c>
      <c r="D140" s="1">
        <v>42042</v>
      </c>
      <c r="E140">
        <v>2015</v>
      </c>
      <c r="F140" t="s">
        <v>118</v>
      </c>
      <c r="G140" t="s">
        <v>24</v>
      </c>
      <c r="H140" t="s">
        <v>119</v>
      </c>
      <c r="I140" t="s">
        <v>223</v>
      </c>
      <c r="J140" t="s">
        <v>495</v>
      </c>
      <c r="K140">
        <v>5</v>
      </c>
      <c r="L140">
        <v>2</v>
      </c>
      <c r="M140">
        <v>6</v>
      </c>
      <c r="N140">
        <v>0</v>
      </c>
      <c r="R140" t="s">
        <v>28</v>
      </c>
      <c r="S140" t="s">
        <v>108</v>
      </c>
      <c r="T140" t="s">
        <v>109</v>
      </c>
      <c r="U140">
        <v>33.710592920000003</v>
      </c>
      <c r="V140">
        <v>-84.715642759999994</v>
      </c>
      <c r="W140">
        <v>2</v>
      </c>
      <c r="X140">
        <v>7</v>
      </c>
    </row>
    <row r="141" spans="1:24" x14ac:dyDescent="0.45">
      <c r="A141">
        <v>140</v>
      </c>
      <c r="B141" t="s">
        <v>496</v>
      </c>
      <c r="C141" t="s">
        <v>496</v>
      </c>
      <c r="D141" s="1">
        <v>42039</v>
      </c>
      <c r="E141">
        <v>2015</v>
      </c>
      <c r="H141" t="s">
        <v>25</v>
      </c>
      <c r="I141" t="s">
        <v>223</v>
      </c>
      <c r="J141" t="s">
        <v>497</v>
      </c>
      <c r="K141">
        <v>4</v>
      </c>
      <c r="L141">
        <v>0</v>
      </c>
      <c r="M141">
        <v>3</v>
      </c>
      <c r="N141">
        <v>0</v>
      </c>
      <c r="R141" t="s">
        <v>101</v>
      </c>
      <c r="S141" t="s">
        <v>122</v>
      </c>
      <c r="T141" t="s">
        <v>109</v>
      </c>
      <c r="U141">
        <v>36.276179120000002</v>
      </c>
      <c r="V141">
        <v>-80.355014019999999</v>
      </c>
      <c r="W141">
        <v>2</v>
      </c>
      <c r="X141">
        <v>4</v>
      </c>
    </row>
    <row r="142" spans="1:24" x14ac:dyDescent="0.45">
      <c r="A142">
        <v>141</v>
      </c>
      <c r="B142" t="s">
        <v>498</v>
      </c>
      <c r="C142" t="s">
        <v>499</v>
      </c>
      <c r="D142" s="1">
        <v>42036</v>
      </c>
      <c r="E142">
        <v>2015</v>
      </c>
      <c r="F142" t="s">
        <v>500</v>
      </c>
      <c r="G142" t="s">
        <v>24</v>
      </c>
      <c r="H142" t="s">
        <v>501</v>
      </c>
      <c r="I142" t="s">
        <v>363</v>
      </c>
      <c r="J142" t="s">
        <v>502</v>
      </c>
      <c r="K142">
        <v>0</v>
      </c>
      <c r="L142">
        <v>6</v>
      </c>
      <c r="M142">
        <v>6</v>
      </c>
      <c r="N142">
        <v>0</v>
      </c>
      <c r="R142" t="s">
        <v>28</v>
      </c>
      <c r="S142" t="s">
        <v>108</v>
      </c>
      <c r="T142" t="s">
        <v>109</v>
      </c>
      <c r="U142">
        <v>43.040934159999999</v>
      </c>
      <c r="V142">
        <v>-76.143767629999999</v>
      </c>
      <c r="W142">
        <v>2</v>
      </c>
      <c r="X142">
        <v>1</v>
      </c>
    </row>
    <row r="143" spans="1:24" x14ac:dyDescent="0.45">
      <c r="A143">
        <v>142</v>
      </c>
      <c r="B143" t="s">
        <v>503</v>
      </c>
      <c r="C143" t="s">
        <v>504</v>
      </c>
      <c r="D143" s="1">
        <v>42032</v>
      </c>
      <c r="E143">
        <v>2015</v>
      </c>
      <c r="F143" t="s">
        <v>118</v>
      </c>
      <c r="G143" t="s">
        <v>24</v>
      </c>
      <c r="H143" t="s">
        <v>119</v>
      </c>
      <c r="I143" t="s">
        <v>223</v>
      </c>
      <c r="J143" t="s">
        <v>505</v>
      </c>
      <c r="K143">
        <v>5</v>
      </c>
      <c r="L143">
        <v>0</v>
      </c>
      <c r="M143">
        <v>5</v>
      </c>
      <c r="N143">
        <v>0</v>
      </c>
      <c r="R143" t="s">
        <v>28</v>
      </c>
      <c r="S143" t="s">
        <v>122</v>
      </c>
      <c r="T143" t="s">
        <v>109</v>
      </c>
      <c r="U143">
        <v>33.036070619999997</v>
      </c>
      <c r="V143">
        <v>-85.028706499999998</v>
      </c>
      <c r="W143">
        <v>1</v>
      </c>
      <c r="X143">
        <v>28</v>
      </c>
    </row>
    <row r="144" spans="1:24" x14ac:dyDescent="0.45">
      <c r="A144">
        <v>143</v>
      </c>
      <c r="B144" t="s">
        <v>506</v>
      </c>
      <c r="C144" t="s">
        <v>507</v>
      </c>
      <c r="D144" s="1">
        <v>42028</v>
      </c>
      <c r="E144">
        <v>2015</v>
      </c>
      <c r="F144" t="s">
        <v>118</v>
      </c>
      <c r="G144" t="s">
        <v>24</v>
      </c>
      <c r="H144" t="s">
        <v>119</v>
      </c>
      <c r="I144" t="s">
        <v>223</v>
      </c>
      <c r="J144" t="s">
        <v>508</v>
      </c>
      <c r="K144">
        <v>4</v>
      </c>
      <c r="L144">
        <v>1</v>
      </c>
      <c r="M144">
        <v>4</v>
      </c>
      <c r="N144">
        <v>0</v>
      </c>
      <c r="R144" t="s">
        <v>28</v>
      </c>
      <c r="S144" t="s">
        <v>108</v>
      </c>
      <c r="T144" t="s">
        <v>109</v>
      </c>
      <c r="U144">
        <v>40.689964109999998</v>
      </c>
      <c r="V144">
        <v>-73.872050200000004</v>
      </c>
      <c r="W144">
        <v>1</v>
      </c>
      <c r="X144">
        <v>24</v>
      </c>
    </row>
    <row r="145" spans="1:24" x14ac:dyDescent="0.45">
      <c r="A145">
        <v>144</v>
      </c>
      <c r="B145" t="s">
        <v>509</v>
      </c>
      <c r="C145" t="s">
        <v>290</v>
      </c>
      <c r="D145" s="1">
        <v>42028</v>
      </c>
      <c r="E145">
        <v>2015</v>
      </c>
      <c r="F145" t="s">
        <v>510</v>
      </c>
      <c r="G145" t="s">
        <v>34</v>
      </c>
      <c r="H145" t="s">
        <v>25</v>
      </c>
      <c r="I145" t="s">
        <v>57</v>
      </c>
      <c r="J145" t="s">
        <v>511</v>
      </c>
      <c r="K145">
        <v>3</v>
      </c>
      <c r="L145">
        <v>5</v>
      </c>
      <c r="M145">
        <v>8</v>
      </c>
      <c r="N145">
        <v>0</v>
      </c>
      <c r="R145" t="s">
        <v>28</v>
      </c>
      <c r="S145" t="s">
        <v>108</v>
      </c>
      <c r="T145" t="s">
        <v>109</v>
      </c>
      <c r="U145">
        <v>41.265922000000003</v>
      </c>
      <c r="V145">
        <v>-96.053814209999999</v>
      </c>
      <c r="W145">
        <v>1</v>
      </c>
      <c r="X145">
        <v>24</v>
      </c>
    </row>
    <row r="146" spans="1:24" x14ac:dyDescent="0.45">
      <c r="A146">
        <v>145</v>
      </c>
      <c r="B146" t="s">
        <v>512</v>
      </c>
      <c r="C146" t="s">
        <v>513</v>
      </c>
      <c r="D146" s="1">
        <v>42014</v>
      </c>
      <c r="E146">
        <v>2015</v>
      </c>
      <c r="F146" t="s">
        <v>514</v>
      </c>
      <c r="G146" t="s">
        <v>24</v>
      </c>
      <c r="H146" t="s">
        <v>25</v>
      </c>
      <c r="I146" t="s">
        <v>223</v>
      </c>
      <c r="J146" t="s">
        <v>515</v>
      </c>
      <c r="K146">
        <v>3</v>
      </c>
      <c r="L146">
        <v>1</v>
      </c>
      <c r="M146">
        <v>4</v>
      </c>
      <c r="N146">
        <v>0</v>
      </c>
      <c r="R146" t="s">
        <v>28</v>
      </c>
      <c r="S146" t="s">
        <v>144</v>
      </c>
      <c r="T146" t="s">
        <v>109</v>
      </c>
      <c r="U146">
        <v>46.730594789999998</v>
      </c>
      <c r="V146">
        <v>-116.9990042</v>
      </c>
      <c r="W146">
        <v>1</v>
      </c>
      <c r="X146">
        <v>10</v>
      </c>
    </row>
    <row r="147" spans="1:24" x14ac:dyDescent="0.45">
      <c r="A147">
        <v>146</v>
      </c>
      <c r="B147" t="s">
        <v>516</v>
      </c>
      <c r="C147" t="s">
        <v>517</v>
      </c>
      <c r="D147" s="1">
        <v>42005</v>
      </c>
      <c r="E147">
        <v>2015</v>
      </c>
      <c r="G147" t="s">
        <v>34</v>
      </c>
      <c r="H147" t="s">
        <v>165</v>
      </c>
      <c r="I147" t="s">
        <v>132</v>
      </c>
      <c r="J147" t="s">
        <v>518</v>
      </c>
      <c r="K147">
        <v>0</v>
      </c>
      <c r="L147">
        <v>5</v>
      </c>
      <c r="M147">
        <v>5</v>
      </c>
      <c r="N147">
        <v>0</v>
      </c>
      <c r="R147" t="s">
        <v>28</v>
      </c>
      <c r="S147" t="s">
        <v>108</v>
      </c>
      <c r="T147" t="s">
        <v>109</v>
      </c>
      <c r="U147">
        <v>35.105289759999998</v>
      </c>
      <c r="V147">
        <v>-89.977349239999995</v>
      </c>
      <c r="W147">
        <v>1</v>
      </c>
      <c r="X147">
        <v>1</v>
      </c>
    </row>
    <row r="148" spans="1:24" x14ac:dyDescent="0.45">
      <c r="A148">
        <v>147</v>
      </c>
      <c r="B148" t="s">
        <v>519</v>
      </c>
      <c r="C148" t="s">
        <v>520</v>
      </c>
      <c r="D148" s="1">
        <v>41988</v>
      </c>
      <c r="E148">
        <v>2014</v>
      </c>
      <c r="F148" t="s">
        <v>521</v>
      </c>
      <c r="G148" t="s">
        <v>24</v>
      </c>
      <c r="H148" t="s">
        <v>522</v>
      </c>
      <c r="I148" t="s">
        <v>223</v>
      </c>
      <c r="J148" t="s">
        <v>523</v>
      </c>
      <c r="K148">
        <v>7</v>
      </c>
      <c r="L148">
        <v>1</v>
      </c>
      <c r="M148">
        <v>7</v>
      </c>
      <c r="N148">
        <v>0</v>
      </c>
      <c r="R148" t="s">
        <v>52</v>
      </c>
      <c r="S148" t="s">
        <v>122</v>
      </c>
      <c r="T148" t="s">
        <v>109</v>
      </c>
      <c r="U148">
        <v>40.393593060000001</v>
      </c>
      <c r="V148">
        <v>-75.496408810000005</v>
      </c>
      <c r="W148">
        <v>12</v>
      </c>
      <c r="X148">
        <v>15</v>
      </c>
    </row>
    <row r="149" spans="1:24" x14ac:dyDescent="0.45">
      <c r="A149">
        <v>148</v>
      </c>
      <c r="B149" t="s">
        <v>524</v>
      </c>
      <c r="C149" t="s">
        <v>525</v>
      </c>
      <c r="D149" s="1">
        <v>41974</v>
      </c>
      <c r="E149">
        <v>2014</v>
      </c>
      <c r="F149" t="s">
        <v>521</v>
      </c>
      <c r="G149" t="s">
        <v>24</v>
      </c>
      <c r="H149" t="s">
        <v>526</v>
      </c>
      <c r="I149" t="s">
        <v>223</v>
      </c>
      <c r="J149" t="s">
        <v>527</v>
      </c>
      <c r="K149">
        <v>5</v>
      </c>
      <c r="L149">
        <v>0</v>
      </c>
      <c r="M149">
        <v>4</v>
      </c>
      <c r="N149">
        <v>0</v>
      </c>
      <c r="R149" t="s">
        <v>28</v>
      </c>
      <c r="S149" t="s">
        <v>122</v>
      </c>
      <c r="T149" t="s">
        <v>109</v>
      </c>
      <c r="U149">
        <v>39.634008510000001</v>
      </c>
      <c r="V149">
        <v>-79.948393249999995</v>
      </c>
      <c r="W149">
        <v>12</v>
      </c>
      <c r="X149">
        <v>1</v>
      </c>
    </row>
    <row r="150" spans="1:24" x14ac:dyDescent="0.45">
      <c r="A150">
        <v>149</v>
      </c>
      <c r="B150" t="s">
        <v>528</v>
      </c>
      <c r="C150" t="s">
        <v>529</v>
      </c>
      <c r="D150" s="1">
        <v>41962</v>
      </c>
      <c r="E150">
        <v>2014</v>
      </c>
      <c r="F150" t="s">
        <v>528</v>
      </c>
      <c r="G150" t="s">
        <v>34</v>
      </c>
      <c r="H150" t="s">
        <v>25</v>
      </c>
      <c r="I150" t="s">
        <v>57</v>
      </c>
      <c r="J150" t="s">
        <v>530</v>
      </c>
      <c r="K150">
        <v>1</v>
      </c>
      <c r="L150">
        <v>3</v>
      </c>
      <c r="M150">
        <v>3</v>
      </c>
      <c r="N150">
        <v>0</v>
      </c>
      <c r="R150" t="s">
        <v>52</v>
      </c>
      <c r="S150" t="s">
        <v>108</v>
      </c>
      <c r="T150" t="s">
        <v>109</v>
      </c>
      <c r="U150">
        <v>30.454939400000001</v>
      </c>
      <c r="V150">
        <v>-84.252641510000004</v>
      </c>
      <c r="W150">
        <v>11</v>
      </c>
      <c r="X150">
        <v>19</v>
      </c>
    </row>
    <row r="151" spans="1:24" x14ac:dyDescent="0.45">
      <c r="A151">
        <v>150</v>
      </c>
      <c r="B151" t="s">
        <v>531</v>
      </c>
      <c r="C151" t="s">
        <v>532</v>
      </c>
      <c r="D151" s="1">
        <v>41936</v>
      </c>
      <c r="E151">
        <v>2014</v>
      </c>
      <c r="F151" t="s">
        <v>533</v>
      </c>
      <c r="G151" t="s">
        <v>24</v>
      </c>
      <c r="H151" t="s">
        <v>468</v>
      </c>
      <c r="I151" t="s">
        <v>132</v>
      </c>
      <c r="J151" t="s">
        <v>534</v>
      </c>
      <c r="K151">
        <v>5</v>
      </c>
      <c r="L151">
        <v>1</v>
      </c>
      <c r="M151">
        <v>5</v>
      </c>
      <c r="N151">
        <v>0</v>
      </c>
      <c r="R151" t="s">
        <v>28</v>
      </c>
      <c r="S151" t="s">
        <v>535</v>
      </c>
      <c r="T151" t="s">
        <v>109</v>
      </c>
      <c r="U151">
        <v>48.048024089999998</v>
      </c>
      <c r="V151">
        <v>-122.13596219999999</v>
      </c>
      <c r="W151">
        <v>10</v>
      </c>
      <c r="X151">
        <v>24</v>
      </c>
    </row>
    <row r="152" spans="1:24" x14ac:dyDescent="0.45">
      <c r="A152">
        <v>151</v>
      </c>
      <c r="B152" t="s">
        <v>536</v>
      </c>
      <c r="C152" t="s">
        <v>537</v>
      </c>
      <c r="D152" s="1">
        <v>41859</v>
      </c>
      <c r="E152">
        <v>2014</v>
      </c>
      <c r="F152" t="s">
        <v>538</v>
      </c>
      <c r="G152" t="s">
        <v>34</v>
      </c>
      <c r="H152" t="s">
        <v>362</v>
      </c>
      <c r="I152" t="s">
        <v>132</v>
      </c>
      <c r="J152" t="s">
        <v>539</v>
      </c>
      <c r="K152">
        <v>2</v>
      </c>
      <c r="L152">
        <v>3</v>
      </c>
      <c r="M152">
        <v>4</v>
      </c>
      <c r="N152">
        <v>0</v>
      </c>
      <c r="R152" t="s">
        <v>28</v>
      </c>
      <c r="S152" t="s">
        <v>191</v>
      </c>
      <c r="T152" t="s">
        <v>109</v>
      </c>
      <c r="U152">
        <v>35.152905220000001</v>
      </c>
      <c r="V152">
        <v>-106.7791378</v>
      </c>
      <c r="W152">
        <v>8</v>
      </c>
      <c r="X152">
        <v>8</v>
      </c>
    </row>
    <row r="153" spans="1:24" x14ac:dyDescent="0.45">
      <c r="A153">
        <v>152</v>
      </c>
      <c r="B153" t="s">
        <v>540</v>
      </c>
      <c r="C153" t="s">
        <v>541</v>
      </c>
      <c r="D153" s="1">
        <v>41819</v>
      </c>
      <c r="E153">
        <v>2014</v>
      </c>
      <c r="F153" t="s">
        <v>421</v>
      </c>
      <c r="G153" t="s">
        <v>34</v>
      </c>
      <c r="H153" t="s">
        <v>25</v>
      </c>
      <c r="I153" t="s">
        <v>132</v>
      </c>
      <c r="J153" t="s">
        <v>542</v>
      </c>
      <c r="K153">
        <v>1</v>
      </c>
      <c r="L153">
        <v>9</v>
      </c>
      <c r="M153">
        <v>10</v>
      </c>
      <c r="N153">
        <v>0</v>
      </c>
      <c r="R153" t="s">
        <v>28</v>
      </c>
      <c r="S153" t="s">
        <v>337</v>
      </c>
      <c r="T153" t="s">
        <v>109</v>
      </c>
      <c r="U153">
        <v>30.068724199999998</v>
      </c>
      <c r="V153">
        <v>-89.931474120000004</v>
      </c>
      <c r="W153">
        <v>6</v>
      </c>
      <c r="X153">
        <v>29</v>
      </c>
    </row>
    <row r="154" spans="1:24" x14ac:dyDescent="0.45">
      <c r="A154">
        <v>153</v>
      </c>
      <c r="B154" t="s">
        <v>543</v>
      </c>
      <c r="C154" t="s">
        <v>544</v>
      </c>
      <c r="D154" s="1">
        <v>41798</v>
      </c>
      <c r="E154">
        <v>2014</v>
      </c>
      <c r="F154" t="s">
        <v>545</v>
      </c>
      <c r="G154" t="s">
        <v>24</v>
      </c>
      <c r="H154" t="s">
        <v>241</v>
      </c>
      <c r="I154" t="s">
        <v>223</v>
      </c>
      <c r="J154" t="s">
        <v>546</v>
      </c>
      <c r="K154">
        <v>5</v>
      </c>
      <c r="L154">
        <v>0</v>
      </c>
      <c r="M154">
        <v>3</v>
      </c>
      <c r="N154">
        <v>2</v>
      </c>
      <c r="R154" t="s">
        <v>28</v>
      </c>
      <c r="S154" t="s">
        <v>122</v>
      </c>
      <c r="T154" t="s">
        <v>300</v>
      </c>
      <c r="U154">
        <v>36.189319230000002</v>
      </c>
      <c r="V154">
        <v>-115.3264875</v>
      </c>
      <c r="W154">
        <v>6</v>
      </c>
      <c r="X154">
        <v>8</v>
      </c>
    </row>
    <row r="155" spans="1:24" x14ac:dyDescent="0.45">
      <c r="A155">
        <v>154</v>
      </c>
      <c r="B155" t="s">
        <v>547</v>
      </c>
      <c r="C155" t="s">
        <v>548</v>
      </c>
      <c r="D155" s="1">
        <v>41795</v>
      </c>
      <c r="E155">
        <v>2014</v>
      </c>
      <c r="F155" t="s">
        <v>547</v>
      </c>
      <c r="G155" t="s">
        <v>24</v>
      </c>
      <c r="H155" t="s">
        <v>331</v>
      </c>
      <c r="I155" t="s">
        <v>57</v>
      </c>
      <c r="J155" t="s">
        <v>549</v>
      </c>
      <c r="K155">
        <v>1</v>
      </c>
      <c r="L155">
        <v>2</v>
      </c>
      <c r="M155">
        <v>3</v>
      </c>
      <c r="N155">
        <v>0</v>
      </c>
      <c r="R155" t="s">
        <v>52</v>
      </c>
      <c r="S155" t="s">
        <v>191</v>
      </c>
      <c r="T155" t="s">
        <v>109</v>
      </c>
      <c r="U155">
        <v>47.621995750000004</v>
      </c>
      <c r="V155">
        <v>-122.323646</v>
      </c>
      <c r="W155">
        <v>6</v>
      </c>
      <c r="X155">
        <v>5</v>
      </c>
    </row>
    <row r="156" spans="1:24" x14ac:dyDescent="0.45">
      <c r="A156">
        <v>155</v>
      </c>
      <c r="B156" t="s">
        <v>550</v>
      </c>
      <c r="C156" t="s">
        <v>551</v>
      </c>
      <c r="D156" s="1">
        <v>41782</v>
      </c>
      <c r="E156">
        <v>2014</v>
      </c>
      <c r="G156" t="s">
        <v>464</v>
      </c>
      <c r="H156" t="s">
        <v>25</v>
      </c>
      <c r="I156" t="s">
        <v>223</v>
      </c>
      <c r="J156" t="s">
        <v>552</v>
      </c>
      <c r="K156">
        <v>6</v>
      </c>
      <c r="L156">
        <v>13</v>
      </c>
      <c r="M156">
        <v>19</v>
      </c>
      <c r="N156">
        <v>0</v>
      </c>
      <c r="O156">
        <v>22</v>
      </c>
      <c r="R156" t="s">
        <v>52</v>
      </c>
      <c r="S156" t="s">
        <v>29</v>
      </c>
      <c r="T156" t="s">
        <v>30</v>
      </c>
      <c r="W156">
        <v>5</v>
      </c>
      <c r="X156">
        <v>23</v>
      </c>
    </row>
    <row r="157" spans="1:24" x14ac:dyDescent="0.45">
      <c r="A157">
        <v>156</v>
      </c>
      <c r="B157" t="s">
        <v>553</v>
      </c>
      <c r="C157" t="s">
        <v>554</v>
      </c>
      <c r="D157" s="1">
        <v>41758</v>
      </c>
      <c r="E157">
        <v>2014</v>
      </c>
      <c r="F157" t="s">
        <v>555</v>
      </c>
      <c r="G157" t="s">
        <v>24</v>
      </c>
      <c r="H157" t="s">
        <v>354</v>
      </c>
      <c r="I157" t="s">
        <v>57</v>
      </c>
      <c r="J157" t="s">
        <v>556</v>
      </c>
      <c r="K157">
        <v>1</v>
      </c>
      <c r="L157">
        <v>6</v>
      </c>
      <c r="M157">
        <v>6</v>
      </c>
      <c r="N157">
        <v>0</v>
      </c>
      <c r="O157">
        <v>19</v>
      </c>
      <c r="P157">
        <v>1</v>
      </c>
      <c r="Q157" t="s">
        <v>557</v>
      </c>
      <c r="R157" t="s">
        <v>28</v>
      </c>
      <c r="S157" t="s">
        <v>122</v>
      </c>
      <c r="T157" t="s">
        <v>109</v>
      </c>
      <c r="U157">
        <v>34.025296740000002</v>
      </c>
      <c r="V157">
        <v>-84.617668309999999</v>
      </c>
      <c r="W157">
        <v>4</v>
      </c>
      <c r="X157">
        <v>29</v>
      </c>
    </row>
    <row r="158" spans="1:24" x14ac:dyDescent="0.45">
      <c r="A158">
        <v>157</v>
      </c>
      <c r="B158" t="s">
        <v>558</v>
      </c>
      <c r="C158" t="s">
        <v>559</v>
      </c>
      <c r="D158" s="1">
        <v>41732</v>
      </c>
      <c r="E158">
        <v>2014</v>
      </c>
      <c r="F158" t="s">
        <v>560</v>
      </c>
      <c r="G158" t="s">
        <v>34</v>
      </c>
      <c r="H158" t="s">
        <v>241</v>
      </c>
      <c r="I158" t="s">
        <v>223</v>
      </c>
      <c r="J158" t="s">
        <v>561</v>
      </c>
      <c r="K158">
        <v>3</v>
      </c>
      <c r="L158">
        <v>12</v>
      </c>
      <c r="M158">
        <v>15</v>
      </c>
      <c r="N158">
        <v>3</v>
      </c>
      <c r="O158">
        <v>34</v>
      </c>
      <c r="P158">
        <v>1</v>
      </c>
      <c r="Q158" t="s">
        <v>481</v>
      </c>
      <c r="R158" t="s">
        <v>47</v>
      </c>
      <c r="S158" t="s">
        <v>78</v>
      </c>
      <c r="T158" t="s">
        <v>30</v>
      </c>
      <c r="W158">
        <v>4</v>
      </c>
      <c r="X158">
        <v>3</v>
      </c>
    </row>
    <row r="159" spans="1:24" x14ac:dyDescent="0.45">
      <c r="A159">
        <v>158</v>
      </c>
      <c r="B159" t="s">
        <v>481</v>
      </c>
      <c r="C159" t="s">
        <v>427</v>
      </c>
      <c r="D159" s="1">
        <v>41731</v>
      </c>
      <c r="E159">
        <v>2014</v>
      </c>
      <c r="F159" t="s">
        <v>560</v>
      </c>
      <c r="G159" t="s">
        <v>34</v>
      </c>
      <c r="H159" t="s">
        <v>241</v>
      </c>
      <c r="I159" t="s">
        <v>223</v>
      </c>
      <c r="J159" t="s">
        <v>562</v>
      </c>
      <c r="K159">
        <v>4</v>
      </c>
      <c r="L159">
        <v>16</v>
      </c>
      <c r="M159">
        <v>19</v>
      </c>
      <c r="N159">
        <v>3</v>
      </c>
      <c r="O159">
        <v>34</v>
      </c>
      <c r="P159">
        <v>1</v>
      </c>
      <c r="Q159" t="s">
        <v>481</v>
      </c>
      <c r="R159" t="s">
        <v>52</v>
      </c>
      <c r="S159" t="s">
        <v>191</v>
      </c>
      <c r="T159" t="s">
        <v>109</v>
      </c>
      <c r="U159">
        <v>31.079255060000001</v>
      </c>
      <c r="V159">
        <v>-97.733923169999997</v>
      </c>
      <c r="W159">
        <v>4</v>
      </c>
      <c r="X159">
        <v>2</v>
      </c>
    </row>
    <row r="160" spans="1:24" x14ac:dyDescent="0.45">
      <c r="A160">
        <v>159</v>
      </c>
      <c r="B160" t="s">
        <v>563</v>
      </c>
      <c r="C160" t="s">
        <v>49</v>
      </c>
      <c r="D160" s="1">
        <v>41721</v>
      </c>
      <c r="E160">
        <v>2014</v>
      </c>
      <c r="F160" t="s">
        <v>564</v>
      </c>
      <c r="G160" t="s">
        <v>34</v>
      </c>
      <c r="H160" t="s">
        <v>25</v>
      </c>
      <c r="I160" t="s">
        <v>132</v>
      </c>
      <c r="J160" t="s">
        <v>565</v>
      </c>
      <c r="K160">
        <v>0</v>
      </c>
      <c r="L160">
        <v>8</v>
      </c>
      <c r="M160">
        <v>8</v>
      </c>
      <c r="N160">
        <v>0</v>
      </c>
      <c r="R160" t="s">
        <v>28</v>
      </c>
      <c r="S160" t="s">
        <v>108</v>
      </c>
      <c r="T160" t="s">
        <v>109</v>
      </c>
      <c r="U160">
        <v>37.754578389999999</v>
      </c>
      <c r="V160">
        <v>-122.4424343</v>
      </c>
      <c r="W160">
        <v>3</v>
      </c>
      <c r="X160">
        <v>23</v>
      </c>
    </row>
    <row r="161" spans="1:24" x14ac:dyDescent="0.45">
      <c r="A161">
        <v>160</v>
      </c>
      <c r="B161" t="s">
        <v>566</v>
      </c>
      <c r="C161" t="s">
        <v>567</v>
      </c>
      <c r="D161" s="1">
        <v>41690</v>
      </c>
      <c r="E161">
        <v>2014</v>
      </c>
      <c r="H161" t="s">
        <v>568</v>
      </c>
      <c r="I161" t="s">
        <v>223</v>
      </c>
      <c r="J161" t="s">
        <v>569</v>
      </c>
      <c r="K161">
        <v>4</v>
      </c>
      <c r="L161">
        <v>2</v>
      </c>
      <c r="M161">
        <v>6</v>
      </c>
      <c r="N161">
        <v>0</v>
      </c>
      <c r="O161">
        <v>44</v>
      </c>
      <c r="R161" t="s">
        <v>28</v>
      </c>
      <c r="S161" t="s">
        <v>535</v>
      </c>
      <c r="T161" t="s">
        <v>570</v>
      </c>
      <c r="U161">
        <v>41.491112299999998</v>
      </c>
      <c r="V161">
        <v>-120.549091</v>
      </c>
      <c r="W161">
        <v>2</v>
      </c>
      <c r="X161">
        <v>20</v>
      </c>
    </row>
    <row r="162" spans="1:24" x14ac:dyDescent="0.45">
      <c r="A162">
        <v>161</v>
      </c>
      <c r="B162" t="s">
        <v>571</v>
      </c>
      <c r="C162" t="s">
        <v>572</v>
      </c>
      <c r="D162" s="1">
        <v>41636</v>
      </c>
      <c r="E162">
        <v>2013</v>
      </c>
      <c r="G162" t="s">
        <v>24</v>
      </c>
      <c r="H162" t="s">
        <v>573</v>
      </c>
      <c r="I162" t="s">
        <v>132</v>
      </c>
      <c r="J162" t="s">
        <v>574</v>
      </c>
      <c r="K162">
        <v>3</v>
      </c>
      <c r="L162">
        <v>5</v>
      </c>
      <c r="M162">
        <v>8</v>
      </c>
      <c r="N162">
        <v>0</v>
      </c>
      <c r="R162" t="s">
        <v>28</v>
      </c>
      <c r="S162" t="s">
        <v>108</v>
      </c>
      <c r="T162" t="s">
        <v>109</v>
      </c>
      <c r="U162">
        <v>32.347295709999997</v>
      </c>
      <c r="V162">
        <v>-86.267302419999993</v>
      </c>
      <c r="W162">
        <v>12</v>
      </c>
      <c r="X162">
        <v>28</v>
      </c>
    </row>
    <row r="163" spans="1:24" x14ac:dyDescent="0.45">
      <c r="A163">
        <v>162</v>
      </c>
      <c r="B163" t="s">
        <v>575</v>
      </c>
      <c r="C163" t="s">
        <v>576</v>
      </c>
      <c r="D163" s="1">
        <v>41579</v>
      </c>
      <c r="E163">
        <v>2013</v>
      </c>
      <c r="F163" t="s">
        <v>577</v>
      </c>
      <c r="G163" t="s">
        <v>34</v>
      </c>
      <c r="H163" t="s">
        <v>578</v>
      </c>
      <c r="I163" t="s">
        <v>132</v>
      </c>
      <c r="J163" t="s">
        <v>579</v>
      </c>
      <c r="K163">
        <v>1</v>
      </c>
      <c r="L163">
        <v>3</v>
      </c>
      <c r="M163">
        <v>4</v>
      </c>
      <c r="N163">
        <v>1</v>
      </c>
      <c r="O163">
        <v>23</v>
      </c>
      <c r="P163">
        <v>0</v>
      </c>
      <c r="R163" t="s">
        <v>28</v>
      </c>
      <c r="S163" t="s">
        <v>122</v>
      </c>
      <c r="T163" t="s">
        <v>109</v>
      </c>
      <c r="U163">
        <v>34.176220919999999</v>
      </c>
      <c r="V163">
        <v>-118.5399542</v>
      </c>
      <c r="W163">
        <v>11</v>
      </c>
      <c r="X163">
        <v>1</v>
      </c>
    </row>
    <row r="164" spans="1:24" x14ac:dyDescent="0.45">
      <c r="A164">
        <v>163</v>
      </c>
      <c r="B164" t="s">
        <v>580</v>
      </c>
      <c r="C164" t="s">
        <v>581</v>
      </c>
      <c r="D164" s="1">
        <v>41568</v>
      </c>
      <c r="E164">
        <v>2013</v>
      </c>
      <c r="F164" t="s">
        <v>582</v>
      </c>
      <c r="G164" t="s">
        <v>24</v>
      </c>
      <c r="H164" t="s">
        <v>25</v>
      </c>
      <c r="I164" t="s">
        <v>223</v>
      </c>
      <c r="J164" t="s">
        <v>583</v>
      </c>
      <c r="K164">
        <v>2</v>
      </c>
      <c r="L164">
        <v>2</v>
      </c>
      <c r="M164">
        <v>3</v>
      </c>
      <c r="N164">
        <v>0</v>
      </c>
      <c r="O164">
        <v>12</v>
      </c>
      <c r="R164" t="s">
        <v>101</v>
      </c>
      <c r="S164" t="s">
        <v>191</v>
      </c>
      <c r="T164" t="s">
        <v>109</v>
      </c>
      <c r="U164">
        <v>39.54058388</v>
      </c>
      <c r="V164">
        <v>-119.74829099999999</v>
      </c>
      <c r="W164">
        <v>10</v>
      </c>
      <c r="X164">
        <v>21</v>
      </c>
    </row>
    <row r="165" spans="1:24" x14ac:dyDescent="0.45">
      <c r="A165">
        <v>164</v>
      </c>
      <c r="B165" t="s">
        <v>584</v>
      </c>
      <c r="C165" t="s">
        <v>585</v>
      </c>
      <c r="D165" s="1">
        <v>41533</v>
      </c>
      <c r="E165">
        <v>2013</v>
      </c>
      <c r="G165" t="s">
        <v>24</v>
      </c>
      <c r="H165" t="s">
        <v>25</v>
      </c>
      <c r="I165" t="s">
        <v>57</v>
      </c>
      <c r="J165" t="s">
        <v>586</v>
      </c>
      <c r="K165">
        <v>13</v>
      </c>
      <c r="L165">
        <v>3</v>
      </c>
      <c r="M165">
        <v>15</v>
      </c>
      <c r="N165">
        <v>0</v>
      </c>
      <c r="O165">
        <v>34</v>
      </c>
      <c r="P165">
        <v>1</v>
      </c>
      <c r="Q165" t="s">
        <v>587</v>
      </c>
      <c r="R165" t="s">
        <v>52</v>
      </c>
      <c r="S165" t="s">
        <v>108</v>
      </c>
      <c r="T165" t="s">
        <v>109</v>
      </c>
      <c r="U165">
        <v>38.904808940000002</v>
      </c>
      <c r="V165">
        <v>-77.016297170000001</v>
      </c>
      <c r="W165">
        <v>9</v>
      </c>
      <c r="X165">
        <v>16</v>
      </c>
    </row>
    <row r="166" spans="1:24" x14ac:dyDescent="0.45">
      <c r="A166">
        <v>165</v>
      </c>
      <c r="B166" t="s">
        <v>588</v>
      </c>
      <c r="C166" t="s">
        <v>589</v>
      </c>
      <c r="D166" s="1">
        <v>41500</v>
      </c>
      <c r="E166">
        <v>2013</v>
      </c>
      <c r="H166" t="s">
        <v>119</v>
      </c>
      <c r="I166" t="s">
        <v>223</v>
      </c>
      <c r="J166" t="s">
        <v>590</v>
      </c>
      <c r="K166">
        <v>4</v>
      </c>
      <c r="L166">
        <v>0</v>
      </c>
      <c r="M166">
        <v>4</v>
      </c>
      <c r="N166">
        <v>0</v>
      </c>
      <c r="O166">
        <v>40</v>
      </c>
      <c r="R166" t="s">
        <v>52</v>
      </c>
      <c r="S166" t="s">
        <v>122</v>
      </c>
      <c r="T166" t="s">
        <v>109</v>
      </c>
      <c r="U166">
        <v>35.467791890000001</v>
      </c>
      <c r="V166">
        <v>-97.5191631</v>
      </c>
      <c r="W166">
        <v>8</v>
      </c>
      <c r="X166">
        <v>14</v>
      </c>
    </row>
    <row r="167" spans="1:24" x14ac:dyDescent="0.45">
      <c r="A167">
        <v>166</v>
      </c>
      <c r="B167" t="s">
        <v>591</v>
      </c>
      <c r="C167" t="s">
        <v>90</v>
      </c>
      <c r="D167" s="1">
        <v>41493</v>
      </c>
      <c r="E167">
        <v>2013</v>
      </c>
      <c r="F167" t="s">
        <v>118</v>
      </c>
      <c r="G167" t="s">
        <v>24</v>
      </c>
      <c r="H167" t="s">
        <v>25</v>
      </c>
      <c r="I167" t="s">
        <v>223</v>
      </c>
      <c r="J167" t="s">
        <v>592</v>
      </c>
      <c r="K167">
        <v>4</v>
      </c>
      <c r="L167">
        <v>4</v>
      </c>
      <c r="M167">
        <v>8</v>
      </c>
      <c r="N167">
        <v>0</v>
      </c>
      <c r="O167">
        <v>44</v>
      </c>
      <c r="P167">
        <v>0</v>
      </c>
      <c r="R167" t="s">
        <v>101</v>
      </c>
      <c r="S167" t="s">
        <v>108</v>
      </c>
      <c r="T167" t="s">
        <v>109</v>
      </c>
      <c r="U167">
        <v>32.794805959999998</v>
      </c>
      <c r="V167">
        <v>-96.766310939999997</v>
      </c>
      <c r="W167">
        <v>8</v>
      </c>
      <c r="X167">
        <v>7</v>
      </c>
    </row>
    <row r="168" spans="1:24" x14ac:dyDescent="0.45">
      <c r="A168">
        <v>167</v>
      </c>
      <c r="B168" t="s">
        <v>593</v>
      </c>
      <c r="C168" t="s">
        <v>594</v>
      </c>
      <c r="D168" s="1">
        <v>41491</v>
      </c>
      <c r="E168">
        <v>2013</v>
      </c>
      <c r="F168" t="s">
        <v>595</v>
      </c>
      <c r="G168" t="s">
        <v>24</v>
      </c>
      <c r="H168" t="s">
        <v>25</v>
      </c>
      <c r="I168" t="s">
        <v>223</v>
      </c>
      <c r="J168" t="s">
        <v>596</v>
      </c>
      <c r="K168">
        <v>3</v>
      </c>
      <c r="L168">
        <v>3</v>
      </c>
      <c r="M168">
        <v>6</v>
      </c>
      <c r="N168">
        <v>0</v>
      </c>
      <c r="O168">
        <v>59</v>
      </c>
      <c r="P168">
        <v>0</v>
      </c>
      <c r="R168" t="s">
        <v>28</v>
      </c>
      <c r="S168" t="s">
        <v>122</v>
      </c>
      <c r="T168" t="s">
        <v>109</v>
      </c>
      <c r="U168">
        <v>39.753442790000001</v>
      </c>
      <c r="V168">
        <v>-79.084359559999996</v>
      </c>
      <c r="W168">
        <v>8</v>
      </c>
      <c r="X168">
        <v>5</v>
      </c>
    </row>
    <row r="169" spans="1:24" x14ac:dyDescent="0.45">
      <c r="A169">
        <v>168</v>
      </c>
      <c r="B169" t="s">
        <v>597</v>
      </c>
      <c r="C169" t="s">
        <v>598</v>
      </c>
      <c r="D169" s="1">
        <v>41481</v>
      </c>
      <c r="E169">
        <v>2013</v>
      </c>
      <c r="F169" t="s">
        <v>599</v>
      </c>
      <c r="G169" t="s">
        <v>24</v>
      </c>
      <c r="H169" t="s">
        <v>25</v>
      </c>
      <c r="I169" t="s">
        <v>57</v>
      </c>
      <c r="J169" t="s">
        <v>600</v>
      </c>
      <c r="K169">
        <v>7</v>
      </c>
      <c r="L169">
        <v>0</v>
      </c>
      <c r="M169">
        <v>7</v>
      </c>
      <c r="N169">
        <v>0</v>
      </c>
      <c r="O169">
        <v>42</v>
      </c>
      <c r="R169" t="s">
        <v>47</v>
      </c>
      <c r="S169" t="s">
        <v>78</v>
      </c>
      <c r="T169" t="s">
        <v>109</v>
      </c>
      <c r="U169">
        <v>25.867010499999999</v>
      </c>
      <c r="V169">
        <v>-80.291462679999995</v>
      </c>
      <c r="W169">
        <v>7</v>
      </c>
      <c r="X169">
        <v>26</v>
      </c>
    </row>
    <row r="170" spans="1:24" x14ac:dyDescent="0.45">
      <c r="A170">
        <v>169</v>
      </c>
      <c r="B170" t="s">
        <v>601</v>
      </c>
      <c r="C170" t="s">
        <v>602</v>
      </c>
      <c r="D170" s="1">
        <v>41432</v>
      </c>
      <c r="E170">
        <v>2013</v>
      </c>
      <c r="G170" t="s">
        <v>464</v>
      </c>
      <c r="H170" t="s">
        <v>25</v>
      </c>
      <c r="I170" t="s">
        <v>223</v>
      </c>
      <c r="J170" t="s">
        <v>603</v>
      </c>
      <c r="K170">
        <v>6</v>
      </c>
      <c r="L170">
        <v>3</v>
      </c>
      <c r="M170">
        <v>8</v>
      </c>
      <c r="N170">
        <v>0</v>
      </c>
      <c r="O170">
        <v>23</v>
      </c>
      <c r="R170" t="s">
        <v>52</v>
      </c>
      <c r="S170" t="s">
        <v>122</v>
      </c>
      <c r="T170" t="s">
        <v>109</v>
      </c>
      <c r="U170">
        <v>34.023191490000002</v>
      </c>
      <c r="V170">
        <v>-118.4815644</v>
      </c>
      <c r="W170">
        <v>6</v>
      </c>
      <c r="X170">
        <v>7</v>
      </c>
    </row>
    <row r="171" spans="1:24" x14ac:dyDescent="0.45">
      <c r="A171">
        <v>170</v>
      </c>
      <c r="B171" t="s">
        <v>604</v>
      </c>
      <c r="C171" t="s">
        <v>605</v>
      </c>
      <c r="D171" s="1">
        <v>41388</v>
      </c>
      <c r="E171">
        <v>2013</v>
      </c>
      <c r="F171" t="s">
        <v>118</v>
      </c>
      <c r="G171" t="s">
        <v>24</v>
      </c>
      <c r="H171" t="s">
        <v>606</v>
      </c>
      <c r="I171" t="s">
        <v>132</v>
      </c>
      <c r="J171" t="s">
        <v>607</v>
      </c>
      <c r="K171">
        <v>7</v>
      </c>
      <c r="L171">
        <v>1</v>
      </c>
      <c r="M171">
        <v>7</v>
      </c>
      <c r="N171">
        <v>0</v>
      </c>
      <c r="O171">
        <v>43</v>
      </c>
      <c r="R171" t="s">
        <v>101</v>
      </c>
      <c r="S171" t="s">
        <v>122</v>
      </c>
      <c r="T171" t="s">
        <v>109</v>
      </c>
      <c r="U171">
        <v>39.542313350000001</v>
      </c>
      <c r="V171">
        <v>-90.330298519999999</v>
      </c>
      <c r="W171">
        <v>4</v>
      </c>
      <c r="X171">
        <v>24</v>
      </c>
    </row>
    <row r="172" spans="1:24" x14ac:dyDescent="0.45">
      <c r="A172">
        <v>171</v>
      </c>
      <c r="B172" t="s">
        <v>608</v>
      </c>
      <c r="C172" t="s">
        <v>609</v>
      </c>
      <c r="D172" s="1">
        <v>41385</v>
      </c>
      <c r="E172">
        <v>2013</v>
      </c>
      <c r="F172" t="s">
        <v>610</v>
      </c>
      <c r="G172" t="s">
        <v>24</v>
      </c>
      <c r="H172" t="s">
        <v>611</v>
      </c>
      <c r="I172" t="s">
        <v>132</v>
      </c>
      <c r="J172" t="s">
        <v>612</v>
      </c>
      <c r="K172">
        <v>5</v>
      </c>
      <c r="L172">
        <v>0</v>
      </c>
      <c r="M172">
        <v>4</v>
      </c>
      <c r="N172">
        <v>0</v>
      </c>
      <c r="O172">
        <v>27</v>
      </c>
      <c r="R172" t="s">
        <v>101</v>
      </c>
      <c r="S172" t="s">
        <v>108</v>
      </c>
      <c r="T172" t="s">
        <v>109</v>
      </c>
      <c r="U172">
        <v>47.309097209999997</v>
      </c>
      <c r="V172">
        <v>-122.3357553</v>
      </c>
      <c r="W172">
        <v>4</v>
      </c>
      <c r="X172">
        <v>21</v>
      </c>
    </row>
    <row r="173" spans="1:24" x14ac:dyDescent="0.45">
      <c r="A173">
        <v>172</v>
      </c>
      <c r="B173" t="s">
        <v>613</v>
      </c>
      <c r="C173" t="s">
        <v>614</v>
      </c>
      <c r="D173" s="1">
        <v>41346</v>
      </c>
      <c r="E173">
        <v>2013</v>
      </c>
      <c r="G173" t="s">
        <v>464</v>
      </c>
      <c r="H173" t="s">
        <v>25</v>
      </c>
      <c r="I173" t="s">
        <v>223</v>
      </c>
      <c r="J173" t="s">
        <v>615</v>
      </c>
      <c r="K173">
        <v>5</v>
      </c>
      <c r="L173">
        <v>2</v>
      </c>
      <c r="M173">
        <v>6</v>
      </c>
      <c r="N173">
        <v>0</v>
      </c>
      <c r="O173">
        <v>64</v>
      </c>
      <c r="P173">
        <v>0</v>
      </c>
      <c r="R173" t="s">
        <v>28</v>
      </c>
      <c r="S173" t="s">
        <v>122</v>
      </c>
      <c r="T173" t="s">
        <v>109</v>
      </c>
      <c r="U173">
        <v>43.010401100000003</v>
      </c>
      <c r="V173">
        <v>-75.007511899999997</v>
      </c>
      <c r="W173">
        <v>3</v>
      </c>
      <c r="X173">
        <v>13</v>
      </c>
    </row>
    <row r="174" spans="1:24" x14ac:dyDescent="0.45">
      <c r="A174">
        <v>173</v>
      </c>
      <c r="B174" t="s">
        <v>616</v>
      </c>
      <c r="C174" t="s">
        <v>617</v>
      </c>
      <c r="D174" s="1">
        <v>41324</v>
      </c>
      <c r="E174">
        <v>2013</v>
      </c>
      <c r="G174" t="s">
        <v>464</v>
      </c>
      <c r="H174" t="s">
        <v>25</v>
      </c>
      <c r="I174" t="s">
        <v>223</v>
      </c>
      <c r="J174" t="s">
        <v>618</v>
      </c>
      <c r="K174">
        <v>4</v>
      </c>
      <c r="L174">
        <v>3</v>
      </c>
      <c r="M174">
        <v>6</v>
      </c>
      <c r="N174">
        <v>0</v>
      </c>
      <c r="O174">
        <v>20</v>
      </c>
      <c r="P174">
        <v>0</v>
      </c>
      <c r="R174" t="s">
        <v>52</v>
      </c>
      <c r="S174" t="s">
        <v>122</v>
      </c>
      <c r="T174" t="s">
        <v>109</v>
      </c>
      <c r="U174">
        <v>33.54961059</v>
      </c>
      <c r="V174">
        <v>-117.6415707</v>
      </c>
      <c r="W174">
        <v>2</v>
      </c>
      <c r="X174">
        <v>19</v>
      </c>
    </row>
    <row r="175" spans="1:24" x14ac:dyDescent="0.45">
      <c r="A175">
        <v>174</v>
      </c>
      <c r="B175" t="s">
        <v>619</v>
      </c>
      <c r="C175" t="s">
        <v>620</v>
      </c>
      <c r="D175" s="1">
        <v>41308</v>
      </c>
      <c r="E175">
        <v>2013</v>
      </c>
      <c r="G175" t="s">
        <v>464</v>
      </c>
      <c r="H175" t="s">
        <v>621</v>
      </c>
      <c r="I175" t="s">
        <v>132</v>
      </c>
      <c r="J175" t="s">
        <v>622</v>
      </c>
      <c r="K175">
        <v>4</v>
      </c>
      <c r="L175">
        <v>2</v>
      </c>
      <c r="M175">
        <v>7</v>
      </c>
      <c r="N175">
        <v>1</v>
      </c>
      <c r="O175">
        <v>33</v>
      </c>
      <c r="R175" t="s">
        <v>52</v>
      </c>
      <c r="S175" t="s">
        <v>108</v>
      </c>
      <c r="T175" t="s">
        <v>109</v>
      </c>
      <c r="U175">
        <v>33.67803464</v>
      </c>
      <c r="V175">
        <v>-117.773628</v>
      </c>
      <c r="W175">
        <v>2</v>
      </c>
      <c r="X175">
        <v>3</v>
      </c>
    </row>
    <row r="176" spans="1:24" x14ac:dyDescent="0.45">
      <c r="A176">
        <v>175</v>
      </c>
      <c r="B176" t="s">
        <v>623</v>
      </c>
      <c r="C176" t="s">
        <v>431</v>
      </c>
      <c r="D176" s="1">
        <v>41304</v>
      </c>
      <c r="E176">
        <v>2013</v>
      </c>
      <c r="F176" t="s">
        <v>624</v>
      </c>
      <c r="G176" t="s">
        <v>34</v>
      </c>
      <c r="H176" t="s">
        <v>25</v>
      </c>
      <c r="I176" t="s">
        <v>223</v>
      </c>
      <c r="J176" t="s">
        <v>625</v>
      </c>
      <c r="K176">
        <v>3</v>
      </c>
      <c r="L176">
        <v>1</v>
      </c>
      <c r="M176">
        <v>3</v>
      </c>
      <c r="N176">
        <v>0</v>
      </c>
      <c r="O176">
        <v>70</v>
      </c>
      <c r="R176" t="s">
        <v>101</v>
      </c>
      <c r="S176" t="s">
        <v>122</v>
      </c>
      <c r="T176" t="s">
        <v>109</v>
      </c>
      <c r="U176">
        <v>33.571458749999998</v>
      </c>
      <c r="V176">
        <v>-112.09048540000001</v>
      </c>
      <c r="W176">
        <v>1</v>
      </c>
      <c r="X176">
        <v>30</v>
      </c>
    </row>
    <row r="177" spans="1:24" x14ac:dyDescent="0.45">
      <c r="A177">
        <v>176</v>
      </c>
      <c r="B177" t="s">
        <v>626</v>
      </c>
      <c r="C177" t="s">
        <v>627</v>
      </c>
      <c r="D177" s="1">
        <v>41293</v>
      </c>
      <c r="E177">
        <v>2013</v>
      </c>
      <c r="F177" t="s">
        <v>118</v>
      </c>
      <c r="G177" t="s">
        <v>24</v>
      </c>
      <c r="H177" t="s">
        <v>119</v>
      </c>
      <c r="I177" t="s">
        <v>223</v>
      </c>
      <c r="J177" t="s">
        <v>628</v>
      </c>
      <c r="K177">
        <v>5</v>
      </c>
      <c r="L177">
        <v>0</v>
      </c>
      <c r="M177">
        <v>5</v>
      </c>
      <c r="N177">
        <v>0</v>
      </c>
      <c r="O177">
        <v>15</v>
      </c>
      <c r="R177" t="s">
        <v>52</v>
      </c>
      <c r="S177" t="s">
        <v>191</v>
      </c>
      <c r="T177" t="s">
        <v>109</v>
      </c>
      <c r="U177">
        <v>35.152905220000001</v>
      </c>
      <c r="V177">
        <v>-106.7791378</v>
      </c>
      <c r="W177">
        <v>1</v>
      </c>
      <c r="X177">
        <v>19</v>
      </c>
    </row>
    <row r="178" spans="1:24" x14ac:dyDescent="0.45">
      <c r="A178">
        <v>177</v>
      </c>
      <c r="B178" t="s">
        <v>629</v>
      </c>
      <c r="C178" t="s">
        <v>630</v>
      </c>
      <c r="D178" s="1">
        <v>41257</v>
      </c>
      <c r="E178">
        <v>2012</v>
      </c>
      <c r="G178" t="s">
        <v>464</v>
      </c>
      <c r="H178" t="s">
        <v>631</v>
      </c>
      <c r="I178" t="s">
        <v>57</v>
      </c>
      <c r="J178" t="s">
        <v>632</v>
      </c>
      <c r="K178">
        <v>28</v>
      </c>
      <c r="L178">
        <v>2</v>
      </c>
      <c r="M178">
        <v>29</v>
      </c>
      <c r="N178">
        <v>0</v>
      </c>
      <c r="O178">
        <v>20</v>
      </c>
      <c r="R178" t="s">
        <v>52</v>
      </c>
      <c r="S178" t="s">
        <v>122</v>
      </c>
      <c r="T178" t="s">
        <v>109</v>
      </c>
      <c r="U178">
        <v>41.411908459999999</v>
      </c>
      <c r="V178">
        <v>-73.31196267</v>
      </c>
      <c r="W178">
        <v>12</v>
      </c>
      <c r="X178">
        <v>14</v>
      </c>
    </row>
    <row r="179" spans="1:24" x14ac:dyDescent="0.45">
      <c r="A179">
        <v>178</v>
      </c>
      <c r="B179" t="s">
        <v>633</v>
      </c>
      <c r="C179" t="s">
        <v>634</v>
      </c>
      <c r="D179" s="1">
        <v>41254</v>
      </c>
      <c r="E179">
        <v>2012</v>
      </c>
      <c r="F179" t="s">
        <v>491</v>
      </c>
      <c r="G179" t="s">
        <v>24</v>
      </c>
      <c r="H179" t="s">
        <v>25</v>
      </c>
      <c r="I179" t="s">
        <v>57</v>
      </c>
      <c r="J179" t="s">
        <v>635</v>
      </c>
      <c r="K179">
        <v>3</v>
      </c>
      <c r="L179">
        <v>1</v>
      </c>
      <c r="M179">
        <v>3</v>
      </c>
      <c r="N179">
        <v>0</v>
      </c>
      <c r="O179">
        <v>22</v>
      </c>
      <c r="P179">
        <v>0</v>
      </c>
      <c r="R179" t="s">
        <v>28</v>
      </c>
      <c r="S179" t="s">
        <v>191</v>
      </c>
      <c r="T179" t="s">
        <v>109</v>
      </c>
      <c r="U179">
        <v>45.448531070000001</v>
      </c>
      <c r="V179">
        <v>-122.5440133</v>
      </c>
      <c r="W179">
        <v>12</v>
      </c>
      <c r="X179">
        <v>11</v>
      </c>
    </row>
    <row r="180" spans="1:24" x14ac:dyDescent="0.45">
      <c r="A180">
        <v>179</v>
      </c>
      <c r="B180" t="s">
        <v>636</v>
      </c>
      <c r="C180" t="s">
        <v>637</v>
      </c>
      <c r="D180" s="1">
        <v>41203</v>
      </c>
      <c r="E180">
        <v>2012</v>
      </c>
      <c r="F180" t="s">
        <v>636</v>
      </c>
      <c r="G180" t="s">
        <v>24</v>
      </c>
      <c r="H180" t="s">
        <v>339</v>
      </c>
      <c r="I180" t="s">
        <v>223</v>
      </c>
      <c r="J180" t="s">
        <v>638</v>
      </c>
      <c r="K180">
        <v>4</v>
      </c>
      <c r="L180">
        <v>4</v>
      </c>
      <c r="M180">
        <v>7</v>
      </c>
      <c r="N180">
        <v>0</v>
      </c>
      <c r="O180">
        <v>45</v>
      </c>
      <c r="R180" t="s">
        <v>28</v>
      </c>
      <c r="S180" t="s">
        <v>108</v>
      </c>
      <c r="T180" t="s">
        <v>109</v>
      </c>
      <c r="U180">
        <v>43.063966909999998</v>
      </c>
      <c r="V180">
        <v>-88.122997580000003</v>
      </c>
      <c r="W180">
        <v>10</v>
      </c>
      <c r="X180">
        <v>21</v>
      </c>
    </row>
    <row r="181" spans="1:24" x14ac:dyDescent="0.45">
      <c r="A181">
        <v>180</v>
      </c>
      <c r="B181" t="s">
        <v>639</v>
      </c>
      <c r="C181" t="s">
        <v>640</v>
      </c>
      <c r="D181" s="1">
        <v>41180</v>
      </c>
      <c r="E181">
        <v>2012</v>
      </c>
      <c r="F181" t="s">
        <v>343</v>
      </c>
      <c r="G181" t="s">
        <v>24</v>
      </c>
      <c r="H181" t="s">
        <v>25</v>
      </c>
      <c r="I181" t="s">
        <v>57</v>
      </c>
      <c r="J181" t="s">
        <v>641</v>
      </c>
      <c r="K181">
        <v>0</v>
      </c>
      <c r="L181">
        <v>15</v>
      </c>
      <c r="M181">
        <v>15</v>
      </c>
      <c r="N181">
        <v>0</v>
      </c>
      <c r="R181" t="s">
        <v>101</v>
      </c>
      <c r="S181" t="s">
        <v>108</v>
      </c>
      <c r="T181" t="s">
        <v>109</v>
      </c>
      <c r="U181">
        <v>25.796539429999999</v>
      </c>
      <c r="V181">
        <v>-80.208403970000006</v>
      </c>
      <c r="W181">
        <v>9</v>
      </c>
      <c r="X181">
        <v>28</v>
      </c>
    </row>
    <row r="182" spans="1:24" x14ac:dyDescent="0.45">
      <c r="A182">
        <v>181</v>
      </c>
      <c r="B182" t="s">
        <v>642</v>
      </c>
      <c r="C182" t="s">
        <v>307</v>
      </c>
      <c r="D182" s="1">
        <v>41179</v>
      </c>
      <c r="E182">
        <v>2012</v>
      </c>
      <c r="F182" t="s">
        <v>643</v>
      </c>
      <c r="G182" t="s">
        <v>24</v>
      </c>
      <c r="H182" t="s">
        <v>644</v>
      </c>
      <c r="I182" t="s">
        <v>62</v>
      </c>
      <c r="J182" t="s">
        <v>645</v>
      </c>
      <c r="K182">
        <v>7</v>
      </c>
      <c r="L182">
        <v>2</v>
      </c>
      <c r="M182">
        <v>8</v>
      </c>
      <c r="N182">
        <v>0</v>
      </c>
      <c r="O182">
        <v>36</v>
      </c>
      <c r="P182">
        <v>0</v>
      </c>
      <c r="R182" t="s">
        <v>52</v>
      </c>
      <c r="S182" t="s">
        <v>122</v>
      </c>
      <c r="T182" t="s">
        <v>109</v>
      </c>
      <c r="U182">
        <v>44.963587220000001</v>
      </c>
      <c r="V182">
        <v>-93.267836869999996</v>
      </c>
      <c r="W182">
        <v>9</v>
      </c>
      <c r="X182">
        <v>27</v>
      </c>
    </row>
    <row r="183" spans="1:24" x14ac:dyDescent="0.45">
      <c r="A183">
        <v>182</v>
      </c>
      <c r="B183" t="s">
        <v>646</v>
      </c>
      <c r="C183" t="s">
        <v>647</v>
      </c>
      <c r="D183" s="1">
        <v>41126</v>
      </c>
      <c r="E183">
        <v>2012</v>
      </c>
      <c r="F183" t="s">
        <v>648</v>
      </c>
      <c r="G183" t="s">
        <v>24</v>
      </c>
      <c r="H183" t="s">
        <v>649</v>
      </c>
      <c r="I183" t="s">
        <v>72</v>
      </c>
      <c r="J183" t="s">
        <v>650</v>
      </c>
      <c r="K183">
        <v>7</v>
      </c>
      <c r="L183">
        <v>4</v>
      </c>
      <c r="M183">
        <v>10</v>
      </c>
      <c r="N183">
        <v>0</v>
      </c>
      <c r="O183">
        <v>40</v>
      </c>
      <c r="P183">
        <v>1</v>
      </c>
      <c r="Q183" t="s">
        <v>93</v>
      </c>
      <c r="R183" t="s">
        <v>28</v>
      </c>
      <c r="S183" t="s">
        <v>122</v>
      </c>
      <c r="T183" t="s">
        <v>109</v>
      </c>
      <c r="U183">
        <v>42.880274419999999</v>
      </c>
      <c r="V183">
        <v>-87.900870789999999</v>
      </c>
      <c r="W183">
        <v>8</v>
      </c>
      <c r="X183">
        <v>5</v>
      </c>
    </row>
    <row r="184" spans="1:24" x14ac:dyDescent="0.45">
      <c r="A184">
        <v>183</v>
      </c>
      <c r="B184" t="s">
        <v>651</v>
      </c>
      <c r="C184" t="s">
        <v>652</v>
      </c>
      <c r="D184" s="1">
        <v>41110</v>
      </c>
      <c r="E184">
        <v>2012</v>
      </c>
      <c r="F184" t="s">
        <v>367</v>
      </c>
      <c r="G184" t="s">
        <v>24</v>
      </c>
      <c r="H184" t="s">
        <v>25</v>
      </c>
      <c r="I184" t="s">
        <v>57</v>
      </c>
      <c r="J184" t="s">
        <v>653</v>
      </c>
      <c r="K184">
        <v>12</v>
      </c>
      <c r="L184">
        <v>70</v>
      </c>
      <c r="M184">
        <v>82</v>
      </c>
      <c r="N184">
        <v>0</v>
      </c>
      <c r="O184">
        <v>24</v>
      </c>
      <c r="R184" t="s">
        <v>52</v>
      </c>
      <c r="S184" t="s">
        <v>654</v>
      </c>
      <c r="T184" t="s">
        <v>109</v>
      </c>
      <c r="U184">
        <v>39.709282999999999</v>
      </c>
      <c r="V184">
        <v>-104.823488</v>
      </c>
      <c r="W184">
        <v>7</v>
      </c>
      <c r="X184">
        <v>20</v>
      </c>
    </row>
    <row r="185" spans="1:24" x14ac:dyDescent="0.45">
      <c r="A185">
        <v>184</v>
      </c>
      <c r="B185" t="s">
        <v>655</v>
      </c>
      <c r="C185" t="s">
        <v>656</v>
      </c>
      <c r="D185" s="1">
        <v>41069</v>
      </c>
      <c r="E185">
        <v>2012</v>
      </c>
      <c r="F185" t="s">
        <v>599</v>
      </c>
      <c r="G185" t="s">
        <v>24</v>
      </c>
      <c r="H185" t="s">
        <v>331</v>
      </c>
      <c r="I185" t="s">
        <v>57</v>
      </c>
      <c r="J185" t="s">
        <v>657</v>
      </c>
      <c r="K185">
        <v>3</v>
      </c>
      <c r="L185">
        <v>3</v>
      </c>
      <c r="M185">
        <v>6</v>
      </c>
      <c r="N185">
        <v>0</v>
      </c>
      <c r="O185">
        <v>22</v>
      </c>
      <c r="R185" t="s">
        <v>101</v>
      </c>
      <c r="S185" t="s">
        <v>108</v>
      </c>
      <c r="T185" t="s">
        <v>109</v>
      </c>
      <c r="U185">
        <v>32.60598014</v>
      </c>
      <c r="V185">
        <v>-85.489892530000006</v>
      </c>
      <c r="W185">
        <v>6</v>
      </c>
      <c r="X185">
        <v>9</v>
      </c>
    </row>
    <row r="186" spans="1:24" x14ac:dyDescent="0.45">
      <c r="A186">
        <v>185</v>
      </c>
      <c r="B186" t="s">
        <v>658</v>
      </c>
      <c r="C186" t="s">
        <v>548</v>
      </c>
      <c r="D186" s="1">
        <v>41059</v>
      </c>
      <c r="E186">
        <v>2012</v>
      </c>
      <c r="G186" t="s">
        <v>464</v>
      </c>
      <c r="H186" t="s">
        <v>25</v>
      </c>
      <c r="I186" t="s">
        <v>223</v>
      </c>
      <c r="J186" t="s">
        <v>659</v>
      </c>
      <c r="K186">
        <v>6</v>
      </c>
      <c r="L186">
        <v>1</v>
      </c>
      <c r="M186">
        <v>6</v>
      </c>
      <c r="N186">
        <v>0</v>
      </c>
      <c r="O186">
        <v>40</v>
      </c>
      <c r="R186" t="s">
        <v>52</v>
      </c>
      <c r="S186" t="s">
        <v>122</v>
      </c>
      <c r="T186" t="s">
        <v>109</v>
      </c>
      <c r="U186">
        <v>47.621995750000004</v>
      </c>
      <c r="V186">
        <v>-122.323646</v>
      </c>
      <c r="W186">
        <v>5</v>
      </c>
      <c r="X186">
        <v>30</v>
      </c>
    </row>
    <row r="187" spans="1:24" x14ac:dyDescent="0.45">
      <c r="A187">
        <v>186</v>
      </c>
      <c r="B187" t="s">
        <v>660</v>
      </c>
      <c r="C187" t="s">
        <v>548</v>
      </c>
      <c r="D187" s="1">
        <v>41049</v>
      </c>
      <c r="E187">
        <v>2012</v>
      </c>
      <c r="G187" t="s">
        <v>464</v>
      </c>
      <c r="H187" t="s">
        <v>25</v>
      </c>
      <c r="I187" t="s">
        <v>223</v>
      </c>
      <c r="J187" t="s">
        <v>661</v>
      </c>
      <c r="K187">
        <v>6</v>
      </c>
      <c r="L187">
        <v>1</v>
      </c>
      <c r="M187">
        <v>7</v>
      </c>
      <c r="N187">
        <v>0</v>
      </c>
      <c r="O187">
        <v>40</v>
      </c>
      <c r="R187" t="s">
        <v>52</v>
      </c>
      <c r="S187" t="s">
        <v>654</v>
      </c>
      <c r="T187" t="s">
        <v>109</v>
      </c>
      <c r="U187">
        <v>47.603832099999998</v>
      </c>
      <c r="V187">
        <v>-122.3300624</v>
      </c>
      <c r="W187">
        <v>5</v>
      </c>
      <c r="X187">
        <v>20</v>
      </c>
    </row>
    <row r="188" spans="1:24" x14ac:dyDescent="0.45">
      <c r="A188">
        <v>187</v>
      </c>
      <c r="B188" t="s">
        <v>662</v>
      </c>
      <c r="C188" t="s">
        <v>443</v>
      </c>
      <c r="D188" s="1">
        <v>41005</v>
      </c>
      <c r="E188">
        <v>2012</v>
      </c>
      <c r="F188" t="s">
        <v>443</v>
      </c>
      <c r="H188" t="s">
        <v>663</v>
      </c>
      <c r="I188" t="s">
        <v>72</v>
      </c>
      <c r="J188" t="s">
        <v>664</v>
      </c>
      <c r="K188">
        <v>3</v>
      </c>
      <c r="L188">
        <v>2</v>
      </c>
      <c r="M188">
        <v>5</v>
      </c>
      <c r="N188">
        <v>0</v>
      </c>
      <c r="O188" t="s">
        <v>665</v>
      </c>
      <c r="R188" t="s">
        <v>28</v>
      </c>
      <c r="S188" t="s">
        <v>122</v>
      </c>
      <c r="T188" t="s">
        <v>109</v>
      </c>
      <c r="U188">
        <v>36.135432379999997</v>
      </c>
      <c r="V188">
        <v>-95.913161169999995</v>
      </c>
      <c r="W188">
        <v>4</v>
      </c>
      <c r="X188">
        <v>6</v>
      </c>
    </row>
    <row r="189" spans="1:24" x14ac:dyDescent="0.45">
      <c r="A189">
        <v>188</v>
      </c>
      <c r="B189" t="s">
        <v>666</v>
      </c>
      <c r="C189" t="s">
        <v>667</v>
      </c>
      <c r="D189" s="1">
        <v>41001</v>
      </c>
      <c r="E189">
        <v>2012</v>
      </c>
      <c r="F189" t="s">
        <v>668</v>
      </c>
      <c r="G189" t="s">
        <v>24</v>
      </c>
      <c r="H189" t="s">
        <v>25</v>
      </c>
      <c r="I189" t="s">
        <v>57</v>
      </c>
      <c r="J189" t="s">
        <v>669</v>
      </c>
      <c r="K189">
        <v>7</v>
      </c>
      <c r="L189">
        <v>3</v>
      </c>
      <c r="M189">
        <v>10</v>
      </c>
      <c r="N189">
        <v>0</v>
      </c>
      <c r="O189">
        <v>43</v>
      </c>
      <c r="R189" t="s">
        <v>52</v>
      </c>
      <c r="S189" t="s">
        <v>53</v>
      </c>
      <c r="T189" t="s">
        <v>109</v>
      </c>
      <c r="U189">
        <v>37.804380799999997</v>
      </c>
      <c r="V189">
        <v>-122.2708166</v>
      </c>
      <c r="W189">
        <v>4</v>
      </c>
      <c r="X189">
        <v>2</v>
      </c>
    </row>
    <row r="190" spans="1:24" x14ac:dyDescent="0.45">
      <c r="A190">
        <v>189</v>
      </c>
      <c r="B190" t="s">
        <v>670</v>
      </c>
      <c r="C190" t="s">
        <v>671</v>
      </c>
      <c r="D190" s="1">
        <v>40966</v>
      </c>
      <c r="E190">
        <v>2012</v>
      </c>
      <c r="F190" t="s">
        <v>672</v>
      </c>
      <c r="G190" t="s">
        <v>24</v>
      </c>
      <c r="H190" t="s">
        <v>331</v>
      </c>
      <c r="I190" t="s">
        <v>57</v>
      </c>
      <c r="J190" t="s">
        <v>673</v>
      </c>
      <c r="K190">
        <v>3</v>
      </c>
      <c r="L190">
        <v>3</v>
      </c>
      <c r="M190">
        <v>6</v>
      </c>
      <c r="N190">
        <v>0</v>
      </c>
      <c r="O190">
        <v>17</v>
      </c>
      <c r="R190" t="s">
        <v>52</v>
      </c>
      <c r="S190" t="s">
        <v>122</v>
      </c>
      <c r="T190" t="s">
        <v>109</v>
      </c>
      <c r="U190">
        <v>41.580255409999999</v>
      </c>
      <c r="V190">
        <v>-81.208126250000007</v>
      </c>
      <c r="W190">
        <v>2</v>
      </c>
      <c r="X190">
        <v>27</v>
      </c>
    </row>
    <row r="191" spans="1:24" x14ac:dyDescent="0.45">
      <c r="A191">
        <v>190</v>
      </c>
      <c r="B191" t="s">
        <v>674</v>
      </c>
      <c r="C191" t="s">
        <v>675</v>
      </c>
      <c r="D191" s="1">
        <v>40961</v>
      </c>
      <c r="E191">
        <v>2012</v>
      </c>
      <c r="F191" t="s">
        <v>676</v>
      </c>
      <c r="G191" t="s">
        <v>24</v>
      </c>
      <c r="H191" t="s">
        <v>119</v>
      </c>
      <c r="I191" t="s">
        <v>132</v>
      </c>
      <c r="J191" t="s">
        <v>677</v>
      </c>
      <c r="K191">
        <v>5</v>
      </c>
      <c r="L191">
        <v>0</v>
      </c>
      <c r="M191">
        <v>5</v>
      </c>
      <c r="N191">
        <v>0</v>
      </c>
      <c r="O191">
        <v>59</v>
      </c>
      <c r="R191" t="s">
        <v>52</v>
      </c>
      <c r="S191" t="s">
        <v>53</v>
      </c>
      <c r="T191" t="s">
        <v>109</v>
      </c>
      <c r="U191">
        <v>33.941212700000001</v>
      </c>
      <c r="V191">
        <v>-84.213530899999995</v>
      </c>
      <c r="W191">
        <v>2</v>
      </c>
      <c r="X191">
        <v>22</v>
      </c>
    </row>
    <row r="192" spans="1:24" x14ac:dyDescent="0.45">
      <c r="A192">
        <v>191</v>
      </c>
      <c r="B192" t="s">
        <v>678</v>
      </c>
      <c r="C192" t="s">
        <v>467</v>
      </c>
      <c r="D192" s="1">
        <v>40937</v>
      </c>
      <c r="E192">
        <v>2012</v>
      </c>
      <c r="F192" t="s">
        <v>118</v>
      </c>
      <c r="G192" t="s">
        <v>24</v>
      </c>
      <c r="H192" t="s">
        <v>25</v>
      </c>
      <c r="I192" t="s">
        <v>57</v>
      </c>
      <c r="J192" t="s">
        <v>679</v>
      </c>
      <c r="K192">
        <v>5</v>
      </c>
      <c r="L192">
        <v>0</v>
      </c>
      <c r="M192">
        <v>5</v>
      </c>
      <c r="N192">
        <v>0</v>
      </c>
      <c r="R192" t="s">
        <v>28</v>
      </c>
      <c r="S192" t="s">
        <v>108</v>
      </c>
      <c r="T192" t="s">
        <v>109</v>
      </c>
      <c r="U192">
        <v>33.5282865</v>
      </c>
      <c r="V192">
        <v>-86.795504480000005</v>
      </c>
      <c r="W192">
        <v>1</v>
      </c>
      <c r="X192">
        <v>29</v>
      </c>
    </row>
    <row r="193" spans="1:24" x14ac:dyDescent="0.45">
      <c r="A193">
        <v>192</v>
      </c>
      <c r="B193" t="s">
        <v>680</v>
      </c>
      <c r="C193" t="s">
        <v>681</v>
      </c>
      <c r="D193" s="1">
        <v>40828</v>
      </c>
      <c r="E193">
        <v>2011</v>
      </c>
      <c r="F193" t="s">
        <v>682</v>
      </c>
      <c r="G193" t="s">
        <v>464</v>
      </c>
      <c r="H193" t="s">
        <v>339</v>
      </c>
      <c r="I193" t="s">
        <v>132</v>
      </c>
      <c r="J193" t="s">
        <v>683</v>
      </c>
      <c r="K193">
        <v>8</v>
      </c>
      <c r="L193">
        <v>1</v>
      </c>
      <c r="M193">
        <v>9</v>
      </c>
      <c r="N193">
        <v>0</v>
      </c>
      <c r="O193">
        <v>41</v>
      </c>
      <c r="R193" t="s">
        <v>52</v>
      </c>
      <c r="S193" t="s">
        <v>122</v>
      </c>
      <c r="T193" t="s">
        <v>109</v>
      </c>
      <c r="U193">
        <v>33.754326319999997</v>
      </c>
      <c r="V193">
        <v>-118.0715378</v>
      </c>
      <c r="W193">
        <v>10</v>
      </c>
      <c r="X193">
        <v>12</v>
      </c>
    </row>
    <row r="194" spans="1:24" x14ac:dyDescent="0.45">
      <c r="A194">
        <v>193</v>
      </c>
      <c r="B194" t="s">
        <v>684</v>
      </c>
      <c r="C194" t="s">
        <v>685</v>
      </c>
      <c r="D194" s="1">
        <v>40792</v>
      </c>
      <c r="E194">
        <v>2011</v>
      </c>
      <c r="F194" t="s">
        <v>686</v>
      </c>
      <c r="G194" t="s">
        <v>24</v>
      </c>
      <c r="H194" t="s">
        <v>25</v>
      </c>
      <c r="I194" t="s">
        <v>57</v>
      </c>
      <c r="J194" t="s">
        <v>687</v>
      </c>
      <c r="K194">
        <v>5</v>
      </c>
      <c r="L194">
        <v>7</v>
      </c>
      <c r="M194">
        <v>12</v>
      </c>
      <c r="N194">
        <v>0</v>
      </c>
      <c r="O194">
        <v>32</v>
      </c>
      <c r="R194" t="s">
        <v>52</v>
      </c>
      <c r="S194" t="s">
        <v>78</v>
      </c>
      <c r="T194" t="s">
        <v>109</v>
      </c>
      <c r="U194">
        <v>39.163798399999997</v>
      </c>
      <c r="V194">
        <v>-119.76740340000001</v>
      </c>
      <c r="W194">
        <v>9</v>
      </c>
      <c r="X194">
        <v>6</v>
      </c>
    </row>
    <row r="195" spans="1:24" x14ac:dyDescent="0.45">
      <c r="A195">
        <v>194</v>
      </c>
      <c r="B195" t="s">
        <v>688</v>
      </c>
      <c r="C195" t="s">
        <v>689</v>
      </c>
      <c r="D195" s="1">
        <v>40731</v>
      </c>
      <c r="E195">
        <v>2011</v>
      </c>
      <c r="G195" t="s">
        <v>464</v>
      </c>
      <c r="H195" t="s">
        <v>522</v>
      </c>
      <c r="I195" t="s">
        <v>223</v>
      </c>
      <c r="J195" t="s">
        <v>690</v>
      </c>
      <c r="K195">
        <v>8</v>
      </c>
      <c r="L195">
        <v>2</v>
      </c>
      <c r="M195">
        <v>9</v>
      </c>
      <c r="N195">
        <v>0</v>
      </c>
      <c r="O195">
        <v>34</v>
      </c>
      <c r="R195" t="s">
        <v>52</v>
      </c>
      <c r="S195" t="s">
        <v>108</v>
      </c>
      <c r="T195" t="s">
        <v>109</v>
      </c>
      <c r="U195">
        <v>42.969204339999997</v>
      </c>
      <c r="V195">
        <v>-85.660089020000001</v>
      </c>
      <c r="W195">
        <v>7</v>
      </c>
      <c r="X195">
        <v>7</v>
      </c>
    </row>
    <row r="196" spans="1:24" x14ac:dyDescent="0.45">
      <c r="A196">
        <v>195</v>
      </c>
      <c r="B196" t="s">
        <v>691</v>
      </c>
      <c r="C196" t="s">
        <v>692</v>
      </c>
      <c r="D196" s="1">
        <v>40639</v>
      </c>
      <c r="E196">
        <v>2011</v>
      </c>
      <c r="F196" t="s">
        <v>693</v>
      </c>
      <c r="G196" t="s">
        <v>34</v>
      </c>
      <c r="H196" t="s">
        <v>522</v>
      </c>
      <c r="I196" t="s">
        <v>132</v>
      </c>
      <c r="J196" t="s">
        <v>694</v>
      </c>
      <c r="K196">
        <v>1</v>
      </c>
      <c r="L196">
        <v>3</v>
      </c>
      <c r="M196">
        <v>4</v>
      </c>
      <c r="N196">
        <v>0</v>
      </c>
      <c r="O196">
        <v>34</v>
      </c>
      <c r="R196" t="s">
        <v>52</v>
      </c>
      <c r="S196" t="s">
        <v>122</v>
      </c>
      <c r="T196" t="s">
        <v>109</v>
      </c>
      <c r="U196">
        <v>32.662401060000001</v>
      </c>
      <c r="V196">
        <v>-85.377069309999996</v>
      </c>
      <c r="W196">
        <v>4</v>
      </c>
      <c r="X196">
        <v>6</v>
      </c>
    </row>
    <row r="197" spans="1:24" x14ac:dyDescent="0.45">
      <c r="A197">
        <v>196</v>
      </c>
      <c r="B197" t="s">
        <v>695</v>
      </c>
      <c r="C197" t="s">
        <v>696</v>
      </c>
      <c r="D197" s="1">
        <v>40580</v>
      </c>
      <c r="E197">
        <v>2011</v>
      </c>
      <c r="F197" t="s">
        <v>697</v>
      </c>
      <c r="G197" t="s">
        <v>24</v>
      </c>
      <c r="H197" t="s">
        <v>25</v>
      </c>
      <c r="I197" t="s">
        <v>132</v>
      </c>
      <c r="J197" t="s">
        <v>698</v>
      </c>
      <c r="K197">
        <v>1</v>
      </c>
      <c r="L197">
        <v>11</v>
      </c>
      <c r="M197">
        <v>12</v>
      </c>
      <c r="N197">
        <v>0</v>
      </c>
      <c r="O197" t="s">
        <v>699</v>
      </c>
      <c r="R197" t="s">
        <v>101</v>
      </c>
      <c r="S197" t="s">
        <v>108</v>
      </c>
      <c r="T197" t="s">
        <v>109</v>
      </c>
      <c r="U197">
        <v>41.099339579999999</v>
      </c>
      <c r="V197">
        <v>-80.646317049999993</v>
      </c>
      <c r="W197">
        <v>2</v>
      </c>
      <c r="X197">
        <v>6</v>
      </c>
    </row>
    <row r="198" spans="1:24" x14ac:dyDescent="0.45">
      <c r="A198">
        <v>197</v>
      </c>
      <c r="B198" t="s">
        <v>700</v>
      </c>
      <c r="C198" t="s">
        <v>410</v>
      </c>
      <c r="D198" s="1">
        <v>40551</v>
      </c>
      <c r="E198">
        <v>2011</v>
      </c>
      <c r="G198" t="s">
        <v>34</v>
      </c>
      <c r="H198" t="s">
        <v>701</v>
      </c>
      <c r="I198" t="s">
        <v>57</v>
      </c>
      <c r="J198" t="s">
        <v>702</v>
      </c>
      <c r="K198">
        <v>6</v>
      </c>
      <c r="L198">
        <v>13</v>
      </c>
      <c r="M198">
        <v>19</v>
      </c>
      <c r="N198">
        <v>0</v>
      </c>
      <c r="O198">
        <v>22</v>
      </c>
      <c r="R198" t="s">
        <v>52</v>
      </c>
      <c r="S198" t="s">
        <v>654</v>
      </c>
      <c r="T198" t="s">
        <v>109</v>
      </c>
      <c r="U198">
        <v>32.221742900000002</v>
      </c>
      <c r="V198">
        <v>-110.926479</v>
      </c>
      <c r="W198">
        <v>1</v>
      </c>
      <c r="X198">
        <v>8</v>
      </c>
    </row>
    <row r="199" spans="1:24" x14ac:dyDescent="0.45">
      <c r="A199">
        <v>198</v>
      </c>
      <c r="B199" t="s">
        <v>703</v>
      </c>
      <c r="C199" t="s">
        <v>704</v>
      </c>
      <c r="D199" s="1">
        <v>40393</v>
      </c>
      <c r="E199">
        <v>2010</v>
      </c>
      <c r="F199" t="s">
        <v>555</v>
      </c>
      <c r="G199" t="s">
        <v>24</v>
      </c>
      <c r="I199" t="s">
        <v>112</v>
      </c>
      <c r="J199" t="s">
        <v>705</v>
      </c>
      <c r="K199">
        <v>9</v>
      </c>
      <c r="L199">
        <v>2</v>
      </c>
      <c r="M199">
        <v>11</v>
      </c>
      <c r="N199">
        <v>0</v>
      </c>
      <c r="O199">
        <v>34</v>
      </c>
      <c r="R199" t="s">
        <v>28</v>
      </c>
      <c r="S199" t="s">
        <v>706</v>
      </c>
      <c r="T199" t="s">
        <v>109</v>
      </c>
      <c r="U199">
        <v>41.775932400000002</v>
      </c>
      <c r="V199">
        <v>-72.521475499999994</v>
      </c>
      <c r="W199">
        <v>8</v>
      </c>
      <c r="X199">
        <v>3</v>
      </c>
    </row>
    <row r="200" spans="1:24" x14ac:dyDescent="0.45">
      <c r="A200">
        <v>199</v>
      </c>
      <c r="B200" t="s">
        <v>707</v>
      </c>
      <c r="C200" t="s">
        <v>708</v>
      </c>
      <c r="D200" s="1">
        <v>40221</v>
      </c>
      <c r="E200">
        <v>2010</v>
      </c>
      <c r="F200" t="s">
        <v>709</v>
      </c>
      <c r="G200" t="s">
        <v>24</v>
      </c>
      <c r="H200" t="s">
        <v>354</v>
      </c>
      <c r="I200" t="s">
        <v>223</v>
      </c>
      <c r="J200" t="s">
        <v>710</v>
      </c>
      <c r="K200">
        <v>0</v>
      </c>
      <c r="L200">
        <v>3</v>
      </c>
      <c r="M200">
        <v>6</v>
      </c>
      <c r="N200">
        <v>0</v>
      </c>
      <c r="O200">
        <v>44</v>
      </c>
      <c r="P200">
        <v>1</v>
      </c>
      <c r="Q200" t="s">
        <v>709</v>
      </c>
      <c r="R200" t="s">
        <v>28</v>
      </c>
      <c r="S200" t="s">
        <v>122</v>
      </c>
      <c r="T200" t="s">
        <v>570</v>
      </c>
      <c r="U200">
        <v>34.728275379999999</v>
      </c>
      <c r="V200">
        <v>-86.672305499999993</v>
      </c>
      <c r="W200">
        <v>2</v>
      </c>
      <c r="X200">
        <v>12</v>
      </c>
    </row>
    <row r="201" spans="1:24" x14ac:dyDescent="0.45">
      <c r="A201">
        <v>200</v>
      </c>
      <c r="B201" t="s">
        <v>711</v>
      </c>
      <c r="C201" t="s">
        <v>712</v>
      </c>
      <c r="D201" s="1">
        <v>40146</v>
      </c>
      <c r="E201">
        <v>2009</v>
      </c>
      <c r="F201" t="s">
        <v>713</v>
      </c>
      <c r="G201" t="s">
        <v>24</v>
      </c>
      <c r="H201" t="s">
        <v>241</v>
      </c>
      <c r="I201" t="s">
        <v>363</v>
      </c>
      <c r="J201" t="s">
        <v>714</v>
      </c>
      <c r="K201">
        <v>4</v>
      </c>
      <c r="L201">
        <v>1</v>
      </c>
      <c r="M201">
        <v>5</v>
      </c>
      <c r="N201">
        <v>4</v>
      </c>
      <c r="O201">
        <v>37</v>
      </c>
      <c r="R201" t="s">
        <v>52</v>
      </c>
      <c r="S201" t="s">
        <v>706</v>
      </c>
      <c r="T201" t="s">
        <v>109</v>
      </c>
      <c r="U201">
        <v>47.155845999999997</v>
      </c>
      <c r="V201">
        <v>-122.437031</v>
      </c>
      <c r="W201">
        <v>11</v>
      </c>
      <c r="X201">
        <v>29</v>
      </c>
    </row>
    <row r="202" spans="1:24" x14ac:dyDescent="0.45">
      <c r="A202">
        <v>201</v>
      </c>
      <c r="B202" t="s">
        <v>715</v>
      </c>
      <c r="C202" t="s">
        <v>716</v>
      </c>
      <c r="D202" s="1">
        <v>40146</v>
      </c>
      <c r="E202">
        <v>2009</v>
      </c>
      <c r="F202" t="s">
        <v>713</v>
      </c>
      <c r="G202" t="s">
        <v>24</v>
      </c>
      <c r="H202" t="s">
        <v>241</v>
      </c>
      <c r="I202" t="s">
        <v>363</v>
      </c>
      <c r="J202" t="s">
        <v>717</v>
      </c>
      <c r="K202">
        <v>5</v>
      </c>
      <c r="L202">
        <v>0</v>
      </c>
      <c r="M202">
        <v>4</v>
      </c>
      <c r="N202">
        <v>4</v>
      </c>
      <c r="O202">
        <v>37</v>
      </c>
      <c r="R202" t="s">
        <v>52</v>
      </c>
      <c r="S202" t="s">
        <v>108</v>
      </c>
      <c r="T202" t="s">
        <v>109</v>
      </c>
      <c r="U202">
        <v>47.162675790000002</v>
      </c>
      <c r="V202">
        <v>-122.5296574</v>
      </c>
      <c r="W202">
        <v>11</v>
      </c>
      <c r="X202">
        <v>29</v>
      </c>
    </row>
    <row r="203" spans="1:24" x14ac:dyDescent="0.45">
      <c r="A203">
        <v>202</v>
      </c>
      <c r="B203" t="s">
        <v>718</v>
      </c>
      <c r="C203" t="s">
        <v>559</v>
      </c>
      <c r="D203" s="1">
        <v>40122</v>
      </c>
      <c r="E203">
        <v>2009</v>
      </c>
      <c r="F203" t="s">
        <v>560</v>
      </c>
      <c r="G203" t="s">
        <v>24</v>
      </c>
      <c r="H203" t="s">
        <v>25</v>
      </c>
      <c r="I203" t="s">
        <v>57</v>
      </c>
      <c r="J203" t="s">
        <v>719</v>
      </c>
      <c r="K203">
        <v>13</v>
      </c>
      <c r="L203">
        <v>32</v>
      </c>
      <c r="M203">
        <v>45</v>
      </c>
      <c r="N203">
        <v>0</v>
      </c>
      <c r="O203">
        <v>39</v>
      </c>
      <c r="P203">
        <v>1</v>
      </c>
      <c r="Q203" t="s">
        <v>720</v>
      </c>
      <c r="R203" t="s">
        <v>52</v>
      </c>
      <c r="S203" t="s">
        <v>122</v>
      </c>
      <c r="T203" t="s">
        <v>109</v>
      </c>
      <c r="U203">
        <v>31.138143540000002</v>
      </c>
      <c r="V203">
        <v>-97.777978039999994</v>
      </c>
      <c r="W203">
        <v>11</v>
      </c>
      <c r="X203">
        <v>5</v>
      </c>
    </row>
    <row r="204" spans="1:24" x14ac:dyDescent="0.45">
      <c r="A204">
        <v>203</v>
      </c>
      <c r="B204" t="s">
        <v>721</v>
      </c>
      <c r="C204" t="s">
        <v>722</v>
      </c>
      <c r="D204" s="1">
        <v>39906</v>
      </c>
      <c r="E204">
        <v>2009</v>
      </c>
      <c r="F204" t="s">
        <v>723</v>
      </c>
      <c r="G204" t="s">
        <v>24</v>
      </c>
      <c r="H204" t="s">
        <v>25</v>
      </c>
      <c r="I204" t="s">
        <v>57</v>
      </c>
      <c r="J204" t="s">
        <v>724</v>
      </c>
      <c r="K204">
        <v>14</v>
      </c>
      <c r="L204">
        <v>4</v>
      </c>
      <c r="M204">
        <v>18</v>
      </c>
      <c r="N204">
        <v>0</v>
      </c>
      <c r="O204">
        <v>41</v>
      </c>
      <c r="R204" t="s">
        <v>52</v>
      </c>
      <c r="S204" t="s">
        <v>53</v>
      </c>
      <c r="T204" t="s">
        <v>109</v>
      </c>
      <c r="U204">
        <v>42.098686700000002</v>
      </c>
      <c r="V204">
        <v>-75.917973799999999</v>
      </c>
      <c r="W204">
        <v>4</v>
      </c>
      <c r="X204">
        <v>3</v>
      </c>
    </row>
    <row r="205" spans="1:24" x14ac:dyDescent="0.45">
      <c r="A205">
        <v>204</v>
      </c>
      <c r="B205" t="s">
        <v>725</v>
      </c>
      <c r="C205" t="s">
        <v>726</v>
      </c>
      <c r="D205" s="1">
        <v>39901</v>
      </c>
      <c r="E205">
        <v>2009</v>
      </c>
      <c r="F205" t="s">
        <v>727</v>
      </c>
      <c r="G205" t="s">
        <v>24</v>
      </c>
      <c r="H205" t="s">
        <v>339</v>
      </c>
      <c r="I205" t="s">
        <v>223</v>
      </c>
      <c r="J205" t="s">
        <v>728</v>
      </c>
      <c r="K205">
        <v>8</v>
      </c>
      <c r="L205">
        <v>3</v>
      </c>
      <c r="M205">
        <v>11</v>
      </c>
      <c r="N205">
        <v>0</v>
      </c>
      <c r="O205">
        <v>45</v>
      </c>
      <c r="R205" t="s">
        <v>52</v>
      </c>
      <c r="S205" t="s">
        <v>654</v>
      </c>
      <c r="T205" t="s">
        <v>109</v>
      </c>
      <c r="U205">
        <v>35.345801999999999</v>
      </c>
      <c r="V205">
        <v>-79.417054300000004</v>
      </c>
      <c r="W205">
        <v>3</v>
      </c>
      <c r="X205">
        <v>29</v>
      </c>
    </row>
    <row r="206" spans="1:24" x14ac:dyDescent="0.45">
      <c r="A206">
        <v>205</v>
      </c>
      <c r="B206" t="s">
        <v>729</v>
      </c>
      <c r="C206" t="s">
        <v>730</v>
      </c>
      <c r="D206" s="1">
        <v>39901</v>
      </c>
      <c r="E206">
        <v>2009</v>
      </c>
      <c r="F206" t="s">
        <v>118</v>
      </c>
      <c r="G206" t="s">
        <v>24</v>
      </c>
      <c r="H206" t="s">
        <v>119</v>
      </c>
      <c r="I206" t="s">
        <v>223</v>
      </c>
      <c r="J206" t="s">
        <v>731</v>
      </c>
      <c r="K206">
        <v>6</v>
      </c>
      <c r="L206">
        <v>1</v>
      </c>
      <c r="M206">
        <v>6</v>
      </c>
      <c r="N206">
        <v>0</v>
      </c>
      <c r="O206">
        <v>42</v>
      </c>
      <c r="P206">
        <v>1</v>
      </c>
      <c r="Q206" t="s">
        <v>732</v>
      </c>
      <c r="R206" t="s">
        <v>28</v>
      </c>
      <c r="S206" t="s">
        <v>144</v>
      </c>
      <c r="T206" t="s">
        <v>109</v>
      </c>
      <c r="U206">
        <v>37.364631719999998</v>
      </c>
      <c r="V206">
        <v>-121.96793150000001</v>
      </c>
      <c r="W206">
        <v>3</v>
      </c>
      <c r="X206">
        <v>29</v>
      </c>
    </row>
    <row r="207" spans="1:24" x14ac:dyDescent="0.45">
      <c r="A207">
        <v>206</v>
      </c>
      <c r="B207" t="s">
        <v>733</v>
      </c>
      <c r="C207" t="s">
        <v>726</v>
      </c>
      <c r="D207" s="1">
        <v>39901</v>
      </c>
      <c r="E207">
        <v>2009</v>
      </c>
      <c r="F207" t="s">
        <v>727</v>
      </c>
      <c r="G207" t="s">
        <v>24</v>
      </c>
      <c r="H207" t="s">
        <v>339</v>
      </c>
      <c r="I207" t="s">
        <v>223</v>
      </c>
      <c r="J207" t="s">
        <v>734</v>
      </c>
      <c r="K207">
        <v>8</v>
      </c>
      <c r="L207">
        <v>2</v>
      </c>
      <c r="M207">
        <v>10</v>
      </c>
      <c r="N207">
        <v>0</v>
      </c>
      <c r="O207">
        <v>45</v>
      </c>
      <c r="R207" t="s">
        <v>52</v>
      </c>
      <c r="S207" t="s">
        <v>122</v>
      </c>
      <c r="T207" t="s">
        <v>109</v>
      </c>
      <c r="U207">
        <v>35.339856089999998</v>
      </c>
      <c r="V207">
        <v>-79.413817249999994</v>
      </c>
      <c r="W207">
        <v>3</v>
      </c>
      <c r="X207">
        <v>29</v>
      </c>
    </row>
    <row r="208" spans="1:24" x14ac:dyDescent="0.45">
      <c r="A208">
        <v>207</v>
      </c>
      <c r="B208" t="s">
        <v>735</v>
      </c>
      <c r="C208" t="s">
        <v>736</v>
      </c>
      <c r="D208" s="1">
        <v>39882</v>
      </c>
      <c r="E208">
        <v>2009</v>
      </c>
      <c r="G208" t="s">
        <v>464</v>
      </c>
      <c r="H208" t="s">
        <v>25</v>
      </c>
      <c r="I208" t="s">
        <v>223</v>
      </c>
      <c r="J208" t="s">
        <v>737</v>
      </c>
      <c r="K208">
        <v>11</v>
      </c>
      <c r="L208">
        <v>6</v>
      </c>
      <c r="M208">
        <v>16</v>
      </c>
      <c r="N208">
        <v>0</v>
      </c>
      <c r="O208">
        <v>28</v>
      </c>
      <c r="R208" t="s">
        <v>28</v>
      </c>
      <c r="S208" t="s">
        <v>122</v>
      </c>
      <c r="T208" t="s">
        <v>109</v>
      </c>
      <c r="U208">
        <v>31.04367594</v>
      </c>
      <c r="V208">
        <v>-85.876346600000005</v>
      </c>
      <c r="W208">
        <v>3</v>
      </c>
      <c r="X208">
        <v>10</v>
      </c>
    </row>
    <row r="209" spans="1:24" x14ac:dyDescent="0.45">
      <c r="A209">
        <v>208</v>
      </c>
      <c r="B209" t="s">
        <v>738</v>
      </c>
      <c r="C209" t="s">
        <v>738</v>
      </c>
      <c r="D209" s="1">
        <v>39806</v>
      </c>
      <c r="E209">
        <v>2008</v>
      </c>
      <c r="F209" t="s">
        <v>118</v>
      </c>
      <c r="G209" t="s">
        <v>24</v>
      </c>
      <c r="H209" t="s">
        <v>119</v>
      </c>
      <c r="I209" t="s">
        <v>223</v>
      </c>
      <c r="J209" t="s">
        <v>739</v>
      </c>
      <c r="K209">
        <v>10</v>
      </c>
      <c r="L209">
        <v>2</v>
      </c>
      <c r="M209">
        <v>11</v>
      </c>
      <c r="N209">
        <v>0</v>
      </c>
      <c r="O209">
        <v>45</v>
      </c>
      <c r="R209" t="s">
        <v>28</v>
      </c>
      <c r="S209" t="s">
        <v>122</v>
      </c>
      <c r="T209" t="s">
        <v>109</v>
      </c>
      <c r="U209">
        <v>34.09026669</v>
      </c>
      <c r="V209">
        <v>-117.8819958</v>
      </c>
      <c r="W209">
        <v>12</v>
      </c>
      <c r="X209">
        <v>24</v>
      </c>
    </row>
    <row r="210" spans="1:24" x14ac:dyDescent="0.45">
      <c r="A210">
        <v>209</v>
      </c>
      <c r="B210" t="s">
        <v>740</v>
      </c>
      <c r="C210" t="s">
        <v>741</v>
      </c>
      <c r="D210" s="1">
        <v>39747</v>
      </c>
      <c r="E210">
        <v>2008</v>
      </c>
      <c r="F210" t="s">
        <v>742</v>
      </c>
      <c r="G210" t="s">
        <v>24</v>
      </c>
      <c r="H210" t="s">
        <v>331</v>
      </c>
      <c r="I210" t="s">
        <v>57</v>
      </c>
      <c r="J210" t="s">
        <v>743</v>
      </c>
      <c r="K210">
        <v>0</v>
      </c>
      <c r="L210">
        <v>1</v>
      </c>
      <c r="M210">
        <v>3</v>
      </c>
      <c r="N210">
        <v>0</v>
      </c>
      <c r="O210">
        <v>19</v>
      </c>
      <c r="R210" t="s">
        <v>28</v>
      </c>
      <c r="S210" t="s">
        <v>108</v>
      </c>
      <c r="T210" t="s">
        <v>109</v>
      </c>
      <c r="U210">
        <v>35.081307440000003</v>
      </c>
      <c r="V210">
        <v>-92.432782750000001</v>
      </c>
      <c r="W210">
        <v>10</v>
      </c>
      <c r="X210">
        <v>26</v>
      </c>
    </row>
    <row r="211" spans="1:24" x14ac:dyDescent="0.45">
      <c r="A211">
        <v>210</v>
      </c>
      <c r="B211" t="s">
        <v>744</v>
      </c>
      <c r="C211" t="s">
        <v>431</v>
      </c>
      <c r="D211" s="1">
        <v>39653</v>
      </c>
      <c r="E211">
        <v>2008</v>
      </c>
      <c r="F211" t="s">
        <v>744</v>
      </c>
      <c r="G211" t="s">
        <v>24</v>
      </c>
      <c r="H211" t="s">
        <v>25</v>
      </c>
      <c r="I211" t="s">
        <v>132</v>
      </c>
      <c r="J211" t="s">
        <v>745</v>
      </c>
      <c r="K211">
        <v>0</v>
      </c>
      <c r="L211">
        <v>3</v>
      </c>
      <c r="M211">
        <v>3</v>
      </c>
      <c r="N211">
        <v>0</v>
      </c>
      <c r="O211">
        <v>24</v>
      </c>
      <c r="R211" t="s">
        <v>28</v>
      </c>
      <c r="S211" t="s">
        <v>108</v>
      </c>
      <c r="T211" t="s">
        <v>109</v>
      </c>
      <c r="U211">
        <v>33.571458749999998</v>
      </c>
      <c r="V211">
        <v>-112.09048540000001</v>
      </c>
      <c r="W211">
        <v>7</v>
      </c>
      <c r="X211">
        <v>24</v>
      </c>
    </row>
    <row r="212" spans="1:24" x14ac:dyDescent="0.45">
      <c r="A212">
        <v>211</v>
      </c>
      <c r="B212" t="s">
        <v>746</v>
      </c>
      <c r="C212" t="s">
        <v>747</v>
      </c>
      <c r="D212" s="1">
        <v>39624</v>
      </c>
      <c r="E212">
        <v>2008</v>
      </c>
      <c r="F212" t="s">
        <v>748</v>
      </c>
      <c r="G212" t="s">
        <v>24</v>
      </c>
      <c r="H212" t="s">
        <v>354</v>
      </c>
      <c r="I212" t="s">
        <v>132</v>
      </c>
      <c r="J212" t="s">
        <v>749</v>
      </c>
      <c r="K212">
        <v>7</v>
      </c>
      <c r="L212">
        <v>1</v>
      </c>
      <c r="M212">
        <v>7</v>
      </c>
      <c r="N212">
        <v>0</v>
      </c>
      <c r="O212">
        <v>25</v>
      </c>
      <c r="P212">
        <v>1</v>
      </c>
      <c r="Q212" t="s">
        <v>746</v>
      </c>
      <c r="R212" t="s">
        <v>28</v>
      </c>
      <c r="S212" t="s">
        <v>122</v>
      </c>
      <c r="T212" t="s">
        <v>109</v>
      </c>
      <c r="U212">
        <v>37.840404110000001</v>
      </c>
      <c r="V212">
        <v>-87.578537549999993</v>
      </c>
      <c r="W212">
        <v>6</v>
      </c>
      <c r="X212">
        <v>25</v>
      </c>
    </row>
    <row r="213" spans="1:24" x14ac:dyDescent="0.45">
      <c r="A213">
        <v>212</v>
      </c>
      <c r="B213" t="s">
        <v>750</v>
      </c>
      <c r="C213" t="s">
        <v>751</v>
      </c>
      <c r="D213" s="1">
        <v>39492</v>
      </c>
      <c r="E213">
        <v>2008</v>
      </c>
      <c r="F213" t="s">
        <v>752</v>
      </c>
      <c r="G213" t="s">
        <v>24</v>
      </c>
      <c r="H213" t="s">
        <v>331</v>
      </c>
      <c r="I213" t="s">
        <v>57</v>
      </c>
      <c r="J213" t="s">
        <v>753</v>
      </c>
      <c r="K213">
        <v>5</v>
      </c>
      <c r="L213">
        <v>21</v>
      </c>
      <c r="M213">
        <v>26</v>
      </c>
      <c r="N213">
        <v>0</v>
      </c>
      <c r="O213">
        <v>27</v>
      </c>
      <c r="R213" t="s">
        <v>52</v>
      </c>
      <c r="S213" t="s">
        <v>654</v>
      </c>
      <c r="T213" t="s">
        <v>109</v>
      </c>
      <c r="U213">
        <v>41.929473600000001</v>
      </c>
      <c r="V213">
        <v>-88.750364700000006</v>
      </c>
      <c r="W213">
        <v>2</v>
      </c>
      <c r="X213">
        <v>14</v>
      </c>
    </row>
    <row r="214" spans="1:24" x14ac:dyDescent="0.45">
      <c r="A214">
        <v>213</v>
      </c>
      <c r="B214" t="s">
        <v>754</v>
      </c>
      <c r="C214" t="s">
        <v>755</v>
      </c>
      <c r="D214" s="1">
        <v>39485</v>
      </c>
      <c r="E214">
        <v>2008</v>
      </c>
      <c r="F214" t="s">
        <v>756</v>
      </c>
      <c r="G214" t="s">
        <v>464</v>
      </c>
      <c r="H214" t="s">
        <v>757</v>
      </c>
      <c r="I214" t="s">
        <v>57</v>
      </c>
      <c r="J214" t="s">
        <v>758</v>
      </c>
      <c r="K214">
        <v>6</v>
      </c>
      <c r="L214">
        <v>2</v>
      </c>
      <c r="M214">
        <v>7</v>
      </c>
      <c r="N214">
        <v>0</v>
      </c>
      <c r="O214">
        <v>52</v>
      </c>
      <c r="P214">
        <v>1</v>
      </c>
      <c r="R214" t="s">
        <v>28</v>
      </c>
      <c r="S214" t="s">
        <v>108</v>
      </c>
      <c r="T214" t="s">
        <v>109</v>
      </c>
      <c r="U214">
        <v>38.578891689999999</v>
      </c>
      <c r="V214">
        <v>-90.420237540000002</v>
      </c>
      <c r="W214">
        <v>2</v>
      </c>
      <c r="X214">
        <v>7</v>
      </c>
    </row>
    <row r="215" spans="1:24" x14ac:dyDescent="0.45">
      <c r="A215">
        <v>214</v>
      </c>
      <c r="B215" t="s">
        <v>759</v>
      </c>
      <c r="C215" t="s">
        <v>759</v>
      </c>
      <c r="D215" s="1">
        <v>39440</v>
      </c>
      <c r="E215">
        <v>2007</v>
      </c>
      <c r="F215" t="s">
        <v>118</v>
      </c>
      <c r="G215" t="s">
        <v>24</v>
      </c>
      <c r="H215" t="s">
        <v>119</v>
      </c>
      <c r="I215" t="s">
        <v>760</v>
      </c>
      <c r="J215" t="s">
        <v>761</v>
      </c>
      <c r="K215">
        <v>6</v>
      </c>
      <c r="L215">
        <v>0</v>
      </c>
      <c r="M215">
        <v>6</v>
      </c>
      <c r="N215">
        <v>0</v>
      </c>
      <c r="O215">
        <v>29</v>
      </c>
      <c r="P215">
        <v>0</v>
      </c>
      <c r="R215" t="s">
        <v>28</v>
      </c>
      <c r="S215" t="s">
        <v>122</v>
      </c>
      <c r="T215" t="s">
        <v>300</v>
      </c>
      <c r="U215">
        <v>47.64628742</v>
      </c>
      <c r="V215">
        <v>-121.9088524</v>
      </c>
      <c r="W215">
        <v>12</v>
      </c>
      <c r="X215">
        <v>24</v>
      </c>
    </row>
    <row r="216" spans="1:24" x14ac:dyDescent="0.45">
      <c r="A216">
        <v>215</v>
      </c>
      <c r="B216" t="s">
        <v>762</v>
      </c>
      <c r="C216" t="s">
        <v>544</v>
      </c>
      <c r="D216" s="1">
        <v>39427</v>
      </c>
      <c r="E216">
        <v>2007</v>
      </c>
      <c r="F216" t="s">
        <v>763</v>
      </c>
      <c r="G216" t="s">
        <v>34</v>
      </c>
      <c r="H216" t="s">
        <v>25</v>
      </c>
      <c r="I216" t="s">
        <v>57</v>
      </c>
      <c r="J216" t="s">
        <v>764</v>
      </c>
      <c r="K216">
        <v>0</v>
      </c>
      <c r="L216">
        <v>6</v>
      </c>
      <c r="M216">
        <v>6</v>
      </c>
      <c r="N216">
        <v>0</v>
      </c>
      <c r="O216">
        <v>18</v>
      </c>
      <c r="R216" t="s">
        <v>28</v>
      </c>
      <c r="S216" t="s">
        <v>108</v>
      </c>
      <c r="T216" t="s">
        <v>109</v>
      </c>
      <c r="U216">
        <v>36.189319230000002</v>
      </c>
      <c r="V216">
        <v>-115.3264875</v>
      </c>
      <c r="W216">
        <v>12</v>
      </c>
      <c r="X216">
        <v>11</v>
      </c>
    </row>
    <row r="217" spans="1:24" x14ac:dyDescent="0.45">
      <c r="A217">
        <v>216</v>
      </c>
      <c r="B217" t="s">
        <v>765</v>
      </c>
      <c r="C217" t="s">
        <v>766</v>
      </c>
      <c r="D217" s="1">
        <v>39425</v>
      </c>
      <c r="E217">
        <v>2007</v>
      </c>
      <c r="F217" t="s">
        <v>767</v>
      </c>
      <c r="G217" t="s">
        <v>24</v>
      </c>
      <c r="H217" t="s">
        <v>25</v>
      </c>
      <c r="I217" t="s">
        <v>132</v>
      </c>
      <c r="J217" t="s">
        <v>768</v>
      </c>
      <c r="K217">
        <v>5</v>
      </c>
      <c r="L217">
        <v>5</v>
      </c>
      <c r="M217">
        <v>9</v>
      </c>
      <c r="N217">
        <v>0</v>
      </c>
      <c r="O217">
        <v>24</v>
      </c>
      <c r="R217" t="s">
        <v>28</v>
      </c>
      <c r="S217" t="s">
        <v>122</v>
      </c>
      <c r="T217" t="s">
        <v>109</v>
      </c>
      <c r="U217">
        <v>39.810874740000003</v>
      </c>
      <c r="V217">
        <v>-105.173715</v>
      </c>
      <c r="W217">
        <v>12</v>
      </c>
      <c r="X217">
        <v>9</v>
      </c>
    </row>
    <row r="218" spans="1:24" x14ac:dyDescent="0.45">
      <c r="A218">
        <v>217</v>
      </c>
      <c r="B218" t="s">
        <v>769</v>
      </c>
      <c r="C218" t="s">
        <v>290</v>
      </c>
      <c r="D218" s="1">
        <v>39421</v>
      </c>
      <c r="E218">
        <v>2007</v>
      </c>
      <c r="F218" t="s">
        <v>491</v>
      </c>
      <c r="G218" t="s">
        <v>24</v>
      </c>
      <c r="H218" t="s">
        <v>25</v>
      </c>
      <c r="I218" t="s">
        <v>57</v>
      </c>
      <c r="J218" t="s">
        <v>770</v>
      </c>
      <c r="K218">
        <v>9</v>
      </c>
      <c r="L218">
        <v>4</v>
      </c>
      <c r="M218">
        <v>13</v>
      </c>
      <c r="N218">
        <v>0</v>
      </c>
      <c r="O218">
        <v>19</v>
      </c>
      <c r="R218" t="s">
        <v>52</v>
      </c>
      <c r="S218" t="s">
        <v>654</v>
      </c>
      <c r="T218" t="s">
        <v>109</v>
      </c>
      <c r="U218">
        <v>41.258731699999998</v>
      </c>
      <c r="V218">
        <v>-95.937873199999999</v>
      </c>
      <c r="W218">
        <v>12</v>
      </c>
      <c r="X218">
        <v>5</v>
      </c>
    </row>
    <row r="219" spans="1:24" x14ac:dyDescent="0.45">
      <c r="A219">
        <v>218</v>
      </c>
      <c r="B219" t="s">
        <v>771</v>
      </c>
      <c r="C219" t="s">
        <v>772</v>
      </c>
      <c r="D219" s="1">
        <v>39380</v>
      </c>
      <c r="E219">
        <v>2007</v>
      </c>
      <c r="F219" t="s">
        <v>773</v>
      </c>
      <c r="G219" t="s">
        <v>34</v>
      </c>
      <c r="H219" t="s">
        <v>331</v>
      </c>
      <c r="I219" t="s">
        <v>112</v>
      </c>
      <c r="J219" t="s">
        <v>774</v>
      </c>
      <c r="K219">
        <v>0</v>
      </c>
      <c r="L219">
        <v>4</v>
      </c>
      <c r="M219">
        <v>4</v>
      </c>
      <c r="N219">
        <v>0</v>
      </c>
      <c r="O219">
        <v>15</v>
      </c>
      <c r="R219" t="s">
        <v>28</v>
      </c>
      <c r="S219" t="s">
        <v>108</v>
      </c>
      <c r="T219" t="s">
        <v>109</v>
      </c>
      <c r="U219">
        <v>43.419291170000001</v>
      </c>
      <c r="V219">
        <v>-83.950327590000001</v>
      </c>
      <c r="W219">
        <v>10</v>
      </c>
      <c r="X219">
        <v>25</v>
      </c>
    </row>
    <row r="220" spans="1:24" x14ac:dyDescent="0.45">
      <c r="A220">
        <v>219</v>
      </c>
      <c r="B220" t="s">
        <v>775</v>
      </c>
      <c r="C220" t="s">
        <v>399</v>
      </c>
      <c r="D220" s="1">
        <v>39366</v>
      </c>
      <c r="E220">
        <v>2007</v>
      </c>
      <c r="F220" t="s">
        <v>775</v>
      </c>
      <c r="G220" t="s">
        <v>24</v>
      </c>
      <c r="H220" t="s">
        <v>776</v>
      </c>
      <c r="I220" t="s">
        <v>777</v>
      </c>
      <c r="J220" t="s">
        <v>778</v>
      </c>
      <c r="K220">
        <v>1</v>
      </c>
      <c r="L220">
        <v>4</v>
      </c>
      <c r="M220">
        <v>4</v>
      </c>
      <c r="N220">
        <v>0</v>
      </c>
      <c r="O220">
        <v>14</v>
      </c>
      <c r="R220" t="s">
        <v>52</v>
      </c>
      <c r="S220" t="s">
        <v>122</v>
      </c>
      <c r="T220" t="s">
        <v>109</v>
      </c>
      <c r="U220">
        <v>41.476575570000001</v>
      </c>
      <c r="V220">
        <v>-81.680515020000001</v>
      </c>
      <c r="W220">
        <v>10</v>
      </c>
      <c r="X220">
        <v>11</v>
      </c>
    </row>
    <row r="221" spans="1:24" x14ac:dyDescent="0.45">
      <c r="A221">
        <v>220</v>
      </c>
      <c r="B221" t="s">
        <v>779</v>
      </c>
      <c r="C221" t="s">
        <v>780</v>
      </c>
      <c r="D221" s="1">
        <v>39362</v>
      </c>
      <c r="E221">
        <v>2007</v>
      </c>
      <c r="F221" t="s">
        <v>118</v>
      </c>
      <c r="G221" t="s">
        <v>24</v>
      </c>
      <c r="H221" t="s">
        <v>165</v>
      </c>
      <c r="I221" t="s">
        <v>132</v>
      </c>
      <c r="J221" t="s">
        <v>781</v>
      </c>
      <c r="K221">
        <v>6</v>
      </c>
      <c r="L221">
        <v>1</v>
      </c>
      <c r="M221">
        <v>7</v>
      </c>
      <c r="N221">
        <v>0</v>
      </c>
      <c r="O221">
        <v>20</v>
      </c>
      <c r="P221">
        <v>1</v>
      </c>
      <c r="Q221" t="s">
        <v>782</v>
      </c>
      <c r="R221" t="s">
        <v>47</v>
      </c>
      <c r="S221" t="s">
        <v>654</v>
      </c>
      <c r="T221" t="s">
        <v>109</v>
      </c>
      <c r="U221">
        <v>45.571907199999998</v>
      </c>
      <c r="V221">
        <v>-88.902892199999997</v>
      </c>
      <c r="W221">
        <v>10</v>
      </c>
      <c r="X221">
        <v>7</v>
      </c>
    </row>
    <row r="222" spans="1:24" x14ac:dyDescent="0.45">
      <c r="A222">
        <v>221</v>
      </c>
      <c r="B222" t="s">
        <v>783</v>
      </c>
      <c r="C222" t="s">
        <v>784</v>
      </c>
      <c r="D222" s="1">
        <v>39188</v>
      </c>
      <c r="E222">
        <v>2007</v>
      </c>
      <c r="F222" t="s">
        <v>785</v>
      </c>
      <c r="G222" t="s">
        <v>24</v>
      </c>
      <c r="H222" t="s">
        <v>25</v>
      </c>
      <c r="I222" t="s">
        <v>57</v>
      </c>
      <c r="J222" t="s">
        <v>786</v>
      </c>
      <c r="K222">
        <v>32</v>
      </c>
      <c r="L222">
        <v>23</v>
      </c>
      <c r="M222">
        <v>55</v>
      </c>
      <c r="N222">
        <v>0</v>
      </c>
      <c r="O222">
        <v>23</v>
      </c>
      <c r="R222" t="s">
        <v>52</v>
      </c>
      <c r="S222" t="s">
        <v>53</v>
      </c>
      <c r="T222" t="s">
        <v>109</v>
      </c>
      <c r="U222">
        <v>37.229573299999998</v>
      </c>
      <c r="V222">
        <v>-80.413939299999996</v>
      </c>
      <c r="W222">
        <v>4</v>
      </c>
      <c r="X222">
        <v>16</v>
      </c>
    </row>
    <row r="223" spans="1:24" x14ac:dyDescent="0.45">
      <c r="A223">
        <v>222</v>
      </c>
      <c r="B223" t="s">
        <v>787</v>
      </c>
      <c r="C223" t="s">
        <v>788</v>
      </c>
      <c r="D223" s="1">
        <v>39182</v>
      </c>
      <c r="E223">
        <v>2007</v>
      </c>
      <c r="F223" t="s">
        <v>787</v>
      </c>
      <c r="G223" t="s">
        <v>24</v>
      </c>
      <c r="H223" t="s">
        <v>331</v>
      </c>
      <c r="I223" t="s">
        <v>57</v>
      </c>
      <c r="J223" t="s">
        <v>789</v>
      </c>
      <c r="K223">
        <v>0</v>
      </c>
      <c r="L223">
        <v>10</v>
      </c>
      <c r="M223">
        <v>10</v>
      </c>
      <c r="N223">
        <v>0</v>
      </c>
      <c r="O223">
        <v>15</v>
      </c>
      <c r="R223" t="s">
        <v>28</v>
      </c>
      <c r="S223" t="s">
        <v>191</v>
      </c>
      <c r="T223" t="s">
        <v>109</v>
      </c>
      <c r="U223">
        <v>45.50216511</v>
      </c>
      <c r="V223">
        <v>-122.44127589999999</v>
      </c>
      <c r="W223">
        <v>4</v>
      </c>
      <c r="X223">
        <v>10</v>
      </c>
    </row>
    <row r="224" spans="1:24" x14ac:dyDescent="0.45">
      <c r="A224">
        <v>223</v>
      </c>
      <c r="B224" t="s">
        <v>790</v>
      </c>
      <c r="C224" t="s">
        <v>791</v>
      </c>
      <c r="D224" s="1">
        <v>39125</v>
      </c>
      <c r="E224">
        <v>2007</v>
      </c>
      <c r="F224" t="s">
        <v>790</v>
      </c>
      <c r="G224" t="s">
        <v>34</v>
      </c>
      <c r="H224" t="s">
        <v>25</v>
      </c>
      <c r="I224" t="s">
        <v>792</v>
      </c>
      <c r="J224" t="s">
        <v>793</v>
      </c>
      <c r="K224">
        <v>6</v>
      </c>
      <c r="L224">
        <v>4</v>
      </c>
      <c r="M224">
        <v>9</v>
      </c>
      <c r="N224">
        <v>0</v>
      </c>
      <c r="O224">
        <v>18</v>
      </c>
      <c r="R224" t="s">
        <v>101</v>
      </c>
      <c r="S224" t="s">
        <v>122</v>
      </c>
      <c r="T224" t="s">
        <v>109</v>
      </c>
      <c r="U224">
        <v>40.77787404</v>
      </c>
      <c r="V224">
        <v>-111.9312168</v>
      </c>
      <c r="W224">
        <v>2</v>
      </c>
      <c r="X224">
        <v>12</v>
      </c>
    </row>
    <row r="225" spans="1:24" x14ac:dyDescent="0.45">
      <c r="A225">
        <v>224</v>
      </c>
      <c r="B225" t="s">
        <v>794</v>
      </c>
      <c r="C225" t="s">
        <v>795</v>
      </c>
      <c r="D225" s="1">
        <v>38992</v>
      </c>
      <c r="E225">
        <v>2006</v>
      </c>
      <c r="F225" t="s">
        <v>796</v>
      </c>
      <c r="G225" t="s">
        <v>24</v>
      </c>
      <c r="H225" t="s">
        <v>797</v>
      </c>
      <c r="I225" t="s">
        <v>57</v>
      </c>
      <c r="J225" t="s">
        <v>798</v>
      </c>
      <c r="K225">
        <v>6</v>
      </c>
      <c r="L225">
        <v>5</v>
      </c>
      <c r="M225">
        <v>11</v>
      </c>
      <c r="N225">
        <v>0</v>
      </c>
      <c r="O225">
        <v>32</v>
      </c>
      <c r="R225" t="s">
        <v>28</v>
      </c>
      <c r="S225" t="s">
        <v>654</v>
      </c>
      <c r="T225" t="s">
        <v>109</v>
      </c>
      <c r="U225">
        <v>39.9589</v>
      </c>
      <c r="V225">
        <v>-76.080600000000004</v>
      </c>
      <c r="W225">
        <v>10</v>
      </c>
      <c r="X225">
        <v>2</v>
      </c>
    </row>
    <row r="226" spans="1:24" x14ac:dyDescent="0.45">
      <c r="A226">
        <v>225</v>
      </c>
      <c r="B226" t="s">
        <v>799</v>
      </c>
      <c r="C226" t="s">
        <v>800</v>
      </c>
      <c r="D226" s="1">
        <v>38992</v>
      </c>
      <c r="E226">
        <v>2006</v>
      </c>
      <c r="F226" t="s">
        <v>796</v>
      </c>
      <c r="G226" t="s">
        <v>24</v>
      </c>
      <c r="H226" t="s">
        <v>797</v>
      </c>
      <c r="I226" t="s">
        <v>57</v>
      </c>
      <c r="J226" t="s">
        <v>801</v>
      </c>
      <c r="K226">
        <v>6</v>
      </c>
      <c r="L226">
        <v>5</v>
      </c>
      <c r="M226">
        <v>10</v>
      </c>
      <c r="N226">
        <v>0</v>
      </c>
      <c r="O226">
        <v>32</v>
      </c>
      <c r="R226" t="s">
        <v>101</v>
      </c>
      <c r="S226" t="s">
        <v>122</v>
      </c>
      <c r="T226" t="s">
        <v>109</v>
      </c>
      <c r="U226">
        <v>40.042143850000002</v>
      </c>
      <c r="V226">
        <v>-76.301008719999999</v>
      </c>
      <c r="W226">
        <v>10</v>
      </c>
      <c r="X226">
        <v>2</v>
      </c>
    </row>
    <row r="227" spans="1:24" x14ac:dyDescent="0.45">
      <c r="A227">
        <v>226</v>
      </c>
      <c r="B227" t="s">
        <v>802</v>
      </c>
      <c r="C227" t="s">
        <v>183</v>
      </c>
      <c r="D227" s="1">
        <v>38977</v>
      </c>
      <c r="E227">
        <v>2006</v>
      </c>
      <c r="H227" t="s">
        <v>803</v>
      </c>
      <c r="I227" t="s">
        <v>112</v>
      </c>
      <c r="J227" t="s">
        <v>804</v>
      </c>
      <c r="K227">
        <v>0</v>
      </c>
      <c r="L227">
        <v>5</v>
      </c>
      <c r="M227">
        <v>5</v>
      </c>
      <c r="N227">
        <v>0</v>
      </c>
      <c r="O227">
        <v>18</v>
      </c>
      <c r="R227" t="s">
        <v>101</v>
      </c>
      <c r="S227" t="s">
        <v>108</v>
      </c>
      <c r="T227" t="s">
        <v>109</v>
      </c>
      <c r="U227">
        <v>40.439485480000002</v>
      </c>
      <c r="V227">
        <v>-79.976315810000003</v>
      </c>
      <c r="W227">
        <v>9</v>
      </c>
      <c r="X227">
        <v>17</v>
      </c>
    </row>
    <row r="228" spans="1:24" x14ac:dyDescent="0.45">
      <c r="A228">
        <v>227</v>
      </c>
      <c r="B228" t="s">
        <v>805</v>
      </c>
      <c r="C228" t="s">
        <v>806</v>
      </c>
      <c r="D228" s="1">
        <v>38959</v>
      </c>
      <c r="E228">
        <v>2006</v>
      </c>
      <c r="F228" t="s">
        <v>807</v>
      </c>
      <c r="G228" t="s">
        <v>24</v>
      </c>
      <c r="H228" t="s">
        <v>25</v>
      </c>
      <c r="I228" t="s">
        <v>223</v>
      </c>
      <c r="J228" t="s">
        <v>808</v>
      </c>
      <c r="K228">
        <v>1</v>
      </c>
      <c r="L228">
        <v>2</v>
      </c>
      <c r="M228">
        <v>3</v>
      </c>
      <c r="N228">
        <v>0</v>
      </c>
      <c r="O228">
        <v>18</v>
      </c>
      <c r="R228" t="s">
        <v>52</v>
      </c>
      <c r="S228" t="s">
        <v>191</v>
      </c>
      <c r="T228" t="s">
        <v>109</v>
      </c>
      <c r="U228">
        <v>36.040998569999999</v>
      </c>
      <c r="V228">
        <v>-79.09701201</v>
      </c>
      <c r="W228">
        <v>8</v>
      </c>
      <c r="X228">
        <v>30</v>
      </c>
    </row>
    <row r="229" spans="1:24" x14ac:dyDescent="0.45">
      <c r="A229">
        <v>228</v>
      </c>
      <c r="B229" t="s">
        <v>809</v>
      </c>
      <c r="C229" t="s">
        <v>810</v>
      </c>
      <c r="D229" s="1">
        <v>38953</v>
      </c>
      <c r="E229">
        <v>2006</v>
      </c>
      <c r="F229" t="s">
        <v>807</v>
      </c>
      <c r="G229" t="s">
        <v>24</v>
      </c>
      <c r="H229" t="s">
        <v>811</v>
      </c>
      <c r="I229" t="s">
        <v>223</v>
      </c>
      <c r="J229" t="s">
        <v>812</v>
      </c>
      <c r="K229">
        <v>2</v>
      </c>
      <c r="L229">
        <v>2</v>
      </c>
      <c r="M229">
        <v>4</v>
      </c>
      <c r="N229">
        <v>0</v>
      </c>
      <c r="O229">
        <v>26</v>
      </c>
      <c r="R229" t="s">
        <v>52</v>
      </c>
      <c r="S229" t="s">
        <v>108</v>
      </c>
      <c r="T229" t="s">
        <v>109</v>
      </c>
      <c r="U229">
        <v>44.490220389999998</v>
      </c>
      <c r="V229">
        <v>-73.114006279999998</v>
      </c>
      <c r="W229">
        <v>8</v>
      </c>
      <c r="X229">
        <v>24</v>
      </c>
    </row>
    <row r="230" spans="1:24" x14ac:dyDescent="0.45">
      <c r="A230">
        <v>229</v>
      </c>
      <c r="B230" t="s">
        <v>813</v>
      </c>
      <c r="C230" t="s">
        <v>548</v>
      </c>
      <c r="D230" s="1">
        <v>38801</v>
      </c>
      <c r="E230">
        <v>2006</v>
      </c>
      <c r="F230" t="s">
        <v>814</v>
      </c>
      <c r="H230" t="s">
        <v>25</v>
      </c>
      <c r="I230" t="s">
        <v>815</v>
      </c>
      <c r="J230" t="s">
        <v>816</v>
      </c>
      <c r="K230">
        <v>7</v>
      </c>
      <c r="L230">
        <v>2</v>
      </c>
      <c r="M230">
        <v>9</v>
      </c>
      <c r="N230">
        <v>0</v>
      </c>
      <c r="O230">
        <v>28</v>
      </c>
      <c r="R230" t="s">
        <v>28</v>
      </c>
      <c r="S230" t="s">
        <v>654</v>
      </c>
      <c r="T230" t="s">
        <v>109</v>
      </c>
      <c r="U230">
        <v>47.622900000000001</v>
      </c>
      <c r="V230">
        <v>-122.3165</v>
      </c>
      <c r="W230">
        <v>3</v>
      </c>
      <c r="X230">
        <v>25</v>
      </c>
    </row>
    <row r="231" spans="1:24" x14ac:dyDescent="0.45">
      <c r="A231">
        <v>230</v>
      </c>
      <c r="B231" t="s">
        <v>817</v>
      </c>
      <c r="C231" t="s">
        <v>818</v>
      </c>
      <c r="D231" s="1">
        <v>38747</v>
      </c>
      <c r="E231">
        <v>2006</v>
      </c>
      <c r="F231" t="s">
        <v>817</v>
      </c>
      <c r="G231" t="s">
        <v>24</v>
      </c>
      <c r="H231" t="s">
        <v>354</v>
      </c>
      <c r="I231" t="s">
        <v>223</v>
      </c>
      <c r="J231" t="s">
        <v>819</v>
      </c>
      <c r="K231">
        <v>8</v>
      </c>
      <c r="L231">
        <v>0</v>
      </c>
      <c r="M231">
        <v>7</v>
      </c>
      <c r="N231">
        <v>0</v>
      </c>
      <c r="O231">
        <v>44</v>
      </c>
      <c r="P231">
        <v>1</v>
      </c>
      <c r="Q231" t="s">
        <v>817</v>
      </c>
      <c r="R231" t="s">
        <v>52</v>
      </c>
      <c r="S231" t="s">
        <v>122</v>
      </c>
      <c r="T231" t="s">
        <v>570</v>
      </c>
      <c r="U231">
        <v>34.436061070000001</v>
      </c>
      <c r="V231">
        <v>-119.8593619</v>
      </c>
      <c r="W231">
        <v>1</v>
      </c>
      <c r="X231">
        <v>30</v>
      </c>
    </row>
    <row r="232" spans="1:24" x14ac:dyDescent="0.45">
      <c r="A232">
        <v>231</v>
      </c>
      <c r="B232" t="s">
        <v>820</v>
      </c>
      <c r="C232" t="s">
        <v>821</v>
      </c>
      <c r="D232" s="1">
        <v>38432</v>
      </c>
      <c r="E232">
        <v>2005</v>
      </c>
      <c r="F232" t="s">
        <v>807</v>
      </c>
      <c r="G232" t="s">
        <v>24</v>
      </c>
      <c r="H232" t="s">
        <v>25</v>
      </c>
      <c r="I232" t="s">
        <v>223</v>
      </c>
      <c r="J232" t="s">
        <v>822</v>
      </c>
      <c r="K232">
        <v>10</v>
      </c>
      <c r="L232">
        <v>5</v>
      </c>
      <c r="M232">
        <v>14</v>
      </c>
      <c r="N232">
        <v>0</v>
      </c>
      <c r="O232">
        <v>16</v>
      </c>
      <c r="R232" t="s">
        <v>52</v>
      </c>
      <c r="S232" t="s">
        <v>535</v>
      </c>
      <c r="T232" t="s">
        <v>109</v>
      </c>
      <c r="U232">
        <v>47.870672890000002</v>
      </c>
      <c r="V232">
        <v>-95.005290090000003</v>
      </c>
      <c r="W232">
        <v>3</v>
      </c>
      <c r="X232">
        <v>21</v>
      </c>
    </row>
    <row r="233" spans="1:24" x14ac:dyDescent="0.45">
      <c r="A233">
        <v>232</v>
      </c>
      <c r="B233" t="s">
        <v>823</v>
      </c>
      <c r="C233" t="s">
        <v>637</v>
      </c>
      <c r="D233" s="1">
        <v>38423</v>
      </c>
      <c r="E233">
        <v>2005</v>
      </c>
      <c r="F233" t="s">
        <v>23</v>
      </c>
      <c r="G233" t="s">
        <v>24</v>
      </c>
      <c r="H233" t="s">
        <v>25</v>
      </c>
      <c r="I233" t="s">
        <v>112</v>
      </c>
      <c r="J233" t="s">
        <v>824</v>
      </c>
      <c r="K233">
        <v>8</v>
      </c>
      <c r="L233">
        <v>4</v>
      </c>
      <c r="M233">
        <v>11</v>
      </c>
      <c r="N233">
        <v>0</v>
      </c>
      <c r="O233">
        <v>44</v>
      </c>
      <c r="R233" t="s">
        <v>28</v>
      </c>
      <c r="S233" t="s">
        <v>122</v>
      </c>
      <c r="T233" t="s">
        <v>109</v>
      </c>
      <c r="U233">
        <v>43.063966909999998</v>
      </c>
      <c r="V233">
        <v>-88.122997580000003</v>
      </c>
      <c r="W233">
        <v>3</v>
      </c>
      <c r="X233">
        <v>12</v>
      </c>
    </row>
    <row r="234" spans="1:24" x14ac:dyDescent="0.45">
      <c r="A234">
        <v>233</v>
      </c>
      <c r="B234" t="s">
        <v>825</v>
      </c>
      <c r="C234" t="s">
        <v>826</v>
      </c>
      <c r="D234" s="1">
        <v>38407</v>
      </c>
      <c r="E234">
        <v>2005</v>
      </c>
      <c r="F234" t="s">
        <v>827</v>
      </c>
      <c r="G234" t="s">
        <v>34</v>
      </c>
      <c r="H234" t="s">
        <v>339</v>
      </c>
      <c r="I234" t="s">
        <v>112</v>
      </c>
      <c r="J234" t="s">
        <v>828</v>
      </c>
      <c r="K234">
        <v>3</v>
      </c>
      <c r="L234">
        <v>4</v>
      </c>
      <c r="M234">
        <v>6</v>
      </c>
      <c r="N234">
        <v>0</v>
      </c>
      <c r="O234">
        <v>43</v>
      </c>
      <c r="R234" t="s">
        <v>101</v>
      </c>
      <c r="S234" t="s">
        <v>191</v>
      </c>
      <c r="T234" t="s">
        <v>109</v>
      </c>
      <c r="U234">
        <v>32.315427200000002</v>
      </c>
      <c r="V234">
        <v>-95.305010870000004</v>
      </c>
      <c r="W234">
        <v>2</v>
      </c>
      <c r="X234">
        <v>24</v>
      </c>
    </row>
    <row r="235" spans="1:24" x14ac:dyDescent="0.45">
      <c r="A235">
        <v>234</v>
      </c>
      <c r="B235" t="s">
        <v>829</v>
      </c>
      <c r="C235" t="s">
        <v>305</v>
      </c>
      <c r="D235" s="1">
        <v>38329</v>
      </c>
      <c r="E235">
        <v>2004</v>
      </c>
      <c r="G235" t="s">
        <v>464</v>
      </c>
      <c r="H235" t="s">
        <v>25</v>
      </c>
      <c r="I235" t="s">
        <v>112</v>
      </c>
      <c r="J235" t="s">
        <v>830</v>
      </c>
      <c r="K235">
        <v>5</v>
      </c>
      <c r="L235">
        <v>7</v>
      </c>
      <c r="M235">
        <v>11</v>
      </c>
      <c r="N235">
        <v>0</v>
      </c>
      <c r="O235">
        <v>25</v>
      </c>
      <c r="R235" t="s">
        <v>52</v>
      </c>
      <c r="S235" t="s">
        <v>122</v>
      </c>
      <c r="T235" t="s">
        <v>109</v>
      </c>
      <c r="U235">
        <v>39.98861445</v>
      </c>
      <c r="V235">
        <v>-82.989041349999994</v>
      </c>
      <c r="W235">
        <v>12</v>
      </c>
      <c r="X235">
        <v>8</v>
      </c>
    </row>
    <row r="236" spans="1:24" x14ac:dyDescent="0.45">
      <c r="A236">
        <v>235</v>
      </c>
      <c r="B236" t="s">
        <v>831</v>
      </c>
      <c r="C236" t="s">
        <v>831</v>
      </c>
      <c r="D236" s="1">
        <v>38312</v>
      </c>
      <c r="E236">
        <v>2004</v>
      </c>
      <c r="F236" t="s">
        <v>832</v>
      </c>
      <c r="G236" t="s">
        <v>34</v>
      </c>
      <c r="H236" t="s">
        <v>833</v>
      </c>
      <c r="I236" t="s">
        <v>132</v>
      </c>
      <c r="J236" t="s">
        <v>834</v>
      </c>
      <c r="K236">
        <v>6</v>
      </c>
      <c r="L236">
        <v>2</v>
      </c>
      <c r="M236">
        <v>8</v>
      </c>
      <c r="N236">
        <v>0</v>
      </c>
      <c r="O236">
        <v>36</v>
      </c>
      <c r="R236" t="s">
        <v>28</v>
      </c>
      <c r="S236" t="s">
        <v>144</v>
      </c>
      <c r="T236" t="s">
        <v>109</v>
      </c>
      <c r="U236">
        <v>45.657737140000002</v>
      </c>
      <c r="V236">
        <v>-91.550771749999996</v>
      </c>
      <c r="W236">
        <v>11</v>
      </c>
      <c r="X236">
        <v>21</v>
      </c>
    </row>
    <row r="237" spans="1:24" x14ac:dyDescent="0.45">
      <c r="A237">
        <v>236</v>
      </c>
      <c r="B237" t="s">
        <v>835</v>
      </c>
      <c r="C237" t="s">
        <v>836</v>
      </c>
      <c r="D237" s="1">
        <v>37860</v>
      </c>
      <c r="E237">
        <v>2003</v>
      </c>
      <c r="F237" t="s">
        <v>837</v>
      </c>
      <c r="G237" t="s">
        <v>24</v>
      </c>
      <c r="H237" t="s">
        <v>354</v>
      </c>
      <c r="I237" t="s">
        <v>62</v>
      </c>
      <c r="J237" t="s">
        <v>838</v>
      </c>
      <c r="K237">
        <v>7</v>
      </c>
      <c r="L237">
        <v>0</v>
      </c>
      <c r="M237">
        <v>6</v>
      </c>
      <c r="N237">
        <v>0</v>
      </c>
      <c r="O237">
        <v>36</v>
      </c>
      <c r="P237">
        <v>0</v>
      </c>
      <c r="R237" t="s">
        <v>28</v>
      </c>
      <c r="S237" t="s">
        <v>191</v>
      </c>
      <c r="T237" t="s">
        <v>109</v>
      </c>
      <c r="U237">
        <v>41.839280449999997</v>
      </c>
      <c r="V237">
        <v>-87.688181450000002</v>
      </c>
      <c r="W237">
        <v>8</v>
      </c>
      <c r="X237">
        <v>27</v>
      </c>
    </row>
    <row r="238" spans="1:24" x14ac:dyDescent="0.45">
      <c r="A238">
        <v>237</v>
      </c>
      <c r="B238" t="s">
        <v>839</v>
      </c>
      <c r="C238" t="s">
        <v>840</v>
      </c>
      <c r="D238" s="1">
        <v>37810</v>
      </c>
      <c r="E238">
        <v>2003</v>
      </c>
      <c r="F238" t="s">
        <v>555</v>
      </c>
      <c r="G238" t="s">
        <v>24</v>
      </c>
      <c r="H238" t="s">
        <v>25</v>
      </c>
      <c r="I238" t="s">
        <v>72</v>
      </c>
      <c r="J238" t="s">
        <v>841</v>
      </c>
      <c r="K238">
        <v>7</v>
      </c>
      <c r="L238">
        <v>8</v>
      </c>
      <c r="M238">
        <v>15</v>
      </c>
      <c r="N238">
        <v>0</v>
      </c>
      <c r="O238">
        <v>48</v>
      </c>
      <c r="R238" t="s">
        <v>52</v>
      </c>
      <c r="S238" t="s">
        <v>654</v>
      </c>
      <c r="T238" t="s">
        <v>109</v>
      </c>
      <c r="U238">
        <v>32.376080999999999</v>
      </c>
      <c r="V238">
        <v>-88.689780020000001</v>
      </c>
      <c r="W238">
        <v>7</v>
      </c>
      <c r="X238">
        <v>8</v>
      </c>
    </row>
    <row r="239" spans="1:24" x14ac:dyDescent="0.45">
      <c r="A239">
        <v>238</v>
      </c>
      <c r="B239" t="s">
        <v>842</v>
      </c>
      <c r="C239" t="s">
        <v>399</v>
      </c>
      <c r="D239" s="1">
        <v>37750</v>
      </c>
      <c r="E239">
        <v>2003</v>
      </c>
      <c r="F239" t="s">
        <v>843</v>
      </c>
      <c r="G239" t="s">
        <v>24</v>
      </c>
      <c r="H239" t="s">
        <v>776</v>
      </c>
      <c r="I239" t="s">
        <v>57</v>
      </c>
      <c r="J239" t="s">
        <v>844</v>
      </c>
      <c r="K239">
        <v>1</v>
      </c>
      <c r="L239">
        <v>2</v>
      </c>
      <c r="M239">
        <v>3</v>
      </c>
      <c r="N239">
        <v>0</v>
      </c>
      <c r="R239" t="s">
        <v>28</v>
      </c>
      <c r="S239" t="s">
        <v>144</v>
      </c>
      <c r="T239" t="s">
        <v>109</v>
      </c>
      <c r="U239">
        <v>41.476575570000001</v>
      </c>
      <c r="V239">
        <v>-81.680515020000001</v>
      </c>
      <c r="W239">
        <v>5</v>
      </c>
      <c r="X239">
        <v>9</v>
      </c>
    </row>
    <row r="240" spans="1:24" x14ac:dyDescent="0.45">
      <c r="A240">
        <v>239</v>
      </c>
      <c r="B240" t="s">
        <v>845</v>
      </c>
      <c r="C240" t="s">
        <v>410</v>
      </c>
      <c r="D240" s="1">
        <v>37557</v>
      </c>
      <c r="E240">
        <v>2002</v>
      </c>
      <c r="F240" t="s">
        <v>846</v>
      </c>
      <c r="G240" t="s">
        <v>24</v>
      </c>
      <c r="H240" t="s">
        <v>847</v>
      </c>
      <c r="I240" t="s">
        <v>848</v>
      </c>
      <c r="J240" t="s">
        <v>849</v>
      </c>
      <c r="K240">
        <v>4</v>
      </c>
      <c r="L240">
        <v>0</v>
      </c>
      <c r="M240">
        <v>3</v>
      </c>
      <c r="N240">
        <v>0</v>
      </c>
      <c r="O240">
        <v>41</v>
      </c>
      <c r="R240" t="s">
        <v>28</v>
      </c>
      <c r="S240" t="s">
        <v>191</v>
      </c>
      <c r="T240" t="s">
        <v>109</v>
      </c>
      <c r="U240">
        <v>32.153589050000001</v>
      </c>
      <c r="V240">
        <v>-110.9677647</v>
      </c>
      <c r="W240">
        <v>10</v>
      </c>
      <c r="X240">
        <v>28</v>
      </c>
    </row>
    <row r="241" spans="1:24" x14ac:dyDescent="0.45">
      <c r="A241">
        <v>240</v>
      </c>
      <c r="B241" t="s">
        <v>850</v>
      </c>
      <c r="C241" t="s">
        <v>851</v>
      </c>
      <c r="D241" s="1">
        <v>37272</v>
      </c>
      <c r="E241">
        <v>2002</v>
      </c>
      <c r="F241" t="s">
        <v>850</v>
      </c>
      <c r="G241" t="s">
        <v>24</v>
      </c>
      <c r="H241" t="s">
        <v>776</v>
      </c>
      <c r="I241" t="s">
        <v>132</v>
      </c>
      <c r="J241" t="s">
        <v>852</v>
      </c>
      <c r="K241">
        <v>3</v>
      </c>
      <c r="L241">
        <v>3</v>
      </c>
      <c r="M241">
        <v>6</v>
      </c>
      <c r="N241">
        <v>0</v>
      </c>
      <c r="O241">
        <v>43</v>
      </c>
      <c r="R241" t="s">
        <v>28</v>
      </c>
      <c r="S241" t="s">
        <v>108</v>
      </c>
      <c r="T241" t="s">
        <v>109</v>
      </c>
      <c r="U241">
        <v>37.275377120000002</v>
      </c>
      <c r="V241">
        <v>-82.098772339999996</v>
      </c>
      <c r="W241">
        <v>1</v>
      </c>
      <c r="X241">
        <v>16</v>
      </c>
    </row>
    <row r="242" spans="1:24" x14ac:dyDescent="0.45">
      <c r="A242">
        <v>241</v>
      </c>
      <c r="B242" t="s">
        <v>853</v>
      </c>
      <c r="C242" t="s">
        <v>854</v>
      </c>
      <c r="D242" s="1">
        <v>36955</v>
      </c>
      <c r="E242">
        <v>2001</v>
      </c>
      <c r="F242" t="s">
        <v>853</v>
      </c>
      <c r="G242" t="s">
        <v>24</v>
      </c>
      <c r="H242" t="s">
        <v>331</v>
      </c>
      <c r="I242" t="s">
        <v>57</v>
      </c>
      <c r="J242" t="s">
        <v>855</v>
      </c>
      <c r="K242">
        <v>2</v>
      </c>
      <c r="L242">
        <v>13</v>
      </c>
      <c r="M242">
        <v>15</v>
      </c>
      <c r="N242">
        <v>0</v>
      </c>
      <c r="O242">
        <v>15</v>
      </c>
      <c r="R242" t="s">
        <v>28</v>
      </c>
      <c r="S242" t="s">
        <v>122</v>
      </c>
      <c r="T242" t="s">
        <v>109</v>
      </c>
      <c r="U242">
        <v>32.863572769999998</v>
      </c>
      <c r="V242">
        <v>-117.1281628</v>
      </c>
      <c r="W242">
        <v>3</v>
      </c>
      <c r="X242">
        <v>5</v>
      </c>
    </row>
    <row r="243" spans="1:24" x14ac:dyDescent="0.45">
      <c r="A243">
        <v>242</v>
      </c>
      <c r="B243" t="s">
        <v>856</v>
      </c>
      <c r="C243" t="s">
        <v>857</v>
      </c>
      <c r="D243" s="1">
        <v>36927</v>
      </c>
      <c r="E243">
        <v>2001</v>
      </c>
      <c r="F243" t="s">
        <v>858</v>
      </c>
      <c r="G243" t="s">
        <v>24</v>
      </c>
      <c r="H243" t="s">
        <v>354</v>
      </c>
      <c r="I243" t="s">
        <v>62</v>
      </c>
      <c r="J243" t="s">
        <v>859</v>
      </c>
      <c r="K243">
        <v>6</v>
      </c>
      <c r="L243">
        <v>4</v>
      </c>
      <c r="M243">
        <v>9</v>
      </c>
      <c r="N243">
        <v>0</v>
      </c>
      <c r="O243">
        <v>66</v>
      </c>
      <c r="P243">
        <v>0</v>
      </c>
      <c r="R243" t="s">
        <v>28</v>
      </c>
      <c r="S243" t="s">
        <v>108</v>
      </c>
      <c r="T243" t="s">
        <v>109</v>
      </c>
      <c r="U243">
        <v>41.90289602</v>
      </c>
      <c r="V243">
        <v>-87.864302100000003</v>
      </c>
      <c r="W243">
        <v>2</v>
      </c>
      <c r="X243">
        <v>5</v>
      </c>
    </row>
    <row r="244" spans="1:24" x14ac:dyDescent="0.45">
      <c r="A244">
        <v>243</v>
      </c>
      <c r="B244" t="s">
        <v>860</v>
      </c>
      <c r="C244" t="s">
        <v>861</v>
      </c>
      <c r="D244" s="1">
        <v>36886</v>
      </c>
      <c r="E244">
        <v>2000</v>
      </c>
      <c r="F244" t="s">
        <v>862</v>
      </c>
      <c r="G244" t="s">
        <v>24</v>
      </c>
      <c r="H244" t="s">
        <v>354</v>
      </c>
      <c r="J244" t="s">
        <v>863</v>
      </c>
      <c r="K244">
        <v>7</v>
      </c>
      <c r="L244">
        <v>0</v>
      </c>
      <c r="M244">
        <v>7</v>
      </c>
      <c r="N244">
        <v>0</v>
      </c>
      <c r="O244">
        <v>42</v>
      </c>
      <c r="P244">
        <v>1</v>
      </c>
      <c r="Q244" t="s">
        <v>862</v>
      </c>
      <c r="R244" t="s">
        <v>52</v>
      </c>
      <c r="S244" t="s">
        <v>654</v>
      </c>
      <c r="T244" t="s">
        <v>109</v>
      </c>
      <c r="U244">
        <v>42.506484</v>
      </c>
      <c r="V244">
        <v>-71.072830600000003</v>
      </c>
      <c r="W244">
        <v>12</v>
      </c>
      <c r="X244">
        <v>26</v>
      </c>
    </row>
    <row r="245" spans="1:24" x14ac:dyDescent="0.45">
      <c r="A245">
        <v>244</v>
      </c>
      <c r="B245" t="s">
        <v>864</v>
      </c>
      <c r="C245" t="s">
        <v>865</v>
      </c>
      <c r="D245" s="1">
        <v>36524</v>
      </c>
      <c r="E245">
        <v>1999</v>
      </c>
      <c r="G245" t="s">
        <v>464</v>
      </c>
      <c r="H245" t="s">
        <v>354</v>
      </c>
      <c r="J245" t="s">
        <v>866</v>
      </c>
      <c r="K245">
        <v>5</v>
      </c>
      <c r="L245">
        <v>3</v>
      </c>
      <c r="M245">
        <v>8</v>
      </c>
      <c r="N245">
        <v>0</v>
      </c>
      <c r="O245">
        <v>36</v>
      </c>
      <c r="P245">
        <v>1</v>
      </c>
      <c r="Q245" t="s">
        <v>864</v>
      </c>
      <c r="R245" t="s">
        <v>28</v>
      </c>
      <c r="S245" t="s">
        <v>191</v>
      </c>
      <c r="T245" t="s">
        <v>109</v>
      </c>
      <c r="U245">
        <v>27.99601861</v>
      </c>
      <c r="V245">
        <v>-82.445037690000007</v>
      </c>
      <c r="W245">
        <v>12</v>
      </c>
      <c r="X245">
        <v>30</v>
      </c>
    </row>
    <row r="246" spans="1:24" x14ac:dyDescent="0.45">
      <c r="A246">
        <v>245</v>
      </c>
      <c r="B246" t="s">
        <v>867</v>
      </c>
      <c r="C246" t="s">
        <v>868</v>
      </c>
      <c r="D246" s="1">
        <v>36500</v>
      </c>
      <c r="E246">
        <v>1999</v>
      </c>
      <c r="F246" t="s">
        <v>867</v>
      </c>
      <c r="G246" t="s">
        <v>24</v>
      </c>
      <c r="H246" t="s">
        <v>331</v>
      </c>
      <c r="J246" t="s">
        <v>869</v>
      </c>
      <c r="K246">
        <v>0</v>
      </c>
      <c r="L246">
        <v>4</v>
      </c>
      <c r="M246">
        <v>4</v>
      </c>
      <c r="N246">
        <v>0</v>
      </c>
      <c r="O246">
        <v>13</v>
      </c>
      <c r="R246" t="s">
        <v>28</v>
      </c>
      <c r="S246" t="s">
        <v>122</v>
      </c>
      <c r="T246" t="s">
        <v>109</v>
      </c>
      <c r="U246">
        <v>35.776699110000003</v>
      </c>
      <c r="V246">
        <v>-95.259965960000002</v>
      </c>
      <c r="W246">
        <v>12</v>
      </c>
      <c r="X246">
        <v>6</v>
      </c>
    </row>
    <row r="247" spans="1:24" x14ac:dyDescent="0.45">
      <c r="A247">
        <v>246</v>
      </c>
      <c r="B247" t="s">
        <v>870</v>
      </c>
      <c r="C247" t="s">
        <v>871</v>
      </c>
      <c r="D247" s="1">
        <v>36466</v>
      </c>
      <c r="E247">
        <v>1999</v>
      </c>
      <c r="G247" t="s">
        <v>24</v>
      </c>
      <c r="H247" t="s">
        <v>25</v>
      </c>
      <c r="J247" t="s">
        <v>872</v>
      </c>
      <c r="K247">
        <v>7</v>
      </c>
      <c r="L247">
        <v>0</v>
      </c>
      <c r="M247">
        <v>7</v>
      </c>
      <c r="N247">
        <v>0</v>
      </c>
      <c r="O247">
        <v>40</v>
      </c>
      <c r="P247">
        <v>1</v>
      </c>
      <c r="Q247" t="s">
        <v>873</v>
      </c>
      <c r="R247" t="s">
        <v>52</v>
      </c>
      <c r="S247" t="s">
        <v>53</v>
      </c>
      <c r="T247" t="s">
        <v>109</v>
      </c>
      <c r="U247">
        <v>21.325512499999999</v>
      </c>
      <c r="V247">
        <v>-157.8473055</v>
      </c>
      <c r="W247">
        <v>11</v>
      </c>
      <c r="X247">
        <v>2</v>
      </c>
    </row>
    <row r="248" spans="1:24" x14ac:dyDescent="0.45">
      <c r="A248">
        <v>247</v>
      </c>
      <c r="B248" t="s">
        <v>874</v>
      </c>
      <c r="C248" t="s">
        <v>875</v>
      </c>
      <c r="D248" s="1">
        <v>36418</v>
      </c>
      <c r="E248">
        <v>1999</v>
      </c>
      <c r="F248" t="s">
        <v>23</v>
      </c>
      <c r="G248" t="s">
        <v>24</v>
      </c>
      <c r="H248" t="s">
        <v>25</v>
      </c>
      <c r="I248" t="s">
        <v>57</v>
      </c>
      <c r="J248" t="s">
        <v>876</v>
      </c>
      <c r="K248">
        <v>8</v>
      </c>
      <c r="L248">
        <v>7</v>
      </c>
      <c r="M248">
        <v>14</v>
      </c>
      <c r="N248">
        <v>0</v>
      </c>
      <c r="O248">
        <v>47</v>
      </c>
      <c r="R248" t="s">
        <v>52</v>
      </c>
      <c r="S248" t="s">
        <v>122</v>
      </c>
      <c r="T248" t="s">
        <v>109</v>
      </c>
      <c r="U248">
        <v>32.748021420000001</v>
      </c>
      <c r="V248">
        <v>-97.313051479999999</v>
      </c>
      <c r="W248">
        <v>9</v>
      </c>
      <c r="X248">
        <v>15</v>
      </c>
    </row>
    <row r="249" spans="1:24" x14ac:dyDescent="0.45">
      <c r="A249">
        <v>248</v>
      </c>
      <c r="B249" t="s">
        <v>877</v>
      </c>
      <c r="C249" t="s">
        <v>878</v>
      </c>
      <c r="D249" s="1">
        <v>36370</v>
      </c>
      <c r="E249">
        <v>1999</v>
      </c>
      <c r="F249" t="s">
        <v>879</v>
      </c>
      <c r="G249" t="s">
        <v>24</v>
      </c>
      <c r="H249" t="s">
        <v>25</v>
      </c>
      <c r="I249" t="s">
        <v>223</v>
      </c>
      <c r="J249" t="s">
        <v>880</v>
      </c>
      <c r="K249">
        <v>10</v>
      </c>
      <c r="L249">
        <v>12</v>
      </c>
      <c r="M249">
        <v>21</v>
      </c>
      <c r="N249">
        <v>0</v>
      </c>
      <c r="O249">
        <v>44</v>
      </c>
      <c r="R249" t="s">
        <v>52</v>
      </c>
      <c r="S249" t="s">
        <v>122</v>
      </c>
      <c r="T249" t="s">
        <v>109</v>
      </c>
      <c r="U249">
        <v>33.762996899999997</v>
      </c>
      <c r="V249">
        <v>-84.423132800000005</v>
      </c>
      <c r="W249">
        <v>7</v>
      </c>
      <c r="X249">
        <v>29</v>
      </c>
    </row>
    <row r="250" spans="1:24" x14ac:dyDescent="0.45">
      <c r="A250">
        <v>249</v>
      </c>
      <c r="B250" t="s">
        <v>881</v>
      </c>
      <c r="C250" t="s">
        <v>403</v>
      </c>
      <c r="D250" s="1">
        <v>36300</v>
      </c>
      <c r="E250">
        <v>1999</v>
      </c>
      <c r="F250" t="s">
        <v>881</v>
      </c>
      <c r="H250" t="s">
        <v>331</v>
      </c>
      <c r="I250" t="s">
        <v>882</v>
      </c>
      <c r="J250" t="s">
        <v>883</v>
      </c>
      <c r="K250">
        <v>0</v>
      </c>
      <c r="L250">
        <v>6</v>
      </c>
      <c r="M250">
        <v>6</v>
      </c>
      <c r="N250">
        <v>0</v>
      </c>
      <c r="O250">
        <v>15</v>
      </c>
      <c r="R250" t="s">
        <v>28</v>
      </c>
      <c r="S250" t="s">
        <v>122</v>
      </c>
      <c r="T250" t="s">
        <v>109</v>
      </c>
      <c r="U250">
        <v>33.66086267</v>
      </c>
      <c r="V250">
        <v>-84.026885269999994</v>
      </c>
      <c r="W250">
        <v>5</v>
      </c>
      <c r="X250">
        <v>20</v>
      </c>
    </row>
    <row r="251" spans="1:24" x14ac:dyDescent="0.45">
      <c r="A251">
        <v>250</v>
      </c>
      <c r="B251" t="s">
        <v>884</v>
      </c>
      <c r="C251" t="s">
        <v>885</v>
      </c>
      <c r="D251" s="1">
        <v>36270</v>
      </c>
      <c r="E251">
        <v>1999</v>
      </c>
      <c r="F251" t="s">
        <v>884</v>
      </c>
      <c r="H251" t="s">
        <v>776</v>
      </c>
      <c r="I251" t="s">
        <v>57</v>
      </c>
      <c r="J251" t="s">
        <v>886</v>
      </c>
      <c r="K251">
        <v>15</v>
      </c>
      <c r="L251">
        <v>24</v>
      </c>
      <c r="M251">
        <v>37</v>
      </c>
      <c r="N251">
        <v>0</v>
      </c>
      <c r="O251" t="s">
        <v>887</v>
      </c>
      <c r="R251" t="s">
        <v>52</v>
      </c>
      <c r="S251" t="s">
        <v>122</v>
      </c>
      <c r="T251" t="s">
        <v>109</v>
      </c>
      <c r="U251">
        <v>39.59358263</v>
      </c>
      <c r="V251">
        <v>-105.0152112</v>
      </c>
      <c r="W251">
        <v>4</v>
      </c>
      <c r="X251">
        <v>20</v>
      </c>
    </row>
    <row r="252" spans="1:24" x14ac:dyDescent="0.45">
      <c r="A252">
        <v>251</v>
      </c>
      <c r="B252" t="s">
        <v>888</v>
      </c>
      <c r="C252" t="s">
        <v>889</v>
      </c>
      <c r="D252" s="1">
        <v>36074</v>
      </c>
      <c r="E252">
        <v>1998</v>
      </c>
      <c r="F252" t="s">
        <v>756</v>
      </c>
      <c r="G252" t="s">
        <v>24</v>
      </c>
      <c r="H252" t="s">
        <v>25</v>
      </c>
      <c r="I252" t="s">
        <v>57</v>
      </c>
      <c r="J252" t="s">
        <v>890</v>
      </c>
      <c r="K252">
        <v>0</v>
      </c>
      <c r="L252">
        <v>6</v>
      </c>
      <c r="M252">
        <v>6</v>
      </c>
      <c r="N252">
        <v>0</v>
      </c>
      <c r="O252">
        <v>48</v>
      </c>
      <c r="P252">
        <v>1</v>
      </c>
      <c r="Q252" t="s">
        <v>891</v>
      </c>
      <c r="R252" t="s">
        <v>28</v>
      </c>
      <c r="S252" t="s">
        <v>108</v>
      </c>
      <c r="T252" t="s">
        <v>109</v>
      </c>
      <c r="U252">
        <v>33.938143480000001</v>
      </c>
      <c r="V252">
        <v>-117.39484090000001</v>
      </c>
      <c r="W252">
        <v>10</v>
      </c>
      <c r="X252">
        <v>6</v>
      </c>
    </row>
    <row r="253" spans="1:24" x14ac:dyDescent="0.45">
      <c r="A253">
        <v>252</v>
      </c>
      <c r="B253" t="s">
        <v>892</v>
      </c>
      <c r="C253" t="s">
        <v>893</v>
      </c>
      <c r="D253" s="1">
        <v>35936</v>
      </c>
      <c r="E253">
        <v>1998</v>
      </c>
      <c r="F253" t="s">
        <v>807</v>
      </c>
      <c r="G253" t="s">
        <v>24</v>
      </c>
      <c r="H253" t="s">
        <v>894</v>
      </c>
      <c r="I253" t="s">
        <v>223</v>
      </c>
      <c r="J253" t="s">
        <v>895</v>
      </c>
      <c r="K253">
        <v>4</v>
      </c>
      <c r="L253">
        <v>25</v>
      </c>
      <c r="M253">
        <v>29</v>
      </c>
      <c r="N253">
        <v>0</v>
      </c>
      <c r="O253">
        <v>15</v>
      </c>
      <c r="R253" t="s">
        <v>52</v>
      </c>
      <c r="S253" t="s">
        <v>122</v>
      </c>
      <c r="T253" t="s">
        <v>109</v>
      </c>
      <c r="U253">
        <v>44.054896980000002</v>
      </c>
      <c r="V253">
        <v>-123.0075562</v>
      </c>
      <c r="W253">
        <v>5</v>
      </c>
      <c r="X253">
        <v>21</v>
      </c>
    </row>
    <row r="254" spans="1:24" x14ac:dyDescent="0.45">
      <c r="A254">
        <v>253</v>
      </c>
      <c r="B254" t="s">
        <v>896</v>
      </c>
      <c r="C254" t="s">
        <v>897</v>
      </c>
      <c r="D254" s="1">
        <v>35909</v>
      </c>
      <c r="E254">
        <v>1998</v>
      </c>
      <c r="F254" t="s">
        <v>898</v>
      </c>
      <c r="G254" t="s">
        <v>24</v>
      </c>
      <c r="H254" t="s">
        <v>25</v>
      </c>
      <c r="J254" t="s">
        <v>899</v>
      </c>
      <c r="K254">
        <v>1</v>
      </c>
      <c r="L254">
        <v>3</v>
      </c>
      <c r="M254">
        <v>4</v>
      </c>
      <c r="N254">
        <v>0</v>
      </c>
      <c r="O254">
        <v>14</v>
      </c>
      <c r="R254" t="s">
        <v>52</v>
      </c>
      <c r="S254" t="s">
        <v>122</v>
      </c>
      <c r="T254" t="s">
        <v>109</v>
      </c>
      <c r="U254">
        <v>41.876171360000001</v>
      </c>
      <c r="V254">
        <v>-80.124596319999995</v>
      </c>
      <c r="W254">
        <v>4</v>
      </c>
      <c r="X254">
        <v>24</v>
      </c>
    </row>
    <row r="255" spans="1:24" x14ac:dyDescent="0.45">
      <c r="A255">
        <v>254</v>
      </c>
      <c r="B255" t="s">
        <v>900</v>
      </c>
      <c r="C255" t="s">
        <v>901</v>
      </c>
      <c r="D255" s="1">
        <v>35878</v>
      </c>
      <c r="E255">
        <v>1998</v>
      </c>
      <c r="F255" t="s">
        <v>843</v>
      </c>
      <c r="G255" t="s">
        <v>24</v>
      </c>
      <c r="H255" t="s">
        <v>776</v>
      </c>
      <c r="J255" t="s">
        <v>902</v>
      </c>
      <c r="K255">
        <v>5</v>
      </c>
      <c r="L255">
        <v>10</v>
      </c>
      <c r="M255">
        <v>15</v>
      </c>
      <c r="N255">
        <v>0</v>
      </c>
      <c r="O255" t="s">
        <v>903</v>
      </c>
      <c r="R255" t="s">
        <v>28</v>
      </c>
      <c r="S255" t="s">
        <v>654</v>
      </c>
      <c r="T255" t="s">
        <v>109</v>
      </c>
      <c r="U255">
        <v>35.820989500000003</v>
      </c>
      <c r="V255">
        <v>-90.668260599999996</v>
      </c>
      <c r="W255">
        <v>3</v>
      </c>
      <c r="X255">
        <v>24</v>
      </c>
    </row>
    <row r="256" spans="1:24" x14ac:dyDescent="0.45">
      <c r="A256">
        <v>255</v>
      </c>
      <c r="B256" t="s">
        <v>904</v>
      </c>
      <c r="C256" t="s">
        <v>905</v>
      </c>
      <c r="D256" s="1">
        <v>35860</v>
      </c>
      <c r="E256">
        <v>1998</v>
      </c>
      <c r="F256" t="s">
        <v>555</v>
      </c>
      <c r="G256" t="s">
        <v>24</v>
      </c>
      <c r="H256" t="s">
        <v>354</v>
      </c>
      <c r="I256" t="s">
        <v>132</v>
      </c>
      <c r="J256" t="s">
        <v>906</v>
      </c>
      <c r="K256">
        <v>5</v>
      </c>
      <c r="L256">
        <v>0</v>
      </c>
      <c r="M256">
        <v>4</v>
      </c>
      <c r="N256">
        <v>0</v>
      </c>
      <c r="O256">
        <v>35</v>
      </c>
      <c r="P256">
        <v>1</v>
      </c>
      <c r="Q256" t="s">
        <v>907</v>
      </c>
      <c r="R256" t="s">
        <v>52</v>
      </c>
      <c r="S256" t="s">
        <v>122</v>
      </c>
      <c r="T256" t="s">
        <v>109</v>
      </c>
      <c r="U256">
        <v>41.68700845</v>
      </c>
      <c r="V256">
        <v>-72.730839270000004</v>
      </c>
      <c r="W256">
        <v>3</v>
      </c>
      <c r="X256">
        <v>6</v>
      </c>
    </row>
    <row r="257" spans="1:24" x14ac:dyDescent="0.45">
      <c r="A257">
        <v>256</v>
      </c>
      <c r="B257" t="s">
        <v>908</v>
      </c>
      <c r="C257" t="s">
        <v>420</v>
      </c>
      <c r="D257" s="1">
        <v>35783</v>
      </c>
      <c r="E257">
        <v>1997</v>
      </c>
      <c r="F257" t="s">
        <v>555</v>
      </c>
      <c r="G257" t="s">
        <v>24</v>
      </c>
      <c r="H257" t="s">
        <v>354</v>
      </c>
      <c r="J257" t="s">
        <v>909</v>
      </c>
      <c r="K257">
        <v>2</v>
      </c>
      <c r="L257">
        <v>2</v>
      </c>
      <c r="M257">
        <v>3</v>
      </c>
      <c r="N257">
        <v>0</v>
      </c>
      <c r="O257">
        <v>37</v>
      </c>
      <c r="P257">
        <v>1</v>
      </c>
      <c r="Q257" t="s">
        <v>419</v>
      </c>
      <c r="R257" t="s">
        <v>28</v>
      </c>
      <c r="S257" t="s">
        <v>108</v>
      </c>
      <c r="T257" t="s">
        <v>109</v>
      </c>
      <c r="U257">
        <v>43.064203220000003</v>
      </c>
      <c r="V257">
        <v>-87.967243850000003</v>
      </c>
      <c r="W257">
        <v>12</v>
      </c>
      <c r="X257">
        <v>19</v>
      </c>
    </row>
    <row r="258" spans="1:24" x14ac:dyDescent="0.45">
      <c r="A258">
        <v>257</v>
      </c>
      <c r="B258" t="s">
        <v>910</v>
      </c>
      <c r="C258" t="s">
        <v>911</v>
      </c>
      <c r="D258" s="1">
        <v>35782</v>
      </c>
      <c r="E258">
        <v>1997</v>
      </c>
      <c r="F258" t="s">
        <v>555</v>
      </c>
      <c r="G258" t="s">
        <v>24</v>
      </c>
      <c r="H258" t="s">
        <v>644</v>
      </c>
      <c r="I258" t="s">
        <v>62</v>
      </c>
      <c r="J258" t="s">
        <v>912</v>
      </c>
      <c r="K258">
        <v>5</v>
      </c>
      <c r="L258">
        <v>2</v>
      </c>
      <c r="M258">
        <v>6</v>
      </c>
      <c r="N258">
        <v>1</v>
      </c>
      <c r="O258">
        <v>41</v>
      </c>
      <c r="P258">
        <v>0</v>
      </c>
      <c r="R258" t="s">
        <v>28</v>
      </c>
      <c r="S258" t="s">
        <v>191</v>
      </c>
      <c r="T258" t="s">
        <v>109</v>
      </c>
      <c r="U258">
        <v>33.789355980000003</v>
      </c>
      <c r="V258">
        <v>-117.820412</v>
      </c>
      <c r="W258">
        <v>12</v>
      </c>
      <c r="X258">
        <v>18</v>
      </c>
    </row>
    <row r="259" spans="1:24" x14ac:dyDescent="0.45">
      <c r="A259">
        <v>258</v>
      </c>
      <c r="B259" t="s">
        <v>913</v>
      </c>
      <c r="C259" t="s">
        <v>914</v>
      </c>
      <c r="D259" s="1">
        <v>35765</v>
      </c>
      <c r="E259">
        <v>1997</v>
      </c>
      <c r="F259" t="s">
        <v>915</v>
      </c>
      <c r="H259" t="s">
        <v>916</v>
      </c>
      <c r="I259" t="s">
        <v>223</v>
      </c>
      <c r="J259" t="s">
        <v>917</v>
      </c>
      <c r="K259">
        <v>3</v>
      </c>
      <c r="L259">
        <v>5</v>
      </c>
      <c r="M259">
        <v>8</v>
      </c>
      <c r="N259">
        <v>0</v>
      </c>
      <c r="O259">
        <v>14</v>
      </c>
      <c r="R259" t="s">
        <v>52</v>
      </c>
      <c r="S259" t="s">
        <v>122</v>
      </c>
      <c r="T259" t="s">
        <v>109</v>
      </c>
      <c r="U259">
        <v>37.085059999999999</v>
      </c>
      <c r="V259">
        <v>-88.744219999999999</v>
      </c>
      <c r="W259">
        <v>12</v>
      </c>
      <c r="X259">
        <v>1</v>
      </c>
    </row>
    <row r="260" spans="1:24" x14ac:dyDescent="0.45">
      <c r="A260">
        <v>259</v>
      </c>
      <c r="B260" t="s">
        <v>918</v>
      </c>
      <c r="C260" t="s">
        <v>919</v>
      </c>
      <c r="D260" s="1">
        <v>35704</v>
      </c>
      <c r="E260">
        <v>1997</v>
      </c>
      <c r="F260" t="s">
        <v>807</v>
      </c>
      <c r="G260" t="s">
        <v>24</v>
      </c>
      <c r="H260" t="s">
        <v>25</v>
      </c>
      <c r="I260" t="s">
        <v>223</v>
      </c>
      <c r="J260" t="s">
        <v>920</v>
      </c>
      <c r="K260">
        <v>2</v>
      </c>
      <c r="L260">
        <v>7</v>
      </c>
      <c r="M260">
        <v>9</v>
      </c>
      <c r="N260">
        <v>0</v>
      </c>
      <c r="O260">
        <v>16</v>
      </c>
      <c r="R260" t="s">
        <v>52</v>
      </c>
      <c r="S260" t="s">
        <v>122</v>
      </c>
      <c r="T260" t="s">
        <v>109</v>
      </c>
      <c r="U260">
        <v>32.274927830000003</v>
      </c>
      <c r="V260">
        <v>-90.094706549999998</v>
      </c>
      <c r="W260">
        <v>10</v>
      </c>
      <c r="X260">
        <v>1</v>
      </c>
    </row>
    <row r="261" spans="1:24" x14ac:dyDescent="0.45">
      <c r="A261">
        <v>260</v>
      </c>
      <c r="B261" t="s">
        <v>921</v>
      </c>
      <c r="C261" t="s">
        <v>922</v>
      </c>
      <c r="D261" s="1">
        <v>35688</v>
      </c>
      <c r="E261">
        <v>1997</v>
      </c>
      <c r="F261" t="s">
        <v>923</v>
      </c>
      <c r="G261" t="s">
        <v>464</v>
      </c>
      <c r="H261" t="s">
        <v>644</v>
      </c>
      <c r="I261" t="s">
        <v>62</v>
      </c>
      <c r="J261" t="s">
        <v>924</v>
      </c>
      <c r="K261">
        <v>4</v>
      </c>
      <c r="L261">
        <v>3</v>
      </c>
      <c r="M261">
        <v>7</v>
      </c>
      <c r="N261">
        <v>1</v>
      </c>
      <c r="O261">
        <v>43</v>
      </c>
      <c r="P261">
        <v>0</v>
      </c>
      <c r="R261" t="s">
        <v>28</v>
      </c>
      <c r="S261" t="s">
        <v>108</v>
      </c>
      <c r="T261" t="s">
        <v>109</v>
      </c>
      <c r="U261">
        <v>33.475245510000001</v>
      </c>
      <c r="V261">
        <v>-81.725959489999994</v>
      </c>
      <c r="W261">
        <v>9</v>
      </c>
      <c r="X261">
        <v>15</v>
      </c>
    </row>
    <row r="262" spans="1:24" x14ac:dyDescent="0.45">
      <c r="A262">
        <v>261</v>
      </c>
      <c r="B262" t="s">
        <v>925</v>
      </c>
      <c r="C262" t="s">
        <v>926</v>
      </c>
      <c r="D262" s="1">
        <v>35480</v>
      </c>
      <c r="E262">
        <v>1997</v>
      </c>
      <c r="F262" t="s">
        <v>925</v>
      </c>
      <c r="G262" t="s">
        <v>24</v>
      </c>
      <c r="H262" t="s">
        <v>776</v>
      </c>
      <c r="I262" t="s">
        <v>112</v>
      </c>
      <c r="J262" t="s">
        <v>927</v>
      </c>
      <c r="K262">
        <v>2</v>
      </c>
      <c r="L262">
        <v>2</v>
      </c>
      <c r="M262">
        <v>4</v>
      </c>
      <c r="N262">
        <v>0</v>
      </c>
      <c r="O262">
        <v>16</v>
      </c>
      <c r="R262" t="s">
        <v>52</v>
      </c>
      <c r="S262" t="s">
        <v>122</v>
      </c>
      <c r="T262" t="s">
        <v>109</v>
      </c>
      <c r="U262">
        <v>60.790538820000002</v>
      </c>
      <c r="V262">
        <v>-161.7927517</v>
      </c>
      <c r="W262">
        <v>2</v>
      </c>
      <c r="X262">
        <v>19</v>
      </c>
    </row>
    <row r="263" spans="1:24" x14ac:dyDescent="0.45">
      <c r="A263">
        <v>262</v>
      </c>
      <c r="B263" t="s">
        <v>928</v>
      </c>
      <c r="C263" t="s">
        <v>929</v>
      </c>
      <c r="D263" s="1">
        <v>35292</v>
      </c>
      <c r="E263">
        <v>1996</v>
      </c>
      <c r="F263" t="s">
        <v>928</v>
      </c>
      <c r="G263" t="s">
        <v>24</v>
      </c>
      <c r="H263" t="s">
        <v>847</v>
      </c>
      <c r="J263" t="s">
        <v>930</v>
      </c>
      <c r="K263">
        <v>3</v>
      </c>
      <c r="L263">
        <v>0</v>
      </c>
      <c r="M263">
        <v>3</v>
      </c>
      <c r="N263">
        <v>0</v>
      </c>
      <c r="O263">
        <v>36</v>
      </c>
      <c r="R263" t="s">
        <v>28</v>
      </c>
      <c r="S263" t="s">
        <v>122</v>
      </c>
      <c r="T263" t="s">
        <v>109</v>
      </c>
      <c r="U263">
        <v>32.863572769999998</v>
      </c>
      <c r="V263">
        <v>-117.1281628</v>
      </c>
      <c r="W263">
        <v>8</v>
      </c>
      <c r="X263">
        <v>15</v>
      </c>
    </row>
    <row r="264" spans="1:24" x14ac:dyDescent="0.45">
      <c r="A264">
        <v>263</v>
      </c>
      <c r="B264" t="s">
        <v>931</v>
      </c>
      <c r="C264" t="s">
        <v>75</v>
      </c>
      <c r="D264" s="1">
        <v>35104</v>
      </c>
      <c r="E264">
        <v>1996</v>
      </c>
      <c r="H264" t="s">
        <v>644</v>
      </c>
      <c r="I264" t="s">
        <v>363</v>
      </c>
      <c r="J264" t="s">
        <v>932</v>
      </c>
      <c r="K264">
        <v>6</v>
      </c>
      <c r="L264">
        <v>1</v>
      </c>
      <c r="M264">
        <v>7</v>
      </c>
      <c r="N264">
        <v>0</v>
      </c>
      <c r="O264">
        <v>41</v>
      </c>
      <c r="P264">
        <v>0</v>
      </c>
      <c r="R264" t="s">
        <v>52</v>
      </c>
      <c r="S264" t="s">
        <v>706</v>
      </c>
      <c r="T264" t="s">
        <v>109</v>
      </c>
      <c r="U264">
        <v>26.122308400000001</v>
      </c>
      <c r="V264">
        <v>-80.143378600000005</v>
      </c>
      <c r="W264">
        <v>2</v>
      </c>
      <c r="X264">
        <v>9</v>
      </c>
    </row>
    <row r="265" spans="1:24" x14ac:dyDescent="0.45">
      <c r="A265">
        <v>264</v>
      </c>
      <c r="B265" t="s">
        <v>933</v>
      </c>
      <c r="C265" t="s">
        <v>934</v>
      </c>
      <c r="D265" s="1">
        <v>35097</v>
      </c>
      <c r="E265">
        <v>1996</v>
      </c>
      <c r="F265" t="s">
        <v>933</v>
      </c>
      <c r="G265" t="s">
        <v>24</v>
      </c>
      <c r="H265" t="s">
        <v>776</v>
      </c>
      <c r="I265" t="s">
        <v>112</v>
      </c>
      <c r="J265" t="s">
        <v>935</v>
      </c>
      <c r="K265">
        <v>3</v>
      </c>
      <c r="L265">
        <v>1</v>
      </c>
      <c r="M265">
        <v>4</v>
      </c>
      <c r="N265">
        <v>0</v>
      </c>
      <c r="O265">
        <v>14</v>
      </c>
      <c r="R265" t="s">
        <v>52</v>
      </c>
      <c r="S265" t="s">
        <v>122</v>
      </c>
      <c r="T265" t="s">
        <v>109</v>
      </c>
      <c r="U265">
        <v>47.121894240000003</v>
      </c>
      <c r="V265">
        <v>-119.27506990000001</v>
      </c>
      <c r="W265">
        <v>2</v>
      </c>
      <c r="X265">
        <v>2</v>
      </c>
    </row>
    <row r="266" spans="1:24" x14ac:dyDescent="0.45">
      <c r="A266">
        <v>265</v>
      </c>
      <c r="B266" t="s">
        <v>936</v>
      </c>
      <c r="C266" t="s">
        <v>937</v>
      </c>
      <c r="D266" s="1">
        <v>35018</v>
      </c>
      <c r="E266">
        <v>1995</v>
      </c>
      <c r="F266" t="s">
        <v>936</v>
      </c>
      <c r="G266" t="s">
        <v>24</v>
      </c>
      <c r="H266" t="s">
        <v>776</v>
      </c>
      <c r="J266" t="s">
        <v>938</v>
      </c>
      <c r="K266">
        <v>2</v>
      </c>
      <c r="L266">
        <v>1</v>
      </c>
      <c r="M266">
        <v>3</v>
      </c>
      <c r="N266">
        <v>0</v>
      </c>
      <c r="O266">
        <v>17</v>
      </c>
      <c r="R266" t="s">
        <v>52</v>
      </c>
      <c r="S266" t="s">
        <v>122</v>
      </c>
      <c r="T266" t="s">
        <v>109</v>
      </c>
      <c r="U266">
        <v>35.37810374</v>
      </c>
      <c r="V266">
        <v>-87.006105590000004</v>
      </c>
      <c r="W266">
        <v>11</v>
      </c>
      <c r="X266">
        <v>15</v>
      </c>
    </row>
    <row r="267" spans="1:24" x14ac:dyDescent="0.45">
      <c r="A267">
        <v>266</v>
      </c>
      <c r="B267" t="s">
        <v>939</v>
      </c>
      <c r="C267" t="s">
        <v>940</v>
      </c>
      <c r="D267" s="1">
        <v>34792</v>
      </c>
      <c r="E267">
        <v>1995</v>
      </c>
      <c r="F267" t="s">
        <v>555</v>
      </c>
      <c r="G267" t="s">
        <v>24</v>
      </c>
      <c r="H267" t="s">
        <v>354</v>
      </c>
      <c r="I267" t="s">
        <v>132</v>
      </c>
      <c r="J267" t="s">
        <v>941</v>
      </c>
      <c r="K267">
        <v>6</v>
      </c>
      <c r="L267">
        <v>0</v>
      </c>
      <c r="M267">
        <v>5</v>
      </c>
      <c r="N267">
        <v>0</v>
      </c>
      <c r="P267">
        <v>1</v>
      </c>
      <c r="Q267" t="s">
        <v>942</v>
      </c>
      <c r="R267" t="s">
        <v>28</v>
      </c>
      <c r="S267" t="s">
        <v>101</v>
      </c>
      <c r="T267" t="s">
        <v>109</v>
      </c>
      <c r="U267">
        <v>27.73907518</v>
      </c>
      <c r="V267">
        <v>-97.430733520000004</v>
      </c>
      <c r="W267">
        <v>4</v>
      </c>
      <c r="X267">
        <v>3</v>
      </c>
    </row>
    <row r="268" spans="1:24" x14ac:dyDescent="0.45">
      <c r="A268">
        <v>267</v>
      </c>
      <c r="B268" t="s">
        <v>943</v>
      </c>
      <c r="C268" t="s">
        <v>944</v>
      </c>
      <c r="D268" s="1">
        <v>34779</v>
      </c>
      <c r="E268">
        <v>1995</v>
      </c>
      <c r="F268" t="s">
        <v>945</v>
      </c>
      <c r="G268" t="s">
        <v>24</v>
      </c>
      <c r="H268" t="s">
        <v>25</v>
      </c>
      <c r="I268" t="s">
        <v>62</v>
      </c>
      <c r="J268" t="s">
        <v>946</v>
      </c>
      <c r="K268">
        <v>4</v>
      </c>
      <c r="L268">
        <v>1</v>
      </c>
      <c r="M268">
        <v>5</v>
      </c>
      <c r="N268">
        <v>0</v>
      </c>
      <c r="O268">
        <v>29</v>
      </c>
      <c r="P268">
        <v>0</v>
      </c>
      <c r="R268" t="s">
        <v>28</v>
      </c>
      <c r="S268" t="s">
        <v>122</v>
      </c>
      <c r="T268" t="s">
        <v>109</v>
      </c>
      <c r="U268">
        <v>40.826183999999998</v>
      </c>
      <c r="V268">
        <v>-74.208619999999996</v>
      </c>
      <c r="W268">
        <v>3</v>
      </c>
      <c r="X268">
        <v>21</v>
      </c>
    </row>
    <row r="269" spans="1:24" x14ac:dyDescent="0.45">
      <c r="A269">
        <v>268</v>
      </c>
      <c r="B269" t="s">
        <v>947</v>
      </c>
      <c r="C269" t="s">
        <v>483</v>
      </c>
      <c r="D269" s="1">
        <v>34725</v>
      </c>
      <c r="E269">
        <v>1995</v>
      </c>
      <c r="G269" t="s">
        <v>34</v>
      </c>
      <c r="H269" t="s">
        <v>25</v>
      </c>
      <c r="I269" t="s">
        <v>223</v>
      </c>
      <c r="J269" t="s">
        <v>948</v>
      </c>
      <c r="K269">
        <v>2</v>
      </c>
      <c r="L269">
        <v>2</v>
      </c>
      <c r="M269">
        <v>4</v>
      </c>
      <c r="N269">
        <v>0</v>
      </c>
      <c r="O269">
        <v>26</v>
      </c>
      <c r="R269" t="s">
        <v>52</v>
      </c>
      <c r="S269" t="s">
        <v>122</v>
      </c>
      <c r="T269" t="s">
        <v>109</v>
      </c>
      <c r="U269">
        <v>35.926814669999999</v>
      </c>
      <c r="V269">
        <v>-79.038504070000002</v>
      </c>
      <c r="W269">
        <v>1</v>
      </c>
      <c r="X269">
        <v>26</v>
      </c>
    </row>
    <row r="270" spans="1:24" x14ac:dyDescent="0.45">
      <c r="A270">
        <v>269</v>
      </c>
      <c r="B270" t="s">
        <v>949</v>
      </c>
      <c r="C270" t="s">
        <v>950</v>
      </c>
      <c r="D270" s="1">
        <v>34698</v>
      </c>
      <c r="E270">
        <v>1994</v>
      </c>
      <c r="F270" t="s">
        <v>303</v>
      </c>
      <c r="G270" t="s">
        <v>24</v>
      </c>
      <c r="H270" t="s">
        <v>25</v>
      </c>
      <c r="I270" t="s">
        <v>57</v>
      </c>
      <c r="J270" t="s">
        <v>951</v>
      </c>
      <c r="K270">
        <v>2</v>
      </c>
      <c r="L270">
        <v>5</v>
      </c>
      <c r="M270">
        <v>7</v>
      </c>
      <c r="N270">
        <v>0</v>
      </c>
      <c r="R270" t="s">
        <v>52</v>
      </c>
      <c r="S270" t="s">
        <v>122</v>
      </c>
      <c r="T270" t="s">
        <v>109</v>
      </c>
      <c r="U270">
        <v>42.324273920000003</v>
      </c>
      <c r="V270">
        <v>-71.140800119999994</v>
      </c>
      <c r="W270">
        <v>12</v>
      </c>
      <c r="X270">
        <v>30</v>
      </c>
    </row>
    <row r="271" spans="1:24" x14ac:dyDescent="0.45">
      <c r="A271">
        <v>270</v>
      </c>
      <c r="B271" t="s">
        <v>952</v>
      </c>
      <c r="C271" t="s">
        <v>953</v>
      </c>
      <c r="D271" s="1">
        <v>34645</v>
      </c>
      <c r="E271">
        <v>1994</v>
      </c>
      <c r="F271" t="s">
        <v>952</v>
      </c>
      <c r="G271" t="s">
        <v>24</v>
      </c>
      <c r="H271" t="s">
        <v>25</v>
      </c>
      <c r="I271" t="s">
        <v>223</v>
      </c>
      <c r="J271" t="s">
        <v>954</v>
      </c>
      <c r="K271">
        <v>1</v>
      </c>
      <c r="L271">
        <v>3</v>
      </c>
      <c r="M271">
        <v>4</v>
      </c>
      <c r="N271">
        <v>0</v>
      </c>
      <c r="O271">
        <v>37</v>
      </c>
      <c r="R271" t="s">
        <v>52</v>
      </c>
      <c r="S271" t="s">
        <v>122</v>
      </c>
      <c r="T271" t="s">
        <v>109</v>
      </c>
      <c r="U271">
        <v>41.607137350000002</v>
      </c>
      <c r="V271">
        <v>-81.469020459999996</v>
      </c>
      <c r="W271">
        <v>11</v>
      </c>
      <c r="X271">
        <v>7</v>
      </c>
    </row>
    <row r="272" spans="1:24" x14ac:dyDescent="0.45">
      <c r="A272">
        <v>271</v>
      </c>
      <c r="B272" t="s">
        <v>955</v>
      </c>
      <c r="C272" t="s">
        <v>956</v>
      </c>
      <c r="D272" s="1">
        <v>34505</v>
      </c>
      <c r="E272">
        <v>1994</v>
      </c>
      <c r="F272" t="s">
        <v>957</v>
      </c>
      <c r="G272" t="s">
        <v>24</v>
      </c>
      <c r="H272" t="s">
        <v>958</v>
      </c>
      <c r="I272" t="s">
        <v>132</v>
      </c>
      <c r="J272" t="s">
        <v>959</v>
      </c>
      <c r="K272">
        <v>5</v>
      </c>
      <c r="L272">
        <v>23</v>
      </c>
      <c r="M272">
        <v>27</v>
      </c>
      <c r="N272">
        <v>0</v>
      </c>
      <c r="O272">
        <v>20</v>
      </c>
      <c r="P272">
        <v>0</v>
      </c>
      <c r="R272" t="s">
        <v>52</v>
      </c>
      <c r="S272" t="s">
        <v>122</v>
      </c>
      <c r="T272" t="s">
        <v>109</v>
      </c>
      <c r="U272">
        <v>47.618456000000002</v>
      </c>
      <c r="V272">
        <v>-117.644099</v>
      </c>
      <c r="W272">
        <v>6</v>
      </c>
      <c r="X272">
        <v>20</v>
      </c>
    </row>
    <row r="273" spans="1:24" x14ac:dyDescent="0.45">
      <c r="A273">
        <v>272</v>
      </c>
      <c r="B273" t="s">
        <v>960</v>
      </c>
      <c r="C273" t="s">
        <v>961</v>
      </c>
      <c r="D273" s="1">
        <v>34480</v>
      </c>
      <c r="E273">
        <v>1994</v>
      </c>
      <c r="F273" t="s">
        <v>807</v>
      </c>
      <c r="G273" t="s">
        <v>24</v>
      </c>
      <c r="H273" t="s">
        <v>25</v>
      </c>
      <c r="I273" t="s">
        <v>223</v>
      </c>
      <c r="J273" t="s">
        <v>962</v>
      </c>
      <c r="K273">
        <v>4</v>
      </c>
      <c r="L273">
        <v>0</v>
      </c>
      <c r="M273">
        <v>4</v>
      </c>
      <c r="N273">
        <v>0</v>
      </c>
      <c r="O273">
        <v>17</v>
      </c>
      <c r="R273" t="s">
        <v>28</v>
      </c>
      <c r="S273" t="s">
        <v>122</v>
      </c>
      <c r="T273" t="s">
        <v>109</v>
      </c>
      <c r="U273">
        <v>38.951308179999998</v>
      </c>
      <c r="V273">
        <v>-84.670663390000001</v>
      </c>
      <c r="W273">
        <v>5</v>
      </c>
      <c r="X273">
        <v>26</v>
      </c>
    </row>
    <row r="274" spans="1:24" x14ac:dyDescent="0.45">
      <c r="A274">
        <v>273</v>
      </c>
      <c r="B274" t="s">
        <v>963</v>
      </c>
      <c r="C274" t="s">
        <v>964</v>
      </c>
      <c r="D274" s="1">
        <v>34319</v>
      </c>
      <c r="E274">
        <v>1993</v>
      </c>
      <c r="F274" t="s">
        <v>963</v>
      </c>
      <c r="G274" t="s">
        <v>24</v>
      </c>
      <c r="H274" t="s">
        <v>354</v>
      </c>
      <c r="I274" t="s">
        <v>132</v>
      </c>
      <c r="J274" t="s">
        <v>965</v>
      </c>
      <c r="K274">
        <v>1</v>
      </c>
      <c r="L274">
        <v>2</v>
      </c>
      <c r="M274">
        <v>3</v>
      </c>
      <c r="N274">
        <v>0</v>
      </c>
      <c r="O274">
        <v>39</v>
      </c>
      <c r="P274">
        <v>1</v>
      </c>
      <c r="Q274" t="s">
        <v>963</v>
      </c>
      <c r="R274" t="s">
        <v>52</v>
      </c>
      <c r="S274" t="s">
        <v>122</v>
      </c>
      <c r="T274" t="s">
        <v>109</v>
      </c>
      <c r="U274">
        <v>42.313193759999997</v>
      </c>
      <c r="V274">
        <v>-84.018681079999993</v>
      </c>
      <c r="W274">
        <v>12</v>
      </c>
      <c r="X274">
        <v>16</v>
      </c>
    </row>
    <row r="275" spans="1:24" x14ac:dyDescent="0.45">
      <c r="A275">
        <v>274</v>
      </c>
      <c r="B275" t="s">
        <v>966</v>
      </c>
      <c r="C275" t="s">
        <v>652</v>
      </c>
      <c r="D275" s="1">
        <v>34317</v>
      </c>
      <c r="E275">
        <v>1993</v>
      </c>
      <c r="F275" t="s">
        <v>967</v>
      </c>
      <c r="G275" t="s">
        <v>24</v>
      </c>
      <c r="H275" t="s">
        <v>644</v>
      </c>
      <c r="I275" t="s">
        <v>62</v>
      </c>
      <c r="J275" t="s">
        <v>968</v>
      </c>
      <c r="K275">
        <v>4</v>
      </c>
      <c r="L275">
        <v>1</v>
      </c>
      <c r="M275">
        <v>5</v>
      </c>
      <c r="N275">
        <v>0</v>
      </c>
      <c r="O275">
        <v>19</v>
      </c>
      <c r="P275">
        <v>0</v>
      </c>
      <c r="R275" t="s">
        <v>52</v>
      </c>
      <c r="S275" t="s">
        <v>108</v>
      </c>
      <c r="T275" t="s">
        <v>109</v>
      </c>
      <c r="U275">
        <v>39.698929329999999</v>
      </c>
      <c r="V275">
        <v>-104.7871863</v>
      </c>
      <c r="W275">
        <v>12</v>
      </c>
      <c r="X275">
        <v>14</v>
      </c>
    </row>
    <row r="276" spans="1:24" x14ac:dyDescent="0.45">
      <c r="A276">
        <v>275</v>
      </c>
      <c r="B276" t="s">
        <v>969</v>
      </c>
      <c r="C276" t="s">
        <v>970</v>
      </c>
      <c r="D276" s="1">
        <v>34310</v>
      </c>
      <c r="E276">
        <v>1993</v>
      </c>
      <c r="F276" t="s">
        <v>971</v>
      </c>
      <c r="G276" t="s">
        <v>24</v>
      </c>
      <c r="H276" t="s">
        <v>25</v>
      </c>
      <c r="I276" t="s">
        <v>223</v>
      </c>
      <c r="J276" t="s">
        <v>972</v>
      </c>
      <c r="K276">
        <v>6</v>
      </c>
      <c r="L276">
        <v>19</v>
      </c>
      <c r="M276">
        <v>25</v>
      </c>
      <c r="N276">
        <v>0</v>
      </c>
      <c r="O276">
        <v>34</v>
      </c>
      <c r="R276" t="s">
        <v>28</v>
      </c>
      <c r="S276" t="s">
        <v>108</v>
      </c>
      <c r="T276" t="s">
        <v>109</v>
      </c>
      <c r="U276">
        <v>40.726622659999997</v>
      </c>
      <c r="V276">
        <v>-73.644711999999998</v>
      </c>
      <c r="W276">
        <v>12</v>
      </c>
      <c r="X276">
        <v>7</v>
      </c>
    </row>
    <row r="277" spans="1:24" x14ac:dyDescent="0.45">
      <c r="A277">
        <v>276</v>
      </c>
      <c r="B277" t="s">
        <v>973</v>
      </c>
      <c r="C277" t="s">
        <v>974</v>
      </c>
      <c r="D277" s="1">
        <v>34229</v>
      </c>
      <c r="E277">
        <v>1993</v>
      </c>
      <c r="F277" t="s">
        <v>973</v>
      </c>
      <c r="G277" t="s">
        <v>24</v>
      </c>
      <c r="H277" t="s">
        <v>25</v>
      </c>
      <c r="I277" t="s">
        <v>112</v>
      </c>
      <c r="J277" t="s">
        <v>975</v>
      </c>
      <c r="K277">
        <v>1</v>
      </c>
      <c r="L277">
        <v>4</v>
      </c>
      <c r="M277">
        <v>4</v>
      </c>
      <c r="N277">
        <v>0</v>
      </c>
      <c r="O277">
        <v>29</v>
      </c>
      <c r="P277">
        <v>0</v>
      </c>
      <c r="R277" t="s">
        <v>28</v>
      </c>
      <c r="S277" t="s">
        <v>122</v>
      </c>
      <c r="T277" t="s">
        <v>109</v>
      </c>
      <c r="U277">
        <v>44.790510740000002</v>
      </c>
      <c r="V277">
        <v>-106.95991650000001</v>
      </c>
      <c r="W277">
        <v>9</v>
      </c>
      <c r="X277">
        <v>17</v>
      </c>
    </row>
    <row r="278" spans="1:24" x14ac:dyDescent="0.45">
      <c r="A278">
        <v>277</v>
      </c>
      <c r="B278" t="s">
        <v>976</v>
      </c>
      <c r="C278" t="s">
        <v>977</v>
      </c>
      <c r="D278" s="1">
        <v>34187</v>
      </c>
      <c r="E278">
        <v>1993</v>
      </c>
      <c r="F278" t="s">
        <v>978</v>
      </c>
      <c r="G278" t="s">
        <v>24</v>
      </c>
      <c r="H278" t="s">
        <v>25</v>
      </c>
      <c r="I278" t="s">
        <v>132</v>
      </c>
      <c r="J278" t="s">
        <v>979</v>
      </c>
      <c r="K278">
        <v>4</v>
      </c>
      <c r="L278">
        <v>8</v>
      </c>
      <c r="M278">
        <v>12</v>
      </c>
      <c r="N278">
        <v>0</v>
      </c>
      <c r="O278">
        <v>22</v>
      </c>
      <c r="P278">
        <v>1</v>
      </c>
      <c r="Q278" t="s">
        <v>980</v>
      </c>
      <c r="R278" t="s">
        <v>28</v>
      </c>
      <c r="S278" t="s">
        <v>122</v>
      </c>
      <c r="T278" t="s">
        <v>109</v>
      </c>
      <c r="U278">
        <v>35.079970860000003</v>
      </c>
      <c r="V278">
        <v>-79.037961249999995</v>
      </c>
      <c r="W278">
        <v>8</v>
      </c>
      <c r="X278">
        <v>6</v>
      </c>
    </row>
    <row r="279" spans="1:24" x14ac:dyDescent="0.45">
      <c r="A279">
        <v>278</v>
      </c>
      <c r="B279" t="s">
        <v>981</v>
      </c>
      <c r="C279" t="s">
        <v>982</v>
      </c>
      <c r="D279" s="1">
        <v>34158</v>
      </c>
      <c r="E279">
        <v>1993</v>
      </c>
      <c r="F279" t="s">
        <v>981</v>
      </c>
      <c r="G279" t="s">
        <v>24</v>
      </c>
      <c r="H279" t="s">
        <v>25</v>
      </c>
      <c r="I279" t="s">
        <v>112</v>
      </c>
      <c r="J279" t="s">
        <v>983</v>
      </c>
      <c r="K279">
        <v>1</v>
      </c>
      <c r="L279">
        <v>3</v>
      </c>
      <c r="M279">
        <v>3</v>
      </c>
      <c r="N279">
        <v>0</v>
      </c>
      <c r="O279">
        <v>28</v>
      </c>
      <c r="R279" t="s">
        <v>28</v>
      </c>
      <c r="S279" t="s">
        <v>144</v>
      </c>
      <c r="T279" t="s">
        <v>109</v>
      </c>
      <c r="U279">
        <v>41.2281367</v>
      </c>
      <c r="V279">
        <v>-111.96753169999999</v>
      </c>
      <c r="W279">
        <v>7</v>
      </c>
      <c r="X279">
        <v>8</v>
      </c>
    </row>
    <row r="280" spans="1:24" x14ac:dyDescent="0.45">
      <c r="A280">
        <v>279</v>
      </c>
      <c r="B280" t="s">
        <v>984</v>
      </c>
      <c r="C280" t="s">
        <v>985</v>
      </c>
      <c r="D280" s="1">
        <v>34151</v>
      </c>
      <c r="E280">
        <v>1993</v>
      </c>
      <c r="F280" t="s">
        <v>986</v>
      </c>
      <c r="G280" t="s">
        <v>24</v>
      </c>
      <c r="H280" t="s">
        <v>987</v>
      </c>
      <c r="I280" t="s">
        <v>112</v>
      </c>
      <c r="J280" t="s">
        <v>988</v>
      </c>
      <c r="K280">
        <v>9</v>
      </c>
      <c r="L280">
        <v>6</v>
      </c>
      <c r="M280">
        <v>14</v>
      </c>
      <c r="N280">
        <v>0</v>
      </c>
      <c r="O280">
        <v>55</v>
      </c>
      <c r="R280" t="s">
        <v>28</v>
      </c>
      <c r="S280" t="s">
        <v>122</v>
      </c>
      <c r="T280" t="s">
        <v>109</v>
      </c>
      <c r="U280">
        <v>37.754578389999999</v>
      </c>
      <c r="V280">
        <v>-122.4424343</v>
      </c>
      <c r="W280">
        <v>7</v>
      </c>
      <c r="X280">
        <v>1</v>
      </c>
    </row>
    <row r="281" spans="1:24" x14ac:dyDescent="0.45">
      <c r="A281">
        <v>280</v>
      </c>
      <c r="B281" t="s">
        <v>989</v>
      </c>
      <c r="C281" t="s">
        <v>990</v>
      </c>
      <c r="D281" s="1">
        <v>34095</v>
      </c>
      <c r="E281">
        <v>1993</v>
      </c>
      <c r="F281" t="s">
        <v>555</v>
      </c>
      <c r="G281" t="s">
        <v>24</v>
      </c>
      <c r="H281" t="s">
        <v>354</v>
      </c>
      <c r="I281" t="s">
        <v>112</v>
      </c>
      <c r="J281" t="s">
        <v>991</v>
      </c>
      <c r="K281">
        <v>2</v>
      </c>
      <c r="L281">
        <v>2</v>
      </c>
      <c r="M281">
        <v>3</v>
      </c>
      <c r="N281">
        <v>0</v>
      </c>
      <c r="O281">
        <v>45</v>
      </c>
      <c r="P281">
        <v>1</v>
      </c>
      <c r="R281" t="s">
        <v>101</v>
      </c>
      <c r="S281" t="s">
        <v>101</v>
      </c>
      <c r="T281" t="s">
        <v>109</v>
      </c>
      <c r="U281">
        <v>42.312695220000002</v>
      </c>
      <c r="V281">
        <v>-83.212932440000003</v>
      </c>
      <c r="W281">
        <v>5</v>
      </c>
      <c r="X281">
        <v>6</v>
      </c>
    </row>
    <row r="282" spans="1:24" x14ac:dyDescent="0.45">
      <c r="A282">
        <v>281</v>
      </c>
      <c r="B282" t="s">
        <v>992</v>
      </c>
      <c r="C282" t="s">
        <v>993</v>
      </c>
      <c r="D282" s="1">
        <v>34095</v>
      </c>
      <c r="E282">
        <v>1993</v>
      </c>
      <c r="G282" t="s">
        <v>994</v>
      </c>
      <c r="H282" t="s">
        <v>25</v>
      </c>
      <c r="I282" t="s">
        <v>223</v>
      </c>
      <c r="J282" t="s">
        <v>995</v>
      </c>
      <c r="K282">
        <v>1</v>
      </c>
      <c r="L282">
        <v>5</v>
      </c>
      <c r="M282">
        <v>6</v>
      </c>
      <c r="N282">
        <v>0</v>
      </c>
      <c r="O282">
        <v>38</v>
      </c>
      <c r="P282">
        <v>0</v>
      </c>
      <c r="R282" t="s">
        <v>52</v>
      </c>
      <c r="S282" t="s">
        <v>122</v>
      </c>
      <c r="T282" t="s">
        <v>109</v>
      </c>
      <c r="U282">
        <v>33.473160829999998</v>
      </c>
      <c r="V282">
        <v>-117.696399</v>
      </c>
      <c r="W282">
        <v>5</v>
      </c>
      <c r="X282">
        <v>6</v>
      </c>
    </row>
    <row r="283" spans="1:24" x14ac:dyDescent="0.45">
      <c r="A283">
        <v>282</v>
      </c>
      <c r="B283" t="s">
        <v>996</v>
      </c>
      <c r="C283" t="s">
        <v>997</v>
      </c>
      <c r="D283" s="1">
        <v>33952</v>
      </c>
      <c r="E283">
        <v>1992</v>
      </c>
      <c r="F283" t="s">
        <v>996</v>
      </c>
      <c r="G283" t="s">
        <v>24</v>
      </c>
      <c r="H283" t="s">
        <v>776</v>
      </c>
      <c r="J283" t="s">
        <v>998</v>
      </c>
      <c r="K283">
        <v>2</v>
      </c>
      <c r="L283">
        <v>4</v>
      </c>
      <c r="M283">
        <v>6</v>
      </c>
      <c r="N283">
        <v>0</v>
      </c>
      <c r="O283">
        <v>18</v>
      </c>
      <c r="R283" t="s">
        <v>28</v>
      </c>
      <c r="S283" t="s">
        <v>144</v>
      </c>
      <c r="T283" t="s">
        <v>109</v>
      </c>
      <c r="U283">
        <v>42.193582679999999</v>
      </c>
      <c r="V283">
        <v>-73.362163390000006</v>
      </c>
      <c r="W283">
        <v>12</v>
      </c>
      <c r="X283">
        <v>14</v>
      </c>
    </row>
    <row r="284" spans="1:24" x14ac:dyDescent="0.45">
      <c r="A284">
        <v>283</v>
      </c>
      <c r="B284" t="s">
        <v>999</v>
      </c>
      <c r="C284" t="s">
        <v>1000</v>
      </c>
      <c r="D284" s="1">
        <v>33892</v>
      </c>
      <c r="E284">
        <v>1992</v>
      </c>
      <c r="F284" t="s">
        <v>1001</v>
      </c>
      <c r="G284" t="s">
        <v>24</v>
      </c>
      <c r="H284" t="s">
        <v>1002</v>
      </c>
      <c r="I284" t="s">
        <v>112</v>
      </c>
      <c r="J284" t="s">
        <v>1003</v>
      </c>
      <c r="K284">
        <v>5</v>
      </c>
      <c r="L284">
        <v>0</v>
      </c>
      <c r="M284">
        <v>4</v>
      </c>
      <c r="N284">
        <v>0</v>
      </c>
      <c r="O284">
        <v>50</v>
      </c>
      <c r="P284">
        <v>1</v>
      </c>
      <c r="R284" t="s">
        <v>28</v>
      </c>
      <c r="S284" t="s">
        <v>122</v>
      </c>
      <c r="T284" t="s">
        <v>109</v>
      </c>
      <c r="U284">
        <v>42.38013875</v>
      </c>
      <c r="V284">
        <v>-76.867246589999993</v>
      </c>
      <c r="W284">
        <v>10</v>
      </c>
      <c r="X284">
        <v>15</v>
      </c>
    </row>
    <row r="285" spans="1:24" x14ac:dyDescent="0.45">
      <c r="A285">
        <v>284</v>
      </c>
      <c r="B285" t="s">
        <v>1004</v>
      </c>
      <c r="C285" t="s">
        <v>1005</v>
      </c>
      <c r="D285" s="1">
        <v>33858</v>
      </c>
      <c r="E285">
        <v>1992</v>
      </c>
      <c r="F285" t="s">
        <v>1005</v>
      </c>
      <c r="H285" t="s">
        <v>331</v>
      </c>
      <c r="I285" t="s">
        <v>132</v>
      </c>
      <c r="J285" t="s">
        <v>1006</v>
      </c>
      <c r="K285">
        <v>0</v>
      </c>
      <c r="L285">
        <v>6</v>
      </c>
      <c r="M285">
        <v>6</v>
      </c>
      <c r="N285">
        <v>0</v>
      </c>
      <c r="O285">
        <v>17</v>
      </c>
      <c r="R285" t="s">
        <v>101</v>
      </c>
      <c r="S285" t="s">
        <v>101</v>
      </c>
      <c r="T285" t="s">
        <v>109</v>
      </c>
      <c r="U285">
        <v>35.183224840000001</v>
      </c>
      <c r="V285">
        <v>-101.88056880000001</v>
      </c>
      <c r="W285">
        <v>9</v>
      </c>
      <c r="X285">
        <v>11</v>
      </c>
    </row>
    <row r="286" spans="1:24" x14ac:dyDescent="0.45">
      <c r="A286">
        <v>285</v>
      </c>
      <c r="B286" t="s">
        <v>1007</v>
      </c>
      <c r="C286" t="s">
        <v>1008</v>
      </c>
      <c r="D286" s="1">
        <v>33725</v>
      </c>
      <c r="E286">
        <v>1992</v>
      </c>
      <c r="F286" t="s">
        <v>1007</v>
      </c>
      <c r="G286" t="s">
        <v>24</v>
      </c>
      <c r="H286" t="s">
        <v>776</v>
      </c>
      <c r="I286" t="s">
        <v>848</v>
      </c>
      <c r="J286" t="s">
        <v>1009</v>
      </c>
      <c r="K286">
        <v>4</v>
      </c>
      <c r="L286">
        <v>10</v>
      </c>
      <c r="M286">
        <v>14</v>
      </c>
      <c r="N286">
        <v>0</v>
      </c>
      <c r="O286">
        <v>20</v>
      </c>
      <c r="R286" t="s">
        <v>52</v>
      </c>
      <c r="S286" t="s">
        <v>122</v>
      </c>
      <c r="T286" t="s">
        <v>109</v>
      </c>
      <c r="U286">
        <v>39.081749850000001</v>
      </c>
      <c r="V286">
        <v>-121.5549539</v>
      </c>
      <c r="W286">
        <v>5</v>
      </c>
      <c r="X286">
        <v>1</v>
      </c>
    </row>
    <row r="287" spans="1:24" x14ac:dyDescent="0.45">
      <c r="A287">
        <v>286</v>
      </c>
      <c r="B287" t="s">
        <v>1010</v>
      </c>
      <c r="C287" t="s">
        <v>1011</v>
      </c>
      <c r="D287" s="1">
        <v>33556</v>
      </c>
      <c r="E287">
        <v>1991</v>
      </c>
      <c r="F287" t="s">
        <v>1012</v>
      </c>
      <c r="G287" t="s">
        <v>24</v>
      </c>
      <c r="H287" t="s">
        <v>644</v>
      </c>
      <c r="I287" t="s">
        <v>62</v>
      </c>
      <c r="J287" t="s">
        <v>1013</v>
      </c>
      <c r="K287">
        <v>5</v>
      </c>
      <c r="L287">
        <v>5</v>
      </c>
      <c r="M287">
        <v>9</v>
      </c>
      <c r="N287">
        <v>0</v>
      </c>
      <c r="O287">
        <v>31</v>
      </c>
      <c r="P287">
        <v>0</v>
      </c>
      <c r="R287" t="s">
        <v>52</v>
      </c>
      <c r="S287" t="s">
        <v>122</v>
      </c>
      <c r="T287" t="s">
        <v>109</v>
      </c>
      <c r="U287">
        <v>42.508402029999999</v>
      </c>
      <c r="V287">
        <v>-83.153874270000003</v>
      </c>
      <c r="W287">
        <v>11</v>
      </c>
      <c r="X287">
        <v>14</v>
      </c>
    </row>
    <row r="288" spans="1:24" x14ac:dyDescent="0.45">
      <c r="A288">
        <v>287</v>
      </c>
      <c r="B288" t="s">
        <v>1014</v>
      </c>
      <c r="C288" t="s">
        <v>1015</v>
      </c>
      <c r="D288" s="1">
        <v>33543</v>
      </c>
      <c r="E288">
        <v>1991</v>
      </c>
      <c r="F288" t="s">
        <v>1016</v>
      </c>
      <c r="G288" t="s">
        <v>24</v>
      </c>
      <c r="H288" t="s">
        <v>354</v>
      </c>
      <c r="I288" t="s">
        <v>112</v>
      </c>
      <c r="J288" t="s">
        <v>1017</v>
      </c>
      <c r="K288">
        <v>6</v>
      </c>
      <c r="L288">
        <v>1</v>
      </c>
      <c r="M288">
        <v>6</v>
      </c>
      <c r="N288">
        <v>0</v>
      </c>
      <c r="O288">
        <v>28</v>
      </c>
      <c r="P288">
        <v>1</v>
      </c>
      <c r="Q288" t="s">
        <v>1016</v>
      </c>
      <c r="R288" t="s">
        <v>28</v>
      </c>
      <c r="S288" t="s">
        <v>144</v>
      </c>
      <c r="T288" t="s">
        <v>109</v>
      </c>
      <c r="U288">
        <v>41.655894050000001</v>
      </c>
      <c r="V288">
        <v>-91.531179859999995</v>
      </c>
      <c r="W288">
        <v>11</v>
      </c>
      <c r="X288">
        <v>1</v>
      </c>
    </row>
    <row r="289" spans="1:24" x14ac:dyDescent="0.45">
      <c r="A289">
        <v>288</v>
      </c>
      <c r="B289" t="s">
        <v>1018</v>
      </c>
      <c r="C289" t="s">
        <v>427</v>
      </c>
      <c r="D289" s="1">
        <v>33527</v>
      </c>
      <c r="E289">
        <v>1991</v>
      </c>
      <c r="F289" t="s">
        <v>1019</v>
      </c>
      <c r="G289" t="s">
        <v>34</v>
      </c>
      <c r="H289" t="s">
        <v>25</v>
      </c>
      <c r="I289" t="s">
        <v>62</v>
      </c>
      <c r="J289" t="s">
        <v>1020</v>
      </c>
      <c r="K289">
        <v>24</v>
      </c>
      <c r="L289">
        <v>20</v>
      </c>
      <c r="M289">
        <v>43</v>
      </c>
      <c r="N289">
        <v>0</v>
      </c>
      <c r="O289">
        <v>35</v>
      </c>
      <c r="P289">
        <v>0</v>
      </c>
      <c r="R289" t="s">
        <v>52</v>
      </c>
      <c r="S289" t="s">
        <v>122</v>
      </c>
      <c r="T289" t="s">
        <v>109</v>
      </c>
      <c r="U289">
        <v>31.079255060000001</v>
      </c>
      <c r="V289">
        <v>-97.733923169999997</v>
      </c>
      <c r="W289">
        <v>10</v>
      </c>
      <c r="X289">
        <v>16</v>
      </c>
    </row>
    <row r="290" spans="1:24" x14ac:dyDescent="0.45">
      <c r="A290">
        <v>289</v>
      </c>
      <c r="B290" t="s">
        <v>1021</v>
      </c>
      <c r="C290" t="s">
        <v>1022</v>
      </c>
      <c r="D290" s="1">
        <v>33521</v>
      </c>
      <c r="E290">
        <v>1991</v>
      </c>
      <c r="G290" t="s">
        <v>24</v>
      </c>
      <c r="H290" t="s">
        <v>644</v>
      </c>
      <c r="I290" t="s">
        <v>363</v>
      </c>
      <c r="J290" t="s">
        <v>1023</v>
      </c>
      <c r="K290">
        <v>3</v>
      </c>
      <c r="L290">
        <v>0</v>
      </c>
      <c r="M290">
        <v>3</v>
      </c>
      <c r="N290">
        <v>0</v>
      </c>
      <c r="O290">
        <v>35</v>
      </c>
      <c r="R290" t="s">
        <v>52</v>
      </c>
      <c r="S290" t="s">
        <v>108</v>
      </c>
      <c r="T290" t="s">
        <v>109</v>
      </c>
      <c r="U290">
        <v>40.98213277</v>
      </c>
      <c r="V290">
        <v>-74.11264731</v>
      </c>
      <c r="W290">
        <v>10</v>
      </c>
      <c r="X290">
        <v>10</v>
      </c>
    </row>
    <row r="291" spans="1:24" x14ac:dyDescent="0.45">
      <c r="A291">
        <v>290</v>
      </c>
      <c r="B291" t="s">
        <v>1024</v>
      </c>
      <c r="C291" t="s">
        <v>431</v>
      </c>
      <c r="D291" s="1">
        <v>33459</v>
      </c>
      <c r="E291">
        <v>1991</v>
      </c>
      <c r="F291" t="s">
        <v>1025</v>
      </c>
      <c r="G291" t="s">
        <v>24</v>
      </c>
      <c r="H291" t="s">
        <v>1026</v>
      </c>
      <c r="I291" t="s">
        <v>1027</v>
      </c>
      <c r="J291" t="s">
        <v>1028</v>
      </c>
      <c r="K291">
        <v>9</v>
      </c>
      <c r="L291">
        <v>0</v>
      </c>
      <c r="M291">
        <v>9</v>
      </c>
      <c r="N291">
        <v>0</v>
      </c>
      <c r="R291" t="s">
        <v>28</v>
      </c>
      <c r="S291" t="s">
        <v>1029</v>
      </c>
      <c r="T291" t="s">
        <v>109</v>
      </c>
      <c r="U291">
        <v>33.571458749999998</v>
      </c>
      <c r="V291">
        <v>-112.09048540000001</v>
      </c>
      <c r="W291">
        <v>8</v>
      </c>
      <c r="X291">
        <v>9</v>
      </c>
    </row>
    <row r="292" spans="1:24" x14ac:dyDescent="0.45">
      <c r="A292">
        <v>291</v>
      </c>
      <c r="B292" t="s">
        <v>1030</v>
      </c>
      <c r="C292" t="s">
        <v>314</v>
      </c>
      <c r="D292" s="1">
        <v>33041</v>
      </c>
      <c r="E292">
        <v>1990</v>
      </c>
      <c r="H292" t="s">
        <v>25</v>
      </c>
      <c r="I292" t="s">
        <v>223</v>
      </c>
      <c r="J292" t="s">
        <v>1031</v>
      </c>
      <c r="K292">
        <v>12</v>
      </c>
      <c r="L292">
        <v>6</v>
      </c>
      <c r="M292">
        <v>17</v>
      </c>
      <c r="N292">
        <v>0</v>
      </c>
      <c r="O292">
        <v>42</v>
      </c>
      <c r="R292" t="s">
        <v>28</v>
      </c>
      <c r="S292" t="s">
        <v>108</v>
      </c>
      <c r="T292" t="s">
        <v>109</v>
      </c>
      <c r="U292">
        <v>30.33216122</v>
      </c>
      <c r="V292">
        <v>-81.675769930000001</v>
      </c>
      <c r="W292">
        <v>6</v>
      </c>
      <c r="X292">
        <v>17</v>
      </c>
    </row>
    <row r="293" spans="1:24" x14ac:dyDescent="0.45">
      <c r="A293">
        <v>292</v>
      </c>
      <c r="B293" t="s">
        <v>1032</v>
      </c>
      <c r="C293" t="s">
        <v>161</v>
      </c>
      <c r="D293" s="1">
        <v>32765</v>
      </c>
      <c r="E293">
        <v>1989</v>
      </c>
      <c r="F293" t="s">
        <v>1033</v>
      </c>
      <c r="G293" t="s">
        <v>24</v>
      </c>
      <c r="H293" t="s">
        <v>644</v>
      </c>
      <c r="I293" t="s">
        <v>112</v>
      </c>
      <c r="J293" t="s">
        <v>1034</v>
      </c>
      <c r="K293">
        <v>9</v>
      </c>
      <c r="L293">
        <v>12</v>
      </c>
      <c r="M293">
        <v>20</v>
      </c>
      <c r="N293">
        <v>0</v>
      </c>
      <c r="O293">
        <v>47</v>
      </c>
      <c r="R293" t="s">
        <v>52</v>
      </c>
      <c r="S293" t="s">
        <v>122</v>
      </c>
      <c r="T293" t="s">
        <v>109</v>
      </c>
      <c r="U293">
        <v>38.249431999999999</v>
      </c>
      <c r="V293">
        <v>-85.726242999999997</v>
      </c>
      <c r="W293">
        <v>9</v>
      </c>
      <c r="X293">
        <v>14</v>
      </c>
    </row>
    <row r="294" spans="1:24" x14ac:dyDescent="0.45">
      <c r="A294">
        <v>293</v>
      </c>
      <c r="B294" t="s">
        <v>1035</v>
      </c>
      <c r="C294" t="s">
        <v>1036</v>
      </c>
      <c r="D294" s="1">
        <v>32730</v>
      </c>
      <c r="E294">
        <v>1989</v>
      </c>
      <c r="G294" t="s">
        <v>24</v>
      </c>
      <c r="H294" t="s">
        <v>25</v>
      </c>
      <c r="I294" t="s">
        <v>223</v>
      </c>
      <c r="J294" t="s">
        <v>1037</v>
      </c>
      <c r="K294">
        <v>4</v>
      </c>
      <c r="L294">
        <v>1</v>
      </c>
      <c r="M294">
        <v>4</v>
      </c>
      <c r="N294">
        <v>0</v>
      </c>
      <c r="O294">
        <v>52</v>
      </c>
      <c r="P294">
        <v>1</v>
      </c>
      <c r="Q294" t="s">
        <v>1035</v>
      </c>
      <c r="R294" t="s">
        <v>28</v>
      </c>
      <c r="S294" t="s">
        <v>122</v>
      </c>
      <c r="T294" t="s">
        <v>109</v>
      </c>
      <c r="U294">
        <v>33.134399250000001</v>
      </c>
      <c r="V294">
        <v>-117.0722528</v>
      </c>
      <c r="W294">
        <v>8</v>
      </c>
      <c r="X294">
        <v>10</v>
      </c>
    </row>
    <row r="295" spans="1:24" x14ac:dyDescent="0.45">
      <c r="A295">
        <v>294</v>
      </c>
      <c r="B295" t="s">
        <v>1038</v>
      </c>
      <c r="C295" t="s">
        <v>1039</v>
      </c>
      <c r="D295" s="1">
        <v>32525</v>
      </c>
      <c r="E295">
        <v>1989</v>
      </c>
      <c r="F295" t="s">
        <v>1038</v>
      </c>
      <c r="G295" t="s">
        <v>24</v>
      </c>
      <c r="H295" t="s">
        <v>776</v>
      </c>
      <c r="I295" t="s">
        <v>57</v>
      </c>
      <c r="J295" t="s">
        <v>1040</v>
      </c>
      <c r="K295">
        <v>6</v>
      </c>
      <c r="L295">
        <v>30</v>
      </c>
      <c r="M295">
        <v>35</v>
      </c>
      <c r="N295">
        <v>0</v>
      </c>
      <c r="O295">
        <v>24</v>
      </c>
      <c r="P295">
        <v>0</v>
      </c>
      <c r="R295" t="s">
        <v>52</v>
      </c>
      <c r="S295" t="s">
        <v>122</v>
      </c>
      <c r="T295" t="s">
        <v>109</v>
      </c>
      <c r="U295">
        <v>37.966318119999997</v>
      </c>
      <c r="V295">
        <v>-121.3018775</v>
      </c>
      <c r="W295">
        <v>1</v>
      </c>
      <c r="X295">
        <v>17</v>
      </c>
    </row>
    <row r="296" spans="1:24" x14ac:dyDescent="0.45">
      <c r="A296">
        <v>295</v>
      </c>
      <c r="B296" t="s">
        <v>1041</v>
      </c>
      <c r="C296" t="s">
        <v>541</v>
      </c>
      <c r="D296" s="1">
        <v>32491</v>
      </c>
      <c r="E296">
        <v>1988</v>
      </c>
      <c r="F296" t="s">
        <v>1042</v>
      </c>
      <c r="G296" t="s">
        <v>24</v>
      </c>
      <c r="J296" t="s">
        <v>1043</v>
      </c>
      <c r="K296">
        <v>0</v>
      </c>
      <c r="L296">
        <v>4</v>
      </c>
      <c r="M296">
        <v>4</v>
      </c>
      <c r="N296">
        <v>0</v>
      </c>
      <c r="O296">
        <v>39</v>
      </c>
      <c r="P296">
        <v>1</v>
      </c>
      <c r="Q296" t="s">
        <v>1044</v>
      </c>
      <c r="R296" t="s">
        <v>101</v>
      </c>
      <c r="S296" t="s">
        <v>101</v>
      </c>
      <c r="T296" t="s">
        <v>109</v>
      </c>
      <c r="U296">
        <v>30.068724199999998</v>
      </c>
      <c r="V296">
        <v>-89.931474120000004</v>
      </c>
      <c r="W296">
        <v>12</v>
      </c>
      <c r="X296">
        <v>14</v>
      </c>
    </row>
    <row r="297" spans="1:24" x14ac:dyDescent="0.45">
      <c r="A297">
        <v>296</v>
      </c>
      <c r="B297" t="s">
        <v>1045</v>
      </c>
      <c r="C297" t="s">
        <v>1046</v>
      </c>
      <c r="D297" s="1">
        <v>32412</v>
      </c>
      <c r="E297">
        <v>1988</v>
      </c>
      <c r="F297" t="s">
        <v>1045</v>
      </c>
      <c r="G297" t="s">
        <v>24</v>
      </c>
      <c r="H297" t="s">
        <v>776</v>
      </c>
      <c r="I297" t="s">
        <v>223</v>
      </c>
      <c r="J297" t="s">
        <v>1047</v>
      </c>
      <c r="K297">
        <v>2</v>
      </c>
      <c r="L297">
        <v>9</v>
      </c>
      <c r="M297">
        <v>11</v>
      </c>
      <c r="N297">
        <v>0</v>
      </c>
      <c r="O297">
        <v>19</v>
      </c>
      <c r="P297">
        <v>0</v>
      </c>
      <c r="R297" t="s">
        <v>52</v>
      </c>
      <c r="S297" t="s">
        <v>122</v>
      </c>
      <c r="T297" t="s">
        <v>109</v>
      </c>
      <c r="U297">
        <v>34.192895200000002</v>
      </c>
      <c r="V297">
        <v>-82.153555080000004</v>
      </c>
      <c r="W297">
        <v>9</v>
      </c>
      <c r="X297">
        <v>26</v>
      </c>
    </row>
    <row r="298" spans="1:24" x14ac:dyDescent="0.45">
      <c r="A298">
        <v>297</v>
      </c>
      <c r="B298" t="s">
        <v>1048</v>
      </c>
      <c r="C298" t="s">
        <v>836</v>
      </c>
      <c r="D298" s="1">
        <v>32408</v>
      </c>
      <c r="E298">
        <v>1988</v>
      </c>
      <c r="G298" t="s">
        <v>464</v>
      </c>
      <c r="H298" t="s">
        <v>25</v>
      </c>
      <c r="I298" t="s">
        <v>57</v>
      </c>
      <c r="J298" t="s">
        <v>1049</v>
      </c>
      <c r="K298">
        <v>5</v>
      </c>
      <c r="L298">
        <v>2</v>
      </c>
      <c r="M298">
        <v>6</v>
      </c>
      <c r="N298">
        <v>1</v>
      </c>
      <c r="O298">
        <v>40</v>
      </c>
      <c r="R298" t="s">
        <v>28</v>
      </c>
      <c r="S298" t="s">
        <v>108</v>
      </c>
      <c r="T298" t="s">
        <v>109</v>
      </c>
      <c r="U298">
        <v>41.839280449999997</v>
      </c>
      <c r="V298">
        <v>-87.688181450000002</v>
      </c>
      <c r="W298">
        <v>9</v>
      </c>
      <c r="X298">
        <v>22</v>
      </c>
    </row>
    <row r="299" spans="1:24" x14ac:dyDescent="0.45">
      <c r="A299">
        <v>298</v>
      </c>
      <c r="B299" t="s">
        <v>1050</v>
      </c>
      <c r="C299" t="s">
        <v>1051</v>
      </c>
      <c r="D299" s="1">
        <v>32283</v>
      </c>
      <c r="E299">
        <v>1988</v>
      </c>
      <c r="F299" t="s">
        <v>807</v>
      </c>
      <c r="G299" t="s">
        <v>24</v>
      </c>
      <c r="H299" t="s">
        <v>331</v>
      </c>
      <c r="I299" t="s">
        <v>57</v>
      </c>
      <c r="J299" t="s">
        <v>1052</v>
      </c>
      <c r="K299">
        <v>2</v>
      </c>
      <c r="L299">
        <v>7</v>
      </c>
      <c r="M299">
        <v>8</v>
      </c>
      <c r="N299">
        <v>0</v>
      </c>
      <c r="O299">
        <v>30</v>
      </c>
      <c r="R299" t="s">
        <v>52</v>
      </c>
      <c r="S299" t="s">
        <v>122</v>
      </c>
      <c r="T299" t="s">
        <v>570</v>
      </c>
      <c r="U299">
        <v>42.106488069999997</v>
      </c>
      <c r="V299">
        <v>-87.742111410000007</v>
      </c>
      <c r="W299">
        <v>5</v>
      </c>
      <c r="X299">
        <v>20</v>
      </c>
    </row>
    <row r="300" spans="1:24" x14ac:dyDescent="0.45">
      <c r="A300">
        <v>299</v>
      </c>
      <c r="B300" t="s">
        <v>1053</v>
      </c>
      <c r="C300" t="s">
        <v>1054</v>
      </c>
      <c r="D300" s="1">
        <v>32189</v>
      </c>
      <c r="E300">
        <v>1988</v>
      </c>
      <c r="F300" t="s">
        <v>1055</v>
      </c>
      <c r="G300" t="s">
        <v>464</v>
      </c>
      <c r="H300" t="s">
        <v>644</v>
      </c>
      <c r="I300" t="s">
        <v>363</v>
      </c>
      <c r="J300" t="s">
        <v>1056</v>
      </c>
      <c r="K300">
        <v>7</v>
      </c>
      <c r="L300">
        <v>4</v>
      </c>
      <c r="M300">
        <v>11</v>
      </c>
      <c r="N300">
        <v>0</v>
      </c>
      <c r="O300">
        <v>39</v>
      </c>
      <c r="P300">
        <v>0</v>
      </c>
      <c r="R300" t="s">
        <v>52</v>
      </c>
      <c r="S300" t="s">
        <v>122</v>
      </c>
      <c r="T300" t="s">
        <v>109</v>
      </c>
      <c r="U300">
        <v>37.38344257</v>
      </c>
      <c r="V300">
        <v>-122.02561849999999</v>
      </c>
      <c r="W300">
        <v>2</v>
      </c>
      <c r="X300">
        <v>16</v>
      </c>
    </row>
    <row r="301" spans="1:24" x14ac:dyDescent="0.45">
      <c r="A301">
        <v>300</v>
      </c>
      <c r="B301" t="s">
        <v>1057</v>
      </c>
      <c r="C301" t="s">
        <v>1058</v>
      </c>
      <c r="D301" s="1">
        <v>32184</v>
      </c>
      <c r="E301">
        <v>1988</v>
      </c>
      <c r="F301" t="s">
        <v>843</v>
      </c>
      <c r="G301" t="s">
        <v>24</v>
      </c>
      <c r="I301" t="s">
        <v>112</v>
      </c>
      <c r="J301" t="s">
        <v>1059</v>
      </c>
      <c r="K301">
        <v>1</v>
      </c>
      <c r="L301">
        <v>2</v>
      </c>
      <c r="M301">
        <v>3</v>
      </c>
      <c r="N301">
        <v>0</v>
      </c>
      <c r="O301" t="s">
        <v>1060</v>
      </c>
      <c r="R301" t="s">
        <v>28</v>
      </c>
      <c r="S301" t="s">
        <v>122</v>
      </c>
      <c r="T301" t="s">
        <v>109</v>
      </c>
      <c r="U301">
        <v>27.848870609999999</v>
      </c>
      <c r="V301">
        <v>-82.710579999999993</v>
      </c>
      <c r="W301">
        <v>2</v>
      </c>
      <c r="X301">
        <v>11</v>
      </c>
    </row>
    <row r="302" spans="1:24" x14ac:dyDescent="0.45">
      <c r="A302">
        <v>301</v>
      </c>
      <c r="B302" t="s">
        <v>1061</v>
      </c>
      <c r="C302" t="s">
        <v>1062</v>
      </c>
      <c r="D302" s="1">
        <v>31890</v>
      </c>
      <c r="E302">
        <v>1987</v>
      </c>
      <c r="G302" t="s">
        <v>34</v>
      </c>
      <c r="H302" t="s">
        <v>25</v>
      </c>
      <c r="I302" t="s">
        <v>223</v>
      </c>
      <c r="J302" t="s">
        <v>1063</v>
      </c>
      <c r="K302">
        <v>6</v>
      </c>
      <c r="L302">
        <v>14</v>
      </c>
      <c r="M302">
        <v>20</v>
      </c>
      <c r="N302">
        <v>0</v>
      </c>
      <c r="O302">
        <v>59</v>
      </c>
      <c r="R302" t="s">
        <v>52</v>
      </c>
      <c r="S302" t="s">
        <v>122</v>
      </c>
      <c r="T302" t="s">
        <v>109</v>
      </c>
      <c r="U302">
        <v>27.983889829999999</v>
      </c>
      <c r="V302">
        <v>-80.666627129999995</v>
      </c>
      <c r="W302">
        <v>4</v>
      </c>
      <c r="X302">
        <v>23</v>
      </c>
    </row>
    <row r="303" spans="1:24" x14ac:dyDescent="0.45">
      <c r="A303">
        <v>302</v>
      </c>
      <c r="B303" t="s">
        <v>1064</v>
      </c>
      <c r="C303" t="s">
        <v>1065</v>
      </c>
      <c r="D303" s="1">
        <v>31750</v>
      </c>
      <c r="E303">
        <v>1986</v>
      </c>
      <c r="F303" t="s">
        <v>1064</v>
      </c>
      <c r="G303" t="s">
        <v>24</v>
      </c>
      <c r="H303" t="s">
        <v>847</v>
      </c>
      <c r="I303" t="s">
        <v>848</v>
      </c>
      <c r="J303" t="s">
        <v>1066</v>
      </c>
      <c r="K303">
        <v>1</v>
      </c>
      <c r="L303">
        <v>3</v>
      </c>
      <c r="M303">
        <v>4</v>
      </c>
      <c r="N303">
        <v>0</v>
      </c>
      <c r="O303">
        <v>14</v>
      </c>
      <c r="R303" t="s">
        <v>52</v>
      </c>
      <c r="S303" t="s">
        <v>122</v>
      </c>
      <c r="T303" t="s">
        <v>109</v>
      </c>
      <c r="U303">
        <v>47.037406529999998</v>
      </c>
      <c r="V303">
        <v>-109.4844918</v>
      </c>
      <c r="W303">
        <v>12</v>
      </c>
      <c r="X303">
        <v>4</v>
      </c>
    </row>
    <row r="304" spans="1:24" x14ac:dyDescent="0.45">
      <c r="A304">
        <v>303</v>
      </c>
      <c r="B304" t="s">
        <v>1067</v>
      </c>
      <c r="C304" t="s">
        <v>1068</v>
      </c>
      <c r="D304" s="1">
        <v>31644</v>
      </c>
      <c r="E304">
        <v>1986</v>
      </c>
      <c r="F304" t="s">
        <v>1068</v>
      </c>
      <c r="G304" t="s">
        <v>24</v>
      </c>
      <c r="H304" t="s">
        <v>354</v>
      </c>
      <c r="J304" t="s">
        <v>1069</v>
      </c>
      <c r="K304">
        <v>15</v>
      </c>
      <c r="L304">
        <v>6</v>
      </c>
      <c r="M304">
        <v>20</v>
      </c>
      <c r="N304">
        <v>0</v>
      </c>
      <c r="O304">
        <v>44</v>
      </c>
      <c r="P304">
        <v>1</v>
      </c>
      <c r="Q304" t="s">
        <v>1044</v>
      </c>
      <c r="R304" t="s">
        <v>52</v>
      </c>
      <c r="S304" t="s">
        <v>122</v>
      </c>
      <c r="T304" t="s">
        <v>109</v>
      </c>
      <c r="U304">
        <v>35.668892229999997</v>
      </c>
      <c r="V304">
        <v>-97.414387919999996</v>
      </c>
      <c r="W304">
        <v>8</v>
      </c>
      <c r="X304">
        <v>20</v>
      </c>
    </row>
    <row r="305" spans="1:24" x14ac:dyDescent="0.45">
      <c r="A305">
        <v>304</v>
      </c>
      <c r="B305" t="s">
        <v>1070</v>
      </c>
      <c r="C305" t="s">
        <v>1071</v>
      </c>
      <c r="D305" s="1">
        <v>31636</v>
      </c>
      <c r="E305">
        <v>1986</v>
      </c>
      <c r="F305" t="s">
        <v>1072</v>
      </c>
      <c r="G305" t="s">
        <v>24</v>
      </c>
      <c r="H305" t="s">
        <v>847</v>
      </c>
      <c r="I305" t="s">
        <v>363</v>
      </c>
      <c r="J305" t="s">
        <v>1073</v>
      </c>
      <c r="K305">
        <v>1</v>
      </c>
      <c r="L305">
        <v>4</v>
      </c>
      <c r="M305">
        <v>5</v>
      </c>
      <c r="N305">
        <v>0</v>
      </c>
      <c r="O305">
        <v>29</v>
      </c>
      <c r="R305" t="s">
        <v>52</v>
      </c>
      <c r="S305" t="s">
        <v>108</v>
      </c>
      <c r="T305" t="s">
        <v>109</v>
      </c>
      <c r="U305">
        <v>40.679276000000002</v>
      </c>
      <c r="V305">
        <v>-73.939513000000005</v>
      </c>
      <c r="W305">
        <v>8</v>
      </c>
      <c r="X305">
        <v>12</v>
      </c>
    </row>
    <row r="306" spans="1:24" x14ac:dyDescent="0.45">
      <c r="A306">
        <v>305</v>
      </c>
      <c r="B306" t="s">
        <v>1074</v>
      </c>
      <c r="C306" t="s">
        <v>878</v>
      </c>
      <c r="D306" s="1">
        <v>31112</v>
      </c>
      <c r="E306">
        <v>1985</v>
      </c>
      <c r="F306" t="s">
        <v>1074</v>
      </c>
      <c r="G306" t="s">
        <v>24</v>
      </c>
      <c r="H306" t="s">
        <v>354</v>
      </c>
      <c r="I306" t="s">
        <v>132</v>
      </c>
      <c r="J306" t="s">
        <v>1075</v>
      </c>
      <c r="K306">
        <v>2</v>
      </c>
      <c r="L306">
        <v>1</v>
      </c>
      <c r="M306">
        <v>3</v>
      </c>
      <c r="N306">
        <v>0</v>
      </c>
      <c r="O306">
        <v>30</v>
      </c>
      <c r="P306">
        <v>1</v>
      </c>
      <c r="Q306" t="s">
        <v>1074</v>
      </c>
      <c r="R306" t="s">
        <v>52</v>
      </c>
      <c r="S306" t="s">
        <v>108</v>
      </c>
      <c r="T306" t="s">
        <v>109</v>
      </c>
      <c r="U306">
        <v>33.762996899999997</v>
      </c>
      <c r="V306">
        <v>-84.423132800000005</v>
      </c>
      <c r="W306">
        <v>3</v>
      </c>
      <c r="X306">
        <v>6</v>
      </c>
    </row>
    <row r="307" spans="1:24" x14ac:dyDescent="0.45">
      <c r="A307">
        <v>306</v>
      </c>
      <c r="B307" t="s">
        <v>1076</v>
      </c>
      <c r="C307" t="s">
        <v>1077</v>
      </c>
      <c r="D307" s="1">
        <v>31068</v>
      </c>
      <c r="E307">
        <v>1985</v>
      </c>
      <c r="F307" t="s">
        <v>1076</v>
      </c>
      <c r="G307" t="s">
        <v>24</v>
      </c>
      <c r="H307" t="s">
        <v>776</v>
      </c>
      <c r="J307" t="s">
        <v>1078</v>
      </c>
      <c r="K307">
        <v>1</v>
      </c>
      <c r="L307">
        <v>3</v>
      </c>
      <c r="M307">
        <v>4</v>
      </c>
      <c r="N307">
        <v>0</v>
      </c>
      <c r="O307">
        <v>14</v>
      </c>
      <c r="R307" t="s">
        <v>52</v>
      </c>
      <c r="S307" t="s">
        <v>122</v>
      </c>
      <c r="T307" t="s">
        <v>109</v>
      </c>
      <c r="U307">
        <v>37.671294179999997</v>
      </c>
      <c r="V307">
        <v>-97.550704760000002</v>
      </c>
      <c r="W307">
        <v>1</v>
      </c>
      <c r="X307">
        <v>21</v>
      </c>
    </row>
    <row r="308" spans="1:24" x14ac:dyDescent="0.45">
      <c r="A308">
        <v>307</v>
      </c>
      <c r="B308" t="s">
        <v>1079</v>
      </c>
      <c r="C308" t="s">
        <v>1080</v>
      </c>
      <c r="D308" s="1">
        <v>30881</v>
      </c>
      <c r="E308">
        <v>1984</v>
      </c>
      <c r="F308" t="s">
        <v>1079</v>
      </c>
      <c r="G308" t="s">
        <v>24</v>
      </c>
      <c r="H308" t="s">
        <v>25</v>
      </c>
      <c r="I308" t="s">
        <v>223</v>
      </c>
      <c r="J308" t="s">
        <v>1081</v>
      </c>
      <c r="K308">
        <v>22</v>
      </c>
      <c r="L308">
        <v>19</v>
      </c>
      <c r="M308">
        <v>40</v>
      </c>
      <c r="N308">
        <v>0</v>
      </c>
      <c r="O308">
        <v>41</v>
      </c>
      <c r="P308">
        <v>0</v>
      </c>
      <c r="R308" t="s">
        <v>52</v>
      </c>
      <c r="S308" t="s">
        <v>122</v>
      </c>
      <c r="T308" t="s">
        <v>109</v>
      </c>
      <c r="U308">
        <v>32.555556000000003</v>
      </c>
      <c r="V308">
        <v>-117.047656</v>
      </c>
      <c r="W308">
        <v>7</v>
      </c>
      <c r="X308">
        <v>18</v>
      </c>
    </row>
    <row r="309" spans="1:24" x14ac:dyDescent="0.45">
      <c r="A309">
        <v>308</v>
      </c>
      <c r="B309" t="s">
        <v>1082</v>
      </c>
      <c r="C309" t="s">
        <v>90</v>
      </c>
      <c r="D309" s="1">
        <v>30862</v>
      </c>
      <c r="E309">
        <v>1984</v>
      </c>
      <c r="F309" t="s">
        <v>1083</v>
      </c>
      <c r="G309" t="s">
        <v>24</v>
      </c>
      <c r="H309" t="s">
        <v>25</v>
      </c>
      <c r="I309" t="s">
        <v>363</v>
      </c>
      <c r="J309" t="s">
        <v>1084</v>
      </c>
      <c r="K309">
        <v>6</v>
      </c>
      <c r="L309">
        <v>1</v>
      </c>
      <c r="M309">
        <v>7</v>
      </c>
      <c r="N309">
        <v>0</v>
      </c>
      <c r="O309">
        <v>39</v>
      </c>
      <c r="R309" t="s">
        <v>52</v>
      </c>
      <c r="S309" t="s">
        <v>122</v>
      </c>
      <c r="T309" t="s">
        <v>109</v>
      </c>
      <c r="U309">
        <v>32.794805959999998</v>
      </c>
      <c r="V309">
        <v>-96.766310939999997</v>
      </c>
      <c r="W309">
        <v>6</v>
      </c>
      <c r="X309">
        <v>29</v>
      </c>
    </row>
    <row r="310" spans="1:24" x14ac:dyDescent="0.45">
      <c r="A310">
        <v>309</v>
      </c>
      <c r="B310" t="s">
        <v>1085</v>
      </c>
      <c r="C310" t="s">
        <v>576</v>
      </c>
      <c r="D310" s="1">
        <v>30736</v>
      </c>
      <c r="E310">
        <v>1984</v>
      </c>
      <c r="G310" t="s">
        <v>34</v>
      </c>
      <c r="H310" t="s">
        <v>1086</v>
      </c>
      <c r="I310" t="s">
        <v>57</v>
      </c>
      <c r="J310" t="s">
        <v>1087</v>
      </c>
      <c r="K310">
        <v>3</v>
      </c>
      <c r="L310">
        <v>12</v>
      </c>
      <c r="M310">
        <v>14</v>
      </c>
      <c r="N310">
        <v>0</v>
      </c>
      <c r="O310">
        <v>28</v>
      </c>
      <c r="R310" t="s">
        <v>52</v>
      </c>
      <c r="S310" t="s">
        <v>108</v>
      </c>
      <c r="T310" t="s">
        <v>109</v>
      </c>
      <c r="U310">
        <v>34.176220919999999</v>
      </c>
      <c r="V310">
        <v>-118.5399542</v>
      </c>
      <c r="W310">
        <v>2</v>
      </c>
      <c r="X310">
        <v>24</v>
      </c>
    </row>
    <row r="311" spans="1:24" x14ac:dyDescent="0.45">
      <c r="A311">
        <v>310</v>
      </c>
      <c r="B311" t="s">
        <v>1088</v>
      </c>
      <c r="C311" t="s">
        <v>1089</v>
      </c>
      <c r="D311" s="1">
        <v>30547</v>
      </c>
      <c r="E311">
        <v>1983</v>
      </c>
      <c r="F311" t="s">
        <v>1088</v>
      </c>
      <c r="G311" t="s">
        <v>24</v>
      </c>
      <c r="H311" t="s">
        <v>1090</v>
      </c>
      <c r="I311" t="s">
        <v>132</v>
      </c>
      <c r="J311" t="s">
        <v>1091</v>
      </c>
      <c r="K311">
        <v>1</v>
      </c>
      <c r="L311">
        <v>3</v>
      </c>
      <c r="M311">
        <v>4</v>
      </c>
      <c r="N311">
        <v>0</v>
      </c>
      <c r="O311">
        <v>55</v>
      </c>
      <c r="P311">
        <v>0</v>
      </c>
      <c r="R311" t="s">
        <v>52</v>
      </c>
      <c r="S311" t="s">
        <v>122</v>
      </c>
      <c r="T311" t="s">
        <v>109</v>
      </c>
      <c r="U311">
        <v>33.832728869999997</v>
      </c>
      <c r="V311">
        <v>-81.805158399999996</v>
      </c>
      <c r="W311">
        <v>8</v>
      </c>
      <c r="X311">
        <v>19</v>
      </c>
    </row>
    <row r="312" spans="1:24" x14ac:dyDescent="0.45">
      <c r="A312">
        <v>311</v>
      </c>
      <c r="B312" t="s">
        <v>1092</v>
      </c>
      <c r="C312" t="s">
        <v>548</v>
      </c>
      <c r="D312" s="1">
        <v>30365</v>
      </c>
      <c r="E312">
        <v>1983</v>
      </c>
      <c r="F312" t="s">
        <v>1093</v>
      </c>
      <c r="G312" t="s">
        <v>24</v>
      </c>
      <c r="H312" t="s">
        <v>25</v>
      </c>
      <c r="I312" t="s">
        <v>57</v>
      </c>
      <c r="J312" t="s">
        <v>1094</v>
      </c>
      <c r="K312">
        <v>13</v>
      </c>
      <c r="L312">
        <v>1</v>
      </c>
      <c r="M312">
        <v>14</v>
      </c>
      <c r="N312">
        <v>0</v>
      </c>
      <c r="O312">
        <v>23</v>
      </c>
      <c r="R312" t="s">
        <v>101</v>
      </c>
      <c r="S312" t="s">
        <v>144</v>
      </c>
      <c r="T312" t="s">
        <v>109</v>
      </c>
      <c r="U312">
        <v>47.621995750000004</v>
      </c>
      <c r="V312">
        <v>-122.323646</v>
      </c>
      <c r="W312">
        <v>2</v>
      </c>
      <c r="X312">
        <v>18</v>
      </c>
    </row>
    <row r="313" spans="1:24" x14ac:dyDescent="0.45">
      <c r="A313">
        <v>312</v>
      </c>
      <c r="B313" t="s">
        <v>1095</v>
      </c>
      <c r="C313" t="s">
        <v>640</v>
      </c>
      <c r="D313" s="1">
        <v>30183</v>
      </c>
      <c r="E313">
        <v>1982</v>
      </c>
      <c r="G313" t="s">
        <v>24</v>
      </c>
      <c r="H313" t="s">
        <v>1096</v>
      </c>
      <c r="I313" t="s">
        <v>223</v>
      </c>
      <c r="J313" t="s">
        <v>1097</v>
      </c>
      <c r="K313">
        <v>9</v>
      </c>
      <c r="L313">
        <v>3</v>
      </c>
      <c r="M313">
        <v>11</v>
      </c>
      <c r="N313">
        <v>0</v>
      </c>
      <c r="O313">
        <v>51</v>
      </c>
      <c r="R313" t="s">
        <v>52</v>
      </c>
      <c r="S313" t="s">
        <v>122</v>
      </c>
      <c r="T313" t="s">
        <v>109</v>
      </c>
      <c r="U313">
        <v>25.796539429999999</v>
      </c>
      <c r="V313">
        <v>-80.208403970000006</v>
      </c>
      <c r="W313">
        <v>8</v>
      </c>
      <c r="X313">
        <v>20</v>
      </c>
    </row>
    <row r="314" spans="1:24" x14ac:dyDescent="0.45">
      <c r="A314">
        <v>313</v>
      </c>
      <c r="B314" t="s">
        <v>1098</v>
      </c>
      <c r="C314" t="s">
        <v>544</v>
      </c>
      <c r="D314" s="1">
        <v>30029</v>
      </c>
      <c r="E314">
        <v>1982</v>
      </c>
      <c r="F314" t="s">
        <v>1098</v>
      </c>
      <c r="G314" t="s">
        <v>24</v>
      </c>
      <c r="H314" t="s">
        <v>776</v>
      </c>
      <c r="J314" t="s">
        <v>1099</v>
      </c>
      <c r="K314">
        <v>1</v>
      </c>
      <c r="L314">
        <v>2</v>
      </c>
      <c r="M314">
        <v>3</v>
      </c>
      <c r="N314">
        <v>0</v>
      </c>
      <c r="O314">
        <v>17</v>
      </c>
      <c r="R314" t="s">
        <v>52</v>
      </c>
      <c r="S314" t="s">
        <v>122</v>
      </c>
      <c r="T314" t="s">
        <v>109</v>
      </c>
      <c r="U314">
        <v>36.189319230000002</v>
      </c>
      <c r="V314">
        <v>-115.3264875</v>
      </c>
      <c r="W314">
        <v>3</v>
      </c>
      <c r="X314">
        <v>19</v>
      </c>
    </row>
    <row r="315" spans="1:24" x14ac:dyDescent="0.45">
      <c r="A315">
        <v>314</v>
      </c>
      <c r="B315" t="s">
        <v>1100</v>
      </c>
      <c r="C315" t="s">
        <v>1101</v>
      </c>
      <c r="D315" s="1">
        <v>29134</v>
      </c>
      <c r="E315">
        <v>1979</v>
      </c>
      <c r="F315" t="s">
        <v>697</v>
      </c>
      <c r="G315" t="s">
        <v>24</v>
      </c>
      <c r="H315" t="s">
        <v>331</v>
      </c>
      <c r="J315" t="s">
        <v>1102</v>
      </c>
      <c r="K315">
        <v>2</v>
      </c>
      <c r="L315">
        <v>5</v>
      </c>
      <c r="M315">
        <v>7</v>
      </c>
      <c r="N315">
        <v>0</v>
      </c>
      <c r="O315">
        <v>19</v>
      </c>
      <c r="R315" t="s">
        <v>101</v>
      </c>
      <c r="S315" t="s">
        <v>108</v>
      </c>
      <c r="T315" t="s">
        <v>109</v>
      </c>
      <c r="U315">
        <v>34.050988340000004</v>
      </c>
      <c r="V315">
        <v>-80.820775269999999</v>
      </c>
      <c r="W315">
        <v>10</v>
      </c>
      <c r="X315">
        <v>6</v>
      </c>
    </row>
    <row r="316" spans="1:24" x14ac:dyDescent="0.45">
      <c r="A316">
        <v>315</v>
      </c>
      <c r="B316" t="s">
        <v>1103</v>
      </c>
      <c r="C316" t="s">
        <v>929</v>
      </c>
      <c r="D316" s="1">
        <v>28884</v>
      </c>
      <c r="E316">
        <v>1979</v>
      </c>
      <c r="G316" t="s">
        <v>34</v>
      </c>
      <c r="H316" t="s">
        <v>1086</v>
      </c>
      <c r="I316" t="s">
        <v>57</v>
      </c>
      <c r="J316" t="s">
        <v>1104</v>
      </c>
      <c r="K316">
        <v>2</v>
      </c>
      <c r="L316">
        <v>9</v>
      </c>
      <c r="M316">
        <v>11</v>
      </c>
      <c r="N316">
        <v>0</v>
      </c>
      <c r="O316">
        <v>16</v>
      </c>
      <c r="R316" t="s">
        <v>52</v>
      </c>
      <c r="S316" t="s">
        <v>122</v>
      </c>
      <c r="T316" t="s">
        <v>570</v>
      </c>
      <c r="U316">
        <v>32.863572769999998</v>
      </c>
      <c r="V316">
        <v>-117.1281628</v>
      </c>
      <c r="W316">
        <v>1</v>
      </c>
      <c r="X316">
        <v>29</v>
      </c>
    </row>
    <row r="317" spans="1:24" x14ac:dyDescent="0.45">
      <c r="A317">
        <v>316</v>
      </c>
      <c r="B317" t="s">
        <v>1105</v>
      </c>
      <c r="C317" t="s">
        <v>1106</v>
      </c>
      <c r="D317" s="1">
        <v>27953</v>
      </c>
      <c r="E317">
        <v>1976</v>
      </c>
      <c r="F317" t="s">
        <v>1107</v>
      </c>
      <c r="G317" t="s">
        <v>24</v>
      </c>
      <c r="H317" t="s">
        <v>25</v>
      </c>
      <c r="I317" t="s">
        <v>57</v>
      </c>
      <c r="J317" t="s">
        <v>1108</v>
      </c>
      <c r="K317">
        <v>7</v>
      </c>
      <c r="L317">
        <v>2</v>
      </c>
      <c r="M317">
        <v>9</v>
      </c>
      <c r="N317">
        <v>0</v>
      </c>
      <c r="O317">
        <v>37</v>
      </c>
      <c r="P317">
        <v>1</v>
      </c>
      <c r="Q317" t="s">
        <v>1107</v>
      </c>
      <c r="R317" t="s">
        <v>52</v>
      </c>
      <c r="S317" t="s">
        <v>122</v>
      </c>
      <c r="T317" t="s">
        <v>109</v>
      </c>
      <c r="U317">
        <v>33.884042440000002</v>
      </c>
      <c r="V317">
        <v>-117.92785000000001</v>
      </c>
      <c r="W317">
        <v>7</v>
      </c>
      <c r="X317">
        <v>12</v>
      </c>
    </row>
    <row r="318" spans="1:24" x14ac:dyDescent="0.45">
      <c r="A318">
        <v>317</v>
      </c>
      <c r="B318" t="s">
        <v>1109</v>
      </c>
      <c r="C318" t="s">
        <v>576</v>
      </c>
      <c r="D318" s="1">
        <v>27809</v>
      </c>
      <c r="E318">
        <v>1976</v>
      </c>
      <c r="F318" t="s">
        <v>1110</v>
      </c>
      <c r="G318" t="s">
        <v>24</v>
      </c>
      <c r="H318" t="s">
        <v>331</v>
      </c>
      <c r="I318" t="s">
        <v>132</v>
      </c>
      <c r="J318" t="s">
        <v>1111</v>
      </c>
      <c r="K318">
        <v>1</v>
      </c>
      <c r="L318">
        <v>7</v>
      </c>
      <c r="M318">
        <v>8</v>
      </c>
      <c r="N318">
        <v>0</v>
      </c>
      <c r="O318">
        <v>18</v>
      </c>
      <c r="R318" t="s">
        <v>101</v>
      </c>
      <c r="S318" t="s">
        <v>122</v>
      </c>
      <c r="T318" t="s">
        <v>109</v>
      </c>
      <c r="U318">
        <v>34.176220919999999</v>
      </c>
      <c r="V318">
        <v>-118.5399542</v>
      </c>
      <c r="W318">
        <v>2</v>
      </c>
      <c r="X318">
        <v>19</v>
      </c>
    </row>
    <row r="319" spans="1:24" x14ac:dyDescent="0.45">
      <c r="A319">
        <v>318</v>
      </c>
      <c r="B319" t="s">
        <v>1112</v>
      </c>
      <c r="C319" t="s">
        <v>1113</v>
      </c>
      <c r="D319" s="1">
        <v>27393</v>
      </c>
      <c r="E319">
        <v>1974</v>
      </c>
      <c r="G319" t="s">
        <v>464</v>
      </c>
      <c r="H319" t="s">
        <v>25</v>
      </c>
      <c r="I319" t="s">
        <v>57</v>
      </c>
      <c r="J319" t="s">
        <v>1114</v>
      </c>
      <c r="K319">
        <v>3</v>
      </c>
      <c r="L319">
        <v>7</v>
      </c>
      <c r="M319">
        <v>10</v>
      </c>
      <c r="N319">
        <v>0</v>
      </c>
      <c r="O319">
        <v>17</v>
      </c>
      <c r="R319" t="s">
        <v>28</v>
      </c>
      <c r="S319" t="s">
        <v>122</v>
      </c>
      <c r="T319" t="s">
        <v>109</v>
      </c>
      <c r="U319">
        <v>42.081853690000003</v>
      </c>
      <c r="V319">
        <v>-78.432139219999996</v>
      </c>
      <c r="W319">
        <v>12</v>
      </c>
      <c r="X319">
        <v>30</v>
      </c>
    </row>
    <row r="320" spans="1:24" x14ac:dyDescent="0.45">
      <c r="A320">
        <v>319</v>
      </c>
      <c r="B320" t="s">
        <v>1115</v>
      </c>
      <c r="C320" t="s">
        <v>836</v>
      </c>
      <c r="D320" s="1">
        <v>27046</v>
      </c>
      <c r="E320">
        <v>1974</v>
      </c>
      <c r="F320" t="s">
        <v>1115</v>
      </c>
      <c r="G320" t="s">
        <v>24</v>
      </c>
      <c r="H320" t="s">
        <v>847</v>
      </c>
      <c r="I320" t="s">
        <v>132</v>
      </c>
      <c r="J320" t="s">
        <v>1116</v>
      </c>
      <c r="K320">
        <v>1</v>
      </c>
      <c r="L320">
        <v>3</v>
      </c>
      <c r="M320">
        <v>4</v>
      </c>
      <c r="N320">
        <v>0</v>
      </c>
      <c r="O320">
        <v>14</v>
      </c>
      <c r="R320" t="s">
        <v>52</v>
      </c>
      <c r="S320" t="s">
        <v>101</v>
      </c>
      <c r="T320" t="s">
        <v>109</v>
      </c>
      <c r="U320">
        <v>41.839280449999997</v>
      </c>
      <c r="V320">
        <v>-87.688181450000002</v>
      </c>
      <c r="W320">
        <v>1</v>
      </c>
      <c r="X320">
        <v>17</v>
      </c>
    </row>
    <row r="321" spans="1:24" x14ac:dyDescent="0.45">
      <c r="A321">
        <v>320</v>
      </c>
      <c r="B321" t="s">
        <v>1117</v>
      </c>
      <c r="C321" t="s">
        <v>541</v>
      </c>
      <c r="D321" s="1">
        <v>26664</v>
      </c>
      <c r="E321">
        <v>1972</v>
      </c>
      <c r="H321" t="s">
        <v>25</v>
      </c>
      <c r="I321" t="s">
        <v>223</v>
      </c>
      <c r="J321" t="s">
        <v>1118</v>
      </c>
      <c r="K321">
        <v>10</v>
      </c>
      <c r="L321">
        <v>13</v>
      </c>
      <c r="M321">
        <v>22</v>
      </c>
      <c r="N321">
        <v>4</v>
      </c>
      <c r="O321">
        <v>23</v>
      </c>
      <c r="R321" t="s">
        <v>52</v>
      </c>
      <c r="S321" t="s">
        <v>108</v>
      </c>
      <c r="T321" t="s">
        <v>109</v>
      </c>
      <c r="U321">
        <v>30.068724199999998</v>
      </c>
      <c r="V321">
        <v>-89.931474120000004</v>
      </c>
      <c r="W321">
        <v>12</v>
      </c>
      <c r="X321">
        <v>31</v>
      </c>
    </row>
    <row r="322" spans="1:24" x14ac:dyDescent="0.45">
      <c r="A322">
        <v>321</v>
      </c>
      <c r="B322" t="s">
        <v>1119</v>
      </c>
      <c r="C322" t="s">
        <v>1120</v>
      </c>
      <c r="D322" s="1">
        <v>26248</v>
      </c>
      <c r="E322">
        <v>1971</v>
      </c>
      <c r="F322" t="s">
        <v>23</v>
      </c>
      <c r="G322" t="s">
        <v>24</v>
      </c>
      <c r="H322" t="s">
        <v>25</v>
      </c>
      <c r="I322" t="s">
        <v>57</v>
      </c>
      <c r="J322" t="s">
        <v>1121</v>
      </c>
      <c r="K322">
        <v>2</v>
      </c>
      <c r="L322">
        <v>4</v>
      </c>
      <c r="M322">
        <v>5</v>
      </c>
      <c r="N322">
        <v>0</v>
      </c>
      <c r="R322" t="s">
        <v>52</v>
      </c>
      <c r="S322" t="s">
        <v>122</v>
      </c>
      <c r="T322" t="s">
        <v>109</v>
      </c>
      <c r="U322">
        <v>47.673673749999999</v>
      </c>
      <c r="V322">
        <v>-117.41598430000001</v>
      </c>
      <c r="W322">
        <v>11</v>
      </c>
      <c r="X322">
        <v>11</v>
      </c>
    </row>
    <row r="323" spans="1:24" x14ac:dyDescent="0.45">
      <c r="A323">
        <v>322</v>
      </c>
      <c r="B323" t="s">
        <v>1122</v>
      </c>
      <c r="C323" t="s">
        <v>452</v>
      </c>
      <c r="D323" s="1">
        <v>24423</v>
      </c>
      <c r="E323">
        <v>1966</v>
      </c>
      <c r="F323" t="s">
        <v>1122</v>
      </c>
      <c r="G323" t="s">
        <v>24</v>
      </c>
      <c r="H323" t="s">
        <v>25</v>
      </c>
      <c r="I323" t="s">
        <v>57</v>
      </c>
      <c r="J323" t="s">
        <v>1123</v>
      </c>
      <c r="K323">
        <v>5</v>
      </c>
      <c r="L323">
        <v>1</v>
      </c>
      <c r="M323">
        <v>6</v>
      </c>
      <c r="N323">
        <v>0</v>
      </c>
      <c r="O323">
        <v>18</v>
      </c>
      <c r="R323" t="s">
        <v>52</v>
      </c>
      <c r="S323" t="s">
        <v>122</v>
      </c>
      <c r="T323" t="s">
        <v>109</v>
      </c>
      <c r="U323">
        <v>33.42268696</v>
      </c>
      <c r="V323">
        <v>-111.81632020000001</v>
      </c>
      <c r="W323">
        <v>11</v>
      </c>
      <c r="X323">
        <v>12</v>
      </c>
    </row>
    <row r="324" spans="1:24" x14ac:dyDescent="0.45">
      <c r="A324">
        <v>323</v>
      </c>
      <c r="B324" t="s">
        <v>1124</v>
      </c>
      <c r="C324" t="s">
        <v>1125</v>
      </c>
      <c r="D324" s="1">
        <v>24320</v>
      </c>
      <c r="E324">
        <v>1966</v>
      </c>
      <c r="F324" t="s">
        <v>1126</v>
      </c>
      <c r="G324" t="s">
        <v>24</v>
      </c>
      <c r="H324" t="s">
        <v>25</v>
      </c>
      <c r="I324" t="s">
        <v>57</v>
      </c>
      <c r="J324" t="s">
        <v>1127</v>
      </c>
      <c r="K324">
        <v>17</v>
      </c>
      <c r="L324">
        <v>32</v>
      </c>
      <c r="M324">
        <v>48</v>
      </c>
      <c r="N324">
        <v>0</v>
      </c>
      <c r="O324">
        <v>25</v>
      </c>
      <c r="R324" t="s">
        <v>52</v>
      </c>
      <c r="S324" t="s">
        <v>122</v>
      </c>
      <c r="T324" t="s">
        <v>109</v>
      </c>
      <c r="U324">
        <v>30.198887299999999</v>
      </c>
      <c r="V324">
        <v>-97.844159489999996</v>
      </c>
      <c r="W324">
        <v>8</v>
      </c>
      <c r="X324">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O325"/>
  <sheetViews>
    <sheetView topLeftCell="C1" workbookViewId="0">
      <selection activeCell="J1" sqref="J1:J1048576"/>
    </sheetView>
  </sheetViews>
  <sheetFormatPr defaultColWidth="8.796875" defaultRowHeight="14.25" x14ac:dyDescent="0.45"/>
  <cols>
    <col min="1" max="1" width="4" bestFit="1" customWidth="1"/>
    <col min="2" max="2" width="59.1328125" bestFit="1" customWidth="1"/>
    <col min="3" max="3" width="23.46484375" bestFit="1" customWidth="1"/>
    <col min="4" max="4" width="14.46484375" bestFit="1" customWidth="1"/>
    <col min="5" max="5" width="10.6640625" bestFit="1" customWidth="1"/>
    <col min="7" max="7" width="66.46484375" bestFit="1" customWidth="1"/>
    <col min="8" max="8" width="19.6640625" bestFit="1" customWidth="1"/>
    <col min="9" max="9" width="26.46484375" bestFit="1" customWidth="1"/>
    <col min="10" max="10" width="18.46484375" bestFit="1" customWidth="1"/>
    <col min="11" max="11" width="255.6640625" bestFit="1" customWidth="1"/>
    <col min="13" max="13" width="7.46484375" bestFit="1" customWidth="1"/>
    <col min="14" max="14" width="12.1328125" bestFit="1" customWidth="1"/>
    <col min="27" max="27" width="14.796875" bestFit="1" customWidth="1"/>
    <col min="30" max="30" width="10.6640625" bestFit="1" customWidth="1"/>
    <col min="32" max="32" width="16.6640625" bestFit="1" customWidth="1"/>
    <col min="34" max="34" width="12.6640625" bestFit="1" customWidth="1"/>
    <col min="35" max="35" width="19.33203125" bestFit="1" customWidth="1"/>
    <col min="37" max="37" width="18.46484375" bestFit="1" customWidth="1"/>
  </cols>
  <sheetData>
    <row r="1" spans="1:41" ht="14.65" thickTop="1" x14ac:dyDescent="0.45">
      <c r="A1" s="27" t="s">
        <v>0</v>
      </c>
      <c r="B1" s="25" t="s">
        <v>1</v>
      </c>
      <c r="C1" s="25" t="s">
        <v>1430</v>
      </c>
      <c r="D1" s="25" t="s">
        <v>1429</v>
      </c>
      <c r="E1" s="25" t="s">
        <v>3</v>
      </c>
      <c r="F1" s="25" t="s">
        <v>1128</v>
      </c>
      <c r="G1" s="25" t="s">
        <v>4</v>
      </c>
      <c r="H1" s="25" t="s">
        <v>5</v>
      </c>
      <c r="I1" s="25" t="s">
        <v>6</v>
      </c>
      <c r="J1" s="25" t="s">
        <v>7</v>
      </c>
      <c r="K1" s="25" t="s">
        <v>8</v>
      </c>
      <c r="L1" s="25" t="s">
        <v>9</v>
      </c>
      <c r="M1" s="25" t="s">
        <v>10</v>
      </c>
      <c r="N1" s="25" t="s">
        <v>11</v>
      </c>
      <c r="O1" s="25" t="s">
        <v>12</v>
      </c>
      <c r="P1" s="25" t="s">
        <v>13</v>
      </c>
      <c r="Q1" s="25" t="s">
        <v>14</v>
      </c>
      <c r="R1" s="25" t="s">
        <v>15</v>
      </c>
      <c r="S1" s="25" t="s">
        <v>16</v>
      </c>
      <c r="T1" s="25" t="s">
        <v>17</v>
      </c>
      <c r="U1" s="25" t="s">
        <v>18</v>
      </c>
      <c r="V1" s="25" t="s">
        <v>19</v>
      </c>
      <c r="W1" s="26" t="s">
        <v>20</v>
      </c>
      <c r="Y1" s="24" t="s">
        <v>101</v>
      </c>
      <c r="Z1" s="24" t="s">
        <v>1428</v>
      </c>
      <c r="AA1" s="24" t="s">
        <v>1427</v>
      </c>
      <c r="AB1" s="24" t="s">
        <v>1426</v>
      </c>
      <c r="AC1" s="24" t="s">
        <v>1425</v>
      </c>
      <c r="AD1" s="24" t="s">
        <v>1424</v>
      </c>
      <c r="AE1" s="24" t="s">
        <v>1423</v>
      </c>
      <c r="AF1" s="24" t="s">
        <v>1422</v>
      </c>
      <c r="AG1" s="24" t="s">
        <v>223</v>
      </c>
      <c r="AH1" s="24" t="s">
        <v>848</v>
      </c>
      <c r="AI1" s="24" t="s">
        <v>97</v>
      </c>
      <c r="AK1" s="25"/>
      <c r="AL1" s="24" t="s">
        <v>28</v>
      </c>
      <c r="AM1" s="24" t="s">
        <v>52</v>
      </c>
      <c r="AN1" s="24" t="s">
        <v>47</v>
      </c>
      <c r="AO1" s="24" t="s">
        <v>101</v>
      </c>
    </row>
    <row r="2" spans="1:41" x14ac:dyDescent="0.45">
      <c r="A2" s="23">
        <v>1</v>
      </c>
      <c r="B2" s="20" t="s">
        <v>21</v>
      </c>
      <c r="C2" s="20" t="s">
        <v>1421</v>
      </c>
      <c r="D2" s="20" t="s">
        <v>1420</v>
      </c>
      <c r="E2" s="22">
        <v>43044</v>
      </c>
      <c r="F2">
        <v>2017</v>
      </c>
      <c r="G2" s="20" t="s">
        <v>23</v>
      </c>
      <c r="H2" s="20" t="s">
        <v>24</v>
      </c>
      <c r="I2" s="20" t="s">
        <v>25</v>
      </c>
      <c r="J2" s="20" t="s">
        <v>26</v>
      </c>
      <c r="K2" s="20" t="s">
        <v>27</v>
      </c>
      <c r="L2">
        <v>26</v>
      </c>
      <c r="M2">
        <v>20</v>
      </c>
      <c r="N2">
        <v>46</v>
      </c>
      <c r="O2" s="20">
        <v>0</v>
      </c>
      <c r="P2" s="20">
        <v>26</v>
      </c>
      <c r="Q2" s="20"/>
      <c r="R2" s="20"/>
      <c r="S2" s="20" t="s">
        <v>28</v>
      </c>
      <c r="T2" s="20" t="s">
        <v>29</v>
      </c>
      <c r="U2" s="20" t="s">
        <v>30</v>
      </c>
      <c r="V2" s="20"/>
      <c r="W2" s="21"/>
      <c r="Y2">
        <f>COUNTIF(J:J, "unknown")</f>
        <v>53</v>
      </c>
      <c r="Z2">
        <f>COUNTIF(J:J, "terrorism")</f>
        <v>65</v>
      </c>
      <c r="AA2">
        <f>COUNTIF(J:J,"unemployement")</f>
        <v>10</v>
      </c>
      <c r="AB2">
        <f>COUNTIF(J:J,"Racism")</f>
        <v>6</v>
      </c>
      <c r="AC2">
        <f>COUNTIF(J:J,"revenge")</f>
        <v>10</v>
      </c>
      <c r="AD2">
        <f>COUNTIF(J:J,"frustration")</f>
        <v>19</v>
      </c>
      <c r="AE2">
        <f>COUNTIF(J:J,"Anger")</f>
        <v>54</v>
      </c>
      <c r="AF2">
        <f>COUNTIF(J:J,"domestic dispute")</f>
        <v>19</v>
      </c>
      <c r="AG2">
        <f>COUNTIF(J:J,"psycho")</f>
        <v>77</v>
      </c>
      <c r="AH2">
        <f>COUNTIF(J:J,"failing exams")</f>
        <v>3</v>
      </c>
      <c r="AI2">
        <v>7</v>
      </c>
      <c r="AJ2">
        <f>SUM(Y2:AI2)</f>
        <v>323</v>
      </c>
      <c r="AK2" s="20"/>
      <c r="AL2">
        <v>93</v>
      </c>
      <c r="AM2">
        <v>106</v>
      </c>
      <c r="AN2">
        <v>13</v>
      </c>
      <c r="AO2">
        <v>111</v>
      </c>
    </row>
    <row r="3" spans="1:41" x14ac:dyDescent="0.45">
      <c r="A3" s="18">
        <v>2</v>
      </c>
      <c r="B3" s="15" t="s">
        <v>31</v>
      </c>
      <c r="C3" s="15" t="s">
        <v>1419</v>
      </c>
      <c r="D3" s="15" t="s">
        <v>1418</v>
      </c>
      <c r="E3" s="17">
        <v>43040</v>
      </c>
      <c r="F3">
        <v>2017</v>
      </c>
      <c r="G3" s="15" t="s">
        <v>33</v>
      </c>
      <c r="H3" s="15" t="s">
        <v>34</v>
      </c>
      <c r="I3" s="15" t="s">
        <v>25</v>
      </c>
      <c r="J3" s="15" t="s">
        <v>26</v>
      </c>
      <c r="K3" s="15" t="s">
        <v>35</v>
      </c>
      <c r="L3">
        <v>3</v>
      </c>
      <c r="M3">
        <v>0</v>
      </c>
      <c r="N3">
        <v>3</v>
      </c>
      <c r="O3" s="15">
        <v>0</v>
      </c>
      <c r="P3" s="15">
        <v>47</v>
      </c>
      <c r="Q3" s="15"/>
      <c r="R3" s="15"/>
      <c r="S3" s="15" t="s">
        <v>28</v>
      </c>
      <c r="T3" s="15" t="s">
        <v>29</v>
      </c>
      <c r="U3" s="15" t="s">
        <v>30</v>
      </c>
      <c r="V3" s="15"/>
      <c r="W3" s="16"/>
      <c r="AK3" s="15"/>
    </row>
    <row r="4" spans="1:41" x14ac:dyDescent="0.45">
      <c r="A4" s="18">
        <v>3</v>
      </c>
      <c r="B4" s="15" t="s">
        <v>36</v>
      </c>
      <c r="C4" s="15" t="s">
        <v>1417</v>
      </c>
      <c r="D4" s="15" t="s">
        <v>1416</v>
      </c>
      <c r="E4" s="17">
        <v>43026</v>
      </c>
      <c r="F4">
        <v>2017</v>
      </c>
      <c r="G4" s="15" t="s">
        <v>38</v>
      </c>
      <c r="H4" s="15" t="s">
        <v>24</v>
      </c>
      <c r="I4" s="15" t="s">
        <v>39</v>
      </c>
      <c r="J4" s="15" t="s">
        <v>26</v>
      </c>
      <c r="K4" s="15" t="s">
        <v>40</v>
      </c>
      <c r="L4">
        <v>3</v>
      </c>
      <c r="M4">
        <v>3</v>
      </c>
      <c r="N4">
        <v>6</v>
      </c>
      <c r="O4" s="15">
        <v>0</v>
      </c>
      <c r="P4" s="15">
        <v>37</v>
      </c>
      <c r="Q4" s="15"/>
      <c r="R4" s="15" t="s">
        <v>41</v>
      </c>
      <c r="S4" s="15" t="s">
        <v>28</v>
      </c>
      <c r="T4" s="15" t="s">
        <v>42</v>
      </c>
      <c r="U4" s="15" t="s">
        <v>30</v>
      </c>
      <c r="V4" s="15"/>
      <c r="W4" s="16"/>
      <c r="AK4" s="15"/>
    </row>
    <row r="5" spans="1:41" x14ac:dyDescent="0.45">
      <c r="A5" s="18">
        <v>4</v>
      </c>
      <c r="B5" s="15" t="s">
        <v>43</v>
      </c>
      <c r="C5" s="15" t="s">
        <v>1170</v>
      </c>
      <c r="D5" s="15" t="s">
        <v>1415</v>
      </c>
      <c r="E5" s="17">
        <v>43009</v>
      </c>
      <c r="F5">
        <v>2017</v>
      </c>
      <c r="G5" s="15" t="s">
        <v>45</v>
      </c>
      <c r="H5" s="15" t="s">
        <v>34</v>
      </c>
      <c r="I5" s="15" t="s">
        <v>25</v>
      </c>
      <c r="J5" s="15" t="s">
        <v>26</v>
      </c>
      <c r="K5" s="15" t="s">
        <v>46</v>
      </c>
      <c r="L5">
        <v>59</v>
      </c>
      <c r="M5">
        <v>527</v>
      </c>
      <c r="N5">
        <v>585</v>
      </c>
      <c r="O5" s="15">
        <v>1</v>
      </c>
      <c r="P5" s="15">
        <v>64</v>
      </c>
      <c r="Q5" s="15"/>
      <c r="R5" s="15"/>
      <c r="S5" s="15" t="s">
        <v>47</v>
      </c>
      <c r="T5" s="15" t="s">
        <v>29</v>
      </c>
      <c r="U5" s="15" t="s">
        <v>30</v>
      </c>
      <c r="V5" s="15">
        <v>36.181271000000002</v>
      </c>
      <c r="W5" s="16">
        <v>-115.13413199999999</v>
      </c>
      <c r="AK5" s="15"/>
    </row>
    <row r="6" spans="1:41" x14ac:dyDescent="0.45">
      <c r="A6" s="18">
        <v>5</v>
      </c>
      <c r="B6" s="15" t="s">
        <v>48</v>
      </c>
      <c r="C6" s="15" t="s">
        <v>1210</v>
      </c>
      <c r="D6" s="15" t="s">
        <v>1323</v>
      </c>
      <c r="E6" s="17">
        <v>42900</v>
      </c>
      <c r="F6">
        <v>2017</v>
      </c>
      <c r="G6" s="15" t="s">
        <v>50</v>
      </c>
      <c r="H6" s="15" t="s">
        <v>24</v>
      </c>
      <c r="I6" s="15" t="s">
        <v>39</v>
      </c>
      <c r="J6" s="15" t="s">
        <v>26</v>
      </c>
      <c r="K6" s="15" t="s">
        <v>51</v>
      </c>
      <c r="L6">
        <v>3</v>
      </c>
      <c r="M6">
        <v>2</v>
      </c>
      <c r="N6">
        <v>5</v>
      </c>
      <c r="O6" s="15">
        <v>0</v>
      </c>
      <c r="P6" s="15">
        <v>38</v>
      </c>
      <c r="Q6" s="15">
        <v>1</v>
      </c>
      <c r="R6" s="15"/>
      <c r="S6" s="15" t="s">
        <v>52</v>
      </c>
      <c r="T6" s="15" t="s">
        <v>53</v>
      </c>
      <c r="U6" s="15" t="s">
        <v>30</v>
      </c>
      <c r="V6" s="15"/>
      <c r="W6" s="16"/>
      <c r="AK6" s="15"/>
    </row>
    <row r="7" spans="1:41" x14ac:dyDescent="0.45">
      <c r="A7" s="18">
        <v>6</v>
      </c>
      <c r="B7" s="15" t="s">
        <v>54</v>
      </c>
      <c r="C7" s="15" t="s">
        <v>1414</v>
      </c>
      <c r="D7" s="15" t="s">
        <v>1413</v>
      </c>
      <c r="E7" s="17">
        <v>42893</v>
      </c>
      <c r="F7">
        <v>2017</v>
      </c>
      <c r="G7" s="15" t="s">
        <v>56</v>
      </c>
      <c r="H7" s="15" t="s">
        <v>24</v>
      </c>
      <c r="I7" s="15" t="s">
        <v>39</v>
      </c>
      <c r="J7" s="15" t="s">
        <v>57</v>
      </c>
      <c r="K7" s="15" t="s">
        <v>58</v>
      </c>
      <c r="L7">
        <v>3</v>
      </c>
      <c r="M7">
        <v>0</v>
      </c>
      <c r="N7">
        <v>3</v>
      </c>
      <c r="O7" s="15"/>
      <c r="P7" s="15">
        <v>24</v>
      </c>
      <c r="Q7" s="15">
        <v>1</v>
      </c>
      <c r="R7" s="15" t="s">
        <v>56</v>
      </c>
      <c r="S7" s="15" t="s">
        <v>47</v>
      </c>
      <c r="T7" s="15" t="s">
        <v>29</v>
      </c>
      <c r="U7" s="15" t="s">
        <v>30</v>
      </c>
      <c r="V7" s="15"/>
      <c r="W7" s="16"/>
      <c r="AK7" s="15"/>
    </row>
    <row r="8" spans="1:41" x14ac:dyDescent="0.45">
      <c r="A8" s="18">
        <v>7</v>
      </c>
      <c r="B8" s="15" t="s">
        <v>59</v>
      </c>
      <c r="C8" s="15" t="s">
        <v>1372</v>
      </c>
      <c r="D8" s="15" t="s">
        <v>1171</v>
      </c>
      <c r="E8" s="17">
        <v>42891</v>
      </c>
      <c r="F8">
        <v>2017</v>
      </c>
      <c r="G8" s="15" t="s">
        <v>61</v>
      </c>
      <c r="H8" s="15" t="s">
        <v>24</v>
      </c>
      <c r="I8" s="15" t="s">
        <v>39</v>
      </c>
      <c r="J8" s="15" t="s">
        <v>62</v>
      </c>
      <c r="K8" s="15" t="s">
        <v>63</v>
      </c>
      <c r="L8">
        <v>5</v>
      </c>
      <c r="M8">
        <v>0</v>
      </c>
      <c r="N8">
        <v>5</v>
      </c>
      <c r="O8" s="15"/>
      <c r="P8" s="15">
        <v>45</v>
      </c>
      <c r="Q8" s="15">
        <v>1</v>
      </c>
      <c r="R8" s="15" t="s">
        <v>61</v>
      </c>
      <c r="S8" s="15" t="s">
        <v>47</v>
      </c>
      <c r="T8" s="15"/>
      <c r="U8" s="15" t="s">
        <v>30</v>
      </c>
      <c r="V8" s="15"/>
      <c r="W8" s="16"/>
      <c r="AK8" s="15"/>
    </row>
    <row r="9" spans="1:41" x14ac:dyDescent="0.45">
      <c r="A9" s="18">
        <v>8</v>
      </c>
      <c r="B9" s="15" t="s">
        <v>64</v>
      </c>
      <c r="C9" s="15" t="s">
        <v>1412</v>
      </c>
      <c r="D9" s="15" t="s">
        <v>1223</v>
      </c>
      <c r="E9" s="17">
        <v>42867</v>
      </c>
      <c r="F9">
        <v>2017</v>
      </c>
      <c r="G9" s="15" t="s">
        <v>66</v>
      </c>
      <c r="H9" s="15" t="s">
        <v>24</v>
      </c>
      <c r="I9" s="15" t="s">
        <v>39</v>
      </c>
      <c r="J9" s="15" t="s">
        <v>26</v>
      </c>
      <c r="K9" s="15" t="s">
        <v>67</v>
      </c>
      <c r="L9">
        <v>3</v>
      </c>
      <c r="M9">
        <v>0</v>
      </c>
      <c r="N9">
        <v>3</v>
      </c>
      <c r="O9" s="15">
        <v>1</v>
      </c>
      <c r="P9" s="15">
        <v>43</v>
      </c>
      <c r="Q9" s="15">
        <v>1</v>
      </c>
      <c r="R9" s="15" t="s">
        <v>68</v>
      </c>
      <c r="S9" s="15" t="s">
        <v>52</v>
      </c>
      <c r="T9" s="15" t="s">
        <v>29</v>
      </c>
      <c r="U9" s="15" t="s">
        <v>30</v>
      </c>
      <c r="V9" s="15"/>
      <c r="W9" s="16"/>
      <c r="AK9" s="15"/>
    </row>
    <row r="10" spans="1:41" x14ac:dyDescent="0.45">
      <c r="A10" s="18">
        <v>9</v>
      </c>
      <c r="B10" s="15" t="s">
        <v>69</v>
      </c>
      <c r="C10" s="15" t="s">
        <v>1411</v>
      </c>
      <c r="D10" s="15" t="s">
        <v>1163</v>
      </c>
      <c r="E10" s="17">
        <v>42843</v>
      </c>
      <c r="F10">
        <v>2017</v>
      </c>
      <c r="G10" s="15" t="s">
        <v>71</v>
      </c>
      <c r="H10" s="15" t="s">
        <v>34</v>
      </c>
      <c r="I10" s="15" t="s">
        <v>25</v>
      </c>
      <c r="J10" s="15" t="s">
        <v>72</v>
      </c>
      <c r="K10" s="15" t="s">
        <v>73</v>
      </c>
      <c r="L10">
        <v>3</v>
      </c>
      <c r="M10">
        <v>0</v>
      </c>
      <c r="N10">
        <v>3</v>
      </c>
      <c r="O10" s="15"/>
      <c r="P10" s="15">
        <v>39</v>
      </c>
      <c r="Q10" s="15"/>
      <c r="R10" s="15"/>
      <c r="S10" s="15" t="s">
        <v>47</v>
      </c>
      <c r="T10" s="15" t="s">
        <v>42</v>
      </c>
      <c r="U10" s="15" t="s">
        <v>30</v>
      </c>
      <c r="V10" s="15"/>
      <c r="W10" s="16"/>
      <c r="AK10" s="15"/>
    </row>
    <row r="11" spans="1:41" x14ac:dyDescent="0.45">
      <c r="A11" s="18">
        <v>10</v>
      </c>
      <c r="B11" s="15" t="s">
        <v>74</v>
      </c>
      <c r="C11" s="15" t="s">
        <v>1231</v>
      </c>
      <c r="D11" s="15" t="s">
        <v>1171</v>
      </c>
      <c r="E11" s="17">
        <v>42741</v>
      </c>
      <c r="F11">
        <v>2017</v>
      </c>
      <c r="G11" s="15" t="s">
        <v>76</v>
      </c>
      <c r="H11" s="15" t="s">
        <v>24</v>
      </c>
      <c r="I11" s="15" t="s">
        <v>25</v>
      </c>
      <c r="J11" s="15" t="s">
        <v>57</v>
      </c>
      <c r="K11" s="15" t="s">
        <v>77</v>
      </c>
      <c r="L11">
        <v>5</v>
      </c>
      <c r="M11">
        <v>6</v>
      </c>
      <c r="N11">
        <v>11</v>
      </c>
      <c r="O11" s="15"/>
      <c r="P11" s="15">
        <v>26</v>
      </c>
      <c r="Q11" s="15"/>
      <c r="R11" s="15"/>
      <c r="S11" s="15" t="s">
        <v>52</v>
      </c>
      <c r="T11" s="15" t="s">
        <v>78</v>
      </c>
      <c r="U11" s="15" t="s">
        <v>30</v>
      </c>
      <c r="V11" s="15"/>
      <c r="W11" s="16"/>
      <c r="AK11" s="15"/>
    </row>
    <row r="12" spans="1:41" x14ac:dyDescent="0.45">
      <c r="A12" s="18">
        <v>11</v>
      </c>
      <c r="B12" s="15" t="s">
        <v>79</v>
      </c>
      <c r="C12" s="15" t="s">
        <v>1410</v>
      </c>
      <c r="D12" s="15" t="s">
        <v>1409</v>
      </c>
      <c r="E12" s="17">
        <v>42636</v>
      </c>
      <c r="F12">
        <v>2016</v>
      </c>
      <c r="G12" s="15" t="s">
        <v>81</v>
      </c>
      <c r="H12" s="15" t="s">
        <v>24</v>
      </c>
      <c r="I12" s="15" t="s">
        <v>82</v>
      </c>
      <c r="J12" s="15" t="s">
        <v>57</v>
      </c>
      <c r="K12" s="15" t="s">
        <v>83</v>
      </c>
      <c r="L12">
        <v>5</v>
      </c>
      <c r="M12">
        <v>0</v>
      </c>
      <c r="N12">
        <v>5</v>
      </c>
      <c r="O12" s="15"/>
      <c r="P12" s="15">
        <v>20</v>
      </c>
      <c r="Q12" s="15"/>
      <c r="R12" s="15"/>
      <c r="S12" s="15" t="s">
        <v>52</v>
      </c>
      <c r="T12" s="15"/>
      <c r="U12" s="15" t="s">
        <v>30</v>
      </c>
      <c r="V12" s="15"/>
      <c r="W12" s="16"/>
      <c r="AK12" s="15"/>
    </row>
    <row r="13" spans="1:41" x14ac:dyDescent="0.45">
      <c r="A13" s="18">
        <v>12</v>
      </c>
      <c r="B13" s="15" t="s">
        <v>84</v>
      </c>
      <c r="C13" s="15" t="s">
        <v>1408</v>
      </c>
      <c r="D13" s="15" t="s">
        <v>1407</v>
      </c>
      <c r="E13" s="17">
        <v>42568</v>
      </c>
      <c r="F13">
        <v>2016</v>
      </c>
      <c r="G13" s="15"/>
      <c r="H13" s="15" t="s">
        <v>34</v>
      </c>
      <c r="I13" s="15" t="s">
        <v>86</v>
      </c>
      <c r="J13" s="15" t="s">
        <v>26</v>
      </c>
      <c r="K13" s="15" t="s">
        <v>87</v>
      </c>
      <c r="L13">
        <v>3</v>
      </c>
      <c r="M13">
        <v>3</v>
      </c>
      <c r="N13">
        <v>6</v>
      </c>
      <c r="O13" s="15">
        <v>3</v>
      </c>
      <c r="P13" s="15"/>
      <c r="Q13" s="15"/>
      <c r="R13" s="15" t="s">
        <v>88</v>
      </c>
      <c r="S13" s="15" t="s">
        <v>52</v>
      </c>
      <c r="T13" s="15" t="s">
        <v>42</v>
      </c>
      <c r="U13" s="15" t="s">
        <v>30</v>
      </c>
      <c r="V13" s="15"/>
      <c r="W13" s="16"/>
      <c r="AK13" s="15"/>
    </row>
    <row r="14" spans="1:41" x14ac:dyDescent="0.45">
      <c r="A14" s="18">
        <v>13</v>
      </c>
      <c r="B14" s="15" t="s">
        <v>89</v>
      </c>
      <c r="C14" s="15" t="s">
        <v>1175</v>
      </c>
      <c r="D14" s="15" t="s">
        <v>1152</v>
      </c>
      <c r="E14" s="17">
        <v>42558</v>
      </c>
      <c r="F14">
        <v>2016</v>
      </c>
      <c r="G14" s="15" t="s">
        <v>91</v>
      </c>
      <c r="H14" s="15" t="s">
        <v>34</v>
      </c>
      <c r="I14" s="15" t="s">
        <v>86</v>
      </c>
      <c r="J14" s="15" t="s">
        <v>72</v>
      </c>
      <c r="K14" s="15" t="s">
        <v>92</v>
      </c>
      <c r="L14">
        <v>5</v>
      </c>
      <c r="M14">
        <v>11</v>
      </c>
      <c r="N14">
        <v>16</v>
      </c>
      <c r="O14" s="15">
        <v>5</v>
      </c>
      <c r="P14" s="15">
        <v>25</v>
      </c>
      <c r="Q14" s="15"/>
      <c r="R14" s="15" t="s">
        <v>93</v>
      </c>
      <c r="S14" s="15" t="s">
        <v>47</v>
      </c>
      <c r="T14" s="15" t="s">
        <v>42</v>
      </c>
      <c r="U14" s="15" t="s">
        <v>30</v>
      </c>
      <c r="V14" s="15"/>
      <c r="W14" s="16"/>
      <c r="AK14" s="15"/>
    </row>
    <row r="15" spans="1:41" x14ac:dyDescent="0.45">
      <c r="A15" s="18">
        <v>14</v>
      </c>
      <c r="B15" s="15" t="s">
        <v>94</v>
      </c>
      <c r="C15" s="15" t="s">
        <v>1372</v>
      </c>
      <c r="D15" s="15" t="s">
        <v>1171</v>
      </c>
      <c r="E15" s="17">
        <v>42533</v>
      </c>
      <c r="F15">
        <v>2016</v>
      </c>
      <c r="G15" s="15" t="s">
        <v>95</v>
      </c>
      <c r="H15" s="15" t="s">
        <v>24</v>
      </c>
      <c r="I15" s="15" t="s">
        <v>25</v>
      </c>
      <c r="J15" s="15" t="s">
        <v>26</v>
      </c>
      <c r="K15" s="15" t="s">
        <v>96</v>
      </c>
      <c r="L15">
        <v>49</v>
      </c>
      <c r="M15">
        <v>53</v>
      </c>
      <c r="N15">
        <v>102</v>
      </c>
      <c r="O15" s="15">
        <v>0</v>
      </c>
      <c r="P15" s="15">
        <v>29</v>
      </c>
      <c r="Q15" s="15"/>
      <c r="R15" s="15"/>
      <c r="S15" s="15" t="s">
        <v>47</v>
      </c>
      <c r="T15" s="15" t="s">
        <v>97</v>
      </c>
      <c r="U15" s="15" t="s">
        <v>30</v>
      </c>
      <c r="V15" s="15"/>
      <c r="W15" s="16"/>
      <c r="AK15" s="15"/>
    </row>
    <row r="16" spans="1:41" x14ac:dyDescent="0.45">
      <c r="A16" s="18">
        <v>15</v>
      </c>
      <c r="B16" s="15" t="s">
        <v>98</v>
      </c>
      <c r="C16" s="15" t="s">
        <v>1406</v>
      </c>
      <c r="D16" s="15" t="s">
        <v>1281</v>
      </c>
      <c r="E16" s="17">
        <v>42489</v>
      </c>
      <c r="F16">
        <v>2016</v>
      </c>
      <c r="G16" s="15"/>
      <c r="H16" s="15" t="s">
        <v>34</v>
      </c>
      <c r="I16" s="15" t="s">
        <v>25</v>
      </c>
      <c r="J16" s="15" t="s">
        <v>26</v>
      </c>
      <c r="K16" s="15" t="s">
        <v>100</v>
      </c>
      <c r="L16">
        <v>0</v>
      </c>
      <c r="M16">
        <v>4</v>
      </c>
      <c r="N16">
        <v>4</v>
      </c>
      <c r="O16" s="15">
        <v>0</v>
      </c>
      <c r="P16" s="15">
        <v>0</v>
      </c>
      <c r="Q16" s="15"/>
      <c r="R16" s="15"/>
      <c r="S16" s="15" t="s">
        <v>101</v>
      </c>
      <c r="T16" s="15" t="s">
        <v>101</v>
      </c>
      <c r="U16" s="15" t="s">
        <v>101</v>
      </c>
      <c r="V16" s="15">
        <v>38.744216999999999</v>
      </c>
      <c r="W16" s="16">
        <v>-90.305391</v>
      </c>
      <c r="AK16" s="15"/>
    </row>
    <row r="17" spans="1:37" x14ac:dyDescent="0.45">
      <c r="A17" s="18">
        <v>16</v>
      </c>
      <c r="B17" s="15" t="s">
        <v>102</v>
      </c>
      <c r="C17" s="15" t="s">
        <v>1405</v>
      </c>
      <c r="D17" s="15" t="s">
        <v>1402</v>
      </c>
      <c r="E17" s="17">
        <v>42486</v>
      </c>
      <c r="F17">
        <v>2016</v>
      </c>
      <c r="G17" s="15" t="s">
        <v>103</v>
      </c>
      <c r="H17" s="15" t="s">
        <v>34</v>
      </c>
      <c r="I17" s="15"/>
      <c r="J17" s="15" t="s">
        <v>26</v>
      </c>
      <c r="K17" s="15" t="s">
        <v>104</v>
      </c>
      <c r="L17">
        <v>1</v>
      </c>
      <c r="M17">
        <v>4</v>
      </c>
      <c r="N17">
        <v>5</v>
      </c>
      <c r="O17" s="15">
        <v>0</v>
      </c>
      <c r="P17" s="15"/>
      <c r="Q17" s="15"/>
      <c r="R17" s="15"/>
      <c r="S17" s="15" t="s">
        <v>101</v>
      </c>
      <c r="T17" s="15" t="s">
        <v>101</v>
      </c>
      <c r="U17" s="15" t="s">
        <v>101</v>
      </c>
      <c r="V17" s="15">
        <v>38.845112999999998</v>
      </c>
      <c r="W17" s="16">
        <v>-76.874972</v>
      </c>
      <c r="AK17" s="15"/>
    </row>
    <row r="18" spans="1:37" x14ac:dyDescent="0.45">
      <c r="A18" s="18">
        <v>17</v>
      </c>
      <c r="B18" s="15" t="s">
        <v>105</v>
      </c>
      <c r="C18" s="15" t="s">
        <v>1404</v>
      </c>
      <c r="D18" s="15" t="s">
        <v>1402</v>
      </c>
      <c r="E18" s="17">
        <v>42484</v>
      </c>
      <c r="F18">
        <v>2016</v>
      </c>
      <c r="G18" s="15" t="s">
        <v>106</v>
      </c>
      <c r="H18" s="15" t="s">
        <v>34</v>
      </c>
      <c r="I18" s="15" t="s">
        <v>25</v>
      </c>
      <c r="J18" s="15" t="s">
        <v>26</v>
      </c>
      <c r="K18" s="15" t="s">
        <v>107</v>
      </c>
      <c r="L18">
        <v>0</v>
      </c>
      <c r="M18">
        <v>6</v>
      </c>
      <c r="N18">
        <v>6</v>
      </c>
      <c r="O18" s="15">
        <v>0</v>
      </c>
      <c r="P18" s="15"/>
      <c r="Q18" s="15"/>
      <c r="R18" s="15"/>
      <c r="S18" s="15" t="s">
        <v>101</v>
      </c>
      <c r="T18" s="15" t="s">
        <v>108</v>
      </c>
      <c r="U18" s="15" t="s">
        <v>109</v>
      </c>
      <c r="V18" s="15">
        <v>36.765971</v>
      </c>
      <c r="W18" s="16">
        <v>-78.928343999999996</v>
      </c>
      <c r="AK18" s="15"/>
    </row>
    <row r="19" spans="1:37" x14ac:dyDescent="0.45">
      <c r="A19" s="18">
        <v>18</v>
      </c>
      <c r="B19" s="15" t="s">
        <v>110</v>
      </c>
      <c r="C19" s="15" t="s">
        <v>1403</v>
      </c>
      <c r="D19" s="15" t="s">
        <v>1402</v>
      </c>
      <c r="E19" s="17">
        <v>42481</v>
      </c>
      <c r="F19">
        <v>2016</v>
      </c>
      <c r="G19" s="15" t="s">
        <v>111</v>
      </c>
      <c r="H19" s="15" t="s">
        <v>34</v>
      </c>
      <c r="I19" s="15" t="s">
        <v>25</v>
      </c>
      <c r="J19" s="15" t="s">
        <v>112</v>
      </c>
      <c r="K19" s="15" t="s">
        <v>113</v>
      </c>
      <c r="L19">
        <v>0</v>
      </c>
      <c r="M19">
        <v>4</v>
      </c>
      <c r="N19">
        <v>4</v>
      </c>
      <c r="O19" s="15">
        <v>0</v>
      </c>
      <c r="P19" s="15"/>
      <c r="Q19" s="15"/>
      <c r="R19" s="15"/>
      <c r="S19" s="15" t="s">
        <v>101</v>
      </c>
      <c r="T19" s="15" t="s">
        <v>108</v>
      </c>
      <c r="U19" s="15" t="s">
        <v>109</v>
      </c>
      <c r="V19" s="15">
        <v>39.290385000000001</v>
      </c>
      <c r="W19" s="16">
        <v>-76.612189000000001</v>
      </c>
      <c r="AK19" s="15"/>
    </row>
    <row r="20" spans="1:37" x14ac:dyDescent="0.45">
      <c r="A20" s="18">
        <v>19</v>
      </c>
      <c r="B20" s="15" t="s">
        <v>114</v>
      </c>
      <c r="C20" s="15" t="s">
        <v>1160</v>
      </c>
      <c r="D20" s="15" t="s">
        <v>1159</v>
      </c>
      <c r="E20" s="17">
        <v>42479</v>
      </c>
      <c r="F20">
        <v>2016</v>
      </c>
      <c r="G20" s="15" t="s">
        <v>115</v>
      </c>
      <c r="H20" s="15" t="s">
        <v>34</v>
      </c>
      <c r="I20" s="15" t="s">
        <v>25</v>
      </c>
      <c r="J20" s="15" t="s">
        <v>26</v>
      </c>
      <c r="K20" s="15" t="s">
        <v>116</v>
      </c>
      <c r="L20">
        <v>1</v>
      </c>
      <c r="M20">
        <v>4</v>
      </c>
      <c r="N20">
        <v>5</v>
      </c>
      <c r="O20" s="15">
        <v>0</v>
      </c>
      <c r="P20" s="15"/>
      <c r="Q20" s="15"/>
      <c r="R20" s="15"/>
      <c r="S20" s="15" t="s">
        <v>101</v>
      </c>
      <c r="T20" s="15" t="s">
        <v>101</v>
      </c>
      <c r="U20" s="15" t="s">
        <v>101</v>
      </c>
      <c r="V20" s="15">
        <v>41.878113999999997</v>
      </c>
      <c r="W20" s="16">
        <v>-87.629797999999994</v>
      </c>
      <c r="AK20" s="15"/>
    </row>
    <row r="21" spans="1:37" x14ac:dyDescent="0.45">
      <c r="A21" s="18">
        <v>20</v>
      </c>
      <c r="B21" s="15" t="s">
        <v>117</v>
      </c>
      <c r="C21" s="15" t="s">
        <v>1401</v>
      </c>
      <c r="D21" s="15" t="s">
        <v>1152</v>
      </c>
      <c r="E21" s="17">
        <v>42479</v>
      </c>
      <c r="F21">
        <v>2016</v>
      </c>
      <c r="G21" s="15" t="s">
        <v>118</v>
      </c>
      <c r="H21" s="15" t="s">
        <v>24</v>
      </c>
      <c r="I21" s="15" t="s">
        <v>119</v>
      </c>
      <c r="J21" s="15" t="s">
        <v>120</v>
      </c>
      <c r="K21" s="15" t="s">
        <v>121</v>
      </c>
      <c r="L21">
        <v>4</v>
      </c>
      <c r="M21">
        <v>0</v>
      </c>
      <c r="N21">
        <v>4</v>
      </c>
      <c r="O21" s="15">
        <v>0</v>
      </c>
      <c r="P21" s="15"/>
      <c r="Q21" s="15"/>
      <c r="R21" s="15"/>
      <c r="S21" s="15" t="s">
        <v>101</v>
      </c>
      <c r="T21" s="15" t="s">
        <v>122</v>
      </c>
      <c r="U21" s="15" t="s">
        <v>109</v>
      </c>
      <c r="V21" s="15">
        <v>29.785785000000001</v>
      </c>
      <c r="W21" s="16">
        <v>-95.824395999999993</v>
      </c>
      <c r="AK21" s="15"/>
    </row>
    <row r="22" spans="1:37" x14ac:dyDescent="0.45">
      <c r="A22" s="18">
        <v>21</v>
      </c>
      <c r="B22" s="15" t="s">
        <v>123</v>
      </c>
      <c r="C22" s="15" t="s">
        <v>1400</v>
      </c>
      <c r="D22" s="15" t="s">
        <v>1287</v>
      </c>
      <c r="E22" s="17">
        <v>42479</v>
      </c>
      <c r="F22">
        <v>2016</v>
      </c>
      <c r="G22" s="15" t="s">
        <v>124</v>
      </c>
      <c r="H22" s="15" t="s">
        <v>34</v>
      </c>
      <c r="I22" s="15" t="s">
        <v>25</v>
      </c>
      <c r="J22" s="15" t="s">
        <v>26</v>
      </c>
      <c r="K22" s="15" t="s">
        <v>125</v>
      </c>
      <c r="L22">
        <v>1</v>
      </c>
      <c r="M22">
        <v>4</v>
      </c>
      <c r="N22">
        <v>4</v>
      </c>
      <c r="O22" s="15">
        <v>0</v>
      </c>
      <c r="P22" s="15"/>
      <c r="Q22" s="15"/>
      <c r="R22" s="15"/>
      <c r="S22" s="15" t="s">
        <v>52</v>
      </c>
      <c r="T22" s="15" t="s">
        <v>122</v>
      </c>
      <c r="U22" s="15" t="s">
        <v>109</v>
      </c>
      <c r="V22" s="15">
        <v>34.162039999999998</v>
      </c>
      <c r="W22" s="16">
        <v>-86.475543000000002</v>
      </c>
      <c r="AK22" s="15"/>
    </row>
    <row r="23" spans="1:37" x14ac:dyDescent="0.45">
      <c r="A23" s="18">
        <v>22</v>
      </c>
      <c r="B23" s="15" t="s">
        <v>126</v>
      </c>
      <c r="C23" s="15" t="s">
        <v>1399</v>
      </c>
      <c r="D23" s="15" t="s">
        <v>1163</v>
      </c>
      <c r="E23" s="17">
        <v>42478</v>
      </c>
      <c r="F23">
        <v>2016</v>
      </c>
      <c r="G23" s="15" t="s">
        <v>127</v>
      </c>
      <c r="H23" s="15" t="s">
        <v>34</v>
      </c>
      <c r="I23" s="15" t="s">
        <v>25</v>
      </c>
      <c r="J23" s="15" t="s">
        <v>57</v>
      </c>
      <c r="K23" s="15" t="s">
        <v>128</v>
      </c>
      <c r="L23">
        <v>0</v>
      </c>
      <c r="M23">
        <v>3</v>
      </c>
      <c r="N23">
        <v>4</v>
      </c>
      <c r="O23" s="15">
        <v>0</v>
      </c>
      <c r="P23" s="15"/>
      <c r="Q23" s="15"/>
      <c r="R23" s="15"/>
      <c r="S23" s="15" t="s">
        <v>101</v>
      </c>
      <c r="T23" s="15" t="s">
        <v>101</v>
      </c>
      <c r="U23" s="15" t="s">
        <v>101</v>
      </c>
      <c r="V23" s="15">
        <v>33.770049999999998</v>
      </c>
      <c r="W23" s="16">
        <v>-118.19373899999999</v>
      </c>
      <c r="AK23" s="15"/>
    </row>
    <row r="24" spans="1:37" x14ac:dyDescent="0.45">
      <c r="A24" s="18">
        <v>23</v>
      </c>
      <c r="B24" s="15" t="s">
        <v>129</v>
      </c>
      <c r="C24" s="15" t="s">
        <v>1327</v>
      </c>
      <c r="D24" s="15" t="s">
        <v>1326</v>
      </c>
      <c r="E24" s="17">
        <v>42469</v>
      </c>
      <c r="F24">
        <v>2016</v>
      </c>
      <c r="G24" s="15" t="s">
        <v>130</v>
      </c>
      <c r="H24" s="15" t="s">
        <v>24</v>
      </c>
      <c r="I24" s="15" t="s">
        <v>131</v>
      </c>
      <c r="J24" s="15" t="s">
        <v>132</v>
      </c>
      <c r="K24" s="15" t="s">
        <v>133</v>
      </c>
      <c r="L24">
        <v>0</v>
      </c>
      <c r="M24">
        <v>4</v>
      </c>
      <c r="N24">
        <v>4</v>
      </c>
      <c r="O24" s="15">
        <v>0</v>
      </c>
      <c r="P24" s="15"/>
      <c r="Q24" s="15"/>
      <c r="R24" s="15"/>
      <c r="S24" s="15" t="s">
        <v>101</v>
      </c>
      <c r="T24" s="15" t="s">
        <v>122</v>
      </c>
      <c r="U24" s="15" t="s">
        <v>109</v>
      </c>
      <c r="V24" s="15">
        <v>35.085334000000003</v>
      </c>
      <c r="W24" s="16">
        <v>-106.605553</v>
      </c>
      <c r="AK24" s="15"/>
    </row>
    <row r="25" spans="1:37" x14ac:dyDescent="0.45">
      <c r="A25" s="18">
        <v>24</v>
      </c>
      <c r="B25" s="15" t="s">
        <v>134</v>
      </c>
      <c r="C25" s="15" t="s">
        <v>516</v>
      </c>
      <c r="D25" s="15" t="s">
        <v>1228</v>
      </c>
      <c r="E25" s="17">
        <v>42469</v>
      </c>
      <c r="F25">
        <v>2016</v>
      </c>
      <c r="G25" s="15" t="s">
        <v>135</v>
      </c>
      <c r="H25" s="15" t="s">
        <v>34</v>
      </c>
      <c r="I25" s="15" t="s">
        <v>25</v>
      </c>
      <c r="J25" s="15" t="s">
        <v>132</v>
      </c>
      <c r="K25" s="15" t="s">
        <v>136</v>
      </c>
      <c r="L25">
        <v>0</v>
      </c>
      <c r="M25">
        <v>4</v>
      </c>
      <c r="N25">
        <v>4</v>
      </c>
      <c r="O25" s="15">
        <v>0</v>
      </c>
      <c r="P25" s="15"/>
      <c r="Q25" s="15"/>
      <c r="R25" s="15"/>
      <c r="S25" s="15" t="s">
        <v>101</v>
      </c>
      <c r="T25" s="15" t="s">
        <v>101</v>
      </c>
      <c r="U25" s="15" t="s">
        <v>101</v>
      </c>
      <c r="V25" s="15">
        <v>35.149534000000003</v>
      </c>
      <c r="W25" s="16">
        <v>-90.04898</v>
      </c>
      <c r="AK25" s="15"/>
    </row>
    <row r="26" spans="1:37" x14ac:dyDescent="0.45">
      <c r="A26" s="18">
        <v>25</v>
      </c>
      <c r="B26" s="15" t="s">
        <v>137</v>
      </c>
      <c r="C26" s="15" t="s">
        <v>1160</v>
      </c>
      <c r="D26" s="15" t="s">
        <v>1159</v>
      </c>
      <c r="E26" s="17">
        <v>42467</v>
      </c>
      <c r="F26">
        <v>2016</v>
      </c>
      <c r="G26" s="15" t="s">
        <v>138</v>
      </c>
      <c r="H26" s="15" t="s">
        <v>34</v>
      </c>
      <c r="I26" s="15" t="s">
        <v>139</v>
      </c>
      <c r="J26" s="15" t="s">
        <v>26</v>
      </c>
      <c r="K26" s="15" t="s">
        <v>140</v>
      </c>
      <c r="L26">
        <v>0</v>
      </c>
      <c r="M26">
        <v>5</v>
      </c>
      <c r="N26">
        <v>5</v>
      </c>
      <c r="O26" s="15">
        <v>0</v>
      </c>
      <c r="P26" s="15"/>
      <c r="Q26" s="15"/>
      <c r="R26" s="15"/>
      <c r="S26" s="15" t="s">
        <v>101</v>
      </c>
      <c r="T26" s="15" t="s">
        <v>101</v>
      </c>
      <c r="U26" s="15" t="s">
        <v>101</v>
      </c>
      <c r="V26" s="15">
        <v>41.878113999999997</v>
      </c>
      <c r="W26" s="16">
        <v>-87.629797999999994</v>
      </c>
      <c r="AK26" s="15"/>
    </row>
    <row r="27" spans="1:37" x14ac:dyDescent="0.45">
      <c r="A27" s="18">
        <v>26</v>
      </c>
      <c r="B27" s="15" t="s">
        <v>141</v>
      </c>
      <c r="C27" s="15" t="s">
        <v>1327</v>
      </c>
      <c r="D27" s="15" t="s">
        <v>1326</v>
      </c>
      <c r="E27" s="17">
        <v>42461</v>
      </c>
      <c r="F27">
        <v>2016</v>
      </c>
      <c r="G27" s="15" t="s">
        <v>142</v>
      </c>
      <c r="H27" s="15" t="s">
        <v>24</v>
      </c>
      <c r="I27" s="15" t="s">
        <v>119</v>
      </c>
      <c r="J27" s="15" t="s">
        <v>26</v>
      </c>
      <c r="K27" s="15" t="s">
        <v>143</v>
      </c>
      <c r="L27">
        <v>3</v>
      </c>
      <c r="M27">
        <v>1</v>
      </c>
      <c r="N27">
        <v>3</v>
      </c>
      <c r="O27" s="15">
        <v>0</v>
      </c>
      <c r="P27" s="15"/>
      <c r="Q27" s="15"/>
      <c r="R27" s="15"/>
      <c r="S27" s="15" t="s">
        <v>101</v>
      </c>
      <c r="T27" s="15" t="s">
        <v>144</v>
      </c>
      <c r="U27" s="15" t="s">
        <v>109</v>
      </c>
      <c r="V27" s="15">
        <v>35.085334000000003</v>
      </c>
      <c r="W27" s="16">
        <v>-106.605553</v>
      </c>
      <c r="AK27" s="15"/>
    </row>
    <row r="28" spans="1:37" x14ac:dyDescent="0.45">
      <c r="A28" s="18">
        <v>27</v>
      </c>
      <c r="B28" s="15" t="s">
        <v>145</v>
      </c>
      <c r="C28" s="15" t="s">
        <v>1398</v>
      </c>
      <c r="D28" s="15" t="s">
        <v>1257</v>
      </c>
      <c r="E28" s="17">
        <v>42460</v>
      </c>
      <c r="F28">
        <v>2016</v>
      </c>
      <c r="G28" s="15" t="s">
        <v>146</v>
      </c>
      <c r="H28" s="15" t="s">
        <v>34</v>
      </c>
      <c r="I28" s="15" t="s">
        <v>147</v>
      </c>
      <c r="J28" s="15" t="s">
        <v>112</v>
      </c>
      <c r="K28" s="15" t="s">
        <v>148</v>
      </c>
      <c r="L28">
        <v>2</v>
      </c>
      <c r="M28">
        <v>2</v>
      </c>
      <c r="N28">
        <v>3</v>
      </c>
      <c r="O28" s="15">
        <v>0</v>
      </c>
      <c r="P28" s="15"/>
      <c r="Q28" s="15"/>
      <c r="R28" s="15"/>
      <c r="S28" s="15" t="s">
        <v>101</v>
      </c>
      <c r="T28" s="15" t="s">
        <v>108</v>
      </c>
      <c r="U28" s="15" t="s">
        <v>109</v>
      </c>
      <c r="V28" s="15">
        <v>37.540725000000002</v>
      </c>
      <c r="W28" s="16">
        <v>-77.436048</v>
      </c>
      <c r="AK28" s="15"/>
    </row>
    <row r="29" spans="1:37" x14ac:dyDescent="0.45">
      <c r="A29" s="18">
        <v>28</v>
      </c>
      <c r="B29" s="15" t="s">
        <v>149</v>
      </c>
      <c r="C29" s="15" t="s">
        <v>1397</v>
      </c>
      <c r="D29" s="15" t="s">
        <v>1213</v>
      </c>
      <c r="E29" s="17">
        <v>42455</v>
      </c>
      <c r="F29">
        <v>2016</v>
      </c>
      <c r="G29" s="15"/>
      <c r="H29" s="15"/>
      <c r="I29" s="15"/>
      <c r="J29" s="15" t="s">
        <v>57</v>
      </c>
      <c r="K29" s="15" t="s">
        <v>150</v>
      </c>
      <c r="L29">
        <v>3</v>
      </c>
      <c r="M29">
        <v>0</v>
      </c>
      <c r="N29">
        <v>3</v>
      </c>
      <c r="O29" s="15"/>
      <c r="P29" s="15"/>
      <c r="Q29" s="15"/>
      <c r="R29" s="15"/>
      <c r="S29" s="15" t="s">
        <v>101</v>
      </c>
      <c r="T29" s="15" t="s">
        <v>108</v>
      </c>
      <c r="U29" s="15" t="s">
        <v>109</v>
      </c>
      <c r="V29" s="15">
        <v>36.099038999999998</v>
      </c>
      <c r="W29" s="16">
        <v>-78.301106000000004</v>
      </c>
      <c r="AK29" s="15"/>
    </row>
    <row r="30" spans="1:37" x14ac:dyDescent="0.45">
      <c r="A30" s="18">
        <v>29</v>
      </c>
      <c r="B30" s="15" t="s">
        <v>151</v>
      </c>
      <c r="C30" s="15" t="s">
        <v>1396</v>
      </c>
      <c r="D30" s="15" t="s">
        <v>1228</v>
      </c>
      <c r="E30" s="17">
        <v>42454</v>
      </c>
      <c r="F30">
        <v>2016</v>
      </c>
      <c r="G30" s="15" t="s">
        <v>152</v>
      </c>
      <c r="H30" s="15" t="s">
        <v>24</v>
      </c>
      <c r="I30" s="15" t="s">
        <v>119</v>
      </c>
      <c r="J30" s="15" t="s">
        <v>120</v>
      </c>
      <c r="K30" s="15" t="s">
        <v>153</v>
      </c>
      <c r="L30">
        <v>2</v>
      </c>
      <c r="M30">
        <v>2</v>
      </c>
      <c r="N30">
        <v>3</v>
      </c>
      <c r="O30" s="15">
        <v>0</v>
      </c>
      <c r="P30" s="15"/>
      <c r="Q30" s="15"/>
      <c r="R30" s="15"/>
      <c r="S30" s="15" t="s">
        <v>101</v>
      </c>
      <c r="T30" s="15" t="s">
        <v>101</v>
      </c>
      <c r="U30" s="15" t="s">
        <v>109</v>
      </c>
      <c r="V30" s="15">
        <v>35.242302000000002</v>
      </c>
      <c r="W30" s="16">
        <v>-87.334738999999999</v>
      </c>
      <c r="AK30" s="15"/>
    </row>
    <row r="31" spans="1:37" x14ac:dyDescent="0.45">
      <c r="A31" s="18">
        <v>30</v>
      </c>
      <c r="B31" s="15" t="s">
        <v>154</v>
      </c>
      <c r="C31" s="15" t="s">
        <v>1395</v>
      </c>
      <c r="D31" s="15" t="s">
        <v>1287</v>
      </c>
      <c r="E31" s="17">
        <v>42454</v>
      </c>
      <c r="F31">
        <v>2016</v>
      </c>
      <c r="G31" s="15" t="s">
        <v>155</v>
      </c>
      <c r="H31" s="15" t="s">
        <v>24</v>
      </c>
      <c r="I31" s="15" t="s">
        <v>119</v>
      </c>
      <c r="J31" s="15" t="s">
        <v>120</v>
      </c>
      <c r="K31" s="15" t="s">
        <v>156</v>
      </c>
      <c r="L31">
        <v>2</v>
      </c>
      <c r="M31">
        <v>2</v>
      </c>
      <c r="N31">
        <v>3</v>
      </c>
      <c r="O31" s="15">
        <v>0</v>
      </c>
      <c r="P31" s="15"/>
      <c r="Q31" s="15"/>
      <c r="R31" s="15"/>
      <c r="S31" s="15" t="s">
        <v>52</v>
      </c>
      <c r="T31" s="15" t="s">
        <v>122</v>
      </c>
      <c r="U31" s="15" t="s">
        <v>109</v>
      </c>
      <c r="V31" s="15">
        <v>34.759256999999998</v>
      </c>
      <c r="W31" s="16">
        <v>-86.602492999999996</v>
      </c>
      <c r="AK31" s="15"/>
    </row>
    <row r="32" spans="1:37" x14ac:dyDescent="0.45">
      <c r="A32" s="18">
        <v>31</v>
      </c>
      <c r="B32" s="15" t="s">
        <v>157</v>
      </c>
      <c r="C32" s="15" t="s">
        <v>1394</v>
      </c>
      <c r="D32" s="15" t="s">
        <v>1393</v>
      </c>
      <c r="E32" s="17">
        <v>42450</v>
      </c>
      <c r="F32">
        <v>2016</v>
      </c>
      <c r="G32" s="15"/>
      <c r="H32" s="15"/>
      <c r="I32" s="15" t="s">
        <v>119</v>
      </c>
      <c r="J32" s="15" t="s">
        <v>120</v>
      </c>
      <c r="K32" s="15" t="s">
        <v>159</v>
      </c>
      <c r="L32">
        <v>4</v>
      </c>
      <c r="M32">
        <v>0</v>
      </c>
      <c r="N32">
        <v>3</v>
      </c>
      <c r="O32" s="15">
        <v>0</v>
      </c>
      <c r="P32" s="15"/>
      <c r="Q32" s="15"/>
      <c r="R32" s="15"/>
      <c r="S32" s="15" t="s">
        <v>101</v>
      </c>
      <c r="T32" s="15" t="s">
        <v>101</v>
      </c>
      <c r="U32" s="15" t="s">
        <v>109</v>
      </c>
      <c r="V32" s="15">
        <v>33.635662000000004</v>
      </c>
      <c r="W32" s="16">
        <v>-96.608879999999999</v>
      </c>
      <c r="AK32" s="15"/>
    </row>
    <row r="33" spans="1:37" x14ac:dyDescent="0.45">
      <c r="A33" s="18">
        <v>32</v>
      </c>
      <c r="B33" s="15" t="s">
        <v>160</v>
      </c>
      <c r="C33" s="15" t="s">
        <v>1195</v>
      </c>
      <c r="D33" s="15" t="s">
        <v>1194</v>
      </c>
      <c r="E33" s="17">
        <v>42449</v>
      </c>
      <c r="F33">
        <v>2016</v>
      </c>
      <c r="G33" s="15" t="s">
        <v>118</v>
      </c>
      <c r="H33" s="15" t="s">
        <v>24</v>
      </c>
      <c r="I33" s="15" t="s">
        <v>119</v>
      </c>
      <c r="J33" s="15" t="s">
        <v>120</v>
      </c>
      <c r="K33" s="15" t="s">
        <v>162</v>
      </c>
      <c r="L33">
        <v>4</v>
      </c>
      <c r="M33">
        <v>0</v>
      </c>
      <c r="N33">
        <v>3</v>
      </c>
      <c r="O33" s="15">
        <v>0</v>
      </c>
      <c r="P33" s="15"/>
      <c r="Q33" s="15">
        <v>1</v>
      </c>
      <c r="R33" s="15" t="s">
        <v>163</v>
      </c>
      <c r="S33" s="15" t="s">
        <v>52</v>
      </c>
      <c r="T33" s="15" t="s">
        <v>122</v>
      </c>
      <c r="U33" s="15" t="s">
        <v>109</v>
      </c>
      <c r="V33" s="15">
        <v>38.252665</v>
      </c>
      <c r="W33" s="16">
        <v>-85.758455999999995</v>
      </c>
      <c r="AK33" s="15"/>
    </row>
    <row r="34" spans="1:37" x14ac:dyDescent="0.45">
      <c r="A34" s="18">
        <v>33</v>
      </c>
      <c r="B34" s="15" t="s">
        <v>164</v>
      </c>
      <c r="C34" s="15" t="s">
        <v>1392</v>
      </c>
      <c r="D34" s="15" t="s">
        <v>1171</v>
      </c>
      <c r="E34" s="17">
        <v>42448</v>
      </c>
      <c r="F34">
        <v>2016</v>
      </c>
      <c r="G34" s="15" t="s">
        <v>118</v>
      </c>
      <c r="H34" s="15" t="s">
        <v>24</v>
      </c>
      <c r="I34" s="15" t="s">
        <v>165</v>
      </c>
      <c r="J34" s="15" t="s">
        <v>26</v>
      </c>
      <c r="K34" s="15" t="s">
        <v>166</v>
      </c>
      <c r="L34">
        <v>1</v>
      </c>
      <c r="M34">
        <v>4</v>
      </c>
      <c r="N34">
        <v>5</v>
      </c>
      <c r="O34" s="15">
        <v>0</v>
      </c>
      <c r="P34" s="15"/>
      <c r="Q34" s="15"/>
      <c r="R34" s="15"/>
      <c r="S34" s="15" t="s">
        <v>101</v>
      </c>
      <c r="T34" s="15" t="s">
        <v>101</v>
      </c>
      <c r="U34" s="15" t="s">
        <v>101</v>
      </c>
      <c r="V34" s="15">
        <v>26.127586000000001</v>
      </c>
      <c r="W34" s="16">
        <v>-80.233103999999997</v>
      </c>
      <c r="AK34" s="15"/>
    </row>
    <row r="35" spans="1:37" x14ac:dyDescent="0.45">
      <c r="A35" s="18">
        <v>34</v>
      </c>
      <c r="B35" s="15" t="s">
        <v>167</v>
      </c>
      <c r="C35" s="15" t="s">
        <v>1391</v>
      </c>
      <c r="D35" s="15" t="s">
        <v>1287</v>
      </c>
      <c r="E35" s="17">
        <v>42448</v>
      </c>
      <c r="F35">
        <v>2016</v>
      </c>
      <c r="G35" s="15" t="s">
        <v>169</v>
      </c>
      <c r="H35" s="15" t="s">
        <v>34</v>
      </c>
      <c r="I35" s="15" t="s">
        <v>25</v>
      </c>
      <c r="J35" s="15" t="s">
        <v>57</v>
      </c>
      <c r="K35" s="15" t="s">
        <v>170</v>
      </c>
      <c r="L35">
        <v>2</v>
      </c>
      <c r="M35">
        <v>2</v>
      </c>
      <c r="N35">
        <v>4</v>
      </c>
      <c r="O35" s="15">
        <v>0</v>
      </c>
      <c r="P35" s="15"/>
      <c r="Q35" s="15"/>
      <c r="R35" s="15"/>
      <c r="S35" s="15" t="s">
        <v>101</v>
      </c>
      <c r="T35" s="15" t="s">
        <v>108</v>
      </c>
      <c r="U35" s="15" t="s">
        <v>109</v>
      </c>
      <c r="V35" s="15">
        <v>32.543745000000001</v>
      </c>
      <c r="W35" s="16">
        <v>-86.211912999999996</v>
      </c>
      <c r="AK35" s="15"/>
    </row>
    <row r="36" spans="1:37" x14ac:dyDescent="0.45">
      <c r="A36" s="18">
        <v>35</v>
      </c>
      <c r="B36" s="15" t="s">
        <v>171</v>
      </c>
      <c r="C36" s="15" t="s">
        <v>1180</v>
      </c>
      <c r="D36" s="15" t="s">
        <v>1179</v>
      </c>
      <c r="E36" s="17">
        <v>42444</v>
      </c>
      <c r="F36">
        <v>2016</v>
      </c>
      <c r="G36" s="15" t="s">
        <v>172</v>
      </c>
      <c r="H36" s="15" t="s">
        <v>34</v>
      </c>
      <c r="I36" s="15" t="s">
        <v>25</v>
      </c>
      <c r="J36" s="15" t="s">
        <v>132</v>
      </c>
      <c r="K36" s="15" t="s">
        <v>173</v>
      </c>
      <c r="L36">
        <v>0</v>
      </c>
      <c r="M36">
        <v>4</v>
      </c>
      <c r="N36">
        <v>4</v>
      </c>
      <c r="O36" s="15">
        <v>0</v>
      </c>
      <c r="P36" s="15"/>
      <c r="Q36" s="15"/>
      <c r="R36" s="15"/>
      <c r="S36" s="15" t="s">
        <v>101</v>
      </c>
      <c r="T36" s="15" t="s">
        <v>101</v>
      </c>
      <c r="U36" s="15" t="s">
        <v>101</v>
      </c>
      <c r="V36" s="15">
        <v>33.748995000000001</v>
      </c>
      <c r="W36" s="16">
        <v>-84.387981999999994</v>
      </c>
      <c r="AK36" s="15"/>
    </row>
    <row r="37" spans="1:37" x14ac:dyDescent="0.45">
      <c r="A37" s="18">
        <v>36</v>
      </c>
      <c r="B37" s="15" t="s">
        <v>174</v>
      </c>
      <c r="C37" s="15" t="s">
        <v>1390</v>
      </c>
      <c r="D37" s="15" t="s">
        <v>1171</v>
      </c>
      <c r="E37" s="17">
        <v>42442</v>
      </c>
      <c r="F37">
        <v>2016</v>
      </c>
      <c r="G37" s="15"/>
      <c r="H37" s="15"/>
      <c r="I37" s="15" t="s">
        <v>119</v>
      </c>
      <c r="J37" s="15" t="s">
        <v>120</v>
      </c>
      <c r="K37" s="15" t="s">
        <v>175</v>
      </c>
      <c r="L37">
        <v>0</v>
      </c>
      <c r="M37">
        <v>4</v>
      </c>
      <c r="N37">
        <v>4</v>
      </c>
      <c r="O37" s="15">
        <v>0</v>
      </c>
      <c r="P37" s="15"/>
      <c r="Q37" s="15"/>
      <c r="R37" s="15"/>
      <c r="S37" s="15" t="s">
        <v>101</v>
      </c>
      <c r="T37" s="15" t="s">
        <v>101</v>
      </c>
      <c r="U37" s="15" t="s">
        <v>101</v>
      </c>
      <c r="V37" s="15">
        <v>26.640628</v>
      </c>
      <c r="W37" s="16">
        <v>-81.872308000000004</v>
      </c>
      <c r="AK37" s="15"/>
    </row>
    <row r="38" spans="1:37" x14ac:dyDescent="0.45">
      <c r="A38" s="18">
        <v>37</v>
      </c>
      <c r="B38" s="15" t="s">
        <v>176</v>
      </c>
      <c r="C38" s="15" t="s">
        <v>1389</v>
      </c>
      <c r="D38" s="15" t="s">
        <v>1179</v>
      </c>
      <c r="E38" s="17">
        <v>42441</v>
      </c>
      <c r="F38">
        <v>2016</v>
      </c>
      <c r="G38" s="15"/>
      <c r="H38" s="15" t="s">
        <v>34</v>
      </c>
      <c r="I38" s="15" t="s">
        <v>119</v>
      </c>
      <c r="J38" s="15" t="s">
        <v>120</v>
      </c>
      <c r="K38" s="15" t="s">
        <v>177</v>
      </c>
      <c r="L38">
        <v>2</v>
      </c>
      <c r="M38">
        <v>2</v>
      </c>
      <c r="N38">
        <v>3</v>
      </c>
      <c r="O38" s="15">
        <v>0</v>
      </c>
      <c r="P38" s="15"/>
      <c r="Q38" s="15"/>
      <c r="R38" s="15"/>
      <c r="S38" s="15" t="s">
        <v>101</v>
      </c>
      <c r="T38" s="15" t="s">
        <v>101</v>
      </c>
      <c r="U38" s="15" t="s">
        <v>109</v>
      </c>
      <c r="V38" s="15">
        <v>34.111223000000003</v>
      </c>
      <c r="W38" s="16">
        <v>-82.867084000000006</v>
      </c>
      <c r="AK38" s="15"/>
    </row>
    <row r="39" spans="1:37" x14ac:dyDescent="0.45">
      <c r="A39" s="18">
        <v>38</v>
      </c>
      <c r="B39" s="15" t="s">
        <v>178</v>
      </c>
      <c r="C39" s="15" t="s">
        <v>1388</v>
      </c>
      <c r="D39" s="15" t="s">
        <v>1197</v>
      </c>
      <c r="E39" s="17">
        <v>42440</v>
      </c>
      <c r="F39">
        <v>2016</v>
      </c>
      <c r="G39" s="15" t="s">
        <v>179</v>
      </c>
      <c r="H39" s="15" t="s">
        <v>34</v>
      </c>
      <c r="I39" s="15" t="s">
        <v>25</v>
      </c>
      <c r="J39" s="15" t="s">
        <v>26</v>
      </c>
      <c r="K39" s="15" t="s">
        <v>180</v>
      </c>
      <c r="L39">
        <v>0</v>
      </c>
      <c r="M39">
        <v>5</v>
      </c>
      <c r="N39">
        <v>5</v>
      </c>
      <c r="O39" s="15">
        <v>0</v>
      </c>
      <c r="P39" s="15"/>
      <c r="Q39" s="15"/>
      <c r="R39" s="15"/>
      <c r="S39" s="15" t="s">
        <v>101</v>
      </c>
      <c r="T39" s="15" t="s">
        <v>101</v>
      </c>
      <c r="U39" s="15" t="s">
        <v>101</v>
      </c>
      <c r="V39" s="15">
        <v>40.217053</v>
      </c>
      <c r="W39" s="16">
        <v>-74.742937999999995</v>
      </c>
      <c r="AK39" s="15"/>
    </row>
    <row r="40" spans="1:37" x14ac:dyDescent="0.45">
      <c r="A40" s="18">
        <v>39</v>
      </c>
      <c r="B40" s="15" t="s">
        <v>181</v>
      </c>
      <c r="C40" s="15" t="s">
        <v>1383</v>
      </c>
      <c r="D40" s="15" t="s">
        <v>1201</v>
      </c>
      <c r="E40" s="17">
        <v>42440</v>
      </c>
      <c r="F40">
        <v>2016</v>
      </c>
      <c r="G40" s="15"/>
      <c r="H40" s="15" t="s">
        <v>34</v>
      </c>
      <c r="I40" s="15" t="s">
        <v>25</v>
      </c>
      <c r="J40" s="15" t="s">
        <v>26</v>
      </c>
      <c r="K40" s="15" t="s">
        <v>182</v>
      </c>
      <c r="L40">
        <v>2</v>
      </c>
      <c r="M40">
        <v>2</v>
      </c>
      <c r="N40">
        <v>4</v>
      </c>
      <c r="O40" s="15">
        <v>0</v>
      </c>
      <c r="P40" s="15"/>
      <c r="Q40" s="15"/>
      <c r="R40" s="15"/>
      <c r="S40" s="15" t="s">
        <v>101</v>
      </c>
      <c r="T40" s="15" t="s">
        <v>101</v>
      </c>
      <c r="U40" s="15" t="s">
        <v>101</v>
      </c>
      <c r="V40" s="15">
        <v>42.331426999999998</v>
      </c>
      <c r="W40" s="16">
        <v>-83.045754000000002</v>
      </c>
      <c r="AK40" s="15"/>
    </row>
    <row r="41" spans="1:37" x14ac:dyDescent="0.45">
      <c r="A41" s="18">
        <v>40</v>
      </c>
      <c r="B41" s="15" t="s">
        <v>183</v>
      </c>
      <c r="C41" s="15" t="s">
        <v>1270</v>
      </c>
      <c r="D41" s="15" t="s">
        <v>1244</v>
      </c>
      <c r="E41" s="17">
        <v>42438</v>
      </c>
      <c r="F41">
        <v>2016</v>
      </c>
      <c r="G41" s="15" t="s">
        <v>184</v>
      </c>
      <c r="H41" s="15" t="s">
        <v>34</v>
      </c>
      <c r="I41" s="15" t="s">
        <v>25</v>
      </c>
      <c r="J41" s="15" t="s">
        <v>57</v>
      </c>
      <c r="K41" s="15" t="s">
        <v>185</v>
      </c>
      <c r="L41">
        <v>6</v>
      </c>
      <c r="M41">
        <v>3</v>
      </c>
      <c r="N41">
        <v>9</v>
      </c>
      <c r="O41" s="15">
        <v>0</v>
      </c>
      <c r="P41" s="15"/>
      <c r="Q41" s="15"/>
      <c r="R41" s="15"/>
      <c r="S41" s="15" t="s">
        <v>101</v>
      </c>
      <c r="T41" s="15" t="s">
        <v>101</v>
      </c>
      <c r="U41" s="15" t="s">
        <v>109</v>
      </c>
      <c r="V41" s="15">
        <v>40.440624999999997</v>
      </c>
      <c r="W41" s="16">
        <v>-79.995885999999999</v>
      </c>
      <c r="AK41" s="15"/>
    </row>
    <row r="42" spans="1:37" x14ac:dyDescent="0.45">
      <c r="A42" s="18">
        <v>41</v>
      </c>
      <c r="B42" s="15" t="s">
        <v>186</v>
      </c>
      <c r="C42" s="15" t="s">
        <v>1387</v>
      </c>
      <c r="D42" s="15" t="s">
        <v>1244</v>
      </c>
      <c r="E42" s="17">
        <v>42438</v>
      </c>
      <c r="F42">
        <v>2016</v>
      </c>
      <c r="G42" s="15" t="s">
        <v>184</v>
      </c>
      <c r="H42" s="15" t="s">
        <v>34</v>
      </c>
      <c r="I42" s="15" t="s">
        <v>25</v>
      </c>
      <c r="J42" s="15" t="s">
        <v>57</v>
      </c>
      <c r="K42" s="15" t="s">
        <v>187</v>
      </c>
      <c r="L42">
        <v>5</v>
      </c>
      <c r="M42">
        <v>3</v>
      </c>
      <c r="N42">
        <v>8</v>
      </c>
      <c r="O42" s="15">
        <v>0</v>
      </c>
      <c r="P42" s="15"/>
      <c r="Q42" s="15"/>
      <c r="R42" s="15"/>
      <c r="S42" s="15" t="s">
        <v>101</v>
      </c>
      <c r="T42" s="15" t="s">
        <v>101</v>
      </c>
      <c r="U42" s="15" t="s">
        <v>109</v>
      </c>
      <c r="V42" s="15">
        <v>40.441735999999999</v>
      </c>
      <c r="W42" s="16">
        <v>-79.881994000000006</v>
      </c>
      <c r="AK42" s="15"/>
    </row>
    <row r="43" spans="1:37" x14ac:dyDescent="0.45">
      <c r="A43" s="18">
        <v>42</v>
      </c>
      <c r="B43" s="15" t="s">
        <v>188</v>
      </c>
      <c r="C43" s="15" t="s">
        <v>1386</v>
      </c>
      <c r="D43" s="15" t="s">
        <v>1177</v>
      </c>
      <c r="E43" s="17">
        <v>42436</v>
      </c>
      <c r="F43">
        <v>2016</v>
      </c>
      <c r="G43" s="15" t="s">
        <v>118</v>
      </c>
      <c r="H43" s="15" t="s">
        <v>24</v>
      </c>
      <c r="I43" s="15" t="s">
        <v>189</v>
      </c>
      <c r="J43" s="15" t="s">
        <v>26</v>
      </c>
      <c r="K43" s="15" t="s">
        <v>190</v>
      </c>
      <c r="L43">
        <v>5</v>
      </c>
      <c r="M43">
        <v>0</v>
      </c>
      <c r="N43">
        <v>5</v>
      </c>
      <c r="O43" s="15">
        <v>0</v>
      </c>
      <c r="P43" s="15"/>
      <c r="Q43" s="15"/>
      <c r="R43" s="15"/>
      <c r="S43" s="15" t="s">
        <v>101</v>
      </c>
      <c r="T43" s="15" t="s">
        <v>191</v>
      </c>
      <c r="U43" s="15" t="s">
        <v>109</v>
      </c>
      <c r="V43" s="15">
        <v>39.114052999999998</v>
      </c>
      <c r="W43" s="16">
        <v>-94.627464000000003</v>
      </c>
      <c r="AK43" s="15"/>
    </row>
    <row r="44" spans="1:37" x14ac:dyDescent="0.45">
      <c r="A44" s="18">
        <v>43</v>
      </c>
      <c r="B44" s="15" t="s">
        <v>192</v>
      </c>
      <c r="C44" s="15" t="s">
        <v>1346</v>
      </c>
      <c r="D44" s="15" t="s">
        <v>1157</v>
      </c>
      <c r="E44" s="17">
        <v>42436</v>
      </c>
      <c r="F44">
        <v>2016</v>
      </c>
      <c r="G44" s="15" t="s">
        <v>193</v>
      </c>
      <c r="H44" s="15" t="s">
        <v>34</v>
      </c>
      <c r="I44" s="15" t="s">
        <v>25</v>
      </c>
      <c r="J44" s="15" t="s">
        <v>26</v>
      </c>
      <c r="K44" s="15" t="s">
        <v>194</v>
      </c>
      <c r="L44">
        <v>0</v>
      </c>
      <c r="M44">
        <v>4</v>
      </c>
      <c r="N44">
        <v>4</v>
      </c>
      <c r="O44" s="15">
        <v>0</v>
      </c>
      <c r="P44" s="15"/>
      <c r="Q44" s="15"/>
      <c r="R44" s="15"/>
      <c r="S44" s="15" t="s">
        <v>101</v>
      </c>
      <c r="T44" s="15" t="s">
        <v>101</v>
      </c>
      <c r="U44" s="15" t="s">
        <v>101</v>
      </c>
      <c r="V44" s="15">
        <v>30.22409</v>
      </c>
      <c r="W44" s="16">
        <v>-92.019842999999995</v>
      </c>
      <c r="AK44" s="15"/>
    </row>
    <row r="45" spans="1:37" x14ac:dyDescent="0.45">
      <c r="A45" s="18">
        <v>44</v>
      </c>
      <c r="B45" s="15" t="s">
        <v>195</v>
      </c>
      <c r="C45" s="15" t="s">
        <v>1386</v>
      </c>
      <c r="D45" s="15" t="s">
        <v>1177</v>
      </c>
      <c r="E45" s="17">
        <v>42436</v>
      </c>
      <c r="F45">
        <v>2016</v>
      </c>
      <c r="G45" s="15" t="s">
        <v>118</v>
      </c>
      <c r="H45" s="15" t="s">
        <v>24</v>
      </c>
      <c r="I45" s="15" t="s">
        <v>189</v>
      </c>
      <c r="J45" s="15" t="s">
        <v>223</v>
      </c>
      <c r="K45" s="15" t="s">
        <v>196</v>
      </c>
      <c r="L45">
        <v>4</v>
      </c>
      <c r="M45">
        <v>0</v>
      </c>
      <c r="N45">
        <v>4</v>
      </c>
      <c r="O45" s="15">
        <v>0</v>
      </c>
      <c r="P45" s="15"/>
      <c r="Q45" s="15"/>
      <c r="R45" s="15"/>
      <c r="S45" s="15" t="s">
        <v>101</v>
      </c>
      <c r="T45" s="15" t="s">
        <v>191</v>
      </c>
      <c r="U45" s="15" t="s">
        <v>109</v>
      </c>
      <c r="V45" s="15">
        <v>39.114052999999998</v>
      </c>
      <c r="W45" s="16">
        <v>-94.627464000000003</v>
      </c>
      <c r="AK45" s="15"/>
    </row>
    <row r="46" spans="1:37" x14ac:dyDescent="0.45">
      <c r="A46" s="18">
        <v>45</v>
      </c>
      <c r="B46" s="15" t="s">
        <v>197</v>
      </c>
      <c r="C46" s="15" t="s">
        <v>1220</v>
      </c>
      <c r="D46" s="15" t="s">
        <v>1206</v>
      </c>
      <c r="E46" s="17">
        <v>42435</v>
      </c>
      <c r="F46">
        <v>2016</v>
      </c>
      <c r="G46" s="15" t="s">
        <v>199</v>
      </c>
      <c r="H46" s="15" t="s">
        <v>24</v>
      </c>
      <c r="I46" s="15" t="s">
        <v>165</v>
      </c>
      <c r="J46" s="15" t="s">
        <v>57</v>
      </c>
      <c r="K46" s="15" t="s">
        <v>200</v>
      </c>
      <c r="L46">
        <v>1</v>
      </c>
      <c r="M46">
        <v>6</v>
      </c>
      <c r="N46">
        <v>7</v>
      </c>
      <c r="O46" s="15">
        <v>0</v>
      </c>
      <c r="P46" s="15"/>
      <c r="Q46" s="15"/>
      <c r="R46" s="15"/>
      <c r="S46" s="15" t="s">
        <v>101</v>
      </c>
      <c r="T46" s="15" t="s">
        <v>191</v>
      </c>
      <c r="U46" s="15" t="s">
        <v>109</v>
      </c>
      <c r="V46" s="15">
        <v>42.391764000000002</v>
      </c>
      <c r="W46" s="16">
        <v>-71.032827999999995</v>
      </c>
      <c r="AK46" s="15"/>
    </row>
    <row r="47" spans="1:37" x14ac:dyDescent="0.45">
      <c r="A47" s="18">
        <v>46</v>
      </c>
      <c r="B47" s="15" t="s">
        <v>201</v>
      </c>
      <c r="C47" s="15" t="s">
        <v>1385</v>
      </c>
      <c r="D47" s="15" t="s">
        <v>1179</v>
      </c>
      <c r="E47" s="17">
        <v>42435</v>
      </c>
      <c r="F47">
        <v>2016</v>
      </c>
      <c r="G47" s="15"/>
      <c r="H47" s="15" t="s">
        <v>34</v>
      </c>
      <c r="I47" s="15" t="s">
        <v>25</v>
      </c>
      <c r="J47" s="15" t="s">
        <v>132</v>
      </c>
      <c r="K47" s="15" t="s">
        <v>202</v>
      </c>
      <c r="L47">
        <v>0</v>
      </c>
      <c r="M47">
        <v>4</v>
      </c>
      <c r="N47">
        <v>4</v>
      </c>
      <c r="O47" s="15">
        <v>0</v>
      </c>
      <c r="P47" s="15"/>
      <c r="Q47" s="15"/>
      <c r="R47" s="15"/>
      <c r="S47" s="15" t="s">
        <v>101</v>
      </c>
      <c r="T47" s="15" t="s">
        <v>108</v>
      </c>
      <c r="U47" s="15" t="s">
        <v>109</v>
      </c>
      <c r="V47" s="15">
        <v>34.023243000000001</v>
      </c>
      <c r="W47" s="16">
        <v>-84.361555999999993</v>
      </c>
      <c r="AK47" s="15"/>
    </row>
    <row r="48" spans="1:37" x14ac:dyDescent="0.45">
      <c r="A48" s="18">
        <v>47</v>
      </c>
      <c r="B48" s="15" t="s">
        <v>203</v>
      </c>
      <c r="C48" s="15" t="s">
        <v>1384</v>
      </c>
      <c r="D48" s="15" t="s">
        <v>1177</v>
      </c>
      <c r="E48" s="17">
        <v>42434</v>
      </c>
      <c r="F48">
        <v>2016</v>
      </c>
      <c r="G48" s="15" t="s">
        <v>204</v>
      </c>
      <c r="H48" s="15" t="s">
        <v>34</v>
      </c>
      <c r="I48" s="15" t="s">
        <v>25</v>
      </c>
      <c r="J48" s="15" t="s">
        <v>132</v>
      </c>
      <c r="K48" s="15" t="s">
        <v>205</v>
      </c>
      <c r="L48">
        <v>0</v>
      </c>
      <c r="M48">
        <v>4</v>
      </c>
      <c r="N48">
        <v>4</v>
      </c>
      <c r="O48" s="15">
        <v>0</v>
      </c>
      <c r="P48" s="15"/>
      <c r="Q48" s="15"/>
      <c r="R48" s="15"/>
      <c r="S48" s="15" t="s">
        <v>101</v>
      </c>
      <c r="T48" s="15" t="s">
        <v>101</v>
      </c>
      <c r="U48" s="15" t="s">
        <v>101</v>
      </c>
      <c r="V48" s="15">
        <v>37.687176000000001</v>
      </c>
      <c r="W48" s="16">
        <v>-97.330053000000007</v>
      </c>
      <c r="AK48" s="15"/>
    </row>
    <row r="49" spans="1:37" x14ac:dyDescent="0.45">
      <c r="A49" s="18">
        <v>48</v>
      </c>
      <c r="B49" s="15" t="s">
        <v>206</v>
      </c>
      <c r="C49" s="15" t="s">
        <v>1383</v>
      </c>
      <c r="D49" s="15" t="s">
        <v>1201</v>
      </c>
      <c r="E49" s="17">
        <v>42428</v>
      </c>
      <c r="F49">
        <v>2016</v>
      </c>
      <c r="G49" s="15" t="s">
        <v>204</v>
      </c>
      <c r="H49" s="15" t="s">
        <v>34</v>
      </c>
      <c r="I49" s="15" t="s">
        <v>207</v>
      </c>
      <c r="J49" s="15" t="s">
        <v>132</v>
      </c>
      <c r="K49" s="15" t="s">
        <v>208</v>
      </c>
      <c r="L49">
        <v>0</v>
      </c>
      <c r="M49">
        <v>5</v>
      </c>
      <c r="N49">
        <v>5</v>
      </c>
      <c r="O49" s="15">
        <v>0</v>
      </c>
      <c r="P49" s="15"/>
      <c r="Q49" s="15"/>
      <c r="R49" s="15"/>
      <c r="S49" s="15" t="s">
        <v>101</v>
      </c>
      <c r="T49" s="15" t="s">
        <v>108</v>
      </c>
      <c r="U49" s="15" t="s">
        <v>109</v>
      </c>
      <c r="V49" s="15">
        <v>42.331426999999998</v>
      </c>
      <c r="W49" s="16">
        <v>-83.045754000000002</v>
      </c>
      <c r="AK49" s="15"/>
    </row>
    <row r="50" spans="1:37" x14ac:dyDescent="0.45">
      <c r="A50" s="18">
        <v>49</v>
      </c>
      <c r="B50" s="15" t="s">
        <v>209</v>
      </c>
      <c r="C50" s="15" t="s">
        <v>1382</v>
      </c>
      <c r="D50" s="15" t="s">
        <v>1171</v>
      </c>
      <c r="E50" s="17">
        <v>42428</v>
      </c>
      <c r="F50">
        <v>2016</v>
      </c>
      <c r="G50" s="15" t="s">
        <v>210</v>
      </c>
      <c r="H50" s="15" t="s">
        <v>34</v>
      </c>
      <c r="I50" s="15" t="s">
        <v>25</v>
      </c>
      <c r="J50" s="15" t="s">
        <v>26</v>
      </c>
      <c r="K50" s="15" t="s">
        <v>211</v>
      </c>
      <c r="L50">
        <v>1</v>
      </c>
      <c r="M50">
        <v>3</v>
      </c>
      <c r="N50">
        <v>4</v>
      </c>
      <c r="O50" s="15">
        <v>0</v>
      </c>
      <c r="P50" s="15"/>
      <c r="Q50" s="15"/>
      <c r="R50" s="15"/>
      <c r="S50" s="15" t="s">
        <v>101</v>
      </c>
      <c r="T50" s="15" t="s">
        <v>191</v>
      </c>
      <c r="U50" s="15" t="s">
        <v>109</v>
      </c>
      <c r="V50" s="15">
        <v>33.997197</v>
      </c>
      <c r="W50" s="16">
        <v>-117.48548</v>
      </c>
      <c r="AK50" s="15"/>
    </row>
    <row r="51" spans="1:37" x14ac:dyDescent="0.45">
      <c r="A51" s="18">
        <v>50</v>
      </c>
      <c r="B51" s="15" t="s">
        <v>212</v>
      </c>
      <c r="C51" s="15" t="s">
        <v>1381</v>
      </c>
      <c r="D51" s="15" t="s">
        <v>1380</v>
      </c>
      <c r="E51" s="17">
        <v>42427</v>
      </c>
      <c r="F51">
        <v>2016</v>
      </c>
      <c r="G51" s="15" t="s">
        <v>214</v>
      </c>
      <c r="H51" s="15" t="s">
        <v>34</v>
      </c>
      <c r="I51" s="15" t="s">
        <v>25</v>
      </c>
      <c r="J51" s="15" t="s">
        <v>223</v>
      </c>
      <c r="K51" s="15" t="s">
        <v>215</v>
      </c>
      <c r="L51">
        <v>2</v>
      </c>
      <c r="M51">
        <v>2</v>
      </c>
      <c r="N51">
        <v>4</v>
      </c>
      <c r="O51" s="15">
        <v>3</v>
      </c>
      <c r="P51" s="15"/>
      <c r="Q51" s="15"/>
      <c r="R51" s="15"/>
      <c r="S51" s="15" t="s">
        <v>101</v>
      </c>
      <c r="T51" s="15" t="s">
        <v>108</v>
      </c>
      <c r="U51" s="15" t="s">
        <v>109</v>
      </c>
      <c r="V51" s="15">
        <v>38.669699999999999</v>
      </c>
      <c r="W51" s="16">
        <v>-77.352400000000003</v>
      </c>
      <c r="AK51" s="15"/>
    </row>
    <row r="52" spans="1:37" x14ac:dyDescent="0.45">
      <c r="A52" s="18">
        <v>51</v>
      </c>
      <c r="B52" s="15" t="s">
        <v>216</v>
      </c>
      <c r="C52" s="15" t="s">
        <v>1378</v>
      </c>
      <c r="D52" s="15" t="s">
        <v>1155</v>
      </c>
      <c r="E52" s="17">
        <v>42426</v>
      </c>
      <c r="F52">
        <v>2016</v>
      </c>
      <c r="G52" s="15" t="s">
        <v>118</v>
      </c>
      <c r="H52" s="15" t="s">
        <v>24</v>
      </c>
      <c r="I52" s="15" t="s">
        <v>119</v>
      </c>
      <c r="J52" s="15" t="s">
        <v>120</v>
      </c>
      <c r="K52" s="15" t="s">
        <v>217</v>
      </c>
      <c r="L52">
        <v>5</v>
      </c>
      <c r="M52">
        <v>0</v>
      </c>
      <c r="N52">
        <v>4</v>
      </c>
      <c r="O52" s="15">
        <v>0</v>
      </c>
      <c r="P52" s="15"/>
      <c r="Q52" s="15"/>
      <c r="R52" s="15"/>
      <c r="S52" s="15" t="s">
        <v>101</v>
      </c>
      <c r="T52" s="15" t="s">
        <v>122</v>
      </c>
      <c r="U52" s="15" t="s">
        <v>109</v>
      </c>
      <c r="V52" s="15">
        <v>47.503300000000003</v>
      </c>
      <c r="W52" s="16">
        <v>-122.931</v>
      </c>
      <c r="AK52" s="15"/>
    </row>
    <row r="53" spans="1:37" x14ac:dyDescent="0.45">
      <c r="A53" s="18">
        <v>52</v>
      </c>
      <c r="B53" s="15" t="s">
        <v>218</v>
      </c>
      <c r="C53" s="15" t="s">
        <v>1379</v>
      </c>
      <c r="D53" s="15" t="s">
        <v>1177</v>
      </c>
      <c r="E53" s="17">
        <v>42425</v>
      </c>
      <c r="F53">
        <v>2016</v>
      </c>
      <c r="G53" s="15" t="s">
        <v>220</v>
      </c>
      <c r="H53" s="15" t="s">
        <v>24</v>
      </c>
      <c r="I53" s="15" t="s">
        <v>25</v>
      </c>
      <c r="J53" s="15" t="s">
        <v>26</v>
      </c>
      <c r="K53" s="15" t="s">
        <v>221</v>
      </c>
      <c r="L53">
        <v>3</v>
      </c>
      <c r="M53">
        <v>14</v>
      </c>
      <c r="N53">
        <v>17</v>
      </c>
      <c r="O53" s="15">
        <v>0</v>
      </c>
      <c r="P53" s="15"/>
      <c r="Q53" s="15">
        <v>1</v>
      </c>
      <c r="R53" s="15" t="s">
        <v>222</v>
      </c>
      <c r="S53" s="15" t="s">
        <v>47</v>
      </c>
      <c r="T53" s="15" t="s">
        <v>42</v>
      </c>
      <c r="U53" s="15" t="s">
        <v>30</v>
      </c>
      <c r="V53" s="15"/>
      <c r="W53" s="16"/>
      <c r="AK53" s="15"/>
    </row>
    <row r="54" spans="1:37" x14ac:dyDescent="0.45">
      <c r="A54" s="18">
        <v>53</v>
      </c>
      <c r="B54" s="15" t="s">
        <v>219</v>
      </c>
      <c r="C54" s="15" t="s">
        <v>1379</v>
      </c>
      <c r="D54" s="15" t="s">
        <v>1177</v>
      </c>
      <c r="E54" s="17">
        <v>42425</v>
      </c>
      <c r="F54">
        <v>2016</v>
      </c>
      <c r="G54" s="15"/>
      <c r="H54" s="15" t="s">
        <v>34</v>
      </c>
      <c r="I54" s="15" t="s">
        <v>25</v>
      </c>
      <c r="J54" s="15" t="s">
        <v>223</v>
      </c>
      <c r="K54" s="15" t="s">
        <v>224</v>
      </c>
      <c r="L54">
        <v>4</v>
      </c>
      <c r="M54">
        <v>14</v>
      </c>
      <c r="N54">
        <v>17</v>
      </c>
      <c r="O54" s="15">
        <v>0</v>
      </c>
      <c r="P54" s="15"/>
      <c r="Q54" s="15">
        <v>1</v>
      </c>
      <c r="R54" s="15" t="s">
        <v>225</v>
      </c>
      <c r="S54" s="15" t="s">
        <v>101</v>
      </c>
      <c r="T54" s="15" t="s">
        <v>108</v>
      </c>
      <c r="U54" s="15" t="s">
        <v>109</v>
      </c>
      <c r="V54" s="15">
        <v>38.136800000000001</v>
      </c>
      <c r="W54" s="16">
        <v>-97.4268</v>
      </c>
      <c r="AK54" s="15"/>
    </row>
    <row r="55" spans="1:37" x14ac:dyDescent="0.45">
      <c r="A55" s="18">
        <v>54</v>
      </c>
      <c r="B55" s="15" t="s">
        <v>226</v>
      </c>
      <c r="C55" s="15" t="s">
        <v>1378</v>
      </c>
      <c r="D55" s="15" t="s">
        <v>1155</v>
      </c>
      <c r="E55" s="17">
        <v>42425</v>
      </c>
      <c r="F55">
        <v>2016</v>
      </c>
      <c r="G55" s="15" t="s">
        <v>118</v>
      </c>
      <c r="H55" s="15" t="s">
        <v>24</v>
      </c>
      <c r="I55" s="15" t="s">
        <v>119</v>
      </c>
      <c r="J55" s="15" t="s">
        <v>223</v>
      </c>
      <c r="K55" s="15" t="s">
        <v>227</v>
      </c>
      <c r="L55">
        <v>5</v>
      </c>
      <c r="M55">
        <v>0</v>
      </c>
      <c r="N55">
        <v>4</v>
      </c>
      <c r="O55" s="15">
        <v>0</v>
      </c>
      <c r="P55" s="15"/>
      <c r="Q55" s="15"/>
      <c r="R55" s="15"/>
      <c r="S55" s="15" t="s">
        <v>101</v>
      </c>
      <c r="T55" s="15" t="s">
        <v>122</v>
      </c>
      <c r="U55" s="15" t="s">
        <v>109</v>
      </c>
      <c r="V55" s="15">
        <v>47.451459</v>
      </c>
      <c r="W55" s="16">
        <v>-122.82694600000001</v>
      </c>
      <c r="AK55" s="15"/>
    </row>
    <row r="56" spans="1:37" x14ac:dyDescent="0.45">
      <c r="A56" s="18">
        <v>55</v>
      </c>
      <c r="B56" s="15" t="s">
        <v>228</v>
      </c>
      <c r="C56" s="15" t="s">
        <v>1370</v>
      </c>
      <c r="D56" s="15" t="s">
        <v>1154</v>
      </c>
      <c r="E56" s="17">
        <v>42423</v>
      </c>
      <c r="F56">
        <v>2016</v>
      </c>
      <c r="G56" s="15" t="s">
        <v>118</v>
      </c>
      <c r="H56" s="15" t="s">
        <v>24</v>
      </c>
      <c r="I56" s="15" t="s">
        <v>119</v>
      </c>
      <c r="J56" s="15" t="s">
        <v>223</v>
      </c>
      <c r="K56" s="15" t="s">
        <v>230</v>
      </c>
      <c r="L56">
        <v>5</v>
      </c>
      <c r="M56">
        <v>0</v>
      </c>
      <c r="N56">
        <v>4</v>
      </c>
      <c r="O56" s="15">
        <v>0</v>
      </c>
      <c r="P56" s="15"/>
      <c r="Q56" s="15"/>
      <c r="R56" s="15"/>
      <c r="S56" s="15" t="s">
        <v>101</v>
      </c>
      <c r="T56" s="15" t="s">
        <v>122</v>
      </c>
      <c r="U56" s="15" t="s">
        <v>109</v>
      </c>
      <c r="V56" s="15">
        <v>33.448377000000001</v>
      </c>
      <c r="W56" s="16">
        <v>-112.074037</v>
      </c>
      <c r="AK56" s="15"/>
    </row>
    <row r="57" spans="1:37" x14ac:dyDescent="0.45">
      <c r="A57" s="18">
        <v>56</v>
      </c>
      <c r="B57" s="15" t="s">
        <v>231</v>
      </c>
      <c r="C57" s="15" t="s">
        <v>1377</v>
      </c>
      <c r="D57" s="15" t="s">
        <v>1281</v>
      </c>
      <c r="E57" s="17">
        <v>42421</v>
      </c>
      <c r="F57">
        <v>2016</v>
      </c>
      <c r="G57" s="15" t="s">
        <v>232</v>
      </c>
      <c r="H57" s="15" t="s">
        <v>34</v>
      </c>
      <c r="I57" s="15" t="s">
        <v>25</v>
      </c>
      <c r="J57" s="15" t="s">
        <v>26</v>
      </c>
      <c r="K57" s="15" t="s">
        <v>233</v>
      </c>
      <c r="L57">
        <v>1</v>
      </c>
      <c r="M57">
        <v>3</v>
      </c>
      <c r="N57">
        <v>4</v>
      </c>
      <c r="O57" s="15">
        <v>0</v>
      </c>
      <c r="P57" s="15"/>
      <c r="Q57" s="15"/>
      <c r="R57" s="15"/>
      <c r="S57" s="15" t="s">
        <v>101</v>
      </c>
      <c r="T57" s="15" t="s">
        <v>108</v>
      </c>
      <c r="U57" s="15" t="s">
        <v>109</v>
      </c>
      <c r="V57" s="15">
        <v>38.771439999999998</v>
      </c>
      <c r="W57" s="16">
        <v>-90.370948999999996</v>
      </c>
      <c r="AK57" s="15"/>
    </row>
    <row r="58" spans="1:37" x14ac:dyDescent="0.45">
      <c r="A58" s="18">
        <v>57</v>
      </c>
      <c r="B58" s="15" t="s">
        <v>234</v>
      </c>
      <c r="C58" s="15" t="s">
        <v>1347</v>
      </c>
      <c r="D58" s="15" t="s">
        <v>1152</v>
      </c>
      <c r="E58" s="17">
        <v>42421</v>
      </c>
      <c r="F58">
        <v>2016</v>
      </c>
      <c r="G58" s="15"/>
      <c r="H58" s="15" t="s">
        <v>34</v>
      </c>
      <c r="I58" s="15" t="s">
        <v>25</v>
      </c>
      <c r="J58" s="15" t="s">
        <v>26</v>
      </c>
      <c r="K58" s="15" t="s">
        <v>235</v>
      </c>
      <c r="L58">
        <v>0</v>
      </c>
      <c r="M58">
        <v>5</v>
      </c>
      <c r="N58">
        <v>5</v>
      </c>
      <c r="O58" s="15">
        <v>0</v>
      </c>
      <c r="P58" s="15"/>
      <c r="Q58" s="15"/>
      <c r="R58" s="15"/>
      <c r="S58" s="15" t="s">
        <v>101</v>
      </c>
      <c r="T58" s="15" t="s">
        <v>101</v>
      </c>
      <c r="U58" s="15" t="s">
        <v>101</v>
      </c>
      <c r="V58" s="15">
        <v>29.760427</v>
      </c>
      <c r="W58" s="16">
        <v>-95.369803000000005</v>
      </c>
      <c r="AK58" s="15"/>
    </row>
    <row r="59" spans="1:37" x14ac:dyDescent="0.45">
      <c r="A59" s="18">
        <v>58</v>
      </c>
      <c r="B59" s="15" t="s">
        <v>236</v>
      </c>
      <c r="C59" s="15" t="s">
        <v>1375</v>
      </c>
      <c r="D59" s="15" t="s">
        <v>1201</v>
      </c>
      <c r="E59" s="17">
        <v>42420</v>
      </c>
      <c r="F59">
        <v>2016</v>
      </c>
      <c r="G59" s="15" t="s">
        <v>210</v>
      </c>
      <c r="H59" s="15" t="s">
        <v>34</v>
      </c>
      <c r="I59" s="15" t="s">
        <v>25</v>
      </c>
      <c r="J59" s="15" t="s">
        <v>223</v>
      </c>
      <c r="K59" s="15" t="s">
        <v>238</v>
      </c>
      <c r="L59">
        <v>6</v>
      </c>
      <c r="M59">
        <v>2</v>
      </c>
      <c r="N59">
        <v>8</v>
      </c>
      <c r="O59" s="15">
        <v>0</v>
      </c>
      <c r="P59" s="15"/>
      <c r="Q59" s="15">
        <v>1</v>
      </c>
      <c r="R59" s="15" t="s">
        <v>239</v>
      </c>
      <c r="S59" s="15" t="s">
        <v>47</v>
      </c>
      <c r="T59" s="15" t="s">
        <v>29</v>
      </c>
      <c r="U59" s="15" t="s">
        <v>30</v>
      </c>
      <c r="V59" s="15"/>
      <c r="W59" s="16"/>
      <c r="AK59" s="15"/>
    </row>
    <row r="60" spans="1:37" x14ac:dyDescent="0.45">
      <c r="A60" s="18">
        <v>59</v>
      </c>
      <c r="B60" s="15" t="s">
        <v>240</v>
      </c>
      <c r="C60" s="15" t="s">
        <v>1376</v>
      </c>
      <c r="D60" s="15" t="s">
        <v>1235</v>
      </c>
      <c r="E60" s="17">
        <v>42420</v>
      </c>
      <c r="F60">
        <v>2016</v>
      </c>
      <c r="G60" s="15" t="s">
        <v>214</v>
      </c>
      <c r="H60" s="15" t="s">
        <v>34</v>
      </c>
      <c r="I60" s="15" t="s">
        <v>241</v>
      </c>
      <c r="J60" s="15" t="s">
        <v>120</v>
      </c>
      <c r="K60" s="15" t="s">
        <v>242</v>
      </c>
      <c r="L60">
        <v>2</v>
      </c>
      <c r="M60">
        <v>3</v>
      </c>
      <c r="N60">
        <v>4</v>
      </c>
      <c r="O60" s="15">
        <v>1</v>
      </c>
      <c r="P60" s="15"/>
      <c r="Q60" s="15"/>
      <c r="R60" s="15"/>
      <c r="S60" s="15" t="s">
        <v>101</v>
      </c>
      <c r="T60" s="15" t="s">
        <v>122</v>
      </c>
      <c r="U60" s="15" t="s">
        <v>109</v>
      </c>
      <c r="V60" s="15">
        <v>34.740400000000001</v>
      </c>
      <c r="W60" s="16">
        <v>-88.138300000000001</v>
      </c>
      <c r="AK60" s="15"/>
    </row>
    <row r="61" spans="1:37" x14ac:dyDescent="0.45">
      <c r="A61" s="18">
        <v>60</v>
      </c>
      <c r="B61" s="15" t="s">
        <v>243</v>
      </c>
      <c r="C61" s="15" t="s">
        <v>1254</v>
      </c>
      <c r="D61" s="15" t="s">
        <v>1171</v>
      </c>
      <c r="E61" s="17">
        <v>42420</v>
      </c>
      <c r="F61">
        <v>2016</v>
      </c>
      <c r="G61" s="15" t="s">
        <v>244</v>
      </c>
      <c r="H61" s="15" t="s">
        <v>34</v>
      </c>
      <c r="I61" s="15" t="s">
        <v>25</v>
      </c>
      <c r="J61" s="15" t="s">
        <v>132</v>
      </c>
      <c r="K61" s="15" t="s">
        <v>245</v>
      </c>
      <c r="L61">
        <v>1</v>
      </c>
      <c r="M61">
        <v>3</v>
      </c>
      <c r="N61">
        <v>4</v>
      </c>
      <c r="O61" s="15">
        <v>0</v>
      </c>
      <c r="P61" s="15"/>
      <c r="Q61" s="15"/>
      <c r="R61" s="15"/>
      <c r="S61" s="15" t="s">
        <v>101</v>
      </c>
      <c r="T61" s="15" t="s">
        <v>101</v>
      </c>
      <c r="U61" s="15" t="s">
        <v>101</v>
      </c>
      <c r="V61" s="15">
        <v>27.950575000000001</v>
      </c>
      <c r="W61" s="16">
        <v>-82.457177999999999</v>
      </c>
      <c r="AK61" s="15"/>
    </row>
    <row r="62" spans="1:37" x14ac:dyDescent="0.45">
      <c r="A62" s="18">
        <v>61</v>
      </c>
      <c r="B62" s="15" t="s">
        <v>246</v>
      </c>
      <c r="C62" s="15" t="s">
        <v>1375</v>
      </c>
      <c r="D62" s="15" t="s">
        <v>1201</v>
      </c>
      <c r="E62" s="17">
        <v>42420</v>
      </c>
      <c r="F62">
        <v>2016</v>
      </c>
      <c r="G62" s="15"/>
      <c r="H62" s="15" t="s">
        <v>34</v>
      </c>
      <c r="I62" s="15" t="s">
        <v>25</v>
      </c>
      <c r="J62" s="15" t="s">
        <v>26</v>
      </c>
      <c r="K62" s="15" t="s">
        <v>247</v>
      </c>
      <c r="L62">
        <v>6</v>
      </c>
      <c r="M62">
        <v>2</v>
      </c>
      <c r="N62">
        <v>8</v>
      </c>
      <c r="O62" s="15">
        <v>0</v>
      </c>
      <c r="P62" s="15"/>
      <c r="Q62" s="15">
        <v>1</v>
      </c>
      <c r="R62" s="15" t="s">
        <v>239</v>
      </c>
      <c r="S62" s="15" t="s">
        <v>28</v>
      </c>
      <c r="T62" s="15" t="s">
        <v>122</v>
      </c>
      <c r="U62" s="15" t="s">
        <v>109</v>
      </c>
      <c r="V62" s="15">
        <v>42.291707000000002</v>
      </c>
      <c r="W62" s="16">
        <v>-85.587228999999994</v>
      </c>
      <c r="AK62" s="15"/>
    </row>
    <row r="63" spans="1:37" x14ac:dyDescent="0.45">
      <c r="A63" s="18">
        <v>62</v>
      </c>
      <c r="B63" s="15" t="s">
        <v>248</v>
      </c>
      <c r="C63" s="15" t="s">
        <v>1374</v>
      </c>
      <c r="D63" s="15" t="s">
        <v>1163</v>
      </c>
      <c r="E63" s="17">
        <v>42419</v>
      </c>
      <c r="F63">
        <v>2016</v>
      </c>
      <c r="G63" s="15"/>
      <c r="H63" s="15" t="s">
        <v>34</v>
      </c>
      <c r="I63" s="15" t="s">
        <v>25</v>
      </c>
      <c r="J63" s="15" t="s">
        <v>26</v>
      </c>
      <c r="K63" s="15" t="s">
        <v>249</v>
      </c>
      <c r="L63">
        <v>2</v>
      </c>
      <c r="M63">
        <v>2</v>
      </c>
      <c r="N63">
        <v>4</v>
      </c>
      <c r="O63" s="15">
        <v>0</v>
      </c>
      <c r="P63" s="15"/>
      <c r="Q63" s="15"/>
      <c r="R63" s="15"/>
      <c r="S63" s="15" t="s">
        <v>101</v>
      </c>
      <c r="T63" s="15" t="s">
        <v>101</v>
      </c>
      <c r="U63" s="15" t="s">
        <v>101</v>
      </c>
      <c r="V63" s="15">
        <v>38.104086000000002</v>
      </c>
      <c r="W63" s="16">
        <v>-122.256637</v>
      </c>
      <c r="AK63" s="15"/>
    </row>
    <row r="64" spans="1:37" x14ac:dyDescent="0.45">
      <c r="A64" s="18">
        <v>63</v>
      </c>
      <c r="B64" s="15" t="s">
        <v>250</v>
      </c>
      <c r="C64" s="15" t="s">
        <v>1373</v>
      </c>
      <c r="D64" s="15" t="s">
        <v>1201</v>
      </c>
      <c r="E64" s="17">
        <v>42409</v>
      </c>
      <c r="F64">
        <v>2016</v>
      </c>
      <c r="G64" s="15" t="s">
        <v>251</v>
      </c>
      <c r="H64" s="15" t="s">
        <v>34</v>
      </c>
      <c r="I64" s="15" t="s">
        <v>25</v>
      </c>
      <c r="J64" s="15" t="s">
        <v>223</v>
      </c>
      <c r="K64" s="15" t="s">
        <v>252</v>
      </c>
      <c r="L64">
        <v>0</v>
      </c>
      <c r="M64">
        <v>3</v>
      </c>
      <c r="N64">
        <v>3</v>
      </c>
      <c r="O64" s="15">
        <v>0</v>
      </c>
      <c r="P64" s="15"/>
      <c r="Q64" s="15"/>
      <c r="R64" s="15"/>
      <c r="S64" s="15" t="s">
        <v>101</v>
      </c>
      <c r="T64" s="15" t="s">
        <v>108</v>
      </c>
      <c r="U64" s="15" t="s">
        <v>109</v>
      </c>
      <c r="V64" s="15">
        <v>43.201126000000002</v>
      </c>
      <c r="W64" s="16">
        <v>-86.238945999999999</v>
      </c>
      <c r="AK64" s="15"/>
    </row>
    <row r="65" spans="1:37" x14ac:dyDescent="0.45">
      <c r="A65" s="18">
        <v>64</v>
      </c>
      <c r="B65" s="15" t="s">
        <v>60</v>
      </c>
      <c r="C65" s="15" t="s">
        <v>1372</v>
      </c>
      <c r="D65" s="15" t="s">
        <v>1171</v>
      </c>
      <c r="E65" s="17">
        <v>42407</v>
      </c>
      <c r="F65">
        <v>2016</v>
      </c>
      <c r="G65" s="15" t="s">
        <v>253</v>
      </c>
      <c r="H65" s="15" t="s">
        <v>24</v>
      </c>
      <c r="I65" s="15" t="s">
        <v>25</v>
      </c>
      <c r="J65" s="15" t="s">
        <v>57</v>
      </c>
      <c r="K65" s="15" t="s">
        <v>254</v>
      </c>
      <c r="L65">
        <v>2</v>
      </c>
      <c r="M65">
        <v>10</v>
      </c>
      <c r="N65">
        <v>12</v>
      </c>
      <c r="O65" s="15">
        <v>0</v>
      </c>
      <c r="P65" s="15"/>
      <c r="Q65" s="15"/>
      <c r="R65" s="15"/>
      <c r="S65" s="15" t="s">
        <v>101</v>
      </c>
      <c r="T65" s="15" t="s">
        <v>191</v>
      </c>
      <c r="U65" s="15" t="s">
        <v>109</v>
      </c>
      <c r="V65" s="15">
        <v>28.4541</v>
      </c>
      <c r="W65" s="16">
        <v>-81.464600000000004</v>
      </c>
      <c r="AK65" s="15"/>
    </row>
    <row r="66" spans="1:37" x14ac:dyDescent="0.45">
      <c r="A66" s="18">
        <v>65</v>
      </c>
      <c r="B66" s="15" t="s">
        <v>255</v>
      </c>
      <c r="C66" s="15" t="s">
        <v>1348</v>
      </c>
      <c r="D66" s="15" t="s">
        <v>1161</v>
      </c>
      <c r="E66" s="17">
        <v>42407</v>
      </c>
      <c r="F66">
        <v>2016</v>
      </c>
      <c r="G66" s="15" t="s">
        <v>253</v>
      </c>
      <c r="H66" s="15" t="s">
        <v>24</v>
      </c>
      <c r="I66" s="15" t="s">
        <v>25</v>
      </c>
      <c r="J66" s="15" t="s">
        <v>132</v>
      </c>
      <c r="K66" s="15" t="s">
        <v>256</v>
      </c>
      <c r="L66">
        <v>1</v>
      </c>
      <c r="M66">
        <v>7</v>
      </c>
      <c r="N66">
        <v>8</v>
      </c>
      <c r="O66" s="15">
        <v>0</v>
      </c>
      <c r="P66" s="15"/>
      <c r="Q66" s="15"/>
      <c r="R66" s="15"/>
      <c r="S66" s="15" t="s">
        <v>101</v>
      </c>
      <c r="T66" s="15" t="s">
        <v>101</v>
      </c>
      <c r="U66" s="15" t="s">
        <v>101</v>
      </c>
      <c r="V66" s="15">
        <v>43.161029999999997</v>
      </c>
      <c r="W66" s="16">
        <v>-77.610922000000002</v>
      </c>
      <c r="AK66" s="15"/>
    </row>
    <row r="67" spans="1:37" x14ac:dyDescent="0.45">
      <c r="A67" s="18">
        <v>66</v>
      </c>
      <c r="B67" s="15" t="s">
        <v>257</v>
      </c>
      <c r="C67" s="15" t="s">
        <v>1254</v>
      </c>
      <c r="D67" s="15" t="s">
        <v>1171</v>
      </c>
      <c r="E67" s="17">
        <v>42406</v>
      </c>
      <c r="F67">
        <v>2016</v>
      </c>
      <c r="G67" s="15" t="s">
        <v>258</v>
      </c>
      <c r="H67" s="15" t="s">
        <v>24</v>
      </c>
      <c r="I67" s="15" t="s">
        <v>25</v>
      </c>
      <c r="J67" s="15" t="s">
        <v>26</v>
      </c>
      <c r="K67" s="15" t="s">
        <v>259</v>
      </c>
      <c r="L67">
        <v>2</v>
      </c>
      <c r="M67">
        <v>6</v>
      </c>
      <c r="N67">
        <v>8</v>
      </c>
      <c r="O67" s="15">
        <v>0</v>
      </c>
      <c r="P67" s="15"/>
      <c r="Q67" s="15"/>
      <c r="R67" s="15"/>
      <c r="S67" s="15" t="s">
        <v>101</v>
      </c>
      <c r="T67" s="15" t="s">
        <v>101</v>
      </c>
      <c r="U67" s="15" t="s">
        <v>101</v>
      </c>
      <c r="V67" s="15">
        <v>27.950575000000001</v>
      </c>
      <c r="W67" s="16">
        <v>-82.457177999999999</v>
      </c>
      <c r="AK67" s="15"/>
    </row>
    <row r="68" spans="1:37" x14ac:dyDescent="0.45">
      <c r="A68" s="18">
        <v>67</v>
      </c>
      <c r="B68" s="15" t="s">
        <v>260</v>
      </c>
      <c r="C68" s="15" t="s">
        <v>1164</v>
      </c>
      <c r="D68" s="15" t="s">
        <v>1163</v>
      </c>
      <c r="E68" s="17">
        <v>42406</v>
      </c>
      <c r="F68">
        <v>2016</v>
      </c>
      <c r="G68" s="15"/>
      <c r="H68" s="15" t="s">
        <v>34</v>
      </c>
      <c r="I68" s="15" t="s">
        <v>25</v>
      </c>
      <c r="J68" s="15" t="s">
        <v>26</v>
      </c>
      <c r="K68" s="15" t="s">
        <v>261</v>
      </c>
      <c r="L68">
        <v>1</v>
      </c>
      <c r="M68">
        <v>3</v>
      </c>
      <c r="N68">
        <v>4</v>
      </c>
      <c r="O68" s="15">
        <v>0</v>
      </c>
      <c r="P68" s="15"/>
      <c r="Q68" s="15"/>
      <c r="R68" s="15"/>
      <c r="S68" s="15" t="s">
        <v>101</v>
      </c>
      <c r="T68" s="15" t="s">
        <v>101</v>
      </c>
      <c r="U68" s="15" t="s">
        <v>101</v>
      </c>
      <c r="V68" s="15">
        <v>34.052233999999999</v>
      </c>
      <c r="W68" s="16">
        <v>-118.243685</v>
      </c>
      <c r="AK68" s="15"/>
    </row>
    <row r="69" spans="1:37" x14ac:dyDescent="0.45">
      <c r="A69" s="18">
        <v>68</v>
      </c>
      <c r="B69" s="15" t="s">
        <v>262</v>
      </c>
      <c r="C69" s="15" t="s">
        <v>1371</v>
      </c>
      <c r="D69" s="15" t="s">
        <v>1152</v>
      </c>
      <c r="E69" s="17">
        <v>42406</v>
      </c>
      <c r="F69">
        <v>2016</v>
      </c>
      <c r="G69" s="15"/>
      <c r="H69" s="15" t="s">
        <v>24</v>
      </c>
      <c r="I69" s="15" t="s">
        <v>263</v>
      </c>
      <c r="J69" s="15" t="s">
        <v>223</v>
      </c>
      <c r="K69" s="15" t="s">
        <v>264</v>
      </c>
      <c r="L69">
        <v>4</v>
      </c>
      <c r="M69">
        <v>0</v>
      </c>
      <c r="N69">
        <v>3</v>
      </c>
      <c r="O69" s="15">
        <v>0</v>
      </c>
      <c r="P69" s="15"/>
      <c r="Q69" s="15"/>
      <c r="R69" s="15"/>
      <c r="S69" s="15" t="s">
        <v>101</v>
      </c>
      <c r="T69" s="15" t="s">
        <v>122</v>
      </c>
      <c r="U69" s="15" t="s">
        <v>109</v>
      </c>
      <c r="V69" s="15">
        <v>29.209683999999999</v>
      </c>
      <c r="W69" s="16">
        <v>-99.786168000000004</v>
      </c>
      <c r="AK69" s="15"/>
    </row>
    <row r="70" spans="1:37" x14ac:dyDescent="0.45">
      <c r="A70" s="18">
        <v>69</v>
      </c>
      <c r="B70" s="15" t="s">
        <v>265</v>
      </c>
      <c r="C70" s="15" t="s">
        <v>1158</v>
      </c>
      <c r="D70" s="15" t="s">
        <v>1157</v>
      </c>
      <c r="E70" s="17">
        <v>42400</v>
      </c>
      <c r="F70">
        <v>2016</v>
      </c>
      <c r="G70" s="15" t="s">
        <v>266</v>
      </c>
      <c r="H70" s="15" t="s">
        <v>34</v>
      </c>
      <c r="I70" s="15" t="s">
        <v>25</v>
      </c>
      <c r="J70" s="15" t="s">
        <v>132</v>
      </c>
      <c r="K70" s="15" t="s">
        <v>267</v>
      </c>
      <c r="L70">
        <v>0</v>
      </c>
      <c r="M70">
        <v>3</v>
      </c>
      <c r="N70">
        <v>3</v>
      </c>
      <c r="O70" s="15">
        <v>0</v>
      </c>
      <c r="P70" s="15"/>
      <c r="Q70" s="15"/>
      <c r="R70" s="15"/>
      <c r="S70" s="15" t="s">
        <v>101</v>
      </c>
      <c r="T70" s="15" t="s">
        <v>108</v>
      </c>
      <c r="U70" s="15" t="s">
        <v>109</v>
      </c>
      <c r="V70" s="15">
        <v>29.951066000000001</v>
      </c>
      <c r="W70" s="16">
        <v>-90.071532000000005</v>
      </c>
      <c r="AK70" s="15"/>
    </row>
    <row r="71" spans="1:37" x14ac:dyDescent="0.45">
      <c r="A71" s="18">
        <v>70</v>
      </c>
      <c r="B71" s="15" t="s">
        <v>268</v>
      </c>
      <c r="C71" s="15" t="s">
        <v>1370</v>
      </c>
      <c r="D71" s="15" t="s">
        <v>1154</v>
      </c>
      <c r="E71" s="17">
        <v>42399</v>
      </c>
      <c r="F71">
        <v>2016</v>
      </c>
      <c r="G71" s="15" t="s">
        <v>118</v>
      </c>
      <c r="H71" s="15" t="s">
        <v>24</v>
      </c>
      <c r="I71" s="15" t="s">
        <v>25</v>
      </c>
      <c r="J71" s="15" t="s">
        <v>132</v>
      </c>
      <c r="K71" s="15" t="s">
        <v>269</v>
      </c>
      <c r="L71">
        <v>3</v>
      </c>
      <c r="M71">
        <v>5</v>
      </c>
      <c r="N71">
        <v>8</v>
      </c>
      <c r="O71" s="15">
        <v>0</v>
      </c>
      <c r="P71" s="15"/>
      <c r="Q71" s="15"/>
      <c r="R71" s="15"/>
      <c r="S71" s="15" t="s">
        <v>101</v>
      </c>
      <c r="T71" s="15" t="s">
        <v>101</v>
      </c>
      <c r="U71" s="15" t="s">
        <v>109</v>
      </c>
      <c r="V71" s="15">
        <v>33.538651999999999</v>
      </c>
      <c r="W71" s="16">
        <v>-112.185987</v>
      </c>
      <c r="AK71" s="15"/>
    </row>
    <row r="72" spans="1:37" x14ac:dyDescent="0.45">
      <c r="A72" s="18">
        <v>71</v>
      </c>
      <c r="B72" s="15" t="s">
        <v>270</v>
      </c>
      <c r="C72" s="15" t="s">
        <v>1369</v>
      </c>
      <c r="D72" s="15" t="s">
        <v>1257</v>
      </c>
      <c r="E72" s="17">
        <v>42398</v>
      </c>
      <c r="F72">
        <v>2016</v>
      </c>
      <c r="G72" s="15"/>
      <c r="H72" s="15"/>
      <c r="I72" s="15" t="s">
        <v>119</v>
      </c>
      <c r="J72" s="15" t="s">
        <v>223</v>
      </c>
      <c r="K72" s="15" t="s">
        <v>271</v>
      </c>
      <c r="L72">
        <v>2</v>
      </c>
      <c r="M72">
        <v>2</v>
      </c>
      <c r="N72">
        <v>3</v>
      </c>
      <c r="O72" s="15">
        <v>0</v>
      </c>
      <c r="P72" s="15">
        <v>42</v>
      </c>
      <c r="Q72" s="15"/>
      <c r="R72" s="15"/>
      <c r="S72" s="15" t="s">
        <v>101</v>
      </c>
      <c r="T72" s="15" t="s">
        <v>101</v>
      </c>
      <c r="U72" s="15" t="s">
        <v>109</v>
      </c>
      <c r="V72" s="15">
        <v>38.044556</v>
      </c>
      <c r="W72" s="16">
        <v>-77.286488000000006</v>
      </c>
      <c r="AK72" s="15"/>
    </row>
    <row r="73" spans="1:37" x14ac:dyDescent="0.45">
      <c r="A73" s="18">
        <v>72</v>
      </c>
      <c r="B73" s="15" t="s">
        <v>272</v>
      </c>
      <c r="C73" s="15" t="s">
        <v>1368</v>
      </c>
      <c r="D73" s="15" t="s">
        <v>1257</v>
      </c>
      <c r="E73" s="17">
        <v>42396</v>
      </c>
      <c r="F73">
        <v>2016</v>
      </c>
      <c r="G73" s="15" t="s">
        <v>118</v>
      </c>
      <c r="H73" s="15" t="s">
        <v>24</v>
      </c>
      <c r="I73" s="15" t="s">
        <v>119</v>
      </c>
      <c r="J73" s="15" t="s">
        <v>223</v>
      </c>
      <c r="K73" s="15" t="s">
        <v>273</v>
      </c>
      <c r="L73">
        <v>6</v>
      </c>
      <c r="M73">
        <v>0</v>
      </c>
      <c r="N73">
        <v>5</v>
      </c>
      <c r="O73" s="15">
        <v>0</v>
      </c>
      <c r="P73" s="15"/>
      <c r="Q73" s="15"/>
      <c r="R73" s="15"/>
      <c r="S73" s="15" t="s">
        <v>52</v>
      </c>
      <c r="T73" s="15" t="s">
        <v>122</v>
      </c>
      <c r="U73" s="15" t="s">
        <v>109</v>
      </c>
      <c r="V73" s="15">
        <v>36.792099999999998</v>
      </c>
      <c r="W73" s="16">
        <v>-76.329300000000003</v>
      </c>
      <c r="AK73" s="15"/>
    </row>
    <row r="74" spans="1:37" x14ac:dyDescent="0.45">
      <c r="A74" s="18">
        <v>73</v>
      </c>
      <c r="B74" s="15" t="s">
        <v>274</v>
      </c>
      <c r="C74" s="15" t="s">
        <v>1367</v>
      </c>
      <c r="D74" s="15" t="s">
        <v>1163</v>
      </c>
      <c r="E74" s="17">
        <v>42394</v>
      </c>
      <c r="F74">
        <v>2016</v>
      </c>
      <c r="G74" s="15" t="s">
        <v>142</v>
      </c>
      <c r="H74" s="15" t="s">
        <v>24</v>
      </c>
      <c r="I74" s="15" t="s">
        <v>25</v>
      </c>
      <c r="J74" s="15" t="s">
        <v>26</v>
      </c>
      <c r="K74" s="15" t="s">
        <v>275</v>
      </c>
      <c r="L74">
        <v>1</v>
      </c>
      <c r="M74">
        <v>4</v>
      </c>
      <c r="N74">
        <v>5</v>
      </c>
      <c r="O74" s="15">
        <v>0</v>
      </c>
      <c r="P74" s="15"/>
      <c r="Q74" s="15"/>
      <c r="R74" s="15"/>
      <c r="S74" s="15" t="s">
        <v>101</v>
      </c>
      <c r="T74" s="15" t="s">
        <v>101</v>
      </c>
      <c r="U74" s="15" t="s">
        <v>109</v>
      </c>
      <c r="V74" s="15">
        <v>33.782519000000001</v>
      </c>
      <c r="W74" s="16">
        <v>-117.22864800000001</v>
      </c>
      <c r="AK74" s="15"/>
    </row>
    <row r="75" spans="1:37" x14ac:dyDescent="0.45">
      <c r="A75" s="18">
        <v>74</v>
      </c>
      <c r="B75" s="15" t="s">
        <v>276</v>
      </c>
      <c r="C75" s="15" t="s">
        <v>1366</v>
      </c>
      <c r="D75" s="15" t="s">
        <v>1171</v>
      </c>
      <c r="E75" s="17">
        <v>42392</v>
      </c>
      <c r="F75">
        <v>2016</v>
      </c>
      <c r="G75" s="15"/>
      <c r="H75" s="15"/>
      <c r="I75" s="15" t="s">
        <v>119</v>
      </c>
      <c r="J75" s="15" t="s">
        <v>223</v>
      </c>
      <c r="K75" s="15" t="s">
        <v>277</v>
      </c>
      <c r="L75">
        <v>3</v>
      </c>
      <c r="M75">
        <v>0</v>
      </c>
      <c r="N75">
        <v>3</v>
      </c>
      <c r="O75" s="15">
        <v>0</v>
      </c>
      <c r="P75" s="15"/>
      <c r="Q75" s="15"/>
      <c r="R75" s="15"/>
      <c r="S75" s="15" t="s">
        <v>101</v>
      </c>
      <c r="T75" s="15" t="s">
        <v>122</v>
      </c>
      <c r="U75" s="15" t="s">
        <v>109</v>
      </c>
      <c r="V75" s="15">
        <v>30.754180999999999</v>
      </c>
      <c r="W75" s="16">
        <v>-86.572799000000003</v>
      </c>
      <c r="AK75" s="15"/>
    </row>
    <row r="76" spans="1:37" x14ac:dyDescent="0.45">
      <c r="A76" s="18">
        <v>75</v>
      </c>
      <c r="B76" s="15" t="s">
        <v>278</v>
      </c>
      <c r="C76" s="15" t="s">
        <v>1164</v>
      </c>
      <c r="D76" s="15" t="s">
        <v>1163</v>
      </c>
      <c r="E76" s="17">
        <v>42392</v>
      </c>
      <c r="F76">
        <v>2016</v>
      </c>
      <c r="G76" s="15" t="s">
        <v>279</v>
      </c>
      <c r="H76" s="15" t="s">
        <v>34</v>
      </c>
      <c r="I76" s="15" t="s">
        <v>25</v>
      </c>
      <c r="J76" s="15" t="s">
        <v>57</v>
      </c>
      <c r="K76" s="15" t="s">
        <v>280</v>
      </c>
      <c r="L76">
        <v>2</v>
      </c>
      <c r="M76">
        <v>2</v>
      </c>
      <c r="N76">
        <v>4</v>
      </c>
      <c r="O76" s="15">
        <v>0</v>
      </c>
      <c r="P76" s="15"/>
      <c r="Q76" s="15"/>
      <c r="R76" s="15"/>
      <c r="S76" s="15" t="s">
        <v>101</v>
      </c>
      <c r="T76" s="15" t="s">
        <v>101</v>
      </c>
      <c r="U76" s="15" t="s">
        <v>101</v>
      </c>
      <c r="V76" s="15">
        <v>34.052233999999999</v>
      </c>
      <c r="W76" s="16">
        <v>-118.243685</v>
      </c>
      <c r="AK76" s="15"/>
    </row>
    <row r="77" spans="1:37" x14ac:dyDescent="0.45">
      <c r="A77" s="18">
        <v>76</v>
      </c>
      <c r="B77" s="15" t="s">
        <v>281</v>
      </c>
      <c r="C77" s="15" t="s">
        <v>1365</v>
      </c>
      <c r="D77" s="15" t="s">
        <v>1257</v>
      </c>
      <c r="E77" s="17">
        <v>42386</v>
      </c>
      <c r="F77">
        <v>2016</v>
      </c>
      <c r="G77" s="15" t="s">
        <v>118</v>
      </c>
      <c r="H77" s="15" t="s">
        <v>24</v>
      </c>
      <c r="I77" s="15" t="s">
        <v>165</v>
      </c>
      <c r="J77" s="15" t="s">
        <v>120</v>
      </c>
      <c r="K77" s="15" t="s">
        <v>282</v>
      </c>
      <c r="L77">
        <v>1</v>
      </c>
      <c r="M77">
        <v>3</v>
      </c>
      <c r="N77">
        <v>4</v>
      </c>
      <c r="O77" s="15">
        <v>0</v>
      </c>
      <c r="P77" s="15"/>
      <c r="Q77" s="15"/>
      <c r="R77" s="15"/>
      <c r="S77" s="15" t="s">
        <v>101</v>
      </c>
      <c r="T77" s="15" t="s">
        <v>108</v>
      </c>
      <c r="U77" s="15" t="s">
        <v>109</v>
      </c>
      <c r="V77" s="15">
        <v>37.402639999999998</v>
      </c>
      <c r="W77" s="16">
        <v>-76.458558999999994</v>
      </c>
      <c r="AK77" s="15"/>
    </row>
    <row r="78" spans="1:37" x14ac:dyDescent="0.45">
      <c r="A78" s="18">
        <v>77</v>
      </c>
      <c r="B78" s="15" t="s">
        <v>283</v>
      </c>
      <c r="C78" s="15" t="s">
        <v>1364</v>
      </c>
      <c r="D78" s="15" t="s">
        <v>1363</v>
      </c>
      <c r="E78" s="17">
        <v>42380</v>
      </c>
      <c r="F78">
        <v>2016</v>
      </c>
      <c r="G78" s="15" t="s">
        <v>118</v>
      </c>
      <c r="H78" s="15" t="s">
        <v>24</v>
      </c>
      <c r="I78" s="15" t="s">
        <v>25</v>
      </c>
      <c r="J78" s="15" t="s">
        <v>120</v>
      </c>
      <c r="K78" s="15" t="s">
        <v>284</v>
      </c>
      <c r="L78">
        <v>1</v>
      </c>
      <c r="M78">
        <v>4</v>
      </c>
      <c r="N78">
        <v>5</v>
      </c>
      <c r="O78" s="15">
        <v>0</v>
      </c>
      <c r="P78" s="15"/>
      <c r="Q78" s="15"/>
      <c r="R78" s="15"/>
      <c r="S78" s="15" t="s">
        <v>101</v>
      </c>
      <c r="T78" s="15" t="s">
        <v>108</v>
      </c>
      <c r="U78" s="15" t="s">
        <v>109</v>
      </c>
      <c r="V78" s="15">
        <v>39.739072</v>
      </c>
      <c r="W78" s="16">
        <v>-75.539788000000001</v>
      </c>
      <c r="AK78" s="15"/>
    </row>
    <row r="79" spans="1:37" x14ac:dyDescent="0.45">
      <c r="A79" s="18">
        <v>78</v>
      </c>
      <c r="B79" s="15" t="s">
        <v>285</v>
      </c>
      <c r="C79" s="15" t="s">
        <v>516</v>
      </c>
      <c r="D79" s="15" t="s">
        <v>1228</v>
      </c>
      <c r="E79" s="17">
        <v>42376</v>
      </c>
      <c r="F79">
        <v>2016</v>
      </c>
      <c r="G79" s="15"/>
      <c r="H79" s="15" t="s">
        <v>34</v>
      </c>
      <c r="I79" s="15" t="s">
        <v>25</v>
      </c>
      <c r="J79" s="15" t="s">
        <v>26</v>
      </c>
      <c r="K79" s="15" t="s">
        <v>286</v>
      </c>
      <c r="L79">
        <v>1</v>
      </c>
      <c r="M79">
        <v>3</v>
      </c>
      <c r="N79">
        <v>4</v>
      </c>
      <c r="O79" s="15">
        <v>0</v>
      </c>
      <c r="P79" s="15"/>
      <c r="Q79" s="15"/>
      <c r="R79" s="15"/>
      <c r="S79" s="15" t="s">
        <v>101</v>
      </c>
      <c r="T79" s="15" t="s">
        <v>101</v>
      </c>
      <c r="U79" s="15" t="s">
        <v>101</v>
      </c>
      <c r="V79" s="15">
        <v>35.149534000000003</v>
      </c>
      <c r="W79" s="16">
        <v>-90.04898</v>
      </c>
      <c r="AK79" s="15"/>
    </row>
    <row r="80" spans="1:37" x14ac:dyDescent="0.45">
      <c r="A80" s="18">
        <v>79</v>
      </c>
      <c r="B80" s="15" t="s">
        <v>287</v>
      </c>
      <c r="C80" s="15" t="s">
        <v>1362</v>
      </c>
      <c r="D80" s="15" t="s">
        <v>1171</v>
      </c>
      <c r="E80" s="17">
        <v>42375</v>
      </c>
      <c r="F80">
        <v>2016</v>
      </c>
      <c r="G80" s="15" t="s">
        <v>118</v>
      </c>
      <c r="H80" s="15" t="s">
        <v>24</v>
      </c>
      <c r="I80" s="15" t="s">
        <v>288</v>
      </c>
      <c r="J80" s="15" t="s">
        <v>132</v>
      </c>
      <c r="K80" s="15" t="s">
        <v>289</v>
      </c>
      <c r="L80">
        <v>3</v>
      </c>
      <c r="M80">
        <v>1</v>
      </c>
      <c r="N80">
        <v>4</v>
      </c>
      <c r="O80" s="15">
        <v>0</v>
      </c>
      <c r="P80" s="15"/>
      <c r="Q80" s="15"/>
      <c r="R80" s="15"/>
      <c r="S80" s="15" t="s">
        <v>101</v>
      </c>
      <c r="T80" s="15" t="s">
        <v>108</v>
      </c>
      <c r="U80" s="15" t="s">
        <v>109</v>
      </c>
      <c r="V80" s="15">
        <v>28.039465</v>
      </c>
      <c r="W80" s="16">
        <v>-81.949804</v>
      </c>
      <c r="AK80" s="15"/>
    </row>
    <row r="81" spans="1:37" x14ac:dyDescent="0.45">
      <c r="A81" s="18">
        <v>80</v>
      </c>
      <c r="B81" s="15" t="s">
        <v>290</v>
      </c>
      <c r="C81" s="15" t="s">
        <v>509</v>
      </c>
      <c r="D81" s="15" t="s">
        <v>1278</v>
      </c>
      <c r="E81" s="17">
        <v>42344</v>
      </c>
      <c r="F81">
        <v>2015</v>
      </c>
      <c r="G81" s="15"/>
      <c r="H81" s="15"/>
      <c r="I81" s="15" t="s">
        <v>25</v>
      </c>
      <c r="J81" s="15" t="s">
        <v>26</v>
      </c>
      <c r="K81" s="15" t="s">
        <v>291</v>
      </c>
      <c r="L81">
        <v>2</v>
      </c>
      <c r="M81">
        <v>3</v>
      </c>
      <c r="N81">
        <v>5</v>
      </c>
      <c r="O81" s="15">
        <v>0</v>
      </c>
      <c r="P81" s="15"/>
      <c r="Q81" s="15"/>
      <c r="R81" s="15"/>
      <c r="S81" s="15" t="s">
        <v>101</v>
      </c>
      <c r="T81" s="15" t="s">
        <v>108</v>
      </c>
      <c r="U81" s="15" t="s">
        <v>109</v>
      </c>
      <c r="V81" s="15">
        <v>41.313800000000001</v>
      </c>
      <c r="W81" s="16">
        <v>-96.081400000000002</v>
      </c>
      <c r="AK81" s="15"/>
    </row>
    <row r="82" spans="1:37" x14ac:dyDescent="0.45">
      <c r="A82" s="18">
        <v>81</v>
      </c>
      <c r="B82" s="15" t="s">
        <v>292</v>
      </c>
      <c r="C82" s="15" t="s">
        <v>1361</v>
      </c>
      <c r="D82" s="15" t="s">
        <v>1163</v>
      </c>
      <c r="E82" s="17">
        <v>42340</v>
      </c>
      <c r="F82">
        <v>2015</v>
      </c>
      <c r="G82" s="15" t="s">
        <v>294</v>
      </c>
      <c r="H82" s="15" t="s">
        <v>24</v>
      </c>
      <c r="I82" s="15" t="s">
        <v>25</v>
      </c>
      <c r="J82" s="15" t="s">
        <v>57</v>
      </c>
      <c r="K82" s="15" t="s">
        <v>295</v>
      </c>
      <c r="L82">
        <v>14</v>
      </c>
      <c r="M82">
        <v>21</v>
      </c>
      <c r="N82">
        <v>35</v>
      </c>
      <c r="O82" s="15">
        <v>0</v>
      </c>
      <c r="P82" s="15"/>
      <c r="Q82" s="15"/>
      <c r="R82" s="15"/>
      <c r="S82" s="15" t="s">
        <v>47</v>
      </c>
      <c r="T82" s="15" t="s">
        <v>97</v>
      </c>
      <c r="U82" s="15" t="s">
        <v>296</v>
      </c>
      <c r="V82" s="15"/>
      <c r="W82" s="16"/>
      <c r="AK82" s="15"/>
    </row>
    <row r="83" spans="1:37" x14ac:dyDescent="0.45">
      <c r="A83" s="18">
        <v>82</v>
      </c>
      <c r="B83" s="15" t="s">
        <v>293</v>
      </c>
      <c r="C83" s="15" t="s">
        <v>1361</v>
      </c>
      <c r="D83" s="15" t="s">
        <v>1163</v>
      </c>
      <c r="E83" s="17">
        <v>42340</v>
      </c>
      <c r="F83">
        <v>2015</v>
      </c>
      <c r="G83" s="15" t="s">
        <v>297</v>
      </c>
      <c r="H83" s="15" t="s">
        <v>24</v>
      </c>
      <c r="I83" s="15" t="s">
        <v>165</v>
      </c>
      <c r="J83" s="15" t="s">
        <v>57</v>
      </c>
      <c r="K83" s="15" t="s">
        <v>298</v>
      </c>
      <c r="L83">
        <v>16</v>
      </c>
      <c r="M83">
        <v>21</v>
      </c>
      <c r="N83">
        <v>35</v>
      </c>
      <c r="O83" s="15">
        <v>0</v>
      </c>
      <c r="P83" s="15"/>
      <c r="Q83" s="15">
        <v>1</v>
      </c>
      <c r="R83" s="15" t="s">
        <v>299</v>
      </c>
      <c r="S83" s="15" t="s">
        <v>101</v>
      </c>
      <c r="T83" s="15" t="s">
        <v>144</v>
      </c>
      <c r="U83" s="15" t="s">
        <v>300</v>
      </c>
      <c r="V83" s="15">
        <v>34.13973446</v>
      </c>
      <c r="W83" s="16">
        <v>-117.2942444</v>
      </c>
      <c r="AK83" s="15"/>
    </row>
    <row r="84" spans="1:37" x14ac:dyDescent="0.45">
      <c r="A84" s="18">
        <v>83</v>
      </c>
      <c r="B84" s="15" t="s">
        <v>301</v>
      </c>
      <c r="C84" s="15" t="s">
        <v>322</v>
      </c>
      <c r="D84" s="15" t="s">
        <v>1218</v>
      </c>
      <c r="E84" s="17">
        <v>42335</v>
      </c>
      <c r="F84">
        <v>2015</v>
      </c>
      <c r="G84" s="15" t="s">
        <v>303</v>
      </c>
      <c r="H84" s="15" t="s">
        <v>24</v>
      </c>
      <c r="I84" s="15" t="s">
        <v>25</v>
      </c>
      <c r="J84" s="15" t="s">
        <v>26</v>
      </c>
      <c r="K84" s="15" t="s">
        <v>304</v>
      </c>
      <c r="L84">
        <v>3</v>
      </c>
      <c r="M84">
        <v>9</v>
      </c>
      <c r="N84">
        <v>12</v>
      </c>
      <c r="O84" s="15">
        <v>1</v>
      </c>
      <c r="P84" s="15">
        <v>57</v>
      </c>
      <c r="Q84" s="15"/>
      <c r="R84" s="15"/>
      <c r="S84" s="15" t="s">
        <v>47</v>
      </c>
      <c r="T84" s="15" t="s">
        <v>29</v>
      </c>
      <c r="U84" s="15" t="s">
        <v>30</v>
      </c>
      <c r="V84" s="15"/>
      <c r="W84" s="16"/>
      <c r="AK84" s="15"/>
    </row>
    <row r="85" spans="1:37" x14ac:dyDescent="0.45">
      <c r="A85" s="18">
        <v>84</v>
      </c>
      <c r="B85" s="15" t="s">
        <v>305</v>
      </c>
      <c r="C85" s="15" t="s">
        <v>1261</v>
      </c>
      <c r="D85" s="15" t="s">
        <v>1223</v>
      </c>
      <c r="E85" s="17">
        <v>42331</v>
      </c>
      <c r="F85">
        <v>2015</v>
      </c>
      <c r="G85" s="15" t="s">
        <v>118</v>
      </c>
      <c r="H85" s="15" t="s">
        <v>24</v>
      </c>
      <c r="I85" s="15" t="s">
        <v>189</v>
      </c>
      <c r="J85" s="15" t="s">
        <v>26</v>
      </c>
      <c r="K85" s="15" t="s">
        <v>306</v>
      </c>
      <c r="L85">
        <v>4</v>
      </c>
      <c r="M85">
        <v>1</v>
      </c>
      <c r="N85">
        <v>4</v>
      </c>
      <c r="O85" s="15">
        <v>0</v>
      </c>
      <c r="P85" s="15"/>
      <c r="Q85" s="15"/>
      <c r="R85" s="15"/>
      <c r="S85" s="15" t="s">
        <v>101</v>
      </c>
      <c r="T85" s="15" t="s">
        <v>122</v>
      </c>
      <c r="U85" s="15" t="s">
        <v>109</v>
      </c>
      <c r="V85" s="15">
        <v>39.98861445</v>
      </c>
      <c r="W85" s="16">
        <v>-82.989041349999994</v>
      </c>
      <c r="AK85" s="15"/>
    </row>
    <row r="86" spans="1:37" x14ac:dyDescent="0.45">
      <c r="A86" s="18">
        <v>85</v>
      </c>
      <c r="B86" s="15" t="s">
        <v>307</v>
      </c>
      <c r="C86" s="15" t="s">
        <v>1307</v>
      </c>
      <c r="D86" s="15" t="s">
        <v>1264</v>
      </c>
      <c r="E86" s="17">
        <v>42331</v>
      </c>
      <c r="F86">
        <v>2015</v>
      </c>
      <c r="G86" s="15" t="s">
        <v>308</v>
      </c>
      <c r="H86" s="15" t="s">
        <v>34</v>
      </c>
      <c r="I86" s="15" t="s">
        <v>309</v>
      </c>
      <c r="J86" s="15" t="s">
        <v>72</v>
      </c>
      <c r="K86" s="15" t="s">
        <v>310</v>
      </c>
      <c r="L86">
        <v>0</v>
      </c>
      <c r="M86">
        <v>5</v>
      </c>
      <c r="N86">
        <v>5</v>
      </c>
      <c r="O86" s="15">
        <v>0</v>
      </c>
      <c r="P86" s="15"/>
      <c r="Q86" s="15"/>
      <c r="R86" s="15"/>
      <c r="S86" s="15" t="s">
        <v>101</v>
      </c>
      <c r="T86" s="15" t="s">
        <v>122</v>
      </c>
      <c r="U86" s="15" t="s">
        <v>109</v>
      </c>
      <c r="V86" s="15">
        <v>44.963587220000001</v>
      </c>
      <c r="W86" s="16">
        <v>-93.267836869999996</v>
      </c>
      <c r="AK86" s="15"/>
    </row>
    <row r="87" spans="1:37" x14ac:dyDescent="0.45">
      <c r="A87" s="18">
        <v>86</v>
      </c>
      <c r="B87" s="15" t="s">
        <v>311</v>
      </c>
      <c r="C87" s="15" t="s">
        <v>1360</v>
      </c>
      <c r="D87" s="15" t="s">
        <v>1152</v>
      </c>
      <c r="E87" s="17">
        <v>42323</v>
      </c>
      <c r="F87">
        <v>2015</v>
      </c>
      <c r="G87" s="15" t="s">
        <v>312</v>
      </c>
      <c r="H87" s="15" t="s">
        <v>34</v>
      </c>
      <c r="I87" s="15" t="s">
        <v>25</v>
      </c>
      <c r="J87" s="15" t="s">
        <v>26</v>
      </c>
      <c r="K87" s="15" t="s">
        <v>313</v>
      </c>
      <c r="L87">
        <v>6</v>
      </c>
      <c r="M87">
        <v>0</v>
      </c>
      <c r="N87">
        <v>6</v>
      </c>
      <c r="O87" s="15">
        <v>0</v>
      </c>
      <c r="P87" s="15"/>
      <c r="Q87" s="15"/>
      <c r="R87" s="15"/>
      <c r="S87" s="15" t="s">
        <v>101</v>
      </c>
      <c r="T87" s="15" t="s">
        <v>122</v>
      </c>
      <c r="U87" s="15" t="s">
        <v>109</v>
      </c>
      <c r="V87" s="15">
        <v>31.807600000000001</v>
      </c>
      <c r="W87" s="16">
        <v>-95.806899999999999</v>
      </c>
      <c r="AK87" s="15"/>
    </row>
    <row r="88" spans="1:37" x14ac:dyDescent="0.45">
      <c r="A88" s="18">
        <v>87</v>
      </c>
      <c r="B88" s="15" t="s">
        <v>314</v>
      </c>
      <c r="C88" s="15" t="s">
        <v>1196</v>
      </c>
      <c r="D88" s="15" t="s">
        <v>1171</v>
      </c>
      <c r="E88" s="17">
        <v>42321</v>
      </c>
      <c r="F88">
        <v>2015</v>
      </c>
      <c r="G88" s="15" t="s">
        <v>118</v>
      </c>
      <c r="H88" s="15" t="s">
        <v>24</v>
      </c>
      <c r="I88" s="15" t="s">
        <v>119</v>
      </c>
      <c r="J88" s="15" t="s">
        <v>120</v>
      </c>
      <c r="K88" s="15" t="s">
        <v>315</v>
      </c>
      <c r="L88">
        <v>4</v>
      </c>
      <c r="M88">
        <v>1</v>
      </c>
      <c r="N88">
        <v>4</v>
      </c>
      <c r="O88" s="15">
        <v>0</v>
      </c>
      <c r="P88" s="15"/>
      <c r="Q88" s="15"/>
      <c r="R88" s="15" t="s">
        <v>316</v>
      </c>
      <c r="S88" s="15" t="s">
        <v>101</v>
      </c>
      <c r="T88" s="15" t="s">
        <v>108</v>
      </c>
      <c r="U88" s="15" t="s">
        <v>109</v>
      </c>
      <c r="V88" s="15">
        <v>30.33216122</v>
      </c>
      <c r="W88" s="16">
        <v>-81.675769930000001</v>
      </c>
      <c r="AK88" s="15"/>
    </row>
    <row r="89" spans="1:37" x14ac:dyDescent="0.45">
      <c r="A89" s="18">
        <v>88</v>
      </c>
      <c r="B89" s="15" t="s">
        <v>317</v>
      </c>
      <c r="C89" s="15" t="s">
        <v>1359</v>
      </c>
      <c r="D89" s="15" t="s">
        <v>1179</v>
      </c>
      <c r="E89" s="17">
        <v>42315</v>
      </c>
      <c r="F89">
        <v>2015</v>
      </c>
      <c r="G89" s="15"/>
      <c r="H89" s="15"/>
      <c r="I89" s="15" t="s">
        <v>119</v>
      </c>
      <c r="J89" s="15" t="s">
        <v>223</v>
      </c>
      <c r="K89" s="15" t="s">
        <v>319</v>
      </c>
      <c r="L89">
        <v>1</v>
      </c>
      <c r="M89">
        <v>2</v>
      </c>
      <c r="N89">
        <v>3</v>
      </c>
      <c r="O89" s="15">
        <v>0</v>
      </c>
      <c r="P89" s="15"/>
      <c r="Q89" s="15"/>
      <c r="R89" s="15"/>
      <c r="S89" s="15" t="s">
        <v>52</v>
      </c>
      <c r="T89" s="15" t="s">
        <v>108</v>
      </c>
      <c r="U89" s="15" t="s">
        <v>109</v>
      </c>
      <c r="V89" s="15">
        <v>31.21094544</v>
      </c>
      <c r="W89" s="16">
        <v>-82.357934520000001</v>
      </c>
      <c r="AK89" s="15"/>
    </row>
    <row r="90" spans="1:37" x14ac:dyDescent="0.45">
      <c r="A90" s="18">
        <v>89</v>
      </c>
      <c r="B90" s="15" t="s">
        <v>320</v>
      </c>
      <c r="C90" s="15" t="s">
        <v>1304</v>
      </c>
      <c r="D90" s="15" t="s">
        <v>1358</v>
      </c>
      <c r="E90" s="17">
        <v>42312</v>
      </c>
      <c r="F90">
        <v>2015</v>
      </c>
      <c r="G90" s="15" t="s">
        <v>118</v>
      </c>
      <c r="H90" s="15" t="s">
        <v>24</v>
      </c>
      <c r="I90" s="15" t="s">
        <v>119</v>
      </c>
      <c r="J90" s="15" t="s">
        <v>120</v>
      </c>
      <c r="K90" s="15" t="s">
        <v>321</v>
      </c>
      <c r="L90">
        <v>4</v>
      </c>
      <c r="M90">
        <v>0</v>
      </c>
      <c r="N90">
        <v>3</v>
      </c>
      <c r="O90" s="15">
        <v>0</v>
      </c>
      <c r="P90" s="15"/>
      <c r="Q90" s="15"/>
      <c r="R90" s="15"/>
      <c r="S90" s="15" t="s">
        <v>101</v>
      </c>
      <c r="T90" s="15" t="s">
        <v>101</v>
      </c>
      <c r="U90" s="15" t="s">
        <v>109</v>
      </c>
      <c r="V90" s="15">
        <v>44.549947250000002</v>
      </c>
      <c r="W90" s="16">
        <v>-69.707822989999997</v>
      </c>
      <c r="AK90" s="15"/>
    </row>
    <row r="91" spans="1:37" x14ac:dyDescent="0.45">
      <c r="A91" s="18">
        <v>90</v>
      </c>
      <c r="B91" s="15" t="s">
        <v>322</v>
      </c>
      <c r="C91" s="15" t="s">
        <v>322</v>
      </c>
      <c r="D91" s="15" t="s">
        <v>1218</v>
      </c>
      <c r="E91" s="17">
        <v>42308</v>
      </c>
      <c r="F91">
        <v>2015</v>
      </c>
      <c r="G91" s="15" t="s">
        <v>323</v>
      </c>
      <c r="H91" s="15" t="s">
        <v>34</v>
      </c>
      <c r="I91" s="15" t="s">
        <v>25</v>
      </c>
      <c r="J91" s="15" t="s">
        <v>57</v>
      </c>
      <c r="K91" s="15" t="s">
        <v>324</v>
      </c>
      <c r="L91">
        <v>4</v>
      </c>
      <c r="M91">
        <v>0</v>
      </c>
      <c r="N91">
        <v>3</v>
      </c>
      <c r="O91" s="15">
        <v>0</v>
      </c>
      <c r="P91" s="15"/>
      <c r="Q91" s="15"/>
      <c r="R91" s="15"/>
      <c r="S91" s="15" t="s">
        <v>101</v>
      </c>
      <c r="T91" s="15" t="s">
        <v>122</v>
      </c>
      <c r="U91" s="15" t="s">
        <v>109</v>
      </c>
      <c r="V91" s="15">
        <v>38.867306589999998</v>
      </c>
      <c r="W91" s="16">
        <v>-104.7572279</v>
      </c>
      <c r="AK91" s="15"/>
    </row>
    <row r="92" spans="1:37" x14ac:dyDescent="0.45">
      <c r="A92" s="18">
        <v>91</v>
      </c>
      <c r="B92" s="15" t="s">
        <v>325</v>
      </c>
      <c r="C92" s="15" t="s">
        <v>326</v>
      </c>
      <c r="D92" s="15" t="s">
        <v>1223</v>
      </c>
      <c r="E92" s="17">
        <v>42298</v>
      </c>
      <c r="F92">
        <v>2015</v>
      </c>
      <c r="G92" s="15" t="s">
        <v>326</v>
      </c>
      <c r="H92" s="15"/>
      <c r="I92" s="15" t="s">
        <v>119</v>
      </c>
      <c r="J92" s="15" t="s">
        <v>120</v>
      </c>
      <c r="K92" s="15" t="s">
        <v>327</v>
      </c>
      <c r="L92">
        <v>2</v>
      </c>
      <c r="M92">
        <v>1</v>
      </c>
      <c r="N92">
        <v>3</v>
      </c>
      <c r="O92" s="15">
        <v>0</v>
      </c>
      <c r="P92" s="15"/>
      <c r="Q92" s="15"/>
      <c r="R92" s="15"/>
      <c r="S92" s="15" t="s">
        <v>101</v>
      </c>
      <c r="T92" s="15" t="s">
        <v>122</v>
      </c>
      <c r="U92" s="15" t="s">
        <v>109</v>
      </c>
      <c r="V92" s="15">
        <v>39.253267999999998</v>
      </c>
      <c r="W92" s="16">
        <v>-84.599654999999998</v>
      </c>
      <c r="AK92" s="15"/>
    </row>
    <row r="93" spans="1:37" x14ac:dyDescent="0.45">
      <c r="A93" s="18">
        <v>92</v>
      </c>
      <c r="B93" s="15" t="s">
        <v>328</v>
      </c>
      <c r="C93" s="15" t="s">
        <v>1357</v>
      </c>
      <c r="D93" s="15" t="s">
        <v>1154</v>
      </c>
      <c r="E93" s="17">
        <v>42286</v>
      </c>
      <c r="F93">
        <v>2015</v>
      </c>
      <c r="G93" s="15" t="s">
        <v>330</v>
      </c>
      <c r="H93" s="15" t="s">
        <v>34</v>
      </c>
      <c r="I93" s="15" t="s">
        <v>331</v>
      </c>
      <c r="J93" s="15" t="s">
        <v>132</v>
      </c>
      <c r="K93" s="15" t="s">
        <v>332</v>
      </c>
      <c r="L93">
        <v>1</v>
      </c>
      <c r="M93">
        <v>3</v>
      </c>
      <c r="N93">
        <v>4</v>
      </c>
      <c r="O93" s="15">
        <v>0</v>
      </c>
      <c r="P93" s="15"/>
      <c r="Q93" s="15"/>
      <c r="R93" s="15"/>
      <c r="S93" s="15" t="s">
        <v>101</v>
      </c>
      <c r="T93" s="15" t="s">
        <v>122</v>
      </c>
      <c r="U93" s="15" t="s">
        <v>109</v>
      </c>
      <c r="V93" s="15">
        <v>35.172565800000001</v>
      </c>
      <c r="W93" s="16">
        <v>-111.65854349999999</v>
      </c>
      <c r="AK93" s="15"/>
    </row>
    <row r="94" spans="1:37" x14ac:dyDescent="0.45">
      <c r="A94" s="18">
        <v>93</v>
      </c>
      <c r="B94" s="15" t="s">
        <v>333</v>
      </c>
      <c r="C94" s="15" t="s">
        <v>1356</v>
      </c>
      <c r="D94" s="15" t="s">
        <v>1246</v>
      </c>
      <c r="E94" s="17">
        <v>42278</v>
      </c>
      <c r="F94">
        <v>2015</v>
      </c>
      <c r="G94" s="15" t="s">
        <v>335</v>
      </c>
      <c r="H94" s="15" t="s">
        <v>24</v>
      </c>
      <c r="I94" s="15" t="s">
        <v>331</v>
      </c>
      <c r="J94" s="15" t="s">
        <v>57</v>
      </c>
      <c r="K94" s="15" t="s">
        <v>336</v>
      </c>
      <c r="L94">
        <v>10</v>
      </c>
      <c r="M94">
        <v>7</v>
      </c>
      <c r="N94">
        <v>16</v>
      </c>
      <c r="O94" s="15">
        <v>0</v>
      </c>
      <c r="P94" s="15"/>
      <c r="Q94" s="15"/>
      <c r="R94" s="15"/>
      <c r="S94" s="15" t="s">
        <v>101</v>
      </c>
      <c r="T94" s="15" t="s">
        <v>337</v>
      </c>
      <c r="U94" s="15" t="s">
        <v>109</v>
      </c>
      <c r="V94" s="15">
        <v>43.22205555</v>
      </c>
      <c r="W94" s="16">
        <v>-123.35223670000001</v>
      </c>
      <c r="AK94" s="15"/>
    </row>
    <row r="95" spans="1:37" x14ac:dyDescent="0.45">
      <c r="A95" s="18">
        <v>94</v>
      </c>
      <c r="B95" s="15" t="s">
        <v>338</v>
      </c>
      <c r="C95" s="15" t="s">
        <v>1355</v>
      </c>
      <c r="D95" s="15" t="s">
        <v>1171</v>
      </c>
      <c r="E95" s="17">
        <v>42278</v>
      </c>
      <c r="F95">
        <v>2015</v>
      </c>
      <c r="G95" s="15"/>
      <c r="H95" s="15" t="s">
        <v>34</v>
      </c>
      <c r="I95" s="15" t="s">
        <v>339</v>
      </c>
      <c r="J95" s="15" t="s">
        <v>132</v>
      </c>
      <c r="K95" s="15" t="s">
        <v>340</v>
      </c>
      <c r="L95">
        <v>3</v>
      </c>
      <c r="M95">
        <v>1</v>
      </c>
      <c r="N95">
        <v>3</v>
      </c>
      <c r="O95" s="15">
        <v>0</v>
      </c>
      <c r="P95" s="15">
        <v>57</v>
      </c>
      <c r="Q95" s="15"/>
      <c r="R95" s="15"/>
      <c r="S95" s="15" t="s">
        <v>101</v>
      </c>
      <c r="T95" s="15" t="s">
        <v>122</v>
      </c>
      <c r="U95" s="15" t="s">
        <v>109</v>
      </c>
      <c r="V95" s="15">
        <v>29.032706340000001</v>
      </c>
      <c r="W95" s="16">
        <v>-82.659193020000004</v>
      </c>
      <c r="AK95" s="15"/>
    </row>
    <row r="96" spans="1:37" x14ac:dyDescent="0.45">
      <c r="A96" s="18">
        <v>95</v>
      </c>
      <c r="B96" s="15" t="s">
        <v>341</v>
      </c>
      <c r="C96" s="15" t="s">
        <v>1354</v>
      </c>
      <c r="D96" s="15" t="s">
        <v>1179</v>
      </c>
      <c r="E96" s="17">
        <v>42274</v>
      </c>
      <c r="F96">
        <v>2015</v>
      </c>
      <c r="G96" s="15" t="s">
        <v>343</v>
      </c>
      <c r="H96" s="15" t="s">
        <v>24</v>
      </c>
      <c r="I96" s="15" t="s">
        <v>25</v>
      </c>
      <c r="J96" s="15" t="s">
        <v>132</v>
      </c>
      <c r="K96" s="15" t="s">
        <v>344</v>
      </c>
      <c r="L96">
        <v>0</v>
      </c>
      <c r="M96">
        <v>10</v>
      </c>
      <c r="N96">
        <v>10</v>
      </c>
      <c r="O96" s="15">
        <v>0</v>
      </c>
      <c r="P96" s="15"/>
      <c r="Q96" s="15"/>
      <c r="R96" s="15"/>
      <c r="S96" s="15" t="s">
        <v>101</v>
      </c>
      <c r="T96" s="15" t="s">
        <v>108</v>
      </c>
      <c r="U96" s="15" t="s">
        <v>109</v>
      </c>
      <c r="V96" s="15">
        <v>33.029126439999999</v>
      </c>
      <c r="W96" s="16">
        <v>-84.714333499999995</v>
      </c>
      <c r="AK96" s="15"/>
    </row>
    <row r="97" spans="1:37" x14ac:dyDescent="0.45">
      <c r="A97" s="18">
        <v>96</v>
      </c>
      <c r="B97" s="15" t="s">
        <v>345</v>
      </c>
      <c r="C97" s="15" t="s">
        <v>1353</v>
      </c>
      <c r="D97" s="15" t="s">
        <v>1352</v>
      </c>
      <c r="E97" s="17">
        <v>42264</v>
      </c>
      <c r="F97">
        <v>2015</v>
      </c>
      <c r="G97" s="15" t="s">
        <v>118</v>
      </c>
      <c r="H97" s="15" t="s">
        <v>24</v>
      </c>
      <c r="I97" s="15" t="s">
        <v>119</v>
      </c>
      <c r="J97" s="15" t="s">
        <v>26</v>
      </c>
      <c r="K97" s="15" t="s">
        <v>346</v>
      </c>
      <c r="L97">
        <v>6</v>
      </c>
      <c r="M97">
        <v>0</v>
      </c>
      <c r="N97">
        <v>5</v>
      </c>
      <c r="O97" s="15">
        <v>0</v>
      </c>
      <c r="P97" s="15"/>
      <c r="Q97" s="15"/>
      <c r="R97" s="15"/>
      <c r="S97" s="15" t="s">
        <v>101</v>
      </c>
      <c r="T97" s="15" t="s">
        <v>122</v>
      </c>
      <c r="U97" s="15" t="s">
        <v>109</v>
      </c>
      <c r="V97" s="15">
        <v>43.386827220000001</v>
      </c>
      <c r="W97" s="16">
        <v>-98.843572390000006</v>
      </c>
      <c r="AK97" s="15"/>
    </row>
    <row r="98" spans="1:37" x14ac:dyDescent="0.45">
      <c r="A98" s="18">
        <v>97</v>
      </c>
      <c r="B98" s="15" t="s">
        <v>347</v>
      </c>
      <c r="C98" s="15" t="s">
        <v>1351</v>
      </c>
      <c r="D98" s="15" t="s">
        <v>1264</v>
      </c>
      <c r="E98" s="17">
        <v>42257</v>
      </c>
      <c r="F98">
        <v>2015</v>
      </c>
      <c r="G98" s="15" t="s">
        <v>118</v>
      </c>
      <c r="H98" s="15" t="s">
        <v>24</v>
      </c>
      <c r="I98" s="15" t="s">
        <v>25</v>
      </c>
      <c r="J98" s="15" t="s">
        <v>120</v>
      </c>
      <c r="K98" s="15" t="s">
        <v>348</v>
      </c>
      <c r="L98">
        <v>5</v>
      </c>
      <c r="M98">
        <v>0</v>
      </c>
      <c r="N98">
        <v>4</v>
      </c>
      <c r="O98" s="15">
        <v>0</v>
      </c>
      <c r="P98" s="15"/>
      <c r="Q98" s="15">
        <v>1</v>
      </c>
      <c r="R98" s="15"/>
      <c r="S98" s="15" t="s">
        <v>52</v>
      </c>
      <c r="T98" s="15" t="s">
        <v>122</v>
      </c>
      <c r="U98" s="15" t="s">
        <v>109</v>
      </c>
      <c r="V98" s="15">
        <v>47.696187989999999</v>
      </c>
      <c r="W98" s="16">
        <v>-95.428440940000002</v>
      </c>
      <c r="AK98" s="15"/>
    </row>
    <row r="99" spans="1:37" x14ac:dyDescent="0.45">
      <c r="A99" s="18">
        <v>98</v>
      </c>
      <c r="B99" s="15" t="s">
        <v>349</v>
      </c>
      <c r="C99" s="15" t="s">
        <v>1350</v>
      </c>
      <c r="D99" s="15" t="s">
        <v>1228</v>
      </c>
      <c r="E99" s="17">
        <v>42245</v>
      </c>
      <c r="F99">
        <v>2015</v>
      </c>
      <c r="G99" s="15"/>
      <c r="H99" s="15"/>
      <c r="I99" s="15" t="s">
        <v>119</v>
      </c>
      <c r="J99" s="15" t="s">
        <v>223</v>
      </c>
      <c r="K99" s="15" t="s">
        <v>350</v>
      </c>
      <c r="L99">
        <v>3</v>
      </c>
      <c r="M99">
        <v>1</v>
      </c>
      <c r="N99">
        <v>4</v>
      </c>
      <c r="O99" s="15">
        <v>0</v>
      </c>
      <c r="P99" s="15"/>
      <c r="Q99" s="15"/>
      <c r="R99" s="15"/>
      <c r="S99" s="15" t="s">
        <v>101</v>
      </c>
      <c r="T99" s="15" t="s">
        <v>122</v>
      </c>
      <c r="U99" s="15" t="s">
        <v>109</v>
      </c>
      <c r="V99" s="15">
        <v>36.556058239999999</v>
      </c>
      <c r="W99" s="16">
        <v>-82.214295509999999</v>
      </c>
      <c r="AK99" s="15"/>
    </row>
    <row r="100" spans="1:37" x14ac:dyDescent="0.45">
      <c r="A100" s="18">
        <v>99</v>
      </c>
      <c r="B100" s="15" t="s">
        <v>351</v>
      </c>
      <c r="C100" s="15" t="s">
        <v>1349</v>
      </c>
      <c r="D100" s="15" t="s">
        <v>1257</v>
      </c>
      <c r="E100" s="17">
        <v>42242</v>
      </c>
      <c r="F100">
        <v>2015</v>
      </c>
      <c r="G100" s="15" t="s">
        <v>353</v>
      </c>
      <c r="H100" s="15" t="s">
        <v>34</v>
      </c>
      <c r="I100" s="15" t="s">
        <v>354</v>
      </c>
      <c r="J100" s="15" t="s">
        <v>223</v>
      </c>
      <c r="K100" s="15" t="s">
        <v>355</v>
      </c>
      <c r="L100">
        <v>3</v>
      </c>
      <c r="M100">
        <v>1</v>
      </c>
      <c r="N100">
        <v>3</v>
      </c>
      <c r="O100" s="15">
        <v>0</v>
      </c>
      <c r="P100" s="15"/>
      <c r="Q100" s="15">
        <v>1</v>
      </c>
      <c r="R100" s="15" t="s">
        <v>356</v>
      </c>
      <c r="S100" s="15" t="s">
        <v>101</v>
      </c>
      <c r="T100" s="15" t="s">
        <v>108</v>
      </c>
      <c r="U100" s="15" t="s">
        <v>109</v>
      </c>
      <c r="V100" s="15">
        <v>37.278233659999998</v>
      </c>
      <c r="W100" s="16">
        <v>-79.958161039999993</v>
      </c>
      <c r="AK100" s="15"/>
    </row>
    <row r="101" spans="1:37" ht="28.5" x14ac:dyDescent="0.45">
      <c r="A101" s="18">
        <v>100</v>
      </c>
      <c r="B101" s="15" t="s">
        <v>357</v>
      </c>
      <c r="C101" s="15" t="s">
        <v>1348</v>
      </c>
      <c r="D101" s="15" t="s">
        <v>1161</v>
      </c>
      <c r="E101" s="17">
        <v>42235</v>
      </c>
      <c r="F101">
        <v>2015</v>
      </c>
      <c r="G101" s="15" t="s">
        <v>359</v>
      </c>
      <c r="H101" s="15" t="s">
        <v>34</v>
      </c>
      <c r="I101" s="15" t="s">
        <v>25</v>
      </c>
      <c r="J101" s="15" t="s">
        <v>101</v>
      </c>
      <c r="K101" s="19" t="s">
        <v>360</v>
      </c>
      <c r="L101">
        <v>3</v>
      </c>
      <c r="M101">
        <v>4</v>
      </c>
      <c r="N101">
        <v>7</v>
      </c>
      <c r="O101" s="15">
        <v>0</v>
      </c>
      <c r="P101" s="15"/>
      <c r="Q101" s="15"/>
      <c r="R101" s="15"/>
      <c r="S101" s="15" t="s">
        <v>101</v>
      </c>
      <c r="T101" s="15" t="s">
        <v>108</v>
      </c>
      <c r="U101" s="15" t="s">
        <v>109</v>
      </c>
      <c r="V101" s="15">
        <v>43.1696837</v>
      </c>
      <c r="W101" s="16">
        <v>-77.614337000000006</v>
      </c>
      <c r="AK101" s="15"/>
    </row>
    <row r="102" spans="1:37" x14ac:dyDescent="0.45">
      <c r="A102" s="18">
        <v>101</v>
      </c>
      <c r="B102" s="15" t="s">
        <v>361</v>
      </c>
      <c r="C102" s="15" t="s">
        <v>1347</v>
      </c>
      <c r="D102" s="15" t="s">
        <v>1152</v>
      </c>
      <c r="E102" s="17">
        <v>42224</v>
      </c>
      <c r="F102">
        <v>2015</v>
      </c>
      <c r="G102" s="15" t="s">
        <v>118</v>
      </c>
      <c r="H102" s="15" t="s">
        <v>24</v>
      </c>
      <c r="I102" s="15" t="s">
        <v>362</v>
      </c>
      <c r="J102" s="15" t="s">
        <v>363</v>
      </c>
      <c r="K102" s="15" t="s">
        <v>364</v>
      </c>
      <c r="L102">
        <v>8</v>
      </c>
      <c r="M102">
        <v>0</v>
      </c>
      <c r="N102">
        <v>8</v>
      </c>
      <c r="O102" s="15">
        <v>0</v>
      </c>
      <c r="P102" s="15"/>
      <c r="Q102" s="15"/>
      <c r="R102" s="15"/>
      <c r="S102" s="15" t="s">
        <v>101</v>
      </c>
      <c r="T102" s="15" t="s">
        <v>108</v>
      </c>
      <c r="U102" s="15" t="s">
        <v>109</v>
      </c>
      <c r="V102" s="15">
        <v>29.797055480000001</v>
      </c>
      <c r="W102" s="16">
        <v>-95.367638560000003</v>
      </c>
      <c r="AK102" s="15"/>
    </row>
    <row r="103" spans="1:37" x14ac:dyDescent="0.45">
      <c r="A103" s="18">
        <v>102</v>
      </c>
      <c r="B103" s="15" t="s">
        <v>365</v>
      </c>
      <c r="C103" s="15" t="s">
        <v>1346</v>
      </c>
      <c r="D103" s="15" t="s">
        <v>1157</v>
      </c>
      <c r="E103" s="17">
        <v>42208</v>
      </c>
      <c r="F103">
        <v>2015</v>
      </c>
      <c r="G103" s="15" t="s">
        <v>367</v>
      </c>
      <c r="H103" s="15" t="s">
        <v>24</v>
      </c>
      <c r="I103" s="15" t="s">
        <v>25</v>
      </c>
      <c r="J103" s="15" t="s">
        <v>26</v>
      </c>
      <c r="K103" s="15" t="s">
        <v>368</v>
      </c>
      <c r="L103">
        <v>3</v>
      </c>
      <c r="M103">
        <v>9</v>
      </c>
      <c r="N103">
        <v>11</v>
      </c>
      <c r="O103" s="15">
        <v>0</v>
      </c>
      <c r="P103" s="15"/>
      <c r="Q103" s="15"/>
      <c r="R103" s="15"/>
      <c r="S103" s="15" t="s">
        <v>52</v>
      </c>
      <c r="T103" s="15" t="s">
        <v>122</v>
      </c>
      <c r="U103" s="15" t="s">
        <v>109</v>
      </c>
      <c r="V103" s="15">
        <v>30.212335379999999</v>
      </c>
      <c r="W103" s="16">
        <v>-92.031645299999994</v>
      </c>
      <c r="AK103" s="15"/>
    </row>
    <row r="104" spans="1:37" x14ac:dyDescent="0.45">
      <c r="A104" s="18">
        <v>103</v>
      </c>
      <c r="B104" s="15" t="s">
        <v>369</v>
      </c>
      <c r="C104" s="15" t="s">
        <v>369</v>
      </c>
      <c r="D104" s="15" t="s">
        <v>1179</v>
      </c>
      <c r="E104" s="17">
        <v>42207</v>
      </c>
      <c r="F104">
        <v>2015</v>
      </c>
      <c r="G104" s="15" t="s">
        <v>118</v>
      </c>
      <c r="H104" s="15" t="s">
        <v>24</v>
      </c>
      <c r="I104" s="15" t="s">
        <v>119</v>
      </c>
      <c r="J104" s="15" t="s">
        <v>223</v>
      </c>
      <c r="K104" s="15" t="s">
        <v>371</v>
      </c>
      <c r="L104">
        <v>4</v>
      </c>
      <c r="M104">
        <v>1</v>
      </c>
      <c r="N104">
        <v>4</v>
      </c>
      <c r="O104" s="15">
        <v>0</v>
      </c>
      <c r="P104" s="15"/>
      <c r="Q104" s="15"/>
      <c r="R104" s="15"/>
      <c r="S104" s="15" t="s">
        <v>101</v>
      </c>
      <c r="T104" s="15" t="s">
        <v>122</v>
      </c>
      <c r="U104" s="15" t="s">
        <v>109</v>
      </c>
      <c r="V104" s="15">
        <v>34.050575449999997</v>
      </c>
      <c r="W104" s="16">
        <v>-84.068722620000003</v>
      </c>
      <c r="AK104" s="15"/>
    </row>
    <row r="105" spans="1:37" x14ac:dyDescent="0.45">
      <c r="A105" s="18">
        <v>104</v>
      </c>
      <c r="B105" s="15" t="s">
        <v>372</v>
      </c>
      <c r="C105" s="15" t="s">
        <v>1345</v>
      </c>
      <c r="D105" s="15" t="s">
        <v>1228</v>
      </c>
      <c r="E105" s="17">
        <v>42201</v>
      </c>
      <c r="F105">
        <v>2015</v>
      </c>
      <c r="G105" s="15" t="s">
        <v>374</v>
      </c>
      <c r="H105" s="15" t="s">
        <v>34</v>
      </c>
      <c r="I105" s="15" t="s">
        <v>375</v>
      </c>
      <c r="J105" s="15" t="s">
        <v>57</v>
      </c>
      <c r="K105" s="15" t="s">
        <v>376</v>
      </c>
      <c r="L105">
        <v>5</v>
      </c>
      <c r="M105">
        <v>3</v>
      </c>
      <c r="N105">
        <v>7</v>
      </c>
      <c r="O105" s="15">
        <v>0</v>
      </c>
      <c r="P105" s="15"/>
      <c r="Q105" s="15"/>
      <c r="R105" s="15"/>
      <c r="S105" s="15" t="s">
        <v>52</v>
      </c>
      <c r="T105" s="15" t="s">
        <v>122</v>
      </c>
      <c r="U105" s="15" t="s">
        <v>109</v>
      </c>
      <c r="V105" s="15">
        <v>35.093181229999999</v>
      </c>
      <c r="W105" s="16">
        <v>-85.236767510000007</v>
      </c>
      <c r="AK105" s="15"/>
    </row>
    <row r="106" spans="1:37" x14ac:dyDescent="0.45">
      <c r="A106" s="18">
        <v>105</v>
      </c>
      <c r="B106" s="15" t="s">
        <v>377</v>
      </c>
      <c r="C106" s="15" t="s">
        <v>377</v>
      </c>
      <c r="D106" s="15" t="s">
        <v>1159</v>
      </c>
      <c r="E106" s="17">
        <v>42197</v>
      </c>
      <c r="F106">
        <v>2015</v>
      </c>
      <c r="G106" s="15" t="s">
        <v>379</v>
      </c>
      <c r="H106" s="15" t="s">
        <v>34</v>
      </c>
      <c r="I106" s="15" t="s">
        <v>119</v>
      </c>
      <c r="J106" s="15" t="s">
        <v>120</v>
      </c>
      <c r="K106" s="15" t="s">
        <v>380</v>
      </c>
      <c r="L106">
        <v>2</v>
      </c>
      <c r="M106">
        <v>3</v>
      </c>
      <c r="N106">
        <v>4</v>
      </c>
      <c r="O106" s="15">
        <v>0</v>
      </c>
      <c r="P106" s="15"/>
      <c r="Q106" s="15"/>
      <c r="R106" s="15"/>
      <c r="S106" s="15" t="s">
        <v>101</v>
      </c>
      <c r="T106" s="15" t="s">
        <v>101</v>
      </c>
      <c r="U106" s="15" t="s">
        <v>109</v>
      </c>
      <c r="V106" s="15">
        <v>41.894999460000001</v>
      </c>
      <c r="W106" s="16">
        <v>-87.819413920000002</v>
      </c>
      <c r="AK106" s="15"/>
    </row>
    <row r="107" spans="1:37" x14ac:dyDescent="0.45">
      <c r="A107" s="18">
        <v>106</v>
      </c>
      <c r="B107" s="15" t="s">
        <v>381</v>
      </c>
      <c r="C107" s="15" t="s">
        <v>1344</v>
      </c>
      <c r="D107" s="15" t="s">
        <v>1213</v>
      </c>
      <c r="E107" s="17">
        <v>42175</v>
      </c>
      <c r="F107">
        <v>2015</v>
      </c>
      <c r="G107" s="15" t="s">
        <v>343</v>
      </c>
      <c r="H107" s="15" t="s">
        <v>24</v>
      </c>
      <c r="I107" s="15" t="s">
        <v>25</v>
      </c>
      <c r="J107" s="15" t="s">
        <v>132</v>
      </c>
      <c r="K107" s="15" t="s">
        <v>383</v>
      </c>
      <c r="L107">
        <v>0</v>
      </c>
      <c r="M107">
        <v>4</v>
      </c>
      <c r="N107">
        <v>4</v>
      </c>
      <c r="O107" s="15">
        <v>0</v>
      </c>
      <c r="P107" s="15"/>
      <c r="Q107" s="15"/>
      <c r="R107" s="15"/>
      <c r="S107" s="15" t="s">
        <v>101</v>
      </c>
      <c r="T107" s="15" t="s">
        <v>384</v>
      </c>
      <c r="U107" s="15" t="s">
        <v>109</v>
      </c>
      <c r="V107" s="15">
        <v>34.863798639999999</v>
      </c>
      <c r="W107" s="16">
        <v>-79.999678099999997</v>
      </c>
      <c r="AK107" s="15"/>
    </row>
    <row r="108" spans="1:37" x14ac:dyDescent="0.45">
      <c r="A108" s="18">
        <v>107</v>
      </c>
      <c r="B108" s="15" t="s">
        <v>385</v>
      </c>
      <c r="C108" s="15" t="s">
        <v>1343</v>
      </c>
      <c r="D108" s="15" t="s">
        <v>1167</v>
      </c>
      <c r="E108" s="17">
        <v>42172</v>
      </c>
      <c r="F108">
        <v>2015</v>
      </c>
      <c r="G108" s="15" t="s">
        <v>23</v>
      </c>
      <c r="H108" s="15" t="s">
        <v>24</v>
      </c>
      <c r="I108" s="15" t="s">
        <v>25</v>
      </c>
      <c r="J108" s="15" t="s">
        <v>57</v>
      </c>
      <c r="K108" s="15" t="s">
        <v>387</v>
      </c>
      <c r="L108">
        <v>9</v>
      </c>
      <c r="M108">
        <v>1</v>
      </c>
      <c r="N108">
        <v>10</v>
      </c>
      <c r="O108" s="15">
        <v>0</v>
      </c>
      <c r="P108" s="15">
        <v>21</v>
      </c>
      <c r="Q108" s="15"/>
      <c r="R108" s="15"/>
      <c r="S108" s="15" t="s">
        <v>26</v>
      </c>
      <c r="T108" s="15" t="s">
        <v>29</v>
      </c>
      <c r="U108" s="15" t="s">
        <v>109</v>
      </c>
      <c r="V108" s="15">
        <v>32.788387</v>
      </c>
      <c r="W108" s="16">
        <v>-79.933143000000001</v>
      </c>
      <c r="AK108" s="15"/>
    </row>
    <row r="109" spans="1:37" x14ac:dyDescent="0.45">
      <c r="A109" s="18">
        <v>108</v>
      </c>
      <c r="B109" s="15" t="s">
        <v>388</v>
      </c>
      <c r="C109" s="15" t="s">
        <v>388</v>
      </c>
      <c r="D109" s="15" t="s">
        <v>1171</v>
      </c>
      <c r="E109" s="17">
        <v>42171</v>
      </c>
      <c r="F109">
        <v>2015</v>
      </c>
      <c r="G109" s="15" t="s">
        <v>390</v>
      </c>
      <c r="H109" s="15"/>
      <c r="I109" s="15" t="s">
        <v>165</v>
      </c>
      <c r="J109" s="15" t="s">
        <v>26</v>
      </c>
      <c r="K109" s="15" t="s">
        <v>391</v>
      </c>
      <c r="L109">
        <v>0</v>
      </c>
      <c r="M109">
        <v>4</v>
      </c>
      <c r="N109">
        <v>4</v>
      </c>
      <c r="O109" s="15">
        <v>0</v>
      </c>
      <c r="P109" s="15"/>
      <c r="Q109" s="15"/>
      <c r="R109" s="15"/>
      <c r="S109" s="15" t="s">
        <v>101</v>
      </c>
      <c r="T109" s="15" t="s">
        <v>108</v>
      </c>
      <c r="U109" s="15" t="s">
        <v>109</v>
      </c>
      <c r="V109" s="15">
        <v>25.943267070000001</v>
      </c>
      <c r="W109" s="16">
        <v>-80.242532429999997</v>
      </c>
      <c r="AK109" s="15"/>
    </row>
    <row r="110" spans="1:37" x14ac:dyDescent="0.45">
      <c r="A110" s="18">
        <v>109</v>
      </c>
      <c r="B110" s="15" t="s">
        <v>392</v>
      </c>
      <c r="C110" s="15" t="s">
        <v>1340</v>
      </c>
      <c r="D110" s="15" t="s">
        <v>1239</v>
      </c>
      <c r="E110" s="17">
        <v>42166</v>
      </c>
      <c r="F110">
        <v>2015</v>
      </c>
      <c r="G110" s="15"/>
      <c r="H110" s="15"/>
      <c r="I110" s="15" t="s">
        <v>25</v>
      </c>
      <c r="J110" s="15" t="s">
        <v>26</v>
      </c>
      <c r="K110" s="15" t="s">
        <v>394</v>
      </c>
      <c r="L110">
        <v>3</v>
      </c>
      <c r="M110">
        <v>1</v>
      </c>
      <c r="N110">
        <v>4</v>
      </c>
      <c r="O110" s="15">
        <v>0</v>
      </c>
      <c r="P110" s="15">
        <v>27</v>
      </c>
      <c r="Q110" s="15"/>
      <c r="R110" s="15"/>
      <c r="S110" s="15" t="s">
        <v>52</v>
      </c>
      <c r="T110" s="15" t="s">
        <v>78</v>
      </c>
      <c r="U110" s="15" t="s">
        <v>30</v>
      </c>
      <c r="V110" s="15"/>
      <c r="W110" s="16"/>
      <c r="AK110" s="15"/>
    </row>
    <row r="111" spans="1:37" x14ac:dyDescent="0.45">
      <c r="A111" s="18">
        <v>110</v>
      </c>
      <c r="B111" s="15" t="s">
        <v>395</v>
      </c>
      <c r="C111" s="15" t="s">
        <v>395</v>
      </c>
      <c r="D111" s="15" t="s">
        <v>1184</v>
      </c>
      <c r="E111" s="17">
        <v>42162</v>
      </c>
      <c r="F111">
        <v>2015</v>
      </c>
      <c r="G111" s="15"/>
      <c r="H111" s="15" t="s">
        <v>24</v>
      </c>
      <c r="I111" s="15" t="s">
        <v>119</v>
      </c>
      <c r="J111" s="15" t="s">
        <v>26</v>
      </c>
      <c r="K111" s="15" t="s">
        <v>397</v>
      </c>
      <c r="L111">
        <v>5</v>
      </c>
      <c r="M111">
        <v>0</v>
      </c>
      <c r="N111">
        <v>4</v>
      </c>
      <c r="O111" s="15">
        <v>0</v>
      </c>
      <c r="P111" s="15"/>
      <c r="Q111" s="15"/>
      <c r="R111" s="15"/>
      <c r="S111" s="15" t="s">
        <v>101</v>
      </c>
      <c r="T111" s="15" t="s">
        <v>122</v>
      </c>
      <c r="U111" s="15" t="s">
        <v>109</v>
      </c>
      <c r="V111" s="15">
        <v>46.39761858</v>
      </c>
      <c r="W111" s="16">
        <v>-112.7329333</v>
      </c>
      <c r="AK111" s="15"/>
    </row>
    <row r="112" spans="1:37" x14ac:dyDescent="0.45">
      <c r="A112" s="18">
        <v>111</v>
      </c>
      <c r="B112" s="15" t="s">
        <v>398</v>
      </c>
      <c r="C112" s="15" t="s">
        <v>398</v>
      </c>
      <c r="D112" s="15" t="s">
        <v>1223</v>
      </c>
      <c r="E112" s="17">
        <v>42155</v>
      </c>
      <c r="F112">
        <v>2015</v>
      </c>
      <c r="G112" s="15" t="s">
        <v>118</v>
      </c>
      <c r="H112" s="15" t="s">
        <v>24</v>
      </c>
      <c r="I112" s="15" t="s">
        <v>400</v>
      </c>
      <c r="J112" s="15" t="s">
        <v>223</v>
      </c>
      <c r="K112" s="15" t="s">
        <v>401</v>
      </c>
      <c r="L112">
        <v>3</v>
      </c>
      <c r="M112">
        <v>1</v>
      </c>
      <c r="N112">
        <v>3</v>
      </c>
      <c r="O112" s="15">
        <v>0</v>
      </c>
      <c r="P112" s="15"/>
      <c r="Q112" s="15"/>
      <c r="R112" s="15"/>
      <c r="S112" s="15" t="s">
        <v>101</v>
      </c>
      <c r="T112" s="15" t="s">
        <v>101</v>
      </c>
      <c r="U112" s="15" t="s">
        <v>109</v>
      </c>
      <c r="V112" s="15">
        <v>41.476575570000001</v>
      </c>
      <c r="W112" s="16">
        <v>-81.680515020000001</v>
      </c>
      <c r="AK112" s="15"/>
    </row>
    <row r="113" spans="1:37" x14ac:dyDescent="0.45">
      <c r="A113" s="18">
        <v>112</v>
      </c>
      <c r="B113" s="15" t="s">
        <v>402</v>
      </c>
      <c r="C113" s="15" t="s">
        <v>402</v>
      </c>
      <c r="D113" s="15" t="s">
        <v>1179</v>
      </c>
      <c r="E113" s="17">
        <v>42155</v>
      </c>
      <c r="F113">
        <v>2015</v>
      </c>
      <c r="G113" s="15" t="s">
        <v>404</v>
      </c>
      <c r="H113" s="15" t="s">
        <v>24</v>
      </c>
      <c r="I113" s="15" t="s">
        <v>25</v>
      </c>
      <c r="J113" s="15" t="s">
        <v>223</v>
      </c>
      <c r="K113" s="15" t="s">
        <v>405</v>
      </c>
      <c r="L113">
        <v>3</v>
      </c>
      <c r="M113">
        <v>2</v>
      </c>
      <c r="N113">
        <v>4</v>
      </c>
      <c r="O113" s="15">
        <v>0</v>
      </c>
      <c r="P113" s="15"/>
      <c r="Q113" s="15"/>
      <c r="R113" s="15"/>
      <c r="S113" s="15" t="s">
        <v>101</v>
      </c>
      <c r="T113" s="15" t="s">
        <v>122</v>
      </c>
      <c r="U113" s="15" t="s">
        <v>109</v>
      </c>
      <c r="V113" s="15">
        <v>33.66086267</v>
      </c>
      <c r="W113" s="16">
        <v>-84.026885269999994</v>
      </c>
      <c r="AK113" s="15"/>
    </row>
    <row r="114" spans="1:37" x14ac:dyDescent="0.45">
      <c r="A114" s="18">
        <v>113</v>
      </c>
      <c r="B114" s="15" t="s">
        <v>406</v>
      </c>
      <c r="C114" s="15" t="s">
        <v>1342</v>
      </c>
      <c r="D114" s="15" t="s">
        <v>1159</v>
      </c>
      <c r="E114" s="17">
        <v>42149</v>
      </c>
      <c r="F114">
        <v>2015</v>
      </c>
      <c r="G114" s="15" t="s">
        <v>343</v>
      </c>
      <c r="H114" s="15" t="s">
        <v>24</v>
      </c>
      <c r="I114" s="15" t="s">
        <v>25</v>
      </c>
      <c r="J114" s="15" t="s">
        <v>363</v>
      </c>
      <c r="K114" s="15" t="s">
        <v>408</v>
      </c>
      <c r="L114">
        <v>1</v>
      </c>
      <c r="M114">
        <v>4</v>
      </c>
      <c r="N114">
        <v>5</v>
      </c>
      <c r="O114" s="15">
        <v>0</v>
      </c>
      <c r="P114" s="15"/>
      <c r="Q114" s="15"/>
      <c r="R114" s="15"/>
      <c r="S114" s="15" t="s">
        <v>101</v>
      </c>
      <c r="T114" s="15" t="s">
        <v>108</v>
      </c>
      <c r="U114" s="15" t="s">
        <v>109</v>
      </c>
      <c r="V114" s="15">
        <v>39.855663720000003</v>
      </c>
      <c r="W114" s="16">
        <v>-88.933464580000006</v>
      </c>
      <c r="AK114" s="15"/>
    </row>
    <row r="115" spans="1:37" x14ac:dyDescent="0.45">
      <c r="A115" s="18">
        <v>114</v>
      </c>
      <c r="B115" s="15" t="s">
        <v>409</v>
      </c>
      <c r="C115" s="15" t="s">
        <v>409</v>
      </c>
      <c r="D115" s="15" t="s">
        <v>1154</v>
      </c>
      <c r="E115" s="17">
        <v>42136</v>
      </c>
      <c r="F115">
        <v>2015</v>
      </c>
      <c r="G115" s="15"/>
      <c r="H115" s="15"/>
      <c r="I115" s="15" t="s">
        <v>119</v>
      </c>
      <c r="J115" s="15" t="s">
        <v>223</v>
      </c>
      <c r="K115" s="15" t="s">
        <v>411</v>
      </c>
      <c r="L115">
        <v>5</v>
      </c>
      <c r="M115">
        <v>0</v>
      </c>
      <c r="N115">
        <v>4</v>
      </c>
      <c r="O115" s="15">
        <v>0</v>
      </c>
      <c r="P115" s="15"/>
      <c r="Q115" s="15"/>
      <c r="R115" s="15"/>
      <c r="S115" s="15" t="s">
        <v>52</v>
      </c>
      <c r="T115" s="15" t="s">
        <v>101</v>
      </c>
      <c r="U115" s="15" t="s">
        <v>109</v>
      </c>
      <c r="V115" s="15">
        <v>32.153589050000001</v>
      </c>
      <c r="W115" s="16">
        <v>-110.9677647</v>
      </c>
      <c r="AK115" s="15"/>
    </row>
    <row r="116" spans="1:37" ht="42.75" x14ac:dyDescent="0.45">
      <c r="A116" s="18">
        <v>115</v>
      </c>
      <c r="B116" s="15" t="s">
        <v>412</v>
      </c>
      <c r="C116" s="15" t="s">
        <v>1341</v>
      </c>
      <c r="D116" s="15" t="s">
        <v>1197</v>
      </c>
      <c r="E116" s="17">
        <v>42134</v>
      </c>
      <c r="F116">
        <v>2015</v>
      </c>
      <c r="G116" s="15" t="s">
        <v>414</v>
      </c>
      <c r="H116" s="15" t="s">
        <v>34</v>
      </c>
      <c r="I116" s="15" t="s">
        <v>25</v>
      </c>
      <c r="J116" s="15" t="s">
        <v>57</v>
      </c>
      <c r="K116" s="19" t="s">
        <v>415</v>
      </c>
      <c r="L116">
        <v>1</v>
      </c>
      <c r="M116">
        <v>3</v>
      </c>
      <c r="N116">
        <v>4</v>
      </c>
      <c r="O116" s="15">
        <v>0</v>
      </c>
      <c r="P116" s="15"/>
      <c r="Q116" s="15"/>
      <c r="R116" s="15"/>
      <c r="S116" s="15" t="s">
        <v>101</v>
      </c>
      <c r="T116" s="15" t="s">
        <v>108</v>
      </c>
      <c r="U116" s="15" t="s">
        <v>109</v>
      </c>
      <c r="V116" s="15">
        <v>40.731696479999997</v>
      </c>
      <c r="W116" s="16">
        <v>-74.184176989999997</v>
      </c>
      <c r="AK116" s="15"/>
    </row>
    <row r="117" spans="1:37" x14ac:dyDescent="0.45">
      <c r="A117" s="18">
        <v>116</v>
      </c>
      <c r="B117" s="15" t="s">
        <v>416</v>
      </c>
      <c r="C117" s="15" t="s">
        <v>1340</v>
      </c>
      <c r="D117" s="15" t="s">
        <v>1239</v>
      </c>
      <c r="E117" s="17">
        <v>42127</v>
      </c>
      <c r="F117">
        <v>2015</v>
      </c>
      <c r="G117" s="15" t="s">
        <v>417</v>
      </c>
      <c r="H117" s="15" t="s">
        <v>34</v>
      </c>
      <c r="I117" s="15" t="s">
        <v>25</v>
      </c>
      <c r="J117" s="15" t="s">
        <v>132</v>
      </c>
      <c r="K117" s="15" t="s">
        <v>418</v>
      </c>
      <c r="L117">
        <v>4</v>
      </c>
      <c r="M117">
        <v>1</v>
      </c>
      <c r="N117">
        <v>4</v>
      </c>
      <c r="O117" s="15">
        <v>0</v>
      </c>
      <c r="P117" s="15"/>
      <c r="Q117" s="15"/>
      <c r="R117" s="15"/>
      <c r="S117" s="15" t="s">
        <v>52</v>
      </c>
      <c r="T117" s="15" t="s">
        <v>101</v>
      </c>
      <c r="U117" s="15" t="s">
        <v>109</v>
      </c>
      <c r="V117" s="15">
        <v>44.204559089999997</v>
      </c>
      <c r="W117" s="16">
        <v>-88.448458500000001</v>
      </c>
      <c r="AK117" s="15"/>
    </row>
    <row r="118" spans="1:37" x14ac:dyDescent="0.45">
      <c r="A118" s="18">
        <v>117</v>
      </c>
      <c r="B118" s="15" t="s">
        <v>419</v>
      </c>
      <c r="C118" s="15" t="s">
        <v>419</v>
      </c>
      <c r="D118" s="15" t="s">
        <v>1239</v>
      </c>
      <c r="E118" s="17">
        <v>42125</v>
      </c>
      <c r="F118">
        <v>2015</v>
      </c>
      <c r="G118" s="15" t="s">
        <v>421</v>
      </c>
      <c r="H118" s="15" t="s">
        <v>34</v>
      </c>
      <c r="I118" s="15" t="s">
        <v>25</v>
      </c>
      <c r="J118" s="15" t="s">
        <v>120</v>
      </c>
      <c r="K118" s="15" t="s">
        <v>422</v>
      </c>
      <c r="L118">
        <v>2</v>
      </c>
      <c r="M118">
        <v>3</v>
      </c>
      <c r="N118">
        <v>5</v>
      </c>
      <c r="O118" s="15">
        <v>0</v>
      </c>
      <c r="P118" s="15"/>
      <c r="Q118" s="15"/>
      <c r="R118" s="15"/>
      <c r="S118" s="15" t="s">
        <v>28</v>
      </c>
      <c r="T118" s="15" t="s">
        <v>101</v>
      </c>
      <c r="U118" s="15" t="s">
        <v>109</v>
      </c>
      <c r="V118" s="15">
        <v>43.064203220000003</v>
      </c>
      <c r="W118" s="16">
        <v>-87.967243850000003</v>
      </c>
      <c r="AK118" s="15"/>
    </row>
    <row r="119" spans="1:37" x14ac:dyDescent="0.45">
      <c r="A119" s="18">
        <v>118</v>
      </c>
      <c r="B119" s="15" t="s">
        <v>423</v>
      </c>
      <c r="C119" s="15" t="s">
        <v>1339</v>
      </c>
      <c r="D119" s="15" t="s">
        <v>1161</v>
      </c>
      <c r="E119" s="17">
        <v>42119</v>
      </c>
      <c r="F119">
        <v>2015</v>
      </c>
      <c r="G119" s="15" t="s">
        <v>423</v>
      </c>
      <c r="H119" s="15" t="s">
        <v>24</v>
      </c>
      <c r="I119" s="15" t="s">
        <v>25</v>
      </c>
      <c r="J119" s="15" t="s">
        <v>57</v>
      </c>
      <c r="K119" s="15" t="s">
        <v>425</v>
      </c>
      <c r="L119">
        <v>1</v>
      </c>
      <c r="M119">
        <v>6</v>
      </c>
      <c r="N119">
        <v>7</v>
      </c>
      <c r="O119" s="15">
        <v>0</v>
      </c>
      <c r="P119" s="15"/>
      <c r="Q119" s="15"/>
      <c r="R119" s="15"/>
      <c r="S119" s="15" t="s">
        <v>101</v>
      </c>
      <c r="T119" s="15" t="s">
        <v>108</v>
      </c>
      <c r="U119" s="15" t="s">
        <v>109</v>
      </c>
      <c r="V119" s="15">
        <v>43.156930269999997</v>
      </c>
      <c r="W119" s="16">
        <v>-77.693008559999996</v>
      </c>
      <c r="AK119" s="15"/>
    </row>
    <row r="120" spans="1:37" x14ac:dyDescent="0.45">
      <c r="A120" s="18">
        <v>119</v>
      </c>
      <c r="B120" s="15" t="s">
        <v>426</v>
      </c>
      <c r="C120" s="15" t="s">
        <v>426</v>
      </c>
      <c r="D120" s="15" t="s">
        <v>1152</v>
      </c>
      <c r="E120" s="17">
        <v>42115</v>
      </c>
      <c r="F120">
        <v>2015</v>
      </c>
      <c r="G120" s="15" t="s">
        <v>428</v>
      </c>
      <c r="H120" s="15" t="s">
        <v>24</v>
      </c>
      <c r="I120" s="15" t="s">
        <v>25</v>
      </c>
      <c r="J120" s="15" t="s">
        <v>26</v>
      </c>
      <c r="K120" s="15" t="s">
        <v>429</v>
      </c>
      <c r="L120">
        <v>2</v>
      </c>
      <c r="M120">
        <v>3</v>
      </c>
      <c r="N120">
        <v>5</v>
      </c>
      <c r="O120" s="15">
        <v>0</v>
      </c>
      <c r="P120" s="15"/>
      <c r="Q120" s="15"/>
      <c r="R120" s="15"/>
      <c r="S120" s="15" t="s">
        <v>101</v>
      </c>
      <c r="T120" s="15" t="s">
        <v>108</v>
      </c>
      <c r="U120" s="15" t="s">
        <v>109</v>
      </c>
      <c r="V120" s="15">
        <v>31.079255060000001</v>
      </c>
      <c r="W120" s="16">
        <v>-97.733923169999997</v>
      </c>
      <c r="AK120" s="15"/>
    </row>
    <row r="121" spans="1:37" x14ac:dyDescent="0.45">
      <c r="A121" s="18">
        <v>120</v>
      </c>
      <c r="B121" s="15" t="s">
        <v>430</v>
      </c>
      <c r="C121" s="15" t="s">
        <v>430</v>
      </c>
      <c r="D121" s="15" t="s">
        <v>1154</v>
      </c>
      <c r="E121" s="17">
        <v>42110</v>
      </c>
      <c r="F121">
        <v>2015</v>
      </c>
      <c r="G121" s="15"/>
      <c r="H121" s="15"/>
      <c r="I121" s="15" t="s">
        <v>119</v>
      </c>
      <c r="J121" s="15" t="s">
        <v>132</v>
      </c>
      <c r="K121" s="15" t="s">
        <v>432</v>
      </c>
      <c r="L121">
        <v>5</v>
      </c>
      <c r="M121">
        <v>0</v>
      </c>
      <c r="N121">
        <v>4</v>
      </c>
      <c r="O121" s="15">
        <v>0</v>
      </c>
      <c r="P121" s="15"/>
      <c r="Q121" s="15"/>
      <c r="R121" s="15"/>
      <c r="S121" s="15" t="s">
        <v>101</v>
      </c>
      <c r="T121" s="15" t="s">
        <v>191</v>
      </c>
      <c r="U121" s="15" t="s">
        <v>109</v>
      </c>
      <c r="V121" s="15">
        <v>33.571458749999998</v>
      </c>
      <c r="W121" s="16">
        <v>-112.09048540000001</v>
      </c>
      <c r="AK121" s="15"/>
    </row>
    <row r="122" spans="1:37" x14ac:dyDescent="0.45">
      <c r="A122" s="18">
        <v>121</v>
      </c>
      <c r="B122" s="15" t="s">
        <v>433</v>
      </c>
      <c r="C122" s="15" t="s">
        <v>433</v>
      </c>
      <c r="D122" s="15" t="s">
        <v>1179</v>
      </c>
      <c r="E122" s="17">
        <v>42101</v>
      </c>
      <c r="F122">
        <v>2015</v>
      </c>
      <c r="G122" s="15" t="s">
        <v>421</v>
      </c>
      <c r="H122" s="15" t="s">
        <v>34</v>
      </c>
      <c r="I122" s="15" t="s">
        <v>25</v>
      </c>
      <c r="J122" s="15" t="s">
        <v>26</v>
      </c>
      <c r="K122" s="15" t="s">
        <v>435</v>
      </c>
      <c r="L122">
        <v>1</v>
      </c>
      <c r="M122">
        <v>3</v>
      </c>
      <c r="N122">
        <v>4</v>
      </c>
      <c r="O122" s="15">
        <v>0</v>
      </c>
      <c r="P122" s="15"/>
      <c r="Q122" s="15"/>
      <c r="R122" s="15"/>
      <c r="S122" s="15" t="s">
        <v>28</v>
      </c>
      <c r="T122" s="15" t="s">
        <v>108</v>
      </c>
      <c r="U122" s="15" t="s">
        <v>109</v>
      </c>
      <c r="V122" s="15">
        <v>34.267791520000003</v>
      </c>
      <c r="W122" s="16">
        <v>-85.188224219999995</v>
      </c>
      <c r="AK122" s="15"/>
    </row>
    <row r="123" spans="1:37" x14ac:dyDescent="0.45">
      <c r="A123" s="18">
        <v>122</v>
      </c>
      <c r="B123" s="15" t="s">
        <v>436</v>
      </c>
      <c r="C123" s="15" t="s">
        <v>436</v>
      </c>
      <c r="D123" s="15" t="s">
        <v>1338</v>
      </c>
      <c r="E123" s="17">
        <v>42099</v>
      </c>
      <c r="F123">
        <v>2015</v>
      </c>
      <c r="G123" s="15" t="s">
        <v>118</v>
      </c>
      <c r="H123" s="15" t="s">
        <v>24</v>
      </c>
      <c r="I123" s="15" t="s">
        <v>25</v>
      </c>
      <c r="J123" s="15" t="s">
        <v>26</v>
      </c>
      <c r="K123" s="15" t="s">
        <v>438</v>
      </c>
      <c r="L123">
        <v>0</v>
      </c>
      <c r="M123">
        <v>5</v>
      </c>
      <c r="N123">
        <v>5</v>
      </c>
      <c r="O123" s="15">
        <v>0</v>
      </c>
      <c r="P123" s="15"/>
      <c r="Q123" s="15"/>
      <c r="R123" s="15"/>
      <c r="S123" s="15" t="s">
        <v>28</v>
      </c>
      <c r="T123" s="15" t="s">
        <v>101</v>
      </c>
      <c r="U123" s="15" t="s">
        <v>109</v>
      </c>
      <c r="V123" s="15">
        <v>39.777254790000001</v>
      </c>
      <c r="W123" s="16">
        <v>-86.146353590000004</v>
      </c>
      <c r="AK123" s="15"/>
    </row>
    <row r="124" spans="1:37" x14ac:dyDescent="0.45">
      <c r="A124" s="18">
        <v>123</v>
      </c>
      <c r="B124" s="15" t="s">
        <v>439</v>
      </c>
      <c r="C124" s="15" t="s">
        <v>439</v>
      </c>
      <c r="D124" s="15" t="s">
        <v>1171</v>
      </c>
      <c r="E124" s="17">
        <v>42097</v>
      </c>
      <c r="F124">
        <v>2015</v>
      </c>
      <c r="G124" s="15" t="s">
        <v>118</v>
      </c>
      <c r="H124" s="15" t="s">
        <v>24</v>
      </c>
      <c r="I124" s="15" t="s">
        <v>25</v>
      </c>
      <c r="J124" s="15" t="s">
        <v>132</v>
      </c>
      <c r="K124" s="15" t="s">
        <v>441</v>
      </c>
      <c r="L124">
        <v>0</v>
      </c>
      <c r="M124">
        <v>4</v>
      </c>
      <c r="N124">
        <v>4</v>
      </c>
      <c r="O124" s="15">
        <v>0</v>
      </c>
      <c r="P124" s="15"/>
      <c r="Q124" s="15"/>
      <c r="R124" s="15"/>
      <c r="S124" s="15" t="s">
        <v>28</v>
      </c>
      <c r="T124" s="15" t="s">
        <v>108</v>
      </c>
      <c r="U124" s="15" t="s">
        <v>109</v>
      </c>
      <c r="V124" s="15">
        <v>29.193134430000001</v>
      </c>
      <c r="W124" s="16">
        <v>-81.101730140000001</v>
      </c>
      <c r="AK124" s="15"/>
    </row>
    <row r="125" spans="1:37" x14ac:dyDescent="0.45">
      <c r="A125" s="18">
        <v>124</v>
      </c>
      <c r="B125" s="15" t="s">
        <v>442</v>
      </c>
      <c r="C125" s="15" t="s">
        <v>442</v>
      </c>
      <c r="D125" s="15" t="s">
        <v>1182</v>
      </c>
      <c r="E125" s="17">
        <v>42093</v>
      </c>
      <c r="F125">
        <v>2015</v>
      </c>
      <c r="G125" s="15" t="s">
        <v>118</v>
      </c>
      <c r="H125" s="15" t="s">
        <v>24</v>
      </c>
      <c r="I125" s="15" t="s">
        <v>119</v>
      </c>
      <c r="J125" s="15" t="s">
        <v>26</v>
      </c>
      <c r="K125" s="15" t="s">
        <v>444</v>
      </c>
      <c r="L125">
        <v>4</v>
      </c>
      <c r="M125">
        <v>0</v>
      </c>
      <c r="N125">
        <v>3</v>
      </c>
      <c r="O125" s="15">
        <v>0</v>
      </c>
      <c r="P125" s="15"/>
      <c r="Q125" s="15"/>
      <c r="R125" s="15"/>
      <c r="S125" s="15" t="s">
        <v>101</v>
      </c>
      <c r="T125" s="15" t="s">
        <v>144</v>
      </c>
      <c r="U125" s="15" t="s">
        <v>109</v>
      </c>
      <c r="V125" s="15">
        <v>36.135432379999997</v>
      </c>
      <c r="W125" s="16">
        <v>-95.913161169999995</v>
      </c>
      <c r="AK125" s="15"/>
    </row>
    <row r="126" spans="1:37" x14ac:dyDescent="0.45">
      <c r="A126" s="18">
        <v>125</v>
      </c>
      <c r="B126" s="15" t="s">
        <v>445</v>
      </c>
      <c r="C126" s="15" t="s">
        <v>445</v>
      </c>
      <c r="D126" s="15" t="s">
        <v>1171</v>
      </c>
      <c r="E126" s="17">
        <v>42091</v>
      </c>
      <c r="F126">
        <v>2015</v>
      </c>
      <c r="G126" s="15" t="s">
        <v>118</v>
      </c>
      <c r="H126" s="15" t="s">
        <v>24</v>
      </c>
      <c r="I126" s="15" t="s">
        <v>165</v>
      </c>
      <c r="J126" s="15" t="s">
        <v>26</v>
      </c>
      <c r="K126" s="15" t="s">
        <v>447</v>
      </c>
      <c r="L126">
        <v>0</v>
      </c>
      <c r="M126">
        <v>7</v>
      </c>
      <c r="N126">
        <v>7</v>
      </c>
      <c r="O126" s="15">
        <v>0</v>
      </c>
      <c r="P126" s="15"/>
      <c r="Q126" s="15"/>
      <c r="R126" s="15"/>
      <c r="S126" s="15" t="s">
        <v>28</v>
      </c>
      <c r="T126" s="15" t="s">
        <v>108</v>
      </c>
      <c r="U126" s="15" t="s">
        <v>109</v>
      </c>
      <c r="V126" s="15">
        <v>30.225402119999998</v>
      </c>
      <c r="W126" s="16">
        <v>-85.873713010000003</v>
      </c>
      <c r="AK126" s="15"/>
    </row>
    <row r="127" spans="1:37" x14ac:dyDescent="0.45">
      <c r="A127" s="18">
        <v>126</v>
      </c>
      <c r="B127" s="15" t="s">
        <v>448</v>
      </c>
      <c r="C127" s="15" t="s">
        <v>448</v>
      </c>
      <c r="D127" s="15" t="s">
        <v>1326</v>
      </c>
      <c r="E127" s="17">
        <v>42082</v>
      </c>
      <c r="F127">
        <v>2015</v>
      </c>
      <c r="G127" s="15"/>
      <c r="H127" s="15"/>
      <c r="I127" s="15" t="s">
        <v>241</v>
      </c>
      <c r="J127" s="15" t="s">
        <v>223</v>
      </c>
      <c r="K127" s="15" t="s">
        <v>450</v>
      </c>
      <c r="L127">
        <v>2</v>
      </c>
      <c r="M127">
        <v>2</v>
      </c>
      <c r="N127">
        <v>3</v>
      </c>
      <c r="O127" s="15">
        <v>1</v>
      </c>
      <c r="P127" s="15"/>
      <c r="Q127" s="15"/>
      <c r="R127" s="15"/>
      <c r="S127" s="15" t="s">
        <v>101</v>
      </c>
      <c r="T127" s="15" t="s">
        <v>101</v>
      </c>
      <c r="U127" s="15" t="s">
        <v>109</v>
      </c>
      <c r="V127" s="15">
        <v>36.443289999999998</v>
      </c>
      <c r="W127" s="16">
        <v>-108.723281</v>
      </c>
      <c r="AK127" s="15"/>
    </row>
    <row r="128" spans="1:37" x14ac:dyDescent="0.45">
      <c r="A128" s="18">
        <v>127</v>
      </c>
      <c r="B128" s="15" t="s">
        <v>451</v>
      </c>
      <c r="C128" s="15" t="s">
        <v>451</v>
      </c>
      <c r="D128" s="15" t="s">
        <v>1154</v>
      </c>
      <c r="E128" s="17">
        <v>42081</v>
      </c>
      <c r="F128">
        <v>2015</v>
      </c>
      <c r="G128" s="15"/>
      <c r="H128" s="15" t="s">
        <v>34</v>
      </c>
      <c r="I128" s="15" t="s">
        <v>25</v>
      </c>
      <c r="J128" s="15" t="s">
        <v>26</v>
      </c>
      <c r="K128" s="15" t="s">
        <v>453</v>
      </c>
      <c r="L128">
        <v>1</v>
      </c>
      <c r="M128">
        <v>5</v>
      </c>
      <c r="N128">
        <v>6</v>
      </c>
      <c r="O128" s="15">
        <v>0</v>
      </c>
      <c r="P128" s="15"/>
      <c r="Q128" s="15"/>
      <c r="R128" s="15"/>
      <c r="S128" s="15" t="s">
        <v>28</v>
      </c>
      <c r="T128" s="15" t="s">
        <v>122</v>
      </c>
      <c r="U128" s="15" t="s">
        <v>109</v>
      </c>
      <c r="V128" s="15">
        <v>33.42268696</v>
      </c>
      <c r="W128" s="16">
        <v>-111.81632020000001</v>
      </c>
      <c r="AK128" s="15"/>
    </row>
    <row r="129" spans="1:37" x14ac:dyDescent="0.45">
      <c r="A129" s="18">
        <v>128</v>
      </c>
      <c r="B129" s="15" t="s">
        <v>454</v>
      </c>
      <c r="C129" s="15" t="s">
        <v>454</v>
      </c>
      <c r="D129" s="15" t="s">
        <v>1287</v>
      </c>
      <c r="E129" s="17">
        <v>42078</v>
      </c>
      <c r="F129">
        <v>2015</v>
      </c>
      <c r="G129" s="15" t="s">
        <v>118</v>
      </c>
      <c r="H129" s="15" t="s">
        <v>24</v>
      </c>
      <c r="I129" s="15" t="s">
        <v>119</v>
      </c>
      <c r="J129" s="15" t="s">
        <v>223</v>
      </c>
      <c r="K129" s="15" t="s">
        <v>456</v>
      </c>
      <c r="L129">
        <v>3</v>
      </c>
      <c r="M129">
        <v>1</v>
      </c>
      <c r="N129">
        <v>3</v>
      </c>
      <c r="O129" s="15">
        <v>0</v>
      </c>
      <c r="P129" s="15"/>
      <c r="Q129" s="15"/>
      <c r="R129" s="15"/>
      <c r="S129" s="15" t="s">
        <v>28</v>
      </c>
      <c r="T129" s="15" t="s">
        <v>122</v>
      </c>
      <c r="U129" s="15" t="s">
        <v>109</v>
      </c>
      <c r="V129" s="15">
        <v>31.0549687</v>
      </c>
      <c r="W129" s="16">
        <v>-85.30100084</v>
      </c>
      <c r="AK129" s="15"/>
    </row>
    <row r="130" spans="1:37" x14ac:dyDescent="0.45">
      <c r="A130" s="18">
        <v>129</v>
      </c>
      <c r="B130" s="15" t="s">
        <v>457</v>
      </c>
      <c r="C130" s="15" t="s">
        <v>457</v>
      </c>
      <c r="D130" s="15" t="s">
        <v>1235</v>
      </c>
      <c r="E130" s="17">
        <v>42076</v>
      </c>
      <c r="F130">
        <v>2015</v>
      </c>
      <c r="G130" s="15" t="s">
        <v>118</v>
      </c>
      <c r="H130" s="15" t="s">
        <v>24</v>
      </c>
      <c r="I130" s="15" t="s">
        <v>459</v>
      </c>
      <c r="J130" s="15" t="s">
        <v>120</v>
      </c>
      <c r="K130" s="15" t="s">
        <v>460</v>
      </c>
      <c r="L130">
        <v>2</v>
      </c>
      <c r="M130">
        <v>3</v>
      </c>
      <c r="N130">
        <v>5</v>
      </c>
      <c r="O130" s="15">
        <v>0</v>
      </c>
      <c r="P130" s="15"/>
      <c r="Q130" s="15"/>
      <c r="R130" s="15"/>
      <c r="S130" s="15" t="s">
        <v>101</v>
      </c>
      <c r="T130" s="15" t="s">
        <v>108</v>
      </c>
      <c r="U130" s="15" t="s">
        <v>109</v>
      </c>
      <c r="V130" s="15">
        <v>31.58036482</v>
      </c>
      <c r="W130" s="16">
        <v>-90.443234750000002</v>
      </c>
      <c r="AK130" s="15"/>
    </row>
    <row r="131" spans="1:37" x14ac:dyDescent="0.45">
      <c r="A131" s="18">
        <v>130</v>
      </c>
      <c r="B131" s="15" t="s">
        <v>461</v>
      </c>
      <c r="C131" s="15" t="s">
        <v>461</v>
      </c>
      <c r="D131" s="15" t="s">
        <v>1213</v>
      </c>
      <c r="E131" s="17">
        <v>42063</v>
      </c>
      <c r="F131">
        <v>2015</v>
      </c>
      <c r="G131" s="15" t="s">
        <v>463</v>
      </c>
      <c r="H131" s="15" t="s">
        <v>464</v>
      </c>
      <c r="I131" s="15" t="s">
        <v>25</v>
      </c>
      <c r="J131" s="15" t="s">
        <v>57</v>
      </c>
      <c r="K131" s="15" t="s">
        <v>465</v>
      </c>
      <c r="L131">
        <v>4</v>
      </c>
      <c r="M131">
        <v>0</v>
      </c>
      <c r="N131">
        <v>3</v>
      </c>
      <c r="O131" s="15">
        <v>0</v>
      </c>
      <c r="P131" s="15"/>
      <c r="Q131" s="15"/>
      <c r="R131" s="15"/>
      <c r="S131" s="15" t="s">
        <v>52</v>
      </c>
      <c r="T131" s="15" t="s">
        <v>108</v>
      </c>
      <c r="U131" s="15" t="s">
        <v>109</v>
      </c>
      <c r="V131" s="15">
        <v>35.904344709999997</v>
      </c>
      <c r="W131" s="16">
        <v>-77.556399639999995</v>
      </c>
      <c r="AK131" s="15"/>
    </row>
    <row r="132" spans="1:37" x14ac:dyDescent="0.45">
      <c r="A132" s="18">
        <v>131</v>
      </c>
      <c r="B132" s="15" t="s">
        <v>466</v>
      </c>
      <c r="C132" s="15" t="s">
        <v>1301</v>
      </c>
      <c r="D132" s="15" t="s">
        <v>1287</v>
      </c>
      <c r="E132" s="17">
        <v>42062</v>
      </c>
      <c r="F132">
        <v>2015</v>
      </c>
      <c r="G132" s="15" t="s">
        <v>421</v>
      </c>
      <c r="H132" s="15" t="s">
        <v>34</v>
      </c>
      <c r="I132" s="15" t="s">
        <v>468</v>
      </c>
      <c r="J132" s="15" t="s">
        <v>223</v>
      </c>
      <c r="K132" s="15" t="s">
        <v>469</v>
      </c>
      <c r="L132">
        <v>1</v>
      </c>
      <c r="M132">
        <v>2</v>
      </c>
      <c r="N132">
        <v>3</v>
      </c>
      <c r="O132" s="15">
        <v>0</v>
      </c>
      <c r="P132" s="15"/>
      <c r="Q132" s="15"/>
      <c r="R132" s="15"/>
      <c r="S132" s="15" t="s">
        <v>28</v>
      </c>
      <c r="T132" s="15" t="s">
        <v>108</v>
      </c>
      <c r="U132" s="15" t="s">
        <v>109</v>
      </c>
      <c r="V132" s="15">
        <v>33.5282865</v>
      </c>
      <c r="W132" s="16">
        <v>-86.795504480000005</v>
      </c>
      <c r="AK132" s="15"/>
    </row>
    <row r="133" spans="1:37" x14ac:dyDescent="0.45">
      <c r="A133" s="18">
        <v>132</v>
      </c>
      <c r="B133" s="15" t="s">
        <v>470</v>
      </c>
      <c r="C133" s="15" t="s">
        <v>470</v>
      </c>
      <c r="D133" s="15" t="s">
        <v>1281</v>
      </c>
      <c r="E133" s="17">
        <v>42061</v>
      </c>
      <c r="F133">
        <v>2015</v>
      </c>
      <c r="G133" s="15" t="s">
        <v>118</v>
      </c>
      <c r="H133" s="15" t="s">
        <v>24</v>
      </c>
      <c r="I133" s="15" t="s">
        <v>119</v>
      </c>
      <c r="J133" s="15" t="s">
        <v>223</v>
      </c>
      <c r="K133" s="15" t="s">
        <v>472</v>
      </c>
      <c r="L133">
        <v>8</v>
      </c>
      <c r="M133">
        <v>1</v>
      </c>
      <c r="N133">
        <v>8</v>
      </c>
      <c r="O133" s="15">
        <v>0</v>
      </c>
      <c r="P133" s="15"/>
      <c r="Q133" s="15"/>
      <c r="R133" s="15"/>
      <c r="S133" s="15" t="s">
        <v>28</v>
      </c>
      <c r="T133" s="15" t="s">
        <v>122</v>
      </c>
      <c r="U133" s="15" t="s">
        <v>109</v>
      </c>
      <c r="V133" s="15">
        <v>37.204442</v>
      </c>
      <c r="W133" s="16">
        <v>-91.876582999999997</v>
      </c>
      <c r="AK133" s="15"/>
    </row>
    <row r="134" spans="1:37" x14ac:dyDescent="0.45">
      <c r="A134" s="18">
        <v>133</v>
      </c>
      <c r="B134" s="15" t="s">
        <v>473</v>
      </c>
      <c r="C134" s="15" t="s">
        <v>473</v>
      </c>
      <c r="D134" s="15" t="s">
        <v>1213</v>
      </c>
      <c r="E134" s="17">
        <v>42059</v>
      </c>
      <c r="F134">
        <v>2015</v>
      </c>
      <c r="G134" s="15" t="s">
        <v>118</v>
      </c>
      <c r="H134" s="15" t="s">
        <v>24</v>
      </c>
      <c r="I134" s="15" t="s">
        <v>475</v>
      </c>
      <c r="J134" s="15" t="s">
        <v>120</v>
      </c>
      <c r="K134" s="15" t="s">
        <v>476</v>
      </c>
      <c r="L134">
        <v>3</v>
      </c>
      <c r="M134">
        <v>0</v>
      </c>
      <c r="N134">
        <v>3</v>
      </c>
      <c r="O134" s="15">
        <v>0</v>
      </c>
      <c r="P134" s="15"/>
      <c r="Q134" s="15"/>
      <c r="R134" s="15"/>
      <c r="S134" s="15" t="s">
        <v>28</v>
      </c>
      <c r="T134" s="15" t="s">
        <v>191</v>
      </c>
      <c r="U134" s="15" t="s">
        <v>109</v>
      </c>
      <c r="V134" s="15">
        <v>35.226354000000001</v>
      </c>
      <c r="W134" s="16">
        <v>-80.836787999999999</v>
      </c>
      <c r="AK134" s="15"/>
    </row>
    <row r="135" spans="1:37" x14ac:dyDescent="0.45">
      <c r="A135" s="18">
        <v>134</v>
      </c>
      <c r="B135" s="15" t="s">
        <v>477</v>
      </c>
      <c r="C135" s="15" t="s">
        <v>477</v>
      </c>
      <c r="D135" s="15" t="s">
        <v>1179</v>
      </c>
      <c r="E135" s="17">
        <v>42057</v>
      </c>
      <c r="F135">
        <v>2015</v>
      </c>
      <c r="G135" s="15" t="s">
        <v>118</v>
      </c>
      <c r="H135" s="15" t="s">
        <v>24</v>
      </c>
      <c r="I135" s="15" t="s">
        <v>339</v>
      </c>
      <c r="J135" s="15" t="s">
        <v>132</v>
      </c>
      <c r="K135" s="15" t="s">
        <v>479</v>
      </c>
      <c r="L135">
        <v>3</v>
      </c>
      <c r="M135">
        <v>2</v>
      </c>
      <c r="N135">
        <v>4</v>
      </c>
      <c r="O135" s="15">
        <v>0</v>
      </c>
      <c r="P135" s="15"/>
      <c r="Q135" s="15"/>
      <c r="R135" s="15"/>
      <c r="S135" s="15" t="s">
        <v>28</v>
      </c>
      <c r="T135" s="15" t="s">
        <v>122</v>
      </c>
      <c r="U135" s="15" t="s">
        <v>109</v>
      </c>
      <c r="V135" s="15">
        <v>34.610257109999999</v>
      </c>
      <c r="W135" s="16">
        <v>-83.529180909999994</v>
      </c>
      <c r="AK135" s="15"/>
    </row>
    <row r="136" spans="1:37" x14ac:dyDescent="0.45">
      <c r="A136" s="18">
        <v>135</v>
      </c>
      <c r="B136" s="15" t="s">
        <v>426</v>
      </c>
      <c r="C136" s="15" t="s">
        <v>426</v>
      </c>
      <c r="D136" s="15" t="s">
        <v>1152</v>
      </c>
      <c r="E136" s="17">
        <v>42057</v>
      </c>
      <c r="F136">
        <v>2015</v>
      </c>
      <c r="G136" s="15"/>
      <c r="H136" s="15"/>
      <c r="I136" s="15" t="s">
        <v>25</v>
      </c>
      <c r="J136" s="15" t="s">
        <v>26</v>
      </c>
      <c r="K136" s="15" t="s">
        <v>480</v>
      </c>
      <c r="L136">
        <v>4</v>
      </c>
      <c r="M136">
        <v>1</v>
      </c>
      <c r="N136">
        <v>4</v>
      </c>
      <c r="O136" s="15">
        <v>0</v>
      </c>
      <c r="P136" s="15"/>
      <c r="Q136" s="15">
        <v>1</v>
      </c>
      <c r="R136" s="15" t="s">
        <v>481</v>
      </c>
      <c r="S136" s="15" t="s">
        <v>28</v>
      </c>
      <c r="T136" s="15" t="s">
        <v>108</v>
      </c>
      <c r="U136" s="15" t="s">
        <v>109</v>
      </c>
      <c r="V136" s="15">
        <v>31.079255060000001</v>
      </c>
      <c r="W136" s="16">
        <v>-97.733923169999997</v>
      </c>
      <c r="AK136" s="15"/>
    </row>
    <row r="137" spans="1:37" x14ac:dyDescent="0.45">
      <c r="A137" s="18">
        <v>136</v>
      </c>
      <c r="B137" s="15" t="s">
        <v>482</v>
      </c>
      <c r="C137" s="15" t="s">
        <v>482</v>
      </c>
      <c r="D137" s="15" t="s">
        <v>1213</v>
      </c>
      <c r="E137" s="17">
        <v>42045</v>
      </c>
      <c r="F137">
        <v>2015</v>
      </c>
      <c r="G137" s="15" t="s">
        <v>118</v>
      </c>
      <c r="H137" s="15" t="s">
        <v>24</v>
      </c>
      <c r="I137" s="15" t="s">
        <v>189</v>
      </c>
      <c r="J137" s="15" t="s">
        <v>132</v>
      </c>
      <c r="K137" s="15" t="s">
        <v>484</v>
      </c>
      <c r="L137">
        <v>3</v>
      </c>
      <c r="M137">
        <v>0</v>
      </c>
      <c r="N137">
        <v>3</v>
      </c>
      <c r="O137" s="15">
        <v>0</v>
      </c>
      <c r="P137" s="15"/>
      <c r="Q137" s="15"/>
      <c r="R137" s="15"/>
      <c r="S137" s="15" t="s">
        <v>28</v>
      </c>
      <c r="T137" s="15" t="s">
        <v>122</v>
      </c>
      <c r="U137" s="15" t="s">
        <v>109</v>
      </c>
      <c r="V137" s="15">
        <v>35.926814669999999</v>
      </c>
      <c r="W137" s="16">
        <v>-79.038504070000002</v>
      </c>
      <c r="AK137" s="15"/>
    </row>
    <row r="138" spans="1:37" x14ac:dyDescent="0.45">
      <c r="A138" s="18">
        <v>137</v>
      </c>
      <c r="B138" s="15" t="s">
        <v>485</v>
      </c>
      <c r="C138" s="15" t="s">
        <v>1337</v>
      </c>
      <c r="D138" s="15" t="s">
        <v>1171</v>
      </c>
      <c r="E138" s="17">
        <v>42044</v>
      </c>
      <c r="F138">
        <v>2015</v>
      </c>
      <c r="G138" s="15" t="s">
        <v>118</v>
      </c>
      <c r="H138" s="15" t="s">
        <v>24</v>
      </c>
      <c r="I138" s="15" t="s">
        <v>25</v>
      </c>
      <c r="J138" s="15" t="s">
        <v>57</v>
      </c>
      <c r="K138" s="15" t="s">
        <v>487</v>
      </c>
      <c r="L138">
        <v>3</v>
      </c>
      <c r="M138">
        <v>1</v>
      </c>
      <c r="N138">
        <v>4</v>
      </c>
      <c r="O138" s="15">
        <v>0</v>
      </c>
      <c r="P138" s="15"/>
      <c r="Q138" s="15"/>
      <c r="R138" s="15"/>
      <c r="S138" s="15" t="s">
        <v>28</v>
      </c>
      <c r="T138" s="15" t="s">
        <v>488</v>
      </c>
      <c r="U138" s="15" t="s">
        <v>300</v>
      </c>
      <c r="V138" s="15">
        <v>28.246533039999999</v>
      </c>
      <c r="W138" s="16">
        <v>-82.716902590000004</v>
      </c>
      <c r="AK138" s="15"/>
    </row>
    <row r="139" spans="1:37" x14ac:dyDescent="0.45">
      <c r="A139" s="18">
        <v>138</v>
      </c>
      <c r="B139" s="15" t="s">
        <v>489</v>
      </c>
      <c r="C139" s="15" t="s">
        <v>1336</v>
      </c>
      <c r="D139" s="15" t="s">
        <v>1244</v>
      </c>
      <c r="E139" s="17">
        <v>42042</v>
      </c>
      <c r="F139">
        <v>2015</v>
      </c>
      <c r="G139" s="15" t="s">
        <v>491</v>
      </c>
      <c r="H139" s="15" t="s">
        <v>24</v>
      </c>
      <c r="I139" s="15" t="s">
        <v>25</v>
      </c>
      <c r="J139" s="15" t="s">
        <v>223</v>
      </c>
      <c r="K139" s="15" t="s">
        <v>492</v>
      </c>
      <c r="L139">
        <v>0</v>
      </c>
      <c r="M139">
        <v>3</v>
      </c>
      <c r="N139">
        <v>3</v>
      </c>
      <c r="O139" s="15">
        <v>0</v>
      </c>
      <c r="P139" s="15"/>
      <c r="Q139" s="15"/>
      <c r="R139" s="15"/>
      <c r="S139" s="15" t="s">
        <v>28</v>
      </c>
      <c r="T139" s="15" t="s">
        <v>108</v>
      </c>
      <c r="U139" s="15" t="s">
        <v>109</v>
      </c>
      <c r="V139" s="15">
        <v>40.425745499999998</v>
      </c>
      <c r="W139" s="16">
        <v>-79.760925650000004</v>
      </c>
      <c r="AK139" s="15"/>
    </row>
    <row r="140" spans="1:37" x14ac:dyDescent="0.45">
      <c r="A140" s="18">
        <v>139</v>
      </c>
      <c r="B140" s="15" t="s">
        <v>493</v>
      </c>
      <c r="C140" s="15" t="s">
        <v>493</v>
      </c>
      <c r="D140" s="15" t="s">
        <v>1179</v>
      </c>
      <c r="E140" s="17">
        <v>42042</v>
      </c>
      <c r="F140">
        <v>2015</v>
      </c>
      <c r="G140" s="15" t="s">
        <v>118</v>
      </c>
      <c r="H140" s="15" t="s">
        <v>24</v>
      </c>
      <c r="I140" s="15" t="s">
        <v>119</v>
      </c>
      <c r="J140" s="15" t="s">
        <v>223</v>
      </c>
      <c r="K140" s="15" t="s">
        <v>495</v>
      </c>
      <c r="L140">
        <v>5</v>
      </c>
      <c r="M140">
        <v>2</v>
      </c>
      <c r="N140">
        <v>6</v>
      </c>
      <c r="O140" s="15">
        <v>0</v>
      </c>
      <c r="P140" s="15"/>
      <c r="Q140" s="15"/>
      <c r="R140" s="15"/>
      <c r="S140" s="15" t="s">
        <v>28</v>
      </c>
      <c r="T140" s="15" t="s">
        <v>108</v>
      </c>
      <c r="U140" s="15" t="s">
        <v>109</v>
      </c>
      <c r="V140" s="15">
        <v>33.710592920000003</v>
      </c>
      <c r="W140" s="16">
        <v>-84.715642759999994</v>
      </c>
      <c r="AK140" s="15"/>
    </row>
    <row r="141" spans="1:37" x14ac:dyDescent="0.45">
      <c r="A141" s="18">
        <v>140</v>
      </c>
      <c r="B141" s="15" t="s">
        <v>496</v>
      </c>
      <c r="C141" s="15" t="s">
        <v>1335</v>
      </c>
      <c r="D141" s="15" t="s">
        <v>1213</v>
      </c>
      <c r="E141" s="17">
        <v>42039</v>
      </c>
      <c r="F141">
        <v>2015</v>
      </c>
      <c r="G141" s="15"/>
      <c r="H141" s="15"/>
      <c r="I141" s="15" t="s">
        <v>25</v>
      </c>
      <c r="J141" s="15" t="s">
        <v>223</v>
      </c>
      <c r="K141" s="15" t="s">
        <v>497</v>
      </c>
      <c r="L141">
        <v>4</v>
      </c>
      <c r="M141">
        <v>0</v>
      </c>
      <c r="N141">
        <v>3</v>
      </c>
      <c r="O141" s="15">
        <v>0</v>
      </c>
      <c r="P141" s="15"/>
      <c r="Q141" s="15"/>
      <c r="R141" s="15"/>
      <c r="S141" s="15" t="s">
        <v>101</v>
      </c>
      <c r="T141" s="15" t="s">
        <v>122</v>
      </c>
      <c r="U141" s="15" t="s">
        <v>109</v>
      </c>
      <c r="V141" s="15">
        <v>36.276179120000002</v>
      </c>
      <c r="W141" s="16">
        <v>-80.355014019999999</v>
      </c>
      <c r="AK141" s="15"/>
    </row>
    <row r="142" spans="1:37" x14ac:dyDescent="0.45">
      <c r="A142" s="18">
        <v>141</v>
      </c>
      <c r="B142" s="15" t="s">
        <v>498</v>
      </c>
      <c r="C142" s="15" t="s">
        <v>1334</v>
      </c>
      <c r="D142" s="15" t="s">
        <v>1161</v>
      </c>
      <c r="E142" s="17">
        <v>42036</v>
      </c>
      <c r="F142">
        <v>2015</v>
      </c>
      <c r="G142" s="15" t="s">
        <v>500</v>
      </c>
      <c r="H142" s="15" t="s">
        <v>24</v>
      </c>
      <c r="I142" s="15" t="s">
        <v>501</v>
      </c>
      <c r="J142" s="15" t="s">
        <v>363</v>
      </c>
      <c r="K142" s="15" t="s">
        <v>502</v>
      </c>
      <c r="L142">
        <v>0</v>
      </c>
      <c r="M142">
        <v>6</v>
      </c>
      <c r="N142">
        <v>6</v>
      </c>
      <c r="O142" s="15">
        <v>0</v>
      </c>
      <c r="P142" s="15"/>
      <c r="Q142" s="15"/>
      <c r="R142" s="15"/>
      <c r="S142" s="15" t="s">
        <v>28</v>
      </c>
      <c r="T142" s="15" t="s">
        <v>108</v>
      </c>
      <c r="U142" s="15" t="s">
        <v>109</v>
      </c>
      <c r="V142" s="15">
        <v>43.040934159999999</v>
      </c>
      <c r="W142" s="16">
        <v>-76.143767629999999</v>
      </c>
      <c r="AK142" s="15"/>
    </row>
    <row r="143" spans="1:37" x14ac:dyDescent="0.45">
      <c r="A143" s="18">
        <v>142</v>
      </c>
      <c r="B143" s="15" t="s">
        <v>503</v>
      </c>
      <c r="C143" s="15" t="s">
        <v>503</v>
      </c>
      <c r="D143" s="15" t="s">
        <v>1179</v>
      </c>
      <c r="E143" s="17">
        <v>42032</v>
      </c>
      <c r="F143">
        <v>2015</v>
      </c>
      <c r="G143" s="15" t="s">
        <v>118</v>
      </c>
      <c r="H143" s="15" t="s">
        <v>24</v>
      </c>
      <c r="I143" s="15" t="s">
        <v>119</v>
      </c>
      <c r="J143" s="15" t="s">
        <v>223</v>
      </c>
      <c r="K143" s="15" t="s">
        <v>505</v>
      </c>
      <c r="L143">
        <v>5</v>
      </c>
      <c r="M143">
        <v>0</v>
      </c>
      <c r="N143">
        <v>5</v>
      </c>
      <c r="O143" s="15">
        <v>0</v>
      </c>
      <c r="P143" s="15"/>
      <c r="Q143" s="15"/>
      <c r="R143" s="15"/>
      <c r="S143" s="15" t="s">
        <v>28</v>
      </c>
      <c r="T143" s="15" t="s">
        <v>122</v>
      </c>
      <c r="U143" s="15" t="s">
        <v>109</v>
      </c>
      <c r="V143" s="15">
        <v>33.036070619999997</v>
      </c>
      <c r="W143" s="16">
        <v>-85.028706499999998</v>
      </c>
      <c r="AK143" s="15"/>
    </row>
    <row r="144" spans="1:37" x14ac:dyDescent="0.45">
      <c r="A144" s="18">
        <v>143</v>
      </c>
      <c r="B144" s="15" t="s">
        <v>506</v>
      </c>
      <c r="C144" s="15" t="s">
        <v>1333</v>
      </c>
      <c r="D144" s="15" t="s">
        <v>1161</v>
      </c>
      <c r="E144" s="17">
        <v>42028</v>
      </c>
      <c r="F144">
        <v>2015</v>
      </c>
      <c r="G144" s="15" t="s">
        <v>118</v>
      </c>
      <c r="H144" s="15" t="s">
        <v>24</v>
      </c>
      <c r="I144" s="15" t="s">
        <v>119</v>
      </c>
      <c r="J144" s="15" t="s">
        <v>223</v>
      </c>
      <c r="K144" s="15" t="s">
        <v>508</v>
      </c>
      <c r="L144">
        <v>4</v>
      </c>
      <c r="M144">
        <v>1</v>
      </c>
      <c r="N144">
        <v>4</v>
      </c>
      <c r="O144" s="15">
        <v>0</v>
      </c>
      <c r="P144" s="15"/>
      <c r="Q144" s="15"/>
      <c r="R144" s="15"/>
      <c r="S144" s="15" t="s">
        <v>28</v>
      </c>
      <c r="T144" s="15" t="s">
        <v>108</v>
      </c>
      <c r="U144" s="15" t="s">
        <v>109</v>
      </c>
      <c r="V144" s="15">
        <v>40.689964109999998</v>
      </c>
      <c r="W144" s="16">
        <v>-73.872050200000004</v>
      </c>
      <c r="AK144" s="15"/>
    </row>
    <row r="145" spans="1:37" x14ac:dyDescent="0.45">
      <c r="A145" s="18">
        <v>144</v>
      </c>
      <c r="B145" s="15" t="s">
        <v>509</v>
      </c>
      <c r="C145" s="15" t="s">
        <v>509</v>
      </c>
      <c r="D145" s="15" t="s">
        <v>1278</v>
      </c>
      <c r="E145" s="17">
        <v>42028</v>
      </c>
      <c r="F145">
        <v>2015</v>
      </c>
      <c r="G145" s="15" t="s">
        <v>510</v>
      </c>
      <c r="H145" s="15" t="s">
        <v>34</v>
      </c>
      <c r="I145" s="15" t="s">
        <v>25</v>
      </c>
      <c r="J145" s="15" t="s">
        <v>57</v>
      </c>
      <c r="K145" s="15" t="s">
        <v>511</v>
      </c>
      <c r="L145">
        <v>3</v>
      </c>
      <c r="M145">
        <v>5</v>
      </c>
      <c r="N145">
        <v>8</v>
      </c>
      <c r="O145" s="15">
        <v>0</v>
      </c>
      <c r="P145" s="15"/>
      <c r="Q145" s="15"/>
      <c r="R145" s="15"/>
      <c r="S145" s="15" t="s">
        <v>28</v>
      </c>
      <c r="T145" s="15" t="s">
        <v>108</v>
      </c>
      <c r="U145" s="15" t="s">
        <v>109</v>
      </c>
      <c r="V145" s="15">
        <v>41.265922000000003</v>
      </c>
      <c r="W145" s="16">
        <v>-96.053814209999999</v>
      </c>
      <c r="AK145" s="15"/>
    </row>
    <row r="146" spans="1:37" x14ac:dyDescent="0.45">
      <c r="A146" s="18">
        <v>145</v>
      </c>
      <c r="B146" s="15" t="s">
        <v>512</v>
      </c>
      <c r="C146" s="15" t="s">
        <v>512</v>
      </c>
      <c r="D146" s="15" t="s">
        <v>1332</v>
      </c>
      <c r="E146" s="17">
        <v>42014</v>
      </c>
      <c r="F146">
        <v>2015</v>
      </c>
      <c r="G146" s="15" t="s">
        <v>514</v>
      </c>
      <c r="H146" s="15" t="s">
        <v>24</v>
      </c>
      <c r="I146" s="15" t="s">
        <v>25</v>
      </c>
      <c r="J146" s="15" t="s">
        <v>223</v>
      </c>
      <c r="K146" s="15" t="s">
        <v>515</v>
      </c>
      <c r="L146">
        <v>3</v>
      </c>
      <c r="M146">
        <v>1</v>
      </c>
      <c r="N146">
        <v>4</v>
      </c>
      <c r="O146" s="15">
        <v>0</v>
      </c>
      <c r="P146" s="15"/>
      <c r="Q146" s="15"/>
      <c r="R146" s="15"/>
      <c r="S146" s="15" t="s">
        <v>28</v>
      </c>
      <c r="T146" s="15" t="s">
        <v>144</v>
      </c>
      <c r="U146" s="15" t="s">
        <v>109</v>
      </c>
      <c r="V146" s="15">
        <v>46.730594789999998</v>
      </c>
      <c r="W146" s="16">
        <v>-116.9990042</v>
      </c>
      <c r="AK146" s="15"/>
    </row>
    <row r="147" spans="1:37" x14ac:dyDescent="0.45">
      <c r="A147" s="18">
        <v>146</v>
      </c>
      <c r="B147" s="15" t="s">
        <v>516</v>
      </c>
      <c r="C147" s="15" t="s">
        <v>516</v>
      </c>
      <c r="D147" s="15" t="s">
        <v>1228</v>
      </c>
      <c r="E147" s="17">
        <v>42005</v>
      </c>
      <c r="F147">
        <v>2015</v>
      </c>
      <c r="G147" s="15"/>
      <c r="H147" s="15" t="s">
        <v>34</v>
      </c>
      <c r="I147" s="15" t="s">
        <v>165</v>
      </c>
      <c r="J147" s="15" t="s">
        <v>132</v>
      </c>
      <c r="K147" s="15" t="s">
        <v>518</v>
      </c>
      <c r="L147">
        <v>0</v>
      </c>
      <c r="M147">
        <v>5</v>
      </c>
      <c r="N147">
        <v>5</v>
      </c>
      <c r="O147" s="15">
        <v>0</v>
      </c>
      <c r="P147" s="15"/>
      <c r="Q147" s="15"/>
      <c r="R147" s="15"/>
      <c r="S147" s="15" t="s">
        <v>28</v>
      </c>
      <c r="T147" s="15" t="s">
        <v>108</v>
      </c>
      <c r="U147" s="15" t="s">
        <v>109</v>
      </c>
      <c r="V147" s="15">
        <v>35.105289759999998</v>
      </c>
      <c r="W147" s="16">
        <v>-89.977349239999995</v>
      </c>
      <c r="AK147" s="15"/>
    </row>
    <row r="148" spans="1:37" x14ac:dyDescent="0.45">
      <c r="A148" s="18">
        <v>147</v>
      </c>
      <c r="B148" s="15" t="s">
        <v>519</v>
      </c>
      <c r="C148" s="15" t="s">
        <v>1331</v>
      </c>
      <c r="D148" s="15" t="s">
        <v>1244</v>
      </c>
      <c r="E148" s="17">
        <v>41988</v>
      </c>
      <c r="F148">
        <v>2014</v>
      </c>
      <c r="G148" s="15" t="s">
        <v>521</v>
      </c>
      <c r="H148" s="15" t="s">
        <v>24</v>
      </c>
      <c r="I148" s="15" t="s">
        <v>522</v>
      </c>
      <c r="J148" s="15" t="s">
        <v>223</v>
      </c>
      <c r="K148" s="15" t="s">
        <v>523</v>
      </c>
      <c r="L148">
        <v>7</v>
      </c>
      <c r="M148">
        <v>1</v>
      </c>
      <c r="N148">
        <v>7</v>
      </c>
      <c r="O148" s="15">
        <v>0</v>
      </c>
      <c r="P148" s="15"/>
      <c r="Q148" s="15"/>
      <c r="R148" s="15"/>
      <c r="S148" s="15" t="s">
        <v>52</v>
      </c>
      <c r="T148" s="15" t="s">
        <v>122</v>
      </c>
      <c r="U148" s="15" t="s">
        <v>109</v>
      </c>
      <c r="V148" s="15">
        <v>40.393593060000001</v>
      </c>
      <c r="W148" s="16">
        <v>-75.496408810000005</v>
      </c>
      <c r="AK148" s="15"/>
    </row>
    <row r="149" spans="1:37" x14ac:dyDescent="0.45">
      <c r="A149" s="18">
        <v>148</v>
      </c>
      <c r="B149" s="15" t="s">
        <v>524</v>
      </c>
      <c r="C149" s="15" t="s">
        <v>524</v>
      </c>
      <c r="D149" s="15" t="s">
        <v>1330</v>
      </c>
      <c r="E149" s="17">
        <v>41974</v>
      </c>
      <c r="F149">
        <v>2014</v>
      </c>
      <c r="G149" s="15" t="s">
        <v>521</v>
      </c>
      <c r="H149" s="15" t="s">
        <v>24</v>
      </c>
      <c r="I149" s="15" t="s">
        <v>526</v>
      </c>
      <c r="J149" s="15" t="s">
        <v>223</v>
      </c>
      <c r="K149" s="15" t="s">
        <v>527</v>
      </c>
      <c r="L149">
        <v>5</v>
      </c>
      <c r="M149">
        <v>0</v>
      </c>
      <c r="N149">
        <v>4</v>
      </c>
      <c r="O149" s="15">
        <v>0</v>
      </c>
      <c r="P149" s="15"/>
      <c r="Q149" s="15"/>
      <c r="R149" s="15"/>
      <c r="S149" s="15" t="s">
        <v>28</v>
      </c>
      <c r="T149" s="15" t="s">
        <v>122</v>
      </c>
      <c r="U149" s="15" t="s">
        <v>109</v>
      </c>
      <c r="V149" s="15">
        <v>39.634008510000001</v>
      </c>
      <c r="W149" s="16">
        <v>-79.948393249999995</v>
      </c>
      <c r="AK149" s="15"/>
    </row>
    <row r="150" spans="1:37" x14ac:dyDescent="0.45">
      <c r="A150" s="18">
        <v>149</v>
      </c>
      <c r="B150" s="15" t="s">
        <v>528</v>
      </c>
      <c r="C150" s="15" t="s">
        <v>1329</v>
      </c>
      <c r="D150" s="15" t="s">
        <v>1171</v>
      </c>
      <c r="E150" s="17">
        <v>41962</v>
      </c>
      <c r="F150">
        <v>2014</v>
      </c>
      <c r="G150" s="15" t="s">
        <v>528</v>
      </c>
      <c r="H150" s="15" t="s">
        <v>34</v>
      </c>
      <c r="I150" s="15" t="s">
        <v>25</v>
      </c>
      <c r="J150" s="15" t="s">
        <v>57</v>
      </c>
      <c r="K150" s="15" t="s">
        <v>530</v>
      </c>
      <c r="L150">
        <v>1</v>
      </c>
      <c r="M150">
        <v>3</v>
      </c>
      <c r="N150">
        <v>3</v>
      </c>
      <c r="O150" s="15">
        <v>0</v>
      </c>
      <c r="P150" s="15"/>
      <c r="Q150" s="15"/>
      <c r="R150" s="15"/>
      <c r="S150" s="15" t="s">
        <v>52</v>
      </c>
      <c r="T150" s="15" t="s">
        <v>108</v>
      </c>
      <c r="U150" s="15" t="s">
        <v>109</v>
      </c>
      <c r="V150" s="15">
        <v>30.454939400000001</v>
      </c>
      <c r="W150" s="16">
        <v>-84.252641510000004</v>
      </c>
      <c r="AK150" s="15"/>
    </row>
    <row r="151" spans="1:37" x14ac:dyDescent="0.45">
      <c r="A151" s="18">
        <v>150</v>
      </c>
      <c r="B151" s="15" t="s">
        <v>531</v>
      </c>
      <c r="C151" s="15" t="s">
        <v>1328</v>
      </c>
      <c r="D151" s="15" t="s">
        <v>1155</v>
      </c>
      <c r="E151" s="17">
        <v>41936</v>
      </c>
      <c r="F151">
        <v>2014</v>
      </c>
      <c r="G151" s="15" t="s">
        <v>533</v>
      </c>
      <c r="H151" s="15" t="s">
        <v>24</v>
      </c>
      <c r="I151" s="15" t="s">
        <v>468</v>
      </c>
      <c r="J151" s="15" t="s">
        <v>132</v>
      </c>
      <c r="K151" s="15" t="s">
        <v>534</v>
      </c>
      <c r="L151">
        <v>5</v>
      </c>
      <c r="M151">
        <v>1</v>
      </c>
      <c r="N151">
        <v>5</v>
      </c>
      <c r="O151" s="15">
        <v>0</v>
      </c>
      <c r="P151" s="15"/>
      <c r="Q151" s="15"/>
      <c r="R151" s="15"/>
      <c r="S151" s="15" t="s">
        <v>28</v>
      </c>
      <c r="T151" s="15" t="s">
        <v>535</v>
      </c>
      <c r="U151" s="15" t="s">
        <v>109</v>
      </c>
      <c r="V151" s="15">
        <v>48.048024089999998</v>
      </c>
      <c r="W151" s="16">
        <v>-122.13596219999999</v>
      </c>
      <c r="AK151" s="15"/>
    </row>
    <row r="152" spans="1:37" x14ac:dyDescent="0.45">
      <c r="A152" s="18">
        <v>151</v>
      </c>
      <c r="B152" s="15" t="s">
        <v>536</v>
      </c>
      <c r="C152" s="15" t="s">
        <v>1327</v>
      </c>
      <c r="D152" s="15" t="s">
        <v>1326</v>
      </c>
      <c r="E152" s="17">
        <v>41859</v>
      </c>
      <c r="F152">
        <v>2014</v>
      </c>
      <c r="G152" s="15" t="s">
        <v>538</v>
      </c>
      <c r="H152" s="15" t="s">
        <v>34</v>
      </c>
      <c r="I152" s="15" t="s">
        <v>362</v>
      </c>
      <c r="J152" s="15" t="s">
        <v>132</v>
      </c>
      <c r="K152" s="15" t="s">
        <v>539</v>
      </c>
      <c r="L152">
        <v>2</v>
      </c>
      <c r="M152">
        <v>3</v>
      </c>
      <c r="N152">
        <v>4</v>
      </c>
      <c r="O152" s="15">
        <v>0</v>
      </c>
      <c r="P152" s="15"/>
      <c r="Q152" s="15"/>
      <c r="R152" s="15"/>
      <c r="S152" s="15" t="s">
        <v>28</v>
      </c>
      <c r="T152" s="15" t="s">
        <v>191</v>
      </c>
      <c r="U152" s="15" t="s">
        <v>109</v>
      </c>
      <c r="V152" s="15">
        <v>35.152905220000001</v>
      </c>
      <c r="W152" s="16">
        <v>-106.7791378</v>
      </c>
      <c r="AK152" s="15"/>
    </row>
    <row r="153" spans="1:37" x14ac:dyDescent="0.45">
      <c r="A153" s="18">
        <v>152</v>
      </c>
      <c r="B153" s="15" t="s">
        <v>540</v>
      </c>
      <c r="C153" s="15" t="s">
        <v>1158</v>
      </c>
      <c r="D153" s="15" t="s">
        <v>1157</v>
      </c>
      <c r="E153" s="17">
        <v>41819</v>
      </c>
      <c r="F153">
        <v>2014</v>
      </c>
      <c r="G153" s="15" t="s">
        <v>421</v>
      </c>
      <c r="H153" s="15" t="s">
        <v>34</v>
      </c>
      <c r="I153" s="15" t="s">
        <v>25</v>
      </c>
      <c r="J153" s="15" t="s">
        <v>132</v>
      </c>
      <c r="K153" s="15" t="s">
        <v>542</v>
      </c>
      <c r="L153">
        <v>1</v>
      </c>
      <c r="M153">
        <v>9</v>
      </c>
      <c r="N153">
        <v>10</v>
      </c>
      <c r="O153" s="15">
        <v>0</v>
      </c>
      <c r="P153" s="15"/>
      <c r="Q153" s="15"/>
      <c r="R153" s="15"/>
      <c r="S153" s="15" t="s">
        <v>28</v>
      </c>
      <c r="T153" s="15" t="s">
        <v>337</v>
      </c>
      <c r="U153" s="15" t="s">
        <v>109</v>
      </c>
      <c r="V153" s="15">
        <v>30.068724199999998</v>
      </c>
      <c r="W153" s="16">
        <v>-89.931474120000004</v>
      </c>
      <c r="AK153" s="15"/>
    </row>
    <row r="154" spans="1:37" x14ac:dyDescent="0.45">
      <c r="A154" s="18">
        <v>153</v>
      </c>
      <c r="B154" s="15" t="s">
        <v>543</v>
      </c>
      <c r="C154" s="15" t="s">
        <v>1170</v>
      </c>
      <c r="D154" s="15" t="s">
        <v>1169</v>
      </c>
      <c r="E154" s="17">
        <v>41798</v>
      </c>
      <c r="F154">
        <v>2014</v>
      </c>
      <c r="G154" s="15" t="s">
        <v>545</v>
      </c>
      <c r="H154" s="15" t="s">
        <v>24</v>
      </c>
      <c r="I154" s="15" t="s">
        <v>241</v>
      </c>
      <c r="J154" s="15" t="s">
        <v>223</v>
      </c>
      <c r="K154" s="15" t="s">
        <v>546</v>
      </c>
      <c r="L154">
        <v>5</v>
      </c>
      <c r="M154">
        <v>0</v>
      </c>
      <c r="N154">
        <v>3</v>
      </c>
      <c r="O154" s="15">
        <v>2</v>
      </c>
      <c r="P154" s="15"/>
      <c r="Q154" s="15"/>
      <c r="R154" s="15"/>
      <c r="S154" s="15" t="s">
        <v>28</v>
      </c>
      <c r="T154" s="15" t="s">
        <v>122</v>
      </c>
      <c r="U154" s="15" t="s">
        <v>300</v>
      </c>
      <c r="V154" s="15">
        <v>36.189319230000002</v>
      </c>
      <c r="W154" s="16">
        <v>-115.3264875</v>
      </c>
      <c r="AK154" s="15"/>
    </row>
    <row r="155" spans="1:37" x14ac:dyDescent="0.45">
      <c r="A155" s="18">
        <v>154</v>
      </c>
      <c r="B155" s="15" t="s">
        <v>547</v>
      </c>
      <c r="C155" s="15" t="s">
        <v>1173</v>
      </c>
      <c r="D155" s="15" t="s">
        <v>1155</v>
      </c>
      <c r="E155" s="17">
        <v>41795</v>
      </c>
      <c r="F155">
        <v>2014</v>
      </c>
      <c r="G155" s="15" t="s">
        <v>547</v>
      </c>
      <c r="H155" s="15" t="s">
        <v>24</v>
      </c>
      <c r="I155" s="15" t="s">
        <v>331</v>
      </c>
      <c r="J155" s="15" t="s">
        <v>57</v>
      </c>
      <c r="K155" s="15" t="s">
        <v>549</v>
      </c>
      <c r="L155">
        <v>1</v>
      </c>
      <c r="M155">
        <v>2</v>
      </c>
      <c r="N155">
        <v>3</v>
      </c>
      <c r="O155" s="15">
        <v>0</v>
      </c>
      <c r="P155" s="15"/>
      <c r="Q155" s="15"/>
      <c r="R155" s="15"/>
      <c r="S155" s="15" t="s">
        <v>52</v>
      </c>
      <c r="T155" s="15" t="s">
        <v>191</v>
      </c>
      <c r="U155" s="15" t="s">
        <v>109</v>
      </c>
      <c r="V155" s="15">
        <v>47.621995750000004</v>
      </c>
      <c r="W155" s="16">
        <v>-122.323646</v>
      </c>
      <c r="AK155" s="15"/>
    </row>
    <row r="156" spans="1:37" x14ac:dyDescent="0.45">
      <c r="A156" s="18">
        <v>155</v>
      </c>
      <c r="B156" s="15" t="s">
        <v>550</v>
      </c>
      <c r="C156" s="15" t="s">
        <v>1325</v>
      </c>
      <c r="D156" s="15" t="s">
        <v>1163</v>
      </c>
      <c r="E156" s="17">
        <v>41782</v>
      </c>
      <c r="F156">
        <v>2014</v>
      </c>
      <c r="G156" s="15"/>
      <c r="H156" s="15" t="s">
        <v>464</v>
      </c>
      <c r="I156" s="15" t="s">
        <v>25</v>
      </c>
      <c r="J156" s="15" t="s">
        <v>223</v>
      </c>
      <c r="K156" s="15" t="s">
        <v>552</v>
      </c>
      <c r="L156">
        <v>6</v>
      </c>
      <c r="M156">
        <v>13</v>
      </c>
      <c r="N156">
        <v>19</v>
      </c>
      <c r="O156" s="15">
        <v>0</v>
      </c>
      <c r="P156" s="15">
        <v>22</v>
      </c>
      <c r="Q156" s="15"/>
      <c r="R156" s="15"/>
      <c r="S156" s="15" t="s">
        <v>52</v>
      </c>
      <c r="T156" s="15" t="s">
        <v>29</v>
      </c>
      <c r="U156" s="15" t="s">
        <v>30</v>
      </c>
      <c r="V156" s="15"/>
      <c r="W156" s="16"/>
      <c r="AK156" s="15"/>
    </row>
    <row r="157" spans="1:37" x14ac:dyDescent="0.45">
      <c r="A157" s="18">
        <v>156</v>
      </c>
      <c r="B157" s="15" t="s">
        <v>553</v>
      </c>
      <c r="C157" s="15" t="s">
        <v>1324</v>
      </c>
      <c r="D157" s="15" t="s">
        <v>1179</v>
      </c>
      <c r="E157" s="17">
        <v>41758</v>
      </c>
      <c r="F157">
        <v>2014</v>
      </c>
      <c r="G157" s="15" t="s">
        <v>555</v>
      </c>
      <c r="H157" s="15" t="s">
        <v>24</v>
      </c>
      <c r="I157" s="15" t="s">
        <v>354</v>
      </c>
      <c r="J157" s="15" t="s">
        <v>57</v>
      </c>
      <c r="K157" s="15" t="s">
        <v>556</v>
      </c>
      <c r="L157">
        <v>1</v>
      </c>
      <c r="M157">
        <v>6</v>
      </c>
      <c r="N157">
        <v>6</v>
      </c>
      <c r="O157" s="15">
        <v>0</v>
      </c>
      <c r="P157" s="15">
        <v>19</v>
      </c>
      <c r="Q157" s="15">
        <v>1</v>
      </c>
      <c r="R157" s="15" t="s">
        <v>557</v>
      </c>
      <c r="S157" s="15" t="s">
        <v>28</v>
      </c>
      <c r="T157" s="15" t="s">
        <v>122</v>
      </c>
      <c r="U157" s="15" t="s">
        <v>109</v>
      </c>
      <c r="V157" s="15">
        <v>34.025296740000002</v>
      </c>
      <c r="W157" s="16">
        <v>-84.617668309999999</v>
      </c>
      <c r="AK157" s="15"/>
    </row>
    <row r="158" spans="1:37" x14ac:dyDescent="0.45">
      <c r="A158" s="18">
        <v>157</v>
      </c>
      <c r="B158" s="15" t="s">
        <v>558</v>
      </c>
      <c r="C158" s="15" t="s">
        <v>481</v>
      </c>
      <c r="D158" s="15" t="s">
        <v>1152</v>
      </c>
      <c r="E158" s="17">
        <v>41732</v>
      </c>
      <c r="F158">
        <v>2014</v>
      </c>
      <c r="G158" s="15" t="s">
        <v>560</v>
      </c>
      <c r="H158" s="15" t="s">
        <v>34</v>
      </c>
      <c r="I158" s="15" t="s">
        <v>241</v>
      </c>
      <c r="J158" s="15" t="s">
        <v>223</v>
      </c>
      <c r="K158" s="15" t="s">
        <v>561</v>
      </c>
      <c r="L158">
        <v>3</v>
      </c>
      <c r="M158">
        <v>12</v>
      </c>
      <c r="N158">
        <v>15</v>
      </c>
      <c r="O158" s="15">
        <v>3</v>
      </c>
      <c r="P158" s="15">
        <v>34</v>
      </c>
      <c r="Q158" s="15">
        <v>1</v>
      </c>
      <c r="R158" s="15" t="s">
        <v>481</v>
      </c>
      <c r="S158" s="15" t="s">
        <v>47</v>
      </c>
      <c r="T158" s="15" t="s">
        <v>78</v>
      </c>
      <c r="U158" s="15" t="s">
        <v>30</v>
      </c>
      <c r="V158" s="15"/>
      <c r="W158" s="16"/>
      <c r="AK158" s="15"/>
    </row>
    <row r="159" spans="1:37" x14ac:dyDescent="0.45">
      <c r="A159" s="18">
        <v>158</v>
      </c>
      <c r="B159" s="15" t="s">
        <v>481</v>
      </c>
      <c r="C159" s="15" t="s">
        <v>426</v>
      </c>
      <c r="D159" s="15" t="s">
        <v>1152</v>
      </c>
      <c r="E159" s="17">
        <v>41731</v>
      </c>
      <c r="F159">
        <v>2014</v>
      </c>
      <c r="G159" s="15" t="s">
        <v>560</v>
      </c>
      <c r="H159" s="15" t="s">
        <v>34</v>
      </c>
      <c r="I159" s="15" t="s">
        <v>241</v>
      </c>
      <c r="J159" s="15" t="s">
        <v>223</v>
      </c>
      <c r="K159" s="15" t="s">
        <v>562</v>
      </c>
      <c r="L159">
        <v>4</v>
      </c>
      <c r="M159">
        <v>16</v>
      </c>
      <c r="N159">
        <v>19</v>
      </c>
      <c r="O159" s="15">
        <v>3</v>
      </c>
      <c r="P159" s="15">
        <v>34</v>
      </c>
      <c r="Q159" s="15">
        <v>1</v>
      </c>
      <c r="R159" s="15" t="s">
        <v>481</v>
      </c>
      <c r="S159" s="15" t="s">
        <v>52</v>
      </c>
      <c r="T159" s="15" t="s">
        <v>191</v>
      </c>
      <c r="U159" s="15" t="s">
        <v>109</v>
      </c>
      <c r="V159" s="15">
        <v>31.079255060000001</v>
      </c>
      <c r="W159" s="16">
        <v>-97.733923169999997</v>
      </c>
      <c r="AK159" s="15"/>
    </row>
    <row r="160" spans="1:37" x14ac:dyDescent="0.45">
      <c r="A160" s="18">
        <v>159</v>
      </c>
      <c r="B160" s="15" t="s">
        <v>563</v>
      </c>
      <c r="C160" s="15" t="s">
        <v>1210</v>
      </c>
      <c r="D160" s="15" t="s">
        <v>1323</v>
      </c>
      <c r="E160" s="17">
        <v>41721</v>
      </c>
      <c r="F160">
        <v>2014</v>
      </c>
      <c r="G160" s="15" t="s">
        <v>564</v>
      </c>
      <c r="H160" s="15" t="s">
        <v>34</v>
      </c>
      <c r="I160" s="15" t="s">
        <v>25</v>
      </c>
      <c r="J160" s="15" t="s">
        <v>132</v>
      </c>
      <c r="K160" s="15" t="s">
        <v>565</v>
      </c>
      <c r="L160">
        <v>0</v>
      </c>
      <c r="M160">
        <v>8</v>
      </c>
      <c r="N160">
        <v>8</v>
      </c>
      <c r="O160" s="15">
        <v>0</v>
      </c>
      <c r="P160" s="15"/>
      <c r="Q160" s="15"/>
      <c r="R160" s="15"/>
      <c r="S160" s="15" t="s">
        <v>28</v>
      </c>
      <c r="T160" s="15" t="s">
        <v>108</v>
      </c>
      <c r="U160" s="15" t="s">
        <v>109</v>
      </c>
      <c r="V160" s="15">
        <v>37.754578389999999</v>
      </c>
      <c r="W160" s="16">
        <v>-122.4424343</v>
      </c>
      <c r="AK160" s="15"/>
    </row>
    <row r="161" spans="1:37" x14ac:dyDescent="0.45">
      <c r="A161" s="18">
        <v>160</v>
      </c>
      <c r="B161" s="15" t="s">
        <v>566</v>
      </c>
      <c r="C161" s="15" t="s">
        <v>1322</v>
      </c>
      <c r="D161" s="15" t="s">
        <v>1163</v>
      </c>
      <c r="E161" s="17">
        <v>41690</v>
      </c>
      <c r="F161">
        <v>2014</v>
      </c>
      <c r="G161" s="15"/>
      <c r="H161" s="15"/>
      <c r="I161" s="15" t="s">
        <v>568</v>
      </c>
      <c r="J161" s="15" t="s">
        <v>223</v>
      </c>
      <c r="K161" s="15" t="s">
        <v>569</v>
      </c>
      <c r="L161">
        <v>4</v>
      </c>
      <c r="M161">
        <v>2</v>
      </c>
      <c r="N161">
        <v>6</v>
      </c>
      <c r="O161" s="15">
        <v>0</v>
      </c>
      <c r="P161" s="15">
        <v>44</v>
      </c>
      <c r="Q161" s="15"/>
      <c r="R161" s="15"/>
      <c r="S161" s="15" t="s">
        <v>28</v>
      </c>
      <c r="T161" s="15" t="s">
        <v>535</v>
      </c>
      <c r="U161" s="15" t="s">
        <v>570</v>
      </c>
      <c r="V161" s="15">
        <v>41.491112299999998</v>
      </c>
      <c r="W161" s="16">
        <v>-120.549091</v>
      </c>
      <c r="AK161" s="15"/>
    </row>
    <row r="162" spans="1:37" x14ac:dyDescent="0.45">
      <c r="A162" s="18">
        <v>161</v>
      </c>
      <c r="B162" s="15" t="s">
        <v>571</v>
      </c>
      <c r="C162" s="15" t="s">
        <v>1321</v>
      </c>
      <c r="D162" s="15" t="s">
        <v>1287</v>
      </c>
      <c r="E162" s="17">
        <v>41636</v>
      </c>
      <c r="F162">
        <v>2013</v>
      </c>
      <c r="G162" s="15"/>
      <c r="H162" s="15" t="s">
        <v>24</v>
      </c>
      <c r="I162" s="15" t="s">
        <v>573</v>
      </c>
      <c r="J162" s="15" t="s">
        <v>132</v>
      </c>
      <c r="K162" s="15" t="s">
        <v>574</v>
      </c>
      <c r="L162">
        <v>3</v>
      </c>
      <c r="M162">
        <v>5</v>
      </c>
      <c r="N162">
        <v>8</v>
      </c>
      <c r="O162" s="15">
        <v>0</v>
      </c>
      <c r="P162" s="15"/>
      <c r="Q162" s="15"/>
      <c r="R162" s="15"/>
      <c r="S162" s="15" t="s">
        <v>28</v>
      </c>
      <c r="T162" s="15" t="s">
        <v>108</v>
      </c>
      <c r="U162" s="15" t="s">
        <v>109</v>
      </c>
      <c r="V162" s="15">
        <v>32.347295709999997</v>
      </c>
      <c r="W162" s="16">
        <v>-86.267302419999993</v>
      </c>
      <c r="AK162" s="15"/>
    </row>
    <row r="163" spans="1:37" x14ac:dyDescent="0.45">
      <c r="A163" s="18">
        <v>162</v>
      </c>
      <c r="B163" s="15" t="s">
        <v>575</v>
      </c>
      <c r="C163" s="15" t="s">
        <v>1164</v>
      </c>
      <c r="D163" s="15" t="s">
        <v>1163</v>
      </c>
      <c r="E163" s="17">
        <v>41579</v>
      </c>
      <c r="F163">
        <v>2013</v>
      </c>
      <c r="G163" s="15" t="s">
        <v>577</v>
      </c>
      <c r="H163" s="15" t="s">
        <v>34</v>
      </c>
      <c r="I163" s="15" t="s">
        <v>578</v>
      </c>
      <c r="J163" s="15" t="s">
        <v>132</v>
      </c>
      <c r="K163" s="15" t="s">
        <v>579</v>
      </c>
      <c r="L163">
        <v>1</v>
      </c>
      <c r="M163">
        <v>3</v>
      </c>
      <c r="N163">
        <v>4</v>
      </c>
      <c r="O163" s="15">
        <v>1</v>
      </c>
      <c r="P163" s="15">
        <v>23</v>
      </c>
      <c r="Q163" s="15">
        <v>0</v>
      </c>
      <c r="R163" s="15"/>
      <c r="S163" s="15" t="s">
        <v>28</v>
      </c>
      <c r="T163" s="15" t="s">
        <v>122</v>
      </c>
      <c r="U163" s="15" t="s">
        <v>109</v>
      </c>
      <c r="V163" s="15">
        <v>34.176220919999999</v>
      </c>
      <c r="W163" s="16">
        <v>-118.5399542</v>
      </c>
      <c r="AK163" s="15"/>
    </row>
    <row r="164" spans="1:37" x14ac:dyDescent="0.45">
      <c r="A164" s="18">
        <v>163</v>
      </c>
      <c r="B164" s="15" t="s">
        <v>580</v>
      </c>
      <c r="C164" s="15" t="s">
        <v>1320</v>
      </c>
      <c r="D164" s="15" t="s">
        <v>1169</v>
      </c>
      <c r="E164" s="17">
        <v>41568</v>
      </c>
      <c r="F164">
        <v>2013</v>
      </c>
      <c r="G164" s="15" t="s">
        <v>582</v>
      </c>
      <c r="H164" s="15" t="s">
        <v>24</v>
      </c>
      <c r="I164" s="15" t="s">
        <v>25</v>
      </c>
      <c r="J164" s="15" t="s">
        <v>223</v>
      </c>
      <c r="K164" s="15" t="s">
        <v>583</v>
      </c>
      <c r="L164">
        <v>2</v>
      </c>
      <c r="M164">
        <v>2</v>
      </c>
      <c r="N164">
        <v>3</v>
      </c>
      <c r="O164" s="15">
        <v>0</v>
      </c>
      <c r="P164" s="15">
        <v>12</v>
      </c>
      <c r="Q164" s="15"/>
      <c r="R164" s="15"/>
      <c r="S164" s="15" t="s">
        <v>101</v>
      </c>
      <c r="T164" s="15" t="s">
        <v>191</v>
      </c>
      <c r="U164" s="15" t="s">
        <v>109</v>
      </c>
      <c r="V164" s="15">
        <v>39.54058388</v>
      </c>
      <c r="W164" s="16">
        <v>-119.74829099999999</v>
      </c>
      <c r="AK164" s="15"/>
    </row>
    <row r="165" spans="1:37" x14ac:dyDescent="0.45">
      <c r="A165" s="18">
        <v>164</v>
      </c>
      <c r="B165" s="15" t="s">
        <v>584</v>
      </c>
      <c r="C165" s="15" t="s">
        <v>585</v>
      </c>
      <c r="D165" s="15"/>
      <c r="E165" s="17">
        <v>41533</v>
      </c>
      <c r="F165">
        <v>2013</v>
      </c>
      <c r="G165" s="15"/>
      <c r="H165" s="15" t="s">
        <v>24</v>
      </c>
      <c r="I165" s="15" t="s">
        <v>25</v>
      </c>
      <c r="J165" s="15" t="s">
        <v>57</v>
      </c>
      <c r="K165" s="15" t="s">
        <v>586</v>
      </c>
      <c r="L165">
        <v>13</v>
      </c>
      <c r="M165">
        <v>3</v>
      </c>
      <c r="N165">
        <v>15</v>
      </c>
      <c r="O165" s="15">
        <v>0</v>
      </c>
      <c r="P165" s="15">
        <v>34</v>
      </c>
      <c r="Q165" s="15">
        <v>1</v>
      </c>
      <c r="R165" s="15" t="s">
        <v>587</v>
      </c>
      <c r="S165" s="15" t="s">
        <v>52</v>
      </c>
      <c r="T165" s="15" t="s">
        <v>108</v>
      </c>
      <c r="U165" s="15" t="s">
        <v>109</v>
      </c>
      <c r="V165" s="15">
        <v>38.904808940000002</v>
      </c>
      <c r="W165" s="16">
        <v>-77.016297170000001</v>
      </c>
      <c r="AK165" s="15"/>
    </row>
    <row r="166" spans="1:37" x14ac:dyDescent="0.45">
      <c r="A166" s="18">
        <v>165</v>
      </c>
      <c r="B166" s="15" t="s">
        <v>588</v>
      </c>
      <c r="C166" s="15" t="s">
        <v>1319</v>
      </c>
      <c r="D166" s="15" t="s">
        <v>1182</v>
      </c>
      <c r="E166" s="17">
        <v>41500</v>
      </c>
      <c r="F166">
        <v>2013</v>
      </c>
      <c r="G166" s="15"/>
      <c r="H166" s="15"/>
      <c r="I166" s="15" t="s">
        <v>119</v>
      </c>
      <c r="J166" s="15" t="s">
        <v>223</v>
      </c>
      <c r="K166" s="15" t="s">
        <v>590</v>
      </c>
      <c r="L166">
        <v>4</v>
      </c>
      <c r="M166">
        <v>0</v>
      </c>
      <c r="N166">
        <v>4</v>
      </c>
      <c r="O166" s="15">
        <v>0</v>
      </c>
      <c r="P166" s="15">
        <v>40</v>
      </c>
      <c r="Q166" s="15"/>
      <c r="R166" s="15"/>
      <c r="S166" s="15" t="s">
        <v>52</v>
      </c>
      <c r="T166" s="15" t="s">
        <v>122</v>
      </c>
      <c r="U166" s="15" t="s">
        <v>109</v>
      </c>
      <c r="V166" s="15">
        <v>35.467791890000001</v>
      </c>
      <c r="W166" s="16">
        <v>-97.5191631</v>
      </c>
      <c r="AK166" s="15"/>
    </row>
    <row r="167" spans="1:37" x14ac:dyDescent="0.45">
      <c r="A167" s="18">
        <v>166</v>
      </c>
      <c r="B167" s="15" t="s">
        <v>591</v>
      </c>
      <c r="C167" s="15" t="s">
        <v>1175</v>
      </c>
      <c r="D167" s="15" t="s">
        <v>1152</v>
      </c>
      <c r="E167" s="17">
        <v>41493</v>
      </c>
      <c r="F167">
        <v>2013</v>
      </c>
      <c r="G167" s="15" t="s">
        <v>118</v>
      </c>
      <c r="H167" s="15" t="s">
        <v>24</v>
      </c>
      <c r="I167" s="15" t="s">
        <v>25</v>
      </c>
      <c r="J167" s="15" t="s">
        <v>223</v>
      </c>
      <c r="K167" s="15" t="s">
        <v>592</v>
      </c>
      <c r="L167">
        <v>4</v>
      </c>
      <c r="M167">
        <v>4</v>
      </c>
      <c r="N167">
        <v>8</v>
      </c>
      <c r="O167" s="15">
        <v>0</v>
      </c>
      <c r="P167" s="15">
        <v>44</v>
      </c>
      <c r="Q167" s="15">
        <v>0</v>
      </c>
      <c r="R167" s="15"/>
      <c r="S167" s="15" t="s">
        <v>101</v>
      </c>
      <c r="T167" s="15" t="s">
        <v>108</v>
      </c>
      <c r="U167" s="15" t="s">
        <v>109</v>
      </c>
      <c r="V167" s="15">
        <v>32.794805959999998</v>
      </c>
      <c r="W167" s="16">
        <v>-96.766310939999997</v>
      </c>
      <c r="AK167" s="15"/>
    </row>
    <row r="168" spans="1:37" x14ac:dyDescent="0.45">
      <c r="A168" s="18">
        <v>167</v>
      </c>
      <c r="B168" s="15" t="s">
        <v>593</v>
      </c>
      <c r="C168" s="15" t="s">
        <v>1318</v>
      </c>
      <c r="D168" s="15" t="s">
        <v>1244</v>
      </c>
      <c r="E168" s="17">
        <v>41491</v>
      </c>
      <c r="F168">
        <v>2013</v>
      </c>
      <c r="G168" s="15" t="s">
        <v>595</v>
      </c>
      <c r="H168" s="15" t="s">
        <v>24</v>
      </c>
      <c r="I168" s="15" t="s">
        <v>25</v>
      </c>
      <c r="J168" s="15" t="s">
        <v>223</v>
      </c>
      <c r="K168" s="15" t="s">
        <v>596</v>
      </c>
      <c r="L168">
        <v>3</v>
      </c>
      <c r="M168">
        <v>3</v>
      </c>
      <c r="N168">
        <v>6</v>
      </c>
      <c r="O168" s="15">
        <v>0</v>
      </c>
      <c r="P168" s="15">
        <v>59</v>
      </c>
      <c r="Q168" s="15">
        <v>0</v>
      </c>
      <c r="R168" s="15"/>
      <c r="S168" s="15" t="s">
        <v>28</v>
      </c>
      <c r="T168" s="15" t="s">
        <v>122</v>
      </c>
      <c r="U168" s="15" t="s">
        <v>109</v>
      </c>
      <c r="V168" s="15">
        <v>39.753442790000001</v>
      </c>
      <c r="W168" s="16">
        <v>-79.084359559999996</v>
      </c>
      <c r="AK168" s="15"/>
    </row>
    <row r="169" spans="1:37" x14ac:dyDescent="0.45">
      <c r="A169" s="18">
        <v>168</v>
      </c>
      <c r="B169" s="15" t="s">
        <v>597</v>
      </c>
      <c r="C169" s="15" t="s">
        <v>1317</v>
      </c>
      <c r="D169" s="15" t="s">
        <v>1171</v>
      </c>
      <c r="E169" s="17">
        <v>41481</v>
      </c>
      <c r="F169">
        <v>2013</v>
      </c>
      <c r="G169" s="15" t="s">
        <v>599</v>
      </c>
      <c r="H169" s="15" t="s">
        <v>24</v>
      </c>
      <c r="I169" s="15" t="s">
        <v>25</v>
      </c>
      <c r="J169" s="15" t="s">
        <v>57</v>
      </c>
      <c r="K169" s="15" t="s">
        <v>600</v>
      </c>
      <c r="L169">
        <v>7</v>
      </c>
      <c r="M169">
        <v>0</v>
      </c>
      <c r="N169">
        <v>7</v>
      </c>
      <c r="O169" s="15">
        <v>0</v>
      </c>
      <c r="P169" s="15">
        <v>42</v>
      </c>
      <c r="Q169" s="15"/>
      <c r="R169" s="15"/>
      <c r="S169" s="15" t="s">
        <v>47</v>
      </c>
      <c r="T169" s="15" t="s">
        <v>78</v>
      </c>
      <c r="U169" s="15" t="s">
        <v>109</v>
      </c>
      <c r="V169" s="15">
        <v>25.867010499999999</v>
      </c>
      <c r="W169" s="16">
        <v>-80.291462679999995</v>
      </c>
      <c r="AK169" s="15"/>
    </row>
    <row r="170" spans="1:37" x14ac:dyDescent="0.45">
      <c r="A170" s="18">
        <v>169</v>
      </c>
      <c r="B170" s="15" t="s">
        <v>601</v>
      </c>
      <c r="C170" s="15" t="s">
        <v>1316</v>
      </c>
      <c r="D170" s="15" t="s">
        <v>1163</v>
      </c>
      <c r="E170" s="17">
        <v>41432</v>
      </c>
      <c r="F170">
        <v>2013</v>
      </c>
      <c r="G170" s="15"/>
      <c r="H170" s="15" t="s">
        <v>464</v>
      </c>
      <c r="I170" s="15" t="s">
        <v>25</v>
      </c>
      <c r="J170" s="15" t="s">
        <v>223</v>
      </c>
      <c r="K170" s="15" t="s">
        <v>603</v>
      </c>
      <c r="L170">
        <v>6</v>
      </c>
      <c r="M170">
        <v>3</v>
      </c>
      <c r="N170">
        <v>8</v>
      </c>
      <c r="O170" s="15">
        <v>0</v>
      </c>
      <c r="P170" s="15">
        <v>23</v>
      </c>
      <c r="Q170" s="15"/>
      <c r="R170" s="15"/>
      <c r="S170" s="15" t="s">
        <v>52</v>
      </c>
      <c r="T170" s="15" t="s">
        <v>122</v>
      </c>
      <c r="U170" s="15" t="s">
        <v>109</v>
      </c>
      <c r="V170" s="15">
        <v>34.023191490000002</v>
      </c>
      <c r="W170" s="16">
        <v>-118.4815644</v>
      </c>
      <c r="AK170" s="15"/>
    </row>
    <row r="171" spans="1:37" x14ac:dyDescent="0.45">
      <c r="A171" s="18">
        <v>170</v>
      </c>
      <c r="B171" s="15" t="s">
        <v>604</v>
      </c>
      <c r="C171" s="15" t="s">
        <v>1295</v>
      </c>
      <c r="D171" s="15" t="s">
        <v>1159</v>
      </c>
      <c r="E171" s="17">
        <v>41388</v>
      </c>
      <c r="F171">
        <v>2013</v>
      </c>
      <c r="G171" s="15" t="s">
        <v>118</v>
      </c>
      <c r="H171" s="15" t="s">
        <v>24</v>
      </c>
      <c r="I171" s="15" t="s">
        <v>606</v>
      </c>
      <c r="J171" s="15" t="s">
        <v>132</v>
      </c>
      <c r="K171" s="15" t="s">
        <v>607</v>
      </c>
      <c r="L171">
        <v>7</v>
      </c>
      <c r="M171">
        <v>1</v>
      </c>
      <c r="N171">
        <v>7</v>
      </c>
      <c r="O171" s="15">
        <v>0</v>
      </c>
      <c r="P171" s="15">
        <v>43</v>
      </c>
      <c r="Q171" s="15"/>
      <c r="R171" s="15"/>
      <c r="S171" s="15" t="s">
        <v>101</v>
      </c>
      <c r="T171" s="15" t="s">
        <v>122</v>
      </c>
      <c r="U171" s="15" t="s">
        <v>109</v>
      </c>
      <c r="V171" s="15">
        <v>39.542313350000001</v>
      </c>
      <c r="W171" s="16">
        <v>-90.330298519999999</v>
      </c>
      <c r="AK171" s="15"/>
    </row>
    <row r="172" spans="1:37" x14ac:dyDescent="0.45">
      <c r="A172" s="18">
        <v>171</v>
      </c>
      <c r="B172" s="15" t="s">
        <v>608</v>
      </c>
      <c r="C172" s="15" t="s">
        <v>1315</v>
      </c>
      <c r="D172" s="15" t="s">
        <v>1155</v>
      </c>
      <c r="E172" s="17">
        <v>41385</v>
      </c>
      <c r="F172">
        <v>2013</v>
      </c>
      <c r="G172" s="15" t="s">
        <v>610</v>
      </c>
      <c r="H172" s="15" t="s">
        <v>24</v>
      </c>
      <c r="I172" s="15" t="s">
        <v>611</v>
      </c>
      <c r="J172" s="15" t="s">
        <v>132</v>
      </c>
      <c r="K172" s="15" t="s">
        <v>612</v>
      </c>
      <c r="L172">
        <v>5</v>
      </c>
      <c r="M172">
        <v>0</v>
      </c>
      <c r="N172">
        <v>4</v>
      </c>
      <c r="O172" s="15">
        <v>0</v>
      </c>
      <c r="P172" s="15">
        <v>27</v>
      </c>
      <c r="Q172" s="15"/>
      <c r="R172" s="15"/>
      <c r="S172" s="15" t="s">
        <v>101</v>
      </c>
      <c r="T172" s="15" t="s">
        <v>108</v>
      </c>
      <c r="U172" s="15" t="s">
        <v>109</v>
      </c>
      <c r="V172" s="15">
        <v>47.309097209999997</v>
      </c>
      <c r="W172" s="16">
        <v>-122.3357553</v>
      </c>
      <c r="AK172" s="15"/>
    </row>
    <row r="173" spans="1:37" x14ac:dyDescent="0.45">
      <c r="A173" s="18">
        <v>172</v>
      </c>
      <c r="B173" s="15" t="s">
        <v>613</v>
      </c>
      <c r="C173" s="15" t="s">
        <v>1314</v>
      </c>
      <c r="D173" s="15" t="s">
        <v>1161</v>
      </c>
      <c r="E173" s="17">
        <v>41346</v>
      </c>
      <c r="F173">
        <v>2013</v>
      </c>
      <c r="G173" s="15"/>
      <c r="H173" s="15" t="s">
        <v>464</v>
      </c>
      <c r="I173" s="15" t="s">
        <v>25</v>
      </c>
      <c r="J173" s="15" t="s">
        <v>223</v>
      </c>
      <c r="K173" s="15" t="s">
        <v>615</v>
      </c>
      <c r="L173">
        <v>5</v>
      </c>
      <c r="M173">
        <v>2</v>
      </c>
      <c r="N173">
        <v>6</v>
      </c>
      <c r="O173" s="15">
        <v>0</v>
      </c>
      <c r="P173" s="15">
        <v>64</v>
      </c>
      <c r="Q173" s="15">
        <v>0</v>
      </c>
      <c r="R173" s="15"/>
      <c r="S173" s="15" t="s">
        <v>28</v>
      </c>
      <c r="T173" s="15" t="s">
        <v>122</v>
      </c>
      <c r="U173" s="15" t="s">
        <v>109</v>
      </c>
      <c r="V173" s="15">
        <v>43.010401100000003</v>
      </c>
      <c r="W173" s="16">
        <v>-75.007511899999997</v>
      </c>
      <c r="AK173" s="15"/>
    </row>
    <row r="174" spans="1:37" x14ac:dyDescent="0.45">
      <c r="A174" s="18">
        <v>173</v>
      </c>
      <c r="B174" s="15" t="s">
        <v>616</v>
      </c>
      <c r="C174" s="15" t="s">
        <v>1313</v>
      </c>
      <c r="D174" s="15" t="s">
        <v>1163</v>
      </c>
      <c r="E174" s="17">
        <v>41324</v>
      </c>
      <c r="F174">
        <v>2013</v>
      </c>
      <c r="G174" s="15"/>
      <c r="H174" s="15" t="s">
        <v>464</v>
      </c>
      <c r="I174" s="15" t="s">
        <v>25</v>
      </c>
      <c r="J174" s="15" t="s">
        <v>223</v>
      </c>
      <c r="K174" s="15" t="s">
        <v>618</v>
      </c>
      <c r="L174">
        <v>4</v>
      </c>
      <c r="M174">
        <v>3</v>
      </c>
      <c r="N174">
        <v>6</v>
      </c>
      <c r="O174" s="15">
        <v>0</v>
      </c>
      <c r="P174" s="15">
        <v>20</v>
      </c>
      <c r="Q174" s="15">
        <v>0</v>
      </c>
      <c r="R174" s="15"/>
      <c r="S174" s="15" t="s">
        <v>52</v>
      </c>
      <c r="T174" s="15" t="s">
        <v>122</v>
      </c>
      <c r="U174" s="15" t="s">
        <v>109</v>
      </c>
      <c r="V174" s="15">
        <v>33.54961059</v>
      </c>
      <c r="W174" s="16">
        <v>-117.6415707</v>
      </c>
      <c r="AK174" s="15"/>
    </row>
    <row r="175" spans="1:37" x14ac:dyDescent="0.45">
      <c r="A175" s="18">
        <v>174</v>
      </c>
      <c r="B175" s="15" t="s">
        <v>619</v>
      </c>
      <c r="C175" s="15" t="s">
        <v>1312</v>
      </c>
      <c r="D175" s="15" t="s">
        <v>1163</v>
      </c>
      <c r="E175" s="17">
        <v>41308</v>
      </c>
      <c r="F175">
        <v>2013</v>
      </c>
      <c r="G175" s="15"/>
      <c r="H175" s="15" t="s">
        <v>464</v>
      </c>
      <c r="I175" s="15" t="s">
        <v>621</v>
      </c>
      <c r="J175" s="15" t="s">
        <v>132</v>
      </c>
      <c r="K175" s="15" t="s">
        <v>622</v>
      </c>
      <c r="L175">
        <v>4</v>
      </c>
      <c r="M175">
        <v>2</v>
      </c>
      <c r="N175">
        <v>7</v>
      </c>
      <c r="O175" s="15">
        <v>1</v>
      </c>
      <c r="P175" s="15">
        <v>33</v>
      </c>
      <c r="Q175" s="15"/>
      <c r="R175" s="15"/>
      <c r="S175" s="15" t="s">
        <v>52</v>
      </c>
      <c r="T175" s="15" t="s">
        <v>108</v>
      </c>
      <c r="U175" s="15" t="s">
        <v>109</v>
      </c>
      <c r="V175" s="15">
        <v>33.67803464</v>
      </c>
      <c r="W175" s="16">
        <v>-117.773628</v>
      </c>
      <c r="AK175" s="15"/>
    </row>
    <row r="176" spans="1:37" x14ac:dyDescent="0.45">
      <c r="A176" s="18">
        <v>175</v>
      </c>
      <c r="B176" s="15" t="s">
        <v>623</v>
      </c>
      <c r="C176" s="15" t="s">
        <v>430</v>
      </c>
      <c r="D176" s="15" t="s">
        <v>1154</v>
      </c>
      <c r="E176" s="17">
        <v>41304</v>
      </c>
      <c r="F176">
        <v>2013</v>
      </c>
      <c r="G176" s="15" t="s">
        <v>624</v>
      </c>
      <c r="H176" s="15" t="s">
        <v>34</v>
      </c>
      <c r="I176" s="15" t="s">
        <v>25</v>
      </c>
      <c r="J176" s="15" t="s">
        <v>223</v>
      </c>
      <c r="K176" s="15" t="s">
        <v>625</v>
      </c>
      <c r="L176">
        <v>3</v>
      </c>
      <c r="M176">
        <v>1</v>
      </c>
      <c r="N176">
        <v>3</v>
      </c>
      <c r="O176" s="15">
        <v>0</v>
      </c>
      <c r="P176" s="15">
        <v>70</v>
      </c>
      <c r="Q176" s="15"/>
      <c r="R176" s="15"/>
      <c r="S176" s="15" t="s">
        <v>101</v>
      </c>
      <c r="T176" s="15" t="s">
        <v>122</v>
      </c>
      <c r="U176" s="15" t="s">
        <v>109</v>
      </c>
      <c r="V176" s="15">
        <v>33.571458749999998</v>
      </c>
      <c r="W176" s="16">
        <v>-112.09048540000001</v>
      </c>
      <c r="AK176" s="15"/>
    </row>
    <row r="177" spans="1:37" x14ac:dyDescent="0.45">
      <c r="A177" s="18">
        <v>176</v>
      </c>
      <c r="B177" s="15" t="s">
        <v>626</v>
      </c>
      <c r="C177" s="15" t="s">
        <v>1311</v>
      </c>
      <c r="D177" s="15" t="s">
        <v>1310</v>
      </c>
      <c r="E177" s="17">
        <v>41293</v>
      </c>
      <c r="F177">
        <v>2013</v>
      </c>
      <c r="G177" s="15" t="s">
        <v>118</v>
      </c>
      <c r="H177" s="15" t="s">
        <v>24</v>
      </c>
      <c r="I177" s="15" t="s">
        <v>119</v>
      </c>
      <c r="J177" s="15" t="s">
        <v>223</v>
      </c>
      <c r="K177" s="15" t="s">
        <v>628</v>
      </c>
      <c r="L177">
        <v>5</v>
      </c>
      <c r="M177">
        <v>0</v>
      </c>
      <c r="N177">
        <v>5</v>
      </c>
      <c r="O177" s="15">
        <v>0</v>
      </c>
      <c r="P177" s="15">
        <v>15</v>
      </c>
      <c r="Q177" s="15"/>
      <c r="R177" s="15"/>
      <c r="S177" s="15" t="s">
        <v>52</v>
      </c>
      <c r="T177" s="15" t="s">
        <v>191</v>
      </c>
      <c r="U177" s="15" t="s">
        <v>109</v>
      </c>
      <c r="V177" s="15">
        <v>35.152905220000001</v>
      </c>
      <c r="W177" s="16">
        <v>-106.7791378</v>
      </c>
      <c r="AK177" s="15"/>
    </row>
    <row r="178" spans="1:37" x14ac:dyDescent="0.45">
      <c r="A178" s="18">
        <v>177</v>
      </c>
      <c r="B178" s="15" t="s">
        <v>629</v>
      </c>
      <c r="C178" s="15" t="s">
        <v>1309</v>
      </c>
      <c r="D178" s="15" t="s">
        <v>1240</v>
      </c>
      <c r="E178" s="17">
        <v>41257</v>
      </c>
      <c r="F178">
        <v>2012</v>
      </c>
      <c r="G178" s="15"/>
      <c r="H178" s="15" t="s">
        <v>464</v>
      </c>
      <c r="I178" s="15" t="s">
        <v>631</v>
      </c>
      <c r="J178" s="15" t="s">
        <v>57</v>
      </c>
      <c r="K178" s="15" t="s">
        <v>632</v>
      </c>
      <c r="L178">
        <v>28</v>
      </c>
      <c r="M178">
        <v>2</v>
      </c>
      <c r="N178">
        <v>29</v>
      </c>
      <c r="O178" s="15">
        <v>0</v>
      </c>
      <c r="P178" s="15">
        <v>20</v>
      </c>
      <c r="Q178" s="15"/>
      <c r="R178" s="15"/>
      <c r="S178" s="15" t="s">
        <v>52</v>
      </c>
      <c r="T178" s="15" t="s">
        <v>122</v>
      </c>
      <c r="U178" s="15" t="s">
        <v>109</v>
      </c>
      <c r="V178" s="15">
        <v>41.411908459999999</v>
      </c>
      <c r="W178" s="16">
        <v>-73.31196267</v>
      </c>
      <c r="AK178" s="15"/>
    </row>
    <row r="179" spans="1:37" x14ac:dyDescent="0.45">
      <c r="A179" s="18">
        <v>178</v>
      </c>
      <c r="B179" s="15" t="s">
        <v>633</v>
      </c>
      <c r="C179" s="15" t="s">
        <v>1308</v>
      </c>
      <c r="D179" s="15" t="s">
        <v>1246</v>
      </c>
      <c r="E179" s="17">
        <v>41254</v>
      </c>
      <c r="F179">
        <v>2012</v>
      </c>
      <c r="G179" s="15" t="s">
        <v>491</v>
      </c>
      <c r="H179" s="15" t="s">
        <v>24</v>
      </c>
      <c r="I179" s="15" t="s">
        <v>25</v>
      </c>
      <c r="J179" s="15" t="s">
        <v>57</v>
      </c>
      <c r="K179" s="15" t="s">
        <v>635</v>
      </c>
      <c r="L179">
        <v>3</v>
      </c>
      <c r="M179">
        <v>1</v>
      </c>
      <c r="N179">
        <v>3</v>
      </c>
      <c r="O179" s="15">
        <v>0</v>
      </c>
      <c r="P179" s="15">
        <v>22</v>
      </c>
      <c r="Q179" s="15">
        <v>0</v>
      </c>
      <c r="R179" s="15"/>
      <c r="S179" s="15" t="s">
        <v>28</v>
      </c>
      <c r="T179" s="15" t="s">
        <v>191</v>
      </c>
      <c r="U179" s="15" t="s">
        <v>109</v>
      </c>
      <c r="V179" s="15">
        <v>45.448531070000001</v>
      </c>
      <c r="W179" s="16">
        <v>-122.5440133</v>
      </c>
      <c r="AK179" s="15"/>
    </row>
    <row r="180" spans="1:37" x14ac:dyDescent="0.45">
      <c r="A180" s="18">
        <v>179</v>
      </c>
      <c r="B180" s="15" t="s">
        <v>636</v>
      </c>
      <c r="C180" s="15" t="s">
        <v>1263</v>
      </c>
      <c r="D180" s="15" t="s">
        <v>1239</v>
      </c>
      <c r="E180" s="17">
        <v>41203</v>
      </c>
      <c r="F180">
        <v>2012</v>
      </c>
      <c r="G180" s="15" t="s">
        <v>636</v>
      </c>
      <c r="H180" s="15" t="s">
        <v>24</v>
      </c>
      <c r="I180" s="15" t="s">
        <v>339</v>
      </c>
      <c r="J180" s="15" t="s">
        <v>223</v>
      </c>
      <c r="K180" s="15" t="s">
        <v>638</v>
      </c>
      <c r="L180">
        <v>4</v>
      </c>
      <c r="M180">
        <v>4</v>
      </c>
      <c r="N180">
        <v>7</v>
      </c>
      <c r="O180" s="15">
        <v>0</v>
      </c>
      <c r="P180" s="15">
        <v>45</v>
      </c>
      <c r="Q180" s="15"/>
      <c r="R180" s="15"/>
      <c r="S180" s="15" t="s">
        <v>28</v>
      </c>
      <c r="T180" s="15" t="s">
        <v>108</v>
      </c>
      <c r="U180" s="15" t="s">
        <v>109</v>
      </c>
      <c r="V180" s="15">
        <v>43.063966909999998</v>
      </c>
      <c r="W180" s="16">
        <v>-88.122997580000003</v>
      </c>
      <c r="AK180" s="15"/>
    </row>
    <row r="181" spans="1:37" x14ac:dyDescent="0.45">
      <c r="A181" s="18">
        <v>180</v>
      </c>
      <c r="B181" s="15" t="s">
        <v>639</v>
      </c>
      <c r="C181" s="15" t="s">
        <v>1172</v>
      </c>
      <c r="D181" s="15" t="s">
        <v>1171</v>
      </c>
      <c r="E181" s="17">
        <v>41180</v>
      </c>
      <c r="F181">
        <v>2012</v>
      </c>
      <c r="G181" s="15" t="s">
        <v>343</v>
      </c>
      <c r="H181" s="15" t="s">
        <v>24</v>
      </c>
      <c r="I181" s="15" t="s">
        <v>25</v>
      </c>
      <c r="J181" s="15" t="s">
        <v>57</v>
      </c>
      <c r="K181" s="15" t="s">
        <v>641</v>
      </c>
      <c r="L181">
        <v>0</v>
      </c>
      <c r="M181">
        <v>15</v>
      </c>
      <c r="N181">
        <v>15</v>
      </c>
      <c r="O181" s="15">
        <v>0</v>
      </c>
      <c r="P181" s="15"/>
      <c r="Q181" s="15"/>
      <c r="R181" s="15"/>
      <c r="S181" s="15" t="s">
        <v>101</v>
      </c>
      <c r="T181" s="15" t="s">
        <v>108</v>
      </c>
      <c r="U181" s="15" t="s">
        <v>109</v>
      </c>
      <c r="V181" s="15">
        <v>25.796539429999999</v>
      </c>
      <c r="W181" s="16">
        <v>-80.208403970000006</v>
      </c>
      <c r="AK181" s="15"/>
    </row>
    <row r="182" spans="1:37" x14ac:dyDescent="0.45">
      <c r="A182" s="18">
        <v>181</v>
      </c>
      <c r="B182" s="15" t="s">
        <v>642</v>
      </c>
      <c r="C182" s="15" t="s">
        <v>1307</v>
      </c>
      <c r="D182" s="15" t="s">
        <v>1264</v>
      </c>
      <c r="E182" s="17">
        <v>41179</v>
      </c>
      <c r="F182">
        <v>2012</v>
      </c>
      <c r="G182" s="15" t="s">
        <v>643</v>
      </c>
      <c r="H182" s="15" t="s">
        <v>24</v>
      </c>
      <c r="I182" s="15" t="s">
        <v>644</v>
      </c>
      <c r="J182" s="15" t="s">
        <v>62</v>
      </c>
      <c r="K182" s="15" t="s">
        <v>645</v>
      </c>
      <c r="L182">
        <v>7</v>
      </c>
      <c r="M182">
        <v>2</v>
      </c>
      <c r="N182">
        <v>8</v>
      </c>
      <c r="O182" s="15">
        <v>0</v>
      </c>
      <c r="P182" s="15">
        <v>36</v>
      </c>
      <c r="Q182" s="15">
        <v>0</v>
      </c>
      <c r="R182" s="15"/>
      <c r="S182" s="15" t="s">
        <v>52</v>
      </c>
      <c r="T182" s="15" t="s">
        <v>122</v>
      </c>
      <c r="U182" s="15" t="s">
        <v>109</v>
      </c>
      <c r="V182" s="15">
        <v>44.963587220000001</v>
      </c>
      <c r="W182" s="16">
        <v>-93.267836869999996</v>
      </c>
      <c r="AK182" s="15"/>
    </row>
    <row r="183" spans="1:37" x14ac:dyDescent="0.45">
      <c r="A183" s="18">
        <v>182</v>
      </c>
      <c r="B183" s="15" t="s">
        <v>646</v>
      </c>
      <c r="C183" s="15" t="s">
        <v>1306</v>
      </c>
      <c r="D183" s="15" t="s">
        <v>1239</v>
      </c>
      <c r="E183" s="17">
        <v>41126</v>
      </c>
      <c r="F183">
        <v>2012</v>
      </c>
      <c r="G183" s="15" t="s">
        <v>648</v>
      </c>
      <c r="H183" s="15" t="s">
        <v>24</v>
      </c>
      <c r="I183" s="15" t="s">
        <v>649</v>
      </c>
      <c r="J183" s="15" t="s">
        <v>72</v>
      </c>
      <c r="K183" s="15" t="s">
        <v>650</v>
      </c>
      <c r="L183">
        <v>7</v>
      </c>
      <c r="M183">
        <v>4</v>
      </c>
      <c r="N183">
        <v>10</v>
      </c>
      <c r="O183" s="15">
        <v>0</v>
      </c>
      <c r="P183" s="15">
        <v>40</v>
      </c>
      <c r="Q183" s="15">
        <v>1</v>
      </c>
      <c r="R183" s="15" t="s">
        <v>93</v>
      </c>
      <c r="S183" s="15" t="s">
        <v>28</v>
      </c>
      <c r="T183" s="15" t="s">
        <v>122</v>
      </c>
      <c r="U183" s="15" t="s">
        <v>109</v>
      </c>
      <c r="V183" s="15">
        <v>42.880274419999999</v>
      </c>
      <c r="W183" s="16">
        <v>-87.900870789999999</v>
      </c>
      <c r="AK183" s="15"/>
    </row>
    <row r="184" spans="1:37" x14ac:dyDescent="0.45">
      <c r="A184" s="18">
        <v>183</v>
      </c>
      <c r="B184" s="15" t="s">
        <v>651</v>
      </c>
      <c r="C184" s="15" t="s">
        <v>1219</v>
      </c>
      <c r="D184" s="15" t="s">
        <v>1218</v>
      </c>
      <c r="E184" s="17">
        <v>41110</v>
      </c>
      <c r="F184">
        <v>2012</v>
      </c>
      <c r="G184" s="15" t="s">
        <v>367</v>
      </c>
      <c r="H184" s="15" t="s">
        <v>24</v>
      </c>
      <c r="I184" s="15" t="s">
        <v>25</v>
      </c>
      <c r="J184" s="15" t="s">
        <v>57</v>
      </c>
      <c r="K184" s="15" t="s">
        <v>653</v>
      </c>
      <c r="L184">
        <v>12</v>
      </c>
      <c r="M184">
        <v>70</v>
      </c>
      <c r="N184">
        <v>82</v>
      </c>
      <c r="O184" s="15">
        <v>0</v>
      </c>
      <c r="P184" s="15">
        <v>24</v>
      </c>
      <c r="Q184" s="15"/>
      <c r="R184" s="15"/>
      <c r="S184" s="15" t="s">
        <v>52</v>
      </c>
      <c r="T184" s="15" t="s">
        <v>654</v>
      </c>
      <c r="U184" s="15" t="s">
        <v>109</v>
      </c>
      <c r="V184" s="15">
        <v>39.709282999999999</v>
      </c>
      <c r="W184" s="16">
        <v>-104.823488</v>
      </c>
      <c r="AK184" s="15"/>
    </row>
    <row r="185" spans="1:37" x14ac:dyDescent="0.45">
      <c r="A185" s="18">
        <v>184</v>
      </c>
      <c r="B185" s="15" t="s">
        <v>655</v>
      </c>
      <c r="C185" s="15" t="s">
        <v>1305</v>
      </c>
      <c r="D185" s="15" t="s">
        <v>1287</v>
      </c>
      <c r="E185" s="17">
        <v>41069</v>
      </c>
      <c r="F185">
        <v>2012</v>
      </c>
      <c r="G185" s="15" t="s">
        <v>599</v>
      </c>
      <c r="H185" s="15" t="s">
        <v>24</v>
      </c>
      <c r="I185" s="15" t="s">
        <v>331</v>
      </c>
      <c r="J185" s="15" t="s">
        <v>57</v>
      </c>
      <c r="K185" s="15" t="s">
        <v>657</v>
      </c>
      <c r="L185">
        <v>3</v>
      </c>
      <c r="M185">
        <v>3</v>
      </c>
      <c r="N185">
        <v>6</v>
      </c>
      <c r="O185" s="15">
        <v>0</v>
      </c>
      <c r="P185" s="15">
        <v>22</v>
      </c>
      <c r="Q185" s="15"/>
      <c r="R185" s="15"/>
      <c r="S185" s="15" t="s">
        <v>101</v>
      </c>
      <c r="T185" s="15" t="s">
        <v>108</v>
      </c>
      <c r="U185" s="15" t="s">
        <v>109</v>
      </c>
      <c r="V185" s="15">
        <v>32.60598014</v>
      </c>
      <c r="W185" s="16">
        <v>-85.489892530000006</v>
      </c>
      <c r="AK185" s="15"/>
    </row>
    <row r="186" spans="1:37" x14ac:dyDescent="0.45">
      <c r="A186" s="18">
        <v>185</v>
      </c>
      <c r="B186" s="15" t="s">
        <v>658</v>
      </c>
      <c r="C186" s="15" t="s">
        <v>1173</v>
      </c>
      <c r="D186" s="15" t="s">
        <v>1155</v>
      </c>
      <c r="E186" s="17">
        <v>41059</v>
      </c>
      <c r="F186">
        <v>2012</v>
      </c>
      <c r="G186" s="15"/>
      <c r="H186" s="15" t="s">
        <v>464</v>
      </c>
      <c r="I186" s="15" t="s">
        <v>25</v>
      </c>
      <c r="J186" s="15" t="s">
        <v>223</v>
      </c>
      <c r="K186" s="15" t="s">
        <v>659</v>
      </c>
      <c r="L186">
        <v>6</v>
      </c>
      <c r="M186">
        <v>1</v>
      </c>
      <c r="N186">
        <v>6</v>
      </c>
      <c r="O186" s="15">
        <v>0</v>
      </c>
      <c r="P186" s="15">
        <v>40</v>
      </c>
      <c r="Q186" s="15"/>
      <c r="R186" s="15"/>
      <c r="S186" s="15" t="s">
        <v>52</v>
      </c>
      <c r="T186" s="15" t="s">
        <v>122</v>
      </c>
      <c r="U186" s="15" t="s">
        <v>109</v>
      </c>
      <c r="V186" s="15">
        <v>47.621995750000004</v>
      </c>
      <c r="W186" s="16">
        <v>-122.323646</v>
      </c>
      <c r="AK186" s="15"/>
    </row>
    <row r="187" spans="1:37" x14ac:dyDescent="0.45">
      <c r="A187" s="18">
        <v>186</v>
      </c>
      <c r="B187" s="15" t="s">
        <v>660</v>
      </c>
      <c r="C187" s="15" t="s">
        <v>1173</v>
      </c>
      <c r="D187" s="15" t="s">
        <v>1155</v>
      </c>
      <c r="E187" s="17">
        <v>41049</v>
      </c>
      <c r="F187">
        <v>2012</v>
      </c>
      <c r="G187" s="15"/>
      <c r="H187" s="15" t="s">
        <v>464</v>
      </c>
      <c r="I187" s="15" t="s">
        <v>25</v>
      </c>
      <c r="J187" s="15" t="s">
        <v>223</v>
      </c>
      <c r="K187" s="15" t="s">
        <v>661</v>
      </c>
      <c r="L187">
        <v>6</v>
      </c>
      <c r="M187">
        <v>1</v>
      </c>
      <c r="N187">
        <v>7</v>
      </c>
      <c r="O187" s="15">
        <v>0</v>
      </c>
      <c r="P187" s="15">
        <v>40</v>
      </c>
      <c r="Q187" s="15"/>
      <c r="R187" s="15"/>
      <c r="S187" s="15" t="s">
        <v>52</v>
      </c>
      <c r="T187" s="15" t="s">
        <v>654</v>
      </c>
      <c r="U187" s="15" t="s">
        <v>109</v>
      </c>
      <c r="V187" s="15">
        <v>47.603832099999998</v>
      </c>
      <c r="W187" s="16">
        <v>-122.3300624</v>
      </c>
      <c r="AK187" s="15"/>
    </row>
    <row r="188" spans="1:37" x14ac:dyDescent="0.45">
      <c r="A188" s="18">
        <v>187</v>
      </c>
      <c r="B188" s="15" t="s">
        <v>662</v>
      </c>
      <c r="C188" s="15" t="s">
        <v>442</v>
      </c>
      <c r="D188" s="15" t="s">
        <v>1182</v>
      </c>
      <c r="E188" s="17">
        <v>41005</v>
      </c>
      <c r="F188">
        <v>2012</v>
      </c>
      <c r="G188" s="15" t="s">
        <v>443</v>
      </c>
      <c r="H188" s="15"/>
      <c r="I188" s="15" t="s">
        <v>663</v>
      </c>
      <c r="J188" s="15" t="s">
        <v>72</v>
      </c>
      <c r="K188" s="15" t="s">
        <v>664</v>
      </c>
      <c r="L188">
        <v>3</v>
      </c>
      <c r="M188">
        <v>2</v>
      </c>
      <c r="N188">
        <v>5</v>
      </c>
      <c r="O188" s="15">
        <v>0</v>
      </c>
      <c r="P188" s="15" t="s">
        <v>665</v>
      </c>
      <c r="Q188" s="15"/>
      <c r="R188" s="15"/>
      <c r="S188" s="15" t="s">
        <v>28</v>
      </c>
      <c r="T188" s="15" t="s">
        <v>122</v>
      </c>
      <c r="U188" s="15" t="s">
        <v>109</v>
      </c>
      <c r="V188" s="15">
        <v>36.135432379999997</v>
      </c>
      <c r="W188" s="16">
        <v>-95.913161169999995</v>
      </c>
      <c r="AK188" s="15"/>
    </row>
    <row r="189" spans="1:37" x14ac:dyDescent="0.45">
      <c r="A189" s="18">
        <v>188</v>
      </c>
      <c r="B189" s="15" t="s">
        <v>666</v>
      </c>
      <c r="C189" s="15" t="s">
        <v>1304</v>
      </c>
      <c r="D189" s="15" t="s">
        <v>1163</v>
      </c>
      <c r="E189" s="17">
        <v>41001</v>
      </c>
      <c r="F189">
        <v>2012</v>
      </c>
      <c r="G189" s="15" t="s">
        <v>668</v>
      </c>
      <c r="H189" s="15" t="s">
        <v>24</v>
      </c>
      <c r="I189" s="15" t="s">
        <v>25</v>
      </c>
      <c r="J189" s="15" t="s">
        <v>57</v>
      </c>
      <c r="K189" s="15" t="s">
        <v>669</v>
      </c>
      <c r="L189">
        <v>7</v>
      </c>
      <c r="M189">
        <v>3</v>
      </c>
      <c r="N189">
        <v>10</v>
      </c>
      <c r="O189" s="15">
        <v>0</v>
      </c>
      <c r="P189" s="15">
        <v>43</v>
      </c>
      <c r="Q189" s="15"/>
      <c r="R189" s="15"/>
      <c r="S189" s="15" t="s">
        <v>52</v>
      </c>
      <c r="T189" s="15" t="s">
        <v>53</v>
      </c>
      <c r="U189" s="15" t="s">
        <v>109</v>
      </c>
      <c r="V189" s="15">
        <v>37.804380799999997</v>
      </c>
      <c r="W189" s="16">
        <v>-122.2708166</v>
      </c>
      <c r="AK189" s="15"/>
    </row>
    <row r="190" spans="1:37" x14ac:dyDescent="0.45">
      <c r="A190" s="18">
        <v>189</v>
      </c>
      <c r="B190" s="15" t="s">
        <v>670</v>
      </c>
      <c r="C190" s="15" t="s">
        <v>1303</v>
      </c>
      <c r="D190" s="15" t="s">
        <v>1223</v>
      </c>
      <c r="E190" s="17">
        <v>40966</v>
      </c>
      <c r="F190">
        <v>2012</v>
      </c>
      <c r="G190" s="15" t="s">
        <v>672</v>
      </c>
      <c r="H190" s="15" t="s">
        <v>24</v>
      </c>
      <c r="I190" s="15" t="s">
        <v>331</v>
      </c>
      <c r="J190" s="15" t="s">
        <v>57</v>
      </c>
      <c r="K190" s="15" t="s">
        <v>673</v>
      </c>
      <c r="L190">
        <v>3</v>
      </c>
      <c r="M190">
        <v>3</v>
      </c>
      <c r="N190">
        <v>6</v>
      </c>
      <c r="O190" s="15">
        <v>0</v>
      </c>
      <c r="P190" s="15">
        <v>17</v>
      </c>
      <c r="Q190" s="15"/>
      <c r="R190" s="15"/>
      <c r="S190" s="15" t="s">
        <v>52</v>
      </c>
      <c r="T190" s="15" t="s">
        <v>122</v>
      </c>
      <c r="U190" s="15" t="s">
        <v>109</v>
      </c>
      <c r="V190" s="15">
        <v>41.580255409999999</v>
      </c>
      <c r="W190" s="16">
        <v>-81.208126250000007</v>
      </c>
      <c r="AK190" s="15"/>
    </row>
    <row r="191" spans="1:37" x14ac:dyDescent="0.45">
      <c r="A191" s="18">
        <v>190</v>
      </c>
      <c r="B191" s="15" t="s">
        <v>674</v>
      </c>
      <c r="C191" s="15" t="s">
        <v>1302</v>
      </c>
      <c r="D191" s="15" t="s">
        <v>1179</v>
      </c>
      <c r="E191" s="17">
        <v>40961</v>
      </c>
      <c r="F191">
        <v>2012</v>
      </c>
      <c r="G191" s="15" t="s">
        <v>676</v>
      </c>
      <c r="H191" s="15" t="s">
        <v>24</v>
      </c>
      <c r="I191" s="15" t="s">
        <v>119</v>
      </c>
      <c r="J191" s="15" t="s">
        <v>132</v>
      </c>
      <c r="K191" s="15" t="s">
        <v>677</v>
      </c>
      <c r="L191">
        <v>5</v>
      </c>
      <c r="M191">
        <v>0</v>
      </c>
      <c r="N191">
        <v>5</v>
      </c>
      <c r="O191" s="15">
        <v>0</v>
      </c>
      <c r="P191" s="15">
        <v>59</v>
      </c>
      <c r="Q191" s="15"/>
      <c r="R191" s="15"/>
      <c r="S191" s="15" t="s">
        <v>52</v>
      </c>
      <c r="T191" s="15" t="s">
        <v>53</v>
      </c>
      <c r="U191" s="15" t="s">
        <v>109</v>
      </c>
      <c r="V191" s="15">
        <v>33.941212700000001</v>
      </c>
      <c r="W191" s="16">
        <v>-84.213530899999995</v>
      </c>
      <c r="AK191" s="15"/>
    </row>
    <row r="192" spans="1:37" x14ac:dyDescent="0.45">
      <c r="A192" s="18">
        <v>191</v>
      </c>
      <c r="B192" s="15" t="s">
        <v>678</v>
      </c>
      <c r="C192" s="15" t="s">
        <v>1301</v>
      </c>
      <c r="D192" s="15" t="s">
        <v>1287</v>
      </c>
      <c r="E192" s="17">
        <v>40937</v>
      </c>
      <c r="F192">
        <v>2012</v>
      </c>
      <c r="G192" s="15" t="s">
        <v>118</v>
      </c>
      <c r="H192" s="15" t="s">
        <v>24</v>
      </c>
      <c r="I192" s="15" t="s">
        <v>25</v>
      </c>
      <c r="J192" s="15" t="s">
        <v>57</v>
      </c>
      <c r="K192" s="15" t="s">
        <v>679</v>
      </c>
      <c r="L192">
        <v>5</v>
      </c>
      <c r="M192">
        <v>0</v>
      </c>
      <c r="N192">
        <v>5</v>
      </c>
      <c r="O192" s="15">
        <v>0</v>
      </c>
      <c r="P192" s="15"/>
      <c r="Q192" s="15"/>
      <c r="R192" s="15"/>
      <c r="S192" s="15" t="s">
        <v>28</v>
      </c>
      <c r="T192" s="15" t="s">
        <v>108</v>
      </c>
      <c r="U192" s="15" t="s">
        <v>109</v>
      </c>
      <c r="V192" s="15">
        <v>33.5282865</v>
      </c>
      <c r="W192" s="16">
        <v>-86.795504480000005</v>
      </c>
      <c r="AK192" s="15"/>
    </row>
    <row r="193" spans="1:37" x14ac:dyDescent="0.45">
      <c r="A193" s="18">
        <v>192</v>
      </c>
      <c r="B193" s="15" t="s">
        <v>680</v>
      </c>
      <c r="C193" s="15" t="s">
        <v>1300</v>
      </c>
      <c r="D193" s="15" t="s">
        <v>1163</v>
      </c>
      <c r="E193" s="17">
        <v>40828</v>
      </c>
      <c r="F193">
        <v>2011</v>
      </c>
      <c r="G193" s="15" t="s">
        <v>682</v>
      </c>
      <c r="H193" s="15" t="s">
        <v>464</v>
      </c>
      <c r="I193" s="15" t="s">
        <v>339</v>
      </c>
      <c r="J193" s="15" t="s">
        <v>132</v>
      </c>
      <c r="K193" s="15" t="s">
        <v>683</v>
      </c>
      <c r="L193">
        <v>8</v>
      </c>
      <c r="M193">
        <v>1</v>
      </c>
      <c r="N193">
        <v>9</v>
      </c>
      <c r="O193" s="15">
        <v>0</v>
      </c>
      <c r="P193" s="15">
        <v>41</v>
      </c>
      <c r="Q193" s="15"/>
      <c r="R193" s="15"/>
      <c r="S193" s="15" t="s">
        <v>52</v>
      </c>
      <c r="T193" s="15" t="s">
        <v>122</v>
      </c>
      <c r="U193" s="15" t="s">
        <v>109</v>
      </c>
      <c r="V193" s="15">
        <v>33.754326319999997</v>
      </c>
      <c r="W193" s="16">
        <v>-118.0715378</v>
      </c>
      <c r="AK193" s="15"/>
    </row>
    <row r="194" spans="1:37" x14ac:dyDescent="0.45">
      <c r="A194" s="18">
        <v>193</v>
      </c>
      <c r="B194" s="15" t="s">
        <v>684</v>
      </c>
      <c r="C194" s="15" t="s">
        <v>1299</v>
      </c>
      <c r="D194" s="15" t="s">
        <v>1169</v>
      </c>
      <c r="E194" s="17">
        <v>40792</v>
      </c>
      <c r="F194">
        <v>2011</v>
      </c>
      <c r="G194" s="15" t="s">
        <v>686</v>
      </c>
      <c r="H194" s="15" t="s">
        <v>24</v>
      </c>
      <c r="I194" s="15" t="s">
        <v>25</v>
      </c>
      <c r="J194" s="15" t="s">
        <v>57</v>
      </c>
      <c r="K194" s="15" t="s">
        <v>687</v>
      </c>
      <c r="L194">
        <v>5</v>
      </c>
      <c r="M194">
        <v>7</v>
      </c>
      <c r="N194">
        <v>12</v>
      </c>
      <c r="O194" s="15">
        <v>0</v>
      </c>
      <c r="P194" s="15">
        <v>32</v>
      </c>
      <c r="Q194" s="15"/>
      <c r="R194" s="15"/>
      <c r="S194" s="15" t="s">
        <v>52</v>
      </c>
      <c r="T194" s="15" t="s">
        <v>78</v>
      </c>
      <c r="U194" s="15" t="s">
        <v>109</v>
      </c>
      <c r="V194" s="15">
        <v>39.163798399999997</v>
      </c>
      <c r="W194" s="16">
        <v>-119.76740340000001</v>
      </c>
      <c r="AK194" s="15"/>
    </row>
    <row r="195" spans="1:37" x14ac:dyDescent="0.45">
      <c r="A195" s="18">
        <v>194</v>
      </c>
      <c r="B195" s="15" t="s">
        <v>688</v>
      </c>
      <c r="C195" s="15" t="s">
        <v>1298</v>
      </c>
      <c r="D195" s="15" t="s">
        <v>1201</v>
      </c>
      <c r="E195" s="17">
        <v>40731</v>
      </c>
      <c r="F195">
        <v>2011</v>
      </c>
      <c r="G195" s="15"/>
      <c r="H195" s="15" t="s">
        <v>464</v>
      </c>
      <c r="I195" s="15" t="s">
        <v>522</v>
      </c>
      <c r="J195" s="15" t="s">
        <v>223</v>
      </c>
      <c r="K195" s="15" t="s">
        <v>690</v>
      </c>
      <c r="L195">
        <v>8</v>
      </c>
      <c r="M195">
        <v>2</v>
      </c>
      <c r="N195">
        <v>9</v>
      </c>
      <c r="O195" s="15">
        <v>0</v>
      </c>
      <c r="P195" s="15">
        <v>34</v>
      </c>
      <c r="Q195" s="15"/>
      <c r="R195" s="15"/>
      <c r="S195" s="15" t="s">
        <v>52</v>
      </c>
      <c r="T195" s="15" t="s">
        <v>108</v>
      </c>
      <c r="U195" s="15" t="s">
        <v>109</v>
      </c>
      <c r="V195" s="15">
        <v>42.969204339999997</v>
      </c>
      <c r="W195" s="16">
        <v>-85.660089020000001</v>
      </c>
      <c r="AK195" s="15"/>
    </row>
    <row r="196" spans="1:37" x14ac:dyDescent="0.45">
      <c r="A196" s="18">
        <v>195</v>
      </c>
      <c r="B196" s="15" t="s">
        <v>691</v>
      </c>
      <c r="C196" s="15" t="s">
        <v>1297</v>
      </c>
      <c r="D196" s="15" t="s">
        <v>1287</v>
      </c>
      <c r="E196" s="17">
        <v>40639</v>
      </c>
      <c r="F196">
        <v>2011</v>
      </c>
      <c r="G196" s="15" t="s">
        <v>693</v>
      </c>
      <c r="H196" s="15" t="s">
        <v>34</v>
      </c>
      <c r="I196" s="15" t="s">
        <v>522</v>
      </c>
      <c r="J196" s="15" t="s">
        <v>132</v>
      </c>
      <c r="K196" s="15" t="s">
        <v>694</v>
      </c>
      <c r="L196">
        <v>1</v>
      </c>
      <c r="M196">
        <v>3</v>
      </c>
      <c r="N196">
        <v>4</v>
      </c>
      <c r="O196" s="15">
        <v>0</v>
      </c>
      <c r="P196" s="15">
        <v>34</v>
      </c>
      <c r="Q196" s="15"/>
      <c r="R196" s="15"/>
      <c r="S196" s="15" t="s">
        <v>52</v>
      </c>
      <c r="T196" s="15" t="s">
        <v>122</v>
      </c>
      <c r="U196" s="15" t="s">
        <v>109</v>
      </c>
      <c r="V196" s="15">
        <v>32.662401060000001</v>
      </c>
      <c r="W196" s="16">
        <v>-85.377069309999996</v>
      </c>
      <c r="AK196" s="15"/>
    </row>
    <row r="197" spans="1:37" x14ac:dyDescent="0.45">
      <c r="A197" s="18">
        <v>196</v>
      </c>
      <c r="B197" s="15" t="s">
        <v>695</v>
      </c>
      <c r="C197" s="15" t="s">
        <v>1296</v>
      </c>
      <c r="D197" s="15" t="s">
        <v>1223</v>
      </c>
      <c r="E197" s="17">
        <v>40580</v>
      </c>
      <c r="F197">
        <v>2011</v>
      </c>
      <c r="G197" s="15" t="s">
        <v>697</v>
      </c>
      <c r="H197" s="15" t="s">
        <v>24</v>
      </c>
      <c r="I197" s="15" t="s">
        <v>25</v>
      </c>
      <c r="J197" s="15" t="s">
        <v>132</v>
      </c>
      <c r="K197" s="15" t="s">
        <v>698</v>
      </c>
      <c r="L197">
        <v>1</v>
      </c>
      <c r="M197">
        <v>11</v>
      </c>
      <c r="N197">
        <v>12</v>
      </c>
      <c r="O197" s="15">
        <v>0</v>
      </c>
      <c r="P197" s="15" t="s">
        <v>699</v>
      </c>
      <c r="Q197" s="15"/>
      <c r="R197" s="15"/>
      <c r="S197" s="15" t="s">
        <v>101</v>
      </c>
      <c r="T197" s="15" t="s">
        <v>108</v>
      </c>
      <c r="U197" s="15" t="s">
        <v>109</v>
      </c>
      <c r="V197" s="15">
        <v>41.099339579999999</v>
      </c>
      <c r="W197" s="16">
        <v>-80.646317049999993</v>
      </c>
      <c r="AK197" s="15"/>
    </row>
    <row r="198" spans="1:37" x14ac:dyDescent="0.45">
      <c r="A198" s="18">
        <v>197</v>
      </c>
      <c r="B198" s="15" t="s">
        <v>700</v>
      </c>
      <c r="C198" s="15" t="s">
        <v>409</v>
      </c>
      <c r="D198" s="15" t="s">
        <v>1154</v>
      </c>
      <c r="E198" s="17">
        <v>40551</v>
      </c>
      <c r="F198">
        <v>2011</v>
      </c>
      <c r="G198" s="15"/>
      <c r="H198" s="15" t="s">
        <v>34</v>
      </c>
      <c r="I198" s="15" t="s">
        <v>701</v>
      </c>
      <c r="J198" s="15" t="s">
        <v>57</v>
      </c>
      <c r="K198" s="15" t="s">
        <v>702</v>
      </c>
      <c r="L198">
        <v>6</v>
      </c>
      <c r="M198">
        <v>13</v>
      </c>
      <c r="N198">
        <v>19</v>
      </c>
      <c r="O198" s="15">
        <v>0</v>
      </c>
      <c r="P198" s="15">
        <v>22</v>
      </c>
      <c r="Q198" s="15"/>
      <c r="R198" s="15"/>
      <c r="S198" s="15" t="s">
        <v>52</v>
      </c>
      <c r="T198" s="15" t="s">
        <v>654</v>
      </c>
      <c r="U198" s="15" t="s">
        <v>109</v>
      </c>
      <c r="V198" s="15">
        <v>32.221742900000002</v>
      </c>
      <c r="W198" s="16">
        <v>-110.926479</v>
      </c>
      <c r="AK198" s="15"/>
    </row>
    <row r="199" spans="1:37" x14ac:dyDescent="0.45">
      <c r="A199" s="18">
        <v>198</v>
      </c>
      <c r="B199" s="15" t="s">
        <v>703</v>
      </c>
      <c r="C199" s="15" t="s">
        <v>1295</v>
      </c>
      <c r="D199" s="15" t="s">
        <v>1240</v>
      </c>
      <c r="E199" s="17">
        <v>40393</v>
      </c>
      <c r="F199">
        <v>2010</v>
      </c>
      <c r="G199" s="15" t="s">
        <v>555</v>
      </c>
      <c r="H199" s="15" t="s">
        <v>24</v>
      </c>
      <c r="I199" s="15"/>
      <c r="J199" s="15" t="s">
        <v>112</v>
      </c>
      <c r="K199" s="15" t="s">
        <v>705</v>
      </c>
      <c r="L199">
        <v>9</v>
      </c>
      <c r="M199">
        <v>2</v>
      </c>
      <c r="N199">
        <v>11</v>
      </c>
      <c r="O199" s="15">
        <v>0</v>
      </c>
      <c r="P199" s="15">
        <v>34</v>
      </c>
      <c r="Q199" s="15"/>
      <c r="R199" s="15"/>
      <c r="S199" s="15" t="s">
        <v>28</v>
      </c>
      <c r="T199" s="15" t="s">
        <v>706</v>
      </c>
      <c r="U199" s="15" t="s">
        <v>109</v>
      </c>
      <c r="V199" s="15">
        <v>41.775932400000002</v>
      </c>
      <c r="W199" s="16">
        <v>-72.521475499999994</v>
      </c>
      <c r="AK199" s="15"/>
    </row>
    <row r="200" spans="1:37" x14ac:dyDescent="0.45">
      <c r="A200" s="18">
        <v>199</v>
      </c>
      <c r="B200" s="15" t="s">
        <v>707</v>
      </c>
      <c r="C200" s="15" t="s">
        <v>1294</v>
      </c>
      <c r="D200" s="15" t="s">
        <v>1287</v>
      </c>
      <c r="E200" s="17">
        <v>40221</v>
      </c>
      <c r="F200">
        <v>2010</v>
      </c>
      <c r="G200" s="15" t="s">
        <v>709</v>
      </c>
      <c r="H200" s="15" t="s">
        <v>24</v>
      </c>
      <c r="I200" s="15" t="s">
        <v>354</v>
      </c>
      <c r="J200" s="15" t="s">
        <v>223</v>
      </c>
      <c r="K200" s="15" t="s">
        <v>710</v>
      </c>
      <c r="L200">
        <v>0</v>
      </c>
      <c r="M200">
        <v>3</v>
      </c>
      <c r="N200">
        <v>6</v>
      </c>
      <c r="O200" s="15">
        <v>0</v>
      </c>
      <c r="P200" s="15">
        <v>44</v>
      </c>
      <c r="Q200" s="15">
        <v>1</v>
      </c>
      <c r="R200" s="15" t="s">
        <v>709</v>
      </c>
      <c r="S200" s="15" t="s">
        <v>28</v>
      </c>
      <c r="T200" s="15" t="s">
        <v>122</v>
      </c>
      <c r="U200" s="15" t="s">
        <v>570</v>
      </c>
      <c r="V200" s="15">
        <v>34.728275379999999</v>
      </c>
      <c r="W200" s="16">
        <v>-86.672305499999993</v>
      </c>
      <c r="AK200" s="15"/>
    </row>
    <row r="201" spans="1:37" x14ac:dyDescent="0.45">
      <c r="A201" s="18">
        <v>200</v>
      </c>
      <c r="B201" s="15" t="s">
        <v>711</v>
      </c>
      <c r="C201" s="15" t="s">
        <v>1293</v>
      </c>
      <c r="D201" s="15" t="s">
        <v>1155</v>
      </c>
      <c r="E201" s="17">
        <v>40146</v>
      </c>
      <c r="F201">
        <v>2009</v>
      </c>
      <c r="G201" s="15" t="s">
        <v>713</v>
      </c>
      <c r="H201" s="15" t="s">
        <v>24</v>
      </c>
      <c r="I201" s="15" t="s">
        <v>241</v>
      </c>
      <c r="J201" s="15" t="s">
        <v>363</v>
      </c>
      <c r="K201" s="15" t="s">
        <v>714</v>
      </c>
      <c r="L201">
        <v>4</v>
      </c>
      <c r="M201">
        <v>1</v>
      </c>
      <c r="N201">
        <v>5</v>
      </c>
      <c r="O201" s="15">
        <v>4</v>
      </c>
      <c r="P201" s="15">
        <v>37</v>
      </c>
      <c r="Q201" s="15"/>
      <c r="R201" s="15"/>
      <c r="S201" s="15" t="s">
        <v>52</v>
      </c>
      <c r="T201" s="15" t="s">
        <v>706</v>
      </c>
      <c r="U201" s="15" t="s">
        <v>109</v>
      </c>
      <c r="V201" s="15">
        <v>47.155845999999997</v>
      </c>
      <c r="W201" s="16">
        <v>-122.437031</v>
      </c>
      <c r="AK201" s="15"/>
    </row>
    <row r="202" spans="1:37" x14ac:dyDescent="0.45">
      <c r="A202" s="18">
        <v>201</v>
      </c>
      <c r="B202" s="15" t="s">
        <v>715</v>
      </c>
      <c r="C202" s="15" t="s">
        <v>1292</v>
      </c>
      <c r="D202" s="15" t="s">
        <v>1155</v>
      </c>
      <c r="E202" s="17">
        <v>40146</v>
      </c>
      <c r="F202">
        <v>2009</v>
      </c>
      <c r="G202" s="15" t="s">
        <v>713</v>
      </c>
      <c r="H202" s="15" t="s">
        <v>24</v>
      </c>
      <c r="I202" s="15" t="s">
        <v>241</v>
      </c>
      <c r="J202" s="15" t="s">
        <v>363</v>
      </c>
      <c r="K202" s="15" t="s">
        <v>717</v>
      </c>
      <c r="L202">
        <v>5</v>
      </c>
      <c r="M202">
        <v>0</v>
      </c>
      <c r="N202">
        <v>4</v>
      </c>
      <c r="O202" s="15">
        <v>4</v>
      </c>
      <c r="P202" s="15">
        <v>37</v>
      </c>
      <c r="Q202" s="15"/>
      <c r="R202" s="15"/>
      <c r="S202" s="15" t="s">
        <v>52</v>
      </c>
      <c r="T202" s="15" t="s">
        <v>108</v>
      </c>
      <c r="U202" s="15" t="s">
        <v>109</v>
      </c>
      <c r="V202" s="15">
        <v>47.162675790000002</v>
      </c>
      <c r="W202" s="16">
        <v>-122.5296574</v>
      </c>
      <c r="AK202" s="15"/>
    </row>
    <row r="203" spans="1:37" x14ac:dyDescent="0.45">
      <c r="A203" s="18">
        <v>202</v>
      </c>
      <c r="B203" s="15" t="s">
        <v>718</v>
      </c>
      <c r="C203" s="15" t="s">
        <v>481</v>
      </c>
      <c r="D203" s="15" t="s">
        <v>1152</v>
      </c>
      <c r="E203" s="17">
        <v>40122</v>
      </c>
      <c r="F203">
        <v>2009</v>
      </c>
      <c r="G203" s="15" t="s">
        <v>560</v>
      </c>
      <c r="H203" s="15" t="s">
        <v>24</v>
      </c>
      <c r="I203" s="15" t="s">
        <v>25</v>
      </c>
      <c r="J203" s="15" t="s">
        <v>57</v>
      </c>
      <c r="K203" s="15" t="s">
        <v>719</v>
      </c>
      <c r="L203">
        <v>13</v>
      </c>
      <c r="M203">
        <v>32</v>
      </c>
      <c r="N203">
        <v>45</v>
      </c>
      <c r="O203" s="15">
        <v>0</v>
      </c>
      <c r="P203" s="15">
        <v>39</v>
      </c>
      <c r="Q203" s="15">
        <v>1</v>
      </c>
      <c r="R203" s="15" t="s">
        <v>720</v>
      </c>
      <c r="S203" s="15" t="s">
        <v>52</v>
      </c>
      <c r="T203" s="15" t="s">
        <v>122</v>
      </c>
      <c r="U203" s="15" t="s">
        <v>109</v>
      </c>
      <c r="V203" s="15">
        <v>31.138143540000002</v>
      </c>
      <c r="W203" s="16">
        <v>-97.777978039999994</v>
      </c>
      <c r="AK203" s="15"/>
    </row>
    <row r="204" spans="1:37" x14ac:dyDescent="0.45">
      <c r="A204" s="18">
        <v>203</v>
      </c>
      <c r="B204" s="15" t="s">
        <v>721</v>
      </c>
      <c r="C204" s="15" t="s">
        <v>1291</v>
      </c>
      <c r="D204" s="15" t="s">
        <v>1161</v>
      </c>
      <c r="E204" s="17">
        <v>39906</v>
      </c>
      <c r="F204">
        <v>2009</v>
      </c>
      <c r="G204" s="15" t="s">
        <v>723</v>
      </c>
      <c r="H204" s="15" t="s">
        <v>24</v>
      </c>
      <c r="I204" s="15" t="s">
        <v>25</v>
      </c>
      <c r="J204" s="15" t="s">
        <v>57</v>
      </c>
      <c r="K204" s="15" t="s">
        <v>724</v>
      </c>
      <c r="L204">
        <v>14</v>
      </c>
      <c r="M204">
        <v>4</v>
      </c>
      <c r="N204">
        <v>18</v>
      </c>
      <c r="O204" s="15">
        <v>0</v>
      </c>
      <c r="P204" s="15">
        <v>41</v>
      </c>
      <c r="Q204" s="15"/>
      <c r="R204" s="15"/>
      <c r="S204" s="15" t="s">
        <v>52</v>
      </c>
      <c r="T204" s="15" t="s">
        <v>53</v>
      </c>
      <c r="U204" s="15" t="s">
        <v>109</v>
      </c>
      <c r="V204" s="15">
        <v>42.098686700000002</v>
      </c>
      <c r="W204" s="16">
        <v>-75.917973799999999</v>
      </c>
      <c r="AK204" s="15"/>
    </row>
    <row r="205" spans="1:37" x14ac:dyDescent="0.45">
      <c r="A205" s="18">
        <v>204</v>
      </c>
      <c r="B205" s="15" t="s">
        <v>725</v>
      </c>
      <c r="C205" s="15" t="s">
        <v>1289</v>
      </c>
      <c r="D205" s="15" t="s">
        <v>1213</v>
      </c>
      <c r="E205" s="17">
        <v>39901</v>
      </c>
      <c r="F205">
        <v>2009</v>
      </c>
      <c r="G205" s="15" t="s">
        <v>727</v>
      </c>
      <c r="H205" s="15" t="s">
        <v>24</v>
      </c>
      <c r="I205" s="15" t="s">
        <v>339</v>
      </c>
      <c r="J205" s="15" t="s">
        <v>223</v>
      </c>
      <c r="K205" s="15" t="s">
        <v>728</v>
      </c>
      <c r="L205">
        <v>8</v>
      </c>
      <c r="M205">
        <v>3</v>
      </c>
      <c r="N205">
        <v>11</v>
      </c>
      <c r="O205" s="15">
        <v>0</v>
      </c>
      <c r="P205" s="15">
        <v>45</v>
      </c>
      <c r="Q205" s="15"/>
      <c r="R205" s="15"/>
      <c r="S205" s="15" t="s">
        <v>52</v>
      </c>
      <c r="T205" s="15" t="s">
        <v>654</v>
      </c>
      <c r="U205" s="15" t="s">
        <v>109</v>
      </c>
      <c r="V205" s="15">
        <v>35.345801999999999</v>
      </c>
      <c r="W205" s="16">
        <v>-79.417054300000004</v>
      </c>
      <c r="AK205" s="15"/>
    </row>
    <row r="206" spans="1:37" x14ac:dyDescent="0.45">
      <c r="A206" s="18">
        <v>205</v>
      </c>
      <c r="B206" s="15" t="s">
        <v>729</v>
      </c>
      <c r="C206" s="15" t="s">
        <v>1290</v>
      </c>
      <c r="D206" s="15" t="s">
        <v>1163</v>
      </c>
      <c r="E206" s="17">
        <v>39901</v>
      </c>
      <c r="F206">
        <v>2009</v>
      </c>
      <c r="G206" s="15" t="s">
        <v>118</v>
      </c>
      <c r="H206" s="15" t="s">
        <v>24</v>
      </c>
      <c r="I206" s="15" t="s">
        <v>119</v>
      </c>
      <c r="J206" s="15" t="s">
        <v>223</v>
      </c>
      <c r="K206" s="15" t="s">
        <v>731</v>
      </c>
      <c r="L206">
        <v>6</v>
      </c>
      <c r="M206">
        <v>1</v>
      </c>
      <c r="N206">
        <v>6</v>
      </c>
      <c r="O206" s="15">
        <v>0</v>
      </c>
      <c r="P206" s="15">
        <v>42</v>
      </c>
      <c r="Q206" s="15">
        <v>1</v>
      </c>
      <c r="R206" s="15" t="s">
        <v>732</v>
      </c>
      <c r="S206" s="15" t="s">
        <v>28</v>
      </c>
      <c r="T206" s="15" t="s">
        <v>144</v>
      </c>
      <c r="U206" s="15" t="s">
        <v>109</v>
      </c>
      <c r="V206" s="15">
        <v>37.364631719999998</v>
      </c>
      <c r="W206" s="16">
        <v>-121.96793150000001</v>
      </c>
      <c r="AK206" s="15"/>
    </row>
    <row r="207" spans="1:37" x14ac:dyDescent="0.45">
      <c r="A207" s="18">
        <v>206</v>
      </c>
      <c r="B207" s="15" t="s">
        <v>733</v>
      </c>
      <c r="C207" s="15" t="s">
        <v>1289</v>
      </c>
      <c r="D207" s="15" t="s">
        <v>1213</v>
      </c>
      <c r="E207" s="17">
        <v>39901</v>
      </c>
      <c r="F207">
        <v>2009</v>
      </c>
      <c r="G207" s="15" t="s">
        <v>727</v>
      </c>
      <c r="H207" s="15" t="s">
        <v>24</v>
      </c>
      <c r="I207" s="15" t="s">
        <v>339</v>
      </c>
      <c r="J207" s="15" t="s">
        <v>223</v>
      </c>
      <c r="K207" s="15" t="s">
        <v>734</v>
      </c>
      <c r="L207">
        <v>8</v>
      </c>
      <c r="M207">
        <v>2</v>
      </c>
      <c r="N207">
        <v>10</v>
      </c>
      <c r="O207" s="15">
        <v>0</v>
      </c>
      <c r="P207" s="15">
        <v>45</v>
      </c>
      <c r="Q207" s="15"/>
      <c r="R207" s="15"/>
      <c r="S207" s="15" t="s">
        <v>52</v>
      </c>
      <c r="T207" s="15" t="s">
        <v>122</v>
      </c>
      <c r="U207" s="15" t="s">
        <v>109</v>
      </c>
      <c r="V207" s="15">
        <v>35.339856089999998</v>
      </c>
      <c r="W207" s="16">
        <v>-79.413817249999994</v>
      </c>
      <c r="AK207" s="15"/>
    </row>
    <row r="208" spans="1:37" x14ac:dyDescent="0.45">
      <c r="A208" s="18">
        <v>207</v>
      </c>
      <c r="B208" s="15" t="s">
        <v>735</v>
      </c>
      <c r="C208" s="15" t="s">
        <v>1288</v>
      </c>
      <c r="D208" s="15" t="s">
        <v>1287</v>
      </c>
      <c r="E208" s="17">
        <v>39882</v>
      </c>
      <c r="F208">
        <v>2009</v>
      </c>
      <c r="G208" s="15"/>
      <c r="H208" s="15" t="s">
        <v>464</v>
      </c>
      <c r="I208" s="15" t="s">
        <v>25</v>
      </c>
      <c r="J208" s="15" t="s">
        <v>223</v>
      </c>
      <c r="K208" s="15" t="s">
        <v>737</v>
      </c>
      <c r="L208">
        <v>11</v>
      </c>
      <c r="M208">
        <v>6</v>
      </c>
      <c r="N208">
        <v>16</v>
      </c>
      <c r="O208" s="15">
        <v>0</v>
      </c>
      <c r="P208" s="15">
        <v>28</v>
      </c>
      <c r="Q208" s="15"/>
      <c r="R208" s="15"/>
      <c r="S208" s="15" t="s">
        <v>28</v>
      </c>
      <c r="T208" s="15" t="s">
        <v>122</v>
      </c>
      <c r="U208" s="15" t="s">
        <v>109</v>
      </c>
      <c r="V208" s="15">
        <v>31.04367594</v>
      </c>
      <c r="W208" s="16">
        <v>-85.876346600000005</v>
      </c>
      <c r="AK208" s="15"/>
    </row>
    <row r="209" spans="1:37" x14ac:dyDescent="0.45">
      <c r="A209" s="18">
        <v>208</v>
      </c>
      <c r="B209" s="15" t="s">
        <v>738</v>
      </c>
      <c r="C209" s="15" t="s">
        <v>1286</v>
      </c>
      <c r="D209" s="15" t="s">
        <v>1163</v>
      </c>
      <c r="E209" s="17">
        <v>39806</v>
      </c>
      <c r="F209">
        <v>2008</v>
      </c>
      <c r="G209" s="15" t="s">
        <v>118</v>
      </c>
      <c r="H209" s="15" t="s">
        <v>24</v>
      </c>
      <c r="I209" s="15" t="s">
        <v>119</v>
      </c>
      <c r="J209" s="15" t="s">
        <v>223</v>
      </c>
      <c r="K209" s="15" t="s">
        <v>739</v>
      </c>
      <c r="L209">
        <v>10</v>
      </c>
      <c r="M209">
        <v>2</v>
      </c>
      <c r="N209">
        <v>11</v>
      </c>
      <c r="O209" s="15">
        <v>0</v>
      </c>
      <c r="P209" s="15">
        <v>45</v>
      </c>
      <c r="Q209" s="15"/>
      <c r="R209" s="15"/>
      <c r="S209" s="15" t="s">
        <v>28</v>
      </c>
      <c r="T209" s="15" t="s">
        <v>122</v>
      </c>
      <c r="U209" s="15" t="s">
        <v>109</v>
      </c>
      <c r="V209" s="15">
        <v>34.09026669</v>
      </c>
      <c r="W209" s="16">
        <v>-117.8819958</v>
      </c>
      <c r="AK209" s="15"/>
    </row>
    <row r="210" spans="1:37" x14ac:dyDescent="0.45">
      <c r="A210" s="18">
        <v>209</v>
      </c>
      <c r="B210" s="15" t="s">
        <v>740</v>
      </c>
      <c r="C210" s="15" t="s">
        <v>1285</v>
      </c>
      <c r="D210" s="15" t="s">
        <v>1242</v>
      </c>
      <c r="E210" s="17">
        <v>39747</v>
      </c>
      <c r="F210">
        <v>2008</v>
      </c>
      <c r="G210" s="15" t="s">
        <v>742</v>
      </c>
      <c r="H210" s="15" t="s">
        <v>24</v>
      </c>
      <c r="I210" s="15" t="s">
        <v>331</v>
      </c>
      <c r="J210" s="15" t="s">
        <v>57</v>
      </c>
      <c r="K210" s="15" t="s">
        <v>743</v>
      </c>
      <c r="L210">
        <v>0</v>
      </c>
      <c r="M210">
        <v>1</v>
      </c>
      <c r="N210">
        <v>3</v>
      </c>
      <c r="O210" s="15">
        <v>0</v>
      </c>
      <c r="P210" s="15">
        <v>19</v>
      </c>
      <c r="Q210" s="15"/>
      <c r="R210" s="15"/>
      <c r="S210" s="15" t="s">
        <v>28</v>
      </c>
      <c r="T210" s="15" t="s">
        <v>108</v>
      </c>
      <c r="U210" s="15" t="s">
        <v>109</v>
      </c>
      <c r="V210" s="15">
        <v>35.081307440000003</v>
      </c>
      <c r="W210" s="16">
        <v>-92.432782750000001</v>
      </c>
      <c r="AK210" s="15"/>
    </row>
    <row r="211" spans="1:37" x14ac:dyDescent="0.45">
      <c r="A211" s="18">
        <v>210</v>
      </c>
      <c r="B211" s="15" t="s">
        <v>744</v>
      </c>
      <c r="C211" s="15" t="s">
        <v>430</v>
      </c>
      <c r="D211" s="15" t="s">
        <v>1154</v>
      </c>
      <c r="E211" s="17">
        <v>39653</v>
      </c>
      <c r="F211">
        <v>2008</v>
      </c>
      <c r="G211" s="15" t="s">
        <v>744</v>
      </c>
      <c r="H211" s="15" t="s">
        <v>24</v>
      </c>
      <c r="I211" s="15" t="s">
        <v>25</v>
      </c>
      <c r="J211" s="15" t="s">
        <v>132</v>
      </c>
      <c r="K211" s="15" t="s">
        <v>745</v>
      </c>
      <c r="L211">
        <v>0</v>
      </c>
      <c r="M211">
        <v>3</v>
      </c>
      <c r="N211">
        <v>3</v>
      </c>
      <c r="O211" s="15">
        <v>0</v>
      </c>
      <c r="P211" s="15">
        <v>24</v>
      </c>
      <c r="Q211" s="15"/>
      <c r="R211" s="15"/>
      <c r="S211" s="15" t="s">
        <v>28</v>
      </c>
      <c r="T211" s="15" t="s">
        <v>108</v>
      </c>
      <c r="U211" s="15" t="s">
        <v>109</v>
      </c>
      <c r="V211" s="15">
        <v>33.571458749999998</v>
      </c>
      <c r="W211" s="16">
        <v>-112.09048540000001</v>
      </c>
      <c r="AK211" s="15"/>
    </row>
    <row r="212" spans="1:37" x14ac:dyDescent="0.45">
      <c r="A212" s="18">
        <v>211</v>
      </c>
      <c r="B212" s="15" t="s">
        <v>746</v>
      </c>
      <c r="C212" s="15" t="s">
        <v>1284</v>
      </c>
      <c r="D212" s="15" t="s">
        <v>1194</v>
      </c>
      <c r="E212" s="17">
        <v>39624</v>
      </c>
      <c r="F212">
        <v>2008</v>
      </c>
      <c r="G212" s="15" t="s">
        <v>748</v>
      </c>
      <c r="H212" s="15" t="s">
        <v>24</v>
      </c>
      <c r="I212" s="15" t="s">
        <v>354</v>
      </c>
      <c r="J212" s="15" t="s">
        <v>132</v>
      </c>
      <c r="K212" s="15" t="s">
        <v>749</v>
      </c>
      <c r="L212">
        <v>7</v>
      </c>
      <c r="M212">
        <v>1</v>
      </c>
      <c r="N212">
        <v>7</v>
      </c>
      <c r="O212" s="15">
        <v>0</v>
      </c>
      <c r="P212" s="15">
        <v>25</v>
      </c>
      <c r="Q212" s="15">
        <v>1</v>
      </c>
      <c r="R212" s="15" t="s">
        <v>746</v>
      </c>
      <c r="S212" s="15" t="s">
        <v>28</v>
      </c>
      <c r="T212" s="15" t="s">
        <v>122</v>
      </c>
      <c r="U212" s="15" t="s">
        <v>109</v>
      </c>
      <c r="V212" s="15">
        <v>37.840404110000001</v>
      </c>
      <c r="W212" s="16">
        <v>-87.578537549999993</v>
      </c>
      <c r="AK212" s="15"/>
    </row>
    <row r="213" spans="1:37" x14ac:dyDescent="0.45">
      <c r="A213" s="18">
        <v>212</v>
      </c>
      <c r="B213" s="15" t="s">
        <v>750</v>
      </c>
      <c r="C213" s="15" t="s">
        <v>1283</v>
      </c>
      <c r="D213" s="15" t="s">
        <v>1159</v>
      </c>
      <c r="E213" s="17">
        <v>39492</v>
      </c>
      <c r="F213">
        <v>2008</v>
      </c>
      <c r="G213" s="15" t="s">
        <v>752</v>
      </c>
      <c r="H213" s="15" t="s">
        <v>24</v>
      </c>
      <c r="I213" s="15" t="s">
        <v>331</v>
      </c>
      <c r="J213" s="15" t="s">
        <v>57</v>
      </c>
      <c r="K213" s="15" t="s">
        <v>753</v>
      </c>
      <c r="L213">
        <v>5</v>
      </c>
      <c r="M213">
        <v>21</v>
      </c>
      <c r="N213">
        <v>26</v>
      </c>
      <c r="O213" s="15">
        <v>0</v>
      </c>
      <c r="P213" s="15">
        <v>27</v>
      </c>
      <c r="Q213" s="15"/>
      <c r="R213" s="15"/>
      <c r="S213" s="15" t="s">
        <v>52</v>
      </c>
      <c r="T213" s="15" t="s">
        <v>654</v>
      </c>
      <c r="U213" s="15" t="s">
        <v>109</v>
      </c>
      <c r="V213" s="15">
        <v>41.929473600000001</v>
      </c>
      <c r="W213" s="16">
        <v>-88.750364700000006</v>
      </c>
      <c r="AK213" s="15"/>
    </row>
    <row r="214" spans="1:37" x14ac:dyDescent="0.45">
      <c r="A214" s="18">
        <v>213</v>
      </c>
      <c r="B214" s="15" t="s">
        <v>754</v>
      </c>
      <c r="C214" s="15" t="s">
        <v>1282</v>
      </c>
      <c r="D214" s="15" t="s">
        <v>1281</v>
      </c>
      <c r="E214" s="17">
        <v>39485</v>
      </c>
      <c r="F214">
        <v>2008</v>
      </c>
      <c r="G214" s="15" t="s">
        <v>756</v>
      </c>
      <c r="H214" s="15" t="s">
        <v>464</v>
      </c>
      <c r="I214" s="15" t="s">
        <v>757</v>
      </c>
      <c r="J214" s="15" t="s">
        <v>57</v>
      </c>
      <c r="K214" s="15" t="s">
        <v>758</v>
      </c>
      <c r="L214">
        <v>6</v>
      </c>
      <c r="M214">
        <v>2</v>
      </c>
      <c r="N214">
        <v>7</v>
      </c>
      <c r="O214" s="15">
        <v>0</v>
      </c>
      <c r="P214" s="15">
        <v>52</v>
      </c>
      <c r="Q214" s="15">
        <v>1</v>
      </c>
      <c r="R214" s="15"/>
      <c r="S214" s="15" t="s">
        <v>28</v>
      </c>
      <c r="T214" s="15" t="s">
        <v>108</v>
      </c>
      <c r="U214" s="15" t="s">
        <v>109</v>
      </c>
      <c r="V214" s="15">
        <v>38.578891689999999</v>
      </c>
      <c r="W214" s="16">
        <v>-90.420237540000002</v>
      </c>
      <c r="AK214" s="15"/>
    </row>
    <row r="215" spans="1:37" x14ac:dyDescent="0.45">
      <c r="A215" s="18">
        <v>214</v>
      </c>
      <c r="B215" s="15" t="s">
        <v>759</v>
      </c>
      <c r="C215" s="15" t="s">
        <v>1280</v>
      </c>
      <c r="D215" s="15" t="s">
        <v>1155</v>
      </c>
      <c r="E215" s="17">
        <v>39440</v>
      </c>
      <c r="F215">
        <v>2007</v>
      </c>
      <c r="G215" s="15" t="s">
        <v>118</v>
      </c>
      <c r="H215" s="15" t="s">
        <v>24</v>
      </c>
      <c r="I215" s="15" t="s">
        <v>119</v>
      </c>
      <c r="J215" s="15" t="s">
        <v>760</v>
      </c>
      <c r="K215" s="15" t="s">
        <v>761</v>
      </c>
      <c r="L215">
        <v>6</v>
      </c>
      <c r="M215">
        <v>0</v>
      </c>
      <c r="N215">
        <v>6</v>
      </c>
      <c r="O215" s="15">
        <v>0</v>
      </c>
      <c r="P215" s="15">
        <v>29</v>
      </c>
      <c r="Q215" s="15">
        <v>0</v>
      </c>
      <c r="R215" s="15"/>
      <c r="S215" s="15" t="s">
        <v>28</v>
      </c>
      <c r="T215" s="15" t="s">
        <v>122</v>
      </c>
      <c r="U215" s="15" t="s">
        <v>300</v>
      </c>
      <c r="V215" s="15">
        <v>47.64628742</v>
      </c>
      <c r="W215" s="16">
        <v>-121.9088524</v>
      </c>
      <c r="AK215" s="15"/>
    </row>
    <row r="216" spans="1:37" x14ac:dyDescent="0.45">
      <c r="A216" s="18">
        <v>215</v>
      </c>
      <c r="B216" s="15" t="s">
        <v>762</v>
      </c>
      <c r="C216" s="15" t="s">
        <v>1170</v>
      </c>
      <c r="D216" s="15" t="s">
        <v>1169</v>
      </c>
      <c r="E216" s="17">
        <v>39427</v>
      </c>
      <c r="F216">
        <v>2007</v>
      </c>
      <c r="G216" s="15" t="s">
        <v>763</v>
      </c>
      <c r="H216" s="15" t="s">
        <v>34</v>
      </c>
      <c r="I216" s="15" t="s">
        <v>25</v>
      </c>
      <c r="J216" s="15" t="s">
        <v>57</v>
      </c>
      <c r="K216" s="15" t="s">
        <v>764</v>
      </c>
      <c r="L216">
        <v>0</v>
      </c>
      <c r="M216">
        <v>6</v>
      </c>
      <c r="N216">
        <v>6</v>
      </c>
      <c r="O216" s="15">
        <v>0</v>
      </c>
      <c r="P216" s="15">
        <v>18</v>
      </c>
      <c r="Q216" s="15"/>
      <c r="R216" s="15"/>
      <c r="S216" s="15" t="s">
        <v>28</v>
      </c>
      <c r="T216" s="15" t="s">
        <v>108</v>
      </c>
      <c r="U216" s="15" t="s">
        <v>109</v>
      </c>
      <c r="V216" s="15">
        <v>36.189319230000002</v>
      </c>
      <c r="W216" s="16">
        <v>-115.3264875</v>
      </c>
      <c r="AK216" s="15"/>
    </row>
    <row r="217" spans="1:37" x14ac:dyDescent="0.45">
      <c r="A217" s="18">
        <v>216</v>
      </c>
      <c r="B217" s="15" t="s">
        <v>765</v>
      </c>
      <c r="C217" s="15" t="s">
        <v>1279</v>
      </c>
      <c r="D217" s="15" t="s">
        <v>1218</v>
      </c>
      <c r="E217" s="17">
        <v>39425</v>
      </c>
      <c r="F217">
        <v>2007</v>
      </c>
      <c r="G217" s="15" t="s">
        <v>767</v>
      </c>
      <c r="H217" s="15" t="s">
        <v>24</v>
      </c>
      <c r="I217" s="15" t="s">
        <v>25</v>
      </c>
      <c r="J217" s="15" t="s">
        <v>132</v>
      </c>
      <c r="K217" s="15" t="s">
        <v>768</v>
      </c>
      <c r="L217">
        <v>5</v>
      </c>
      <c r="M217">
        <v>5</v>
      </c>
      <c r="N217">
        <v>9</v>
      </c>
      <c r="O217" s="15">
        <v>0</v>
      </c>
      <c r="P217" s="15">
        <v>24</v>
      </c>
      <c r="Q217" s="15"/>
      <c r="R217" s="15"/>
      <c r="S217" s="15" t="s">
        <v>28</v>
      </c>
      <c r="T217" s="15" t="s">
        <v>122</v>
      </c>
      <c r="U217" s="15" t="s">
        <v>109</v>
      </c>
      <c r="V217" s="15">
        <v>39.810874740000003</v>
      </c>
      <c r="W217" s="16">
        <v>-105.173715</v>
      </c>
      <c r="AK217" s="15"/>
    </row>
    <row r="218" spans="1:37" x14ac:dyDescent="0.45">
      <c r="A218" s="18">
        <v>217</v>
      </c>
      <c r="B218" s="15" t="s">
        <v>769</v>
      </c>
      <c r="C218" s="15" t="s">
        <v>509</v>
      </c>
      <c r="D218" s="15" t="s">
        <v>1278</v>
      </c>
      <c r="E218" s="17">
        <v>39421</v>
      </c>
      <c r="F218">
        <v>2007</v>
      </c>
      <c r="G218" s="15" t="s">
        <v>491</v>
      </c>
      <c r="H218" s="15" t="s">
        <v>24</v>
      </c>
      <c r="I218" s="15" t="s">
        <v>25</v>
      </c>
      <c r="J218" s="15" t="s">
        <v>57</v>
      </c>
      <c r="K218" s="15" t="s">
        <v>770</v>
      </c>
      <c r="L218">
        <v>9</v>
      </c>
      <c r="M218">
        <v>4</v>
      </c>
      <c r="N218">
        <v>13</v>
      </c>
      <c r="O218" s="15">
        <v>0</v>
      </c>
      <c r="P218" s="15">
        <v>19</v>
      </c>
      <c r="Q218" s="15"/>
      <c r="R218" s="15"/>
      <c r="S218" s="15" t="s">
        <v>52</v>
      </c>
      <c r="T218" s="15" t="s">
        <v>654</v>
      </c>
      <c r="U218" s="15" t="s">
        <v>109</v>
      </c>
      <c r="V218" s="15">
        <v>41.258731699999998</v>
      </c>
      <c r="W218" s="16">
        <v>-95.937873199999999</v>
      </c>
      <c r="AK218" s="15"/>
    </row>
    <row r="219" spans="1:37" x14ac:dyDescent="0.45">
      <c r="A219" s="18">
        <v>218</v>
      </c>
      <c r="B219" s="15" t="s">
        <v>771</v>
      </c>
      <c r="C219" s="15" t="s">
        <v>1277</v>
      </c>
      <c r="D219" s="15" t="s">
        <v>1201</v>
      </c>
      <c r="E219" s="17">
        <v>39380</v>
      </c>
      <c r="F219">
        <v>2007</v>
      </c>
      <c r="G219" s="15" t="s">
        <v>773</v>
      </c>
      <c r="H219" s="15" t="s">
        <v>34</v>
      </c>
      <c r="I219" s="15" t="s">
        <v>331</v>
      </c>
      <c r="J219" s="15" t="s">
        <v>112</v>
      </c>
      <c r="K219" s="15" t="s">
        <v>774</v>
      </c>
      <c r="L219">
        <v>0</v>
      </c>
      <c r="M219">
        <v>4</v>
      </c>
      <c r="N219">
        <v>4</v>
      </c>
      <c r="O219" s="15">
        <v>0</v>
      </c>
      <c r="P219" s="15">
        <v>15</v>
      </c>
      <c r="Q219" s="15"/>
      <c r="R219" s="15"/>
      <c r="S219" s="15" t="s">
        <v>28</v>
      </c>
      <c r="T219" s="15" t="s">
        <v>108</v>
      </c>
      <c r="U219" s="15" t="s">
        <v>109</v>
      </c>
      <c r="V219" s="15">
        <v>43.419291170000001</v>
      </c>
      <c r="W219" s="16">
        <v>-83.950327590000001</v>
      </c>
      <c r="AK219" s="15"/>
    </row>
    <row r="220" spans="1:37" x14ac:dyDescent="0.45">
      <c r="A220" s="18">
        <v>219</v>
      </c>
      <c r="B220" s="15" t="s">
        <v>775</v>
      </c>
      <c r="C220" s="15" t="s">
        <v>398</v>
      </c>
      <c r="D220" s="15" t="s">
        <v>1223</v>
      </c>
      <c r="E220" s="17">
        <v>39366</v>
      </c>
      <c r="F220">
        <v>2007</v>
      </c>
      <c r="G220" s="15" t="s">
        <v>775</v>
      </c>
      <c r="H220" s="15" t="s">
        <v>24</v>
      </c>
      <c r="I220" s="15" t="s">
        <v>776</v>
      </c>
      <c r="J220" s="15" t="s">
        <v>777</v>
      </c>
      <c r="K220" s="15" t="s">
        <v>778</v>
      </c>
      <c r="L220">
        <v>1</v>
      </c>
      <c r="M220">
        <v>4</v>
      </c>
      <c r="N220">
        <v>4</v>
      </c>
      <c r="O220" s="15">
        <v>0</v>
      </c>
      <c r="P220" s="15">
        <v>14</v>
      </c>
      <c r="Q220" s="15"/>
      <c r="R220" s="15"/>
      <c r="S220" s="15" t="s">
        <v>52</v>
      </c>
      <c r="T220" s="15" t="s">
        <v>122</v>
      </c>
      <c r="U220" s="15" t="s">
        <v>109</v>
      </c>
      <c r="V220" s="15">
        <v>41.476575570000001</v>
      </c>
      <c r="W220" s="16">
        <v>-81.680515020000001</v>
      </c>
      <c r="AK220" s="15"/>
    </row>
    <row r="221" spans="1:37" x14ac:dyDescent="0.45">
      <c r="A221" s="18">
        <v>220</v>
      </c>
      <c r="B221" s="15" t="s">
        <v>779</v>
      </c>
      <c r="C221" s="15" t="s">
        <v>1276</v>
      </c>
      <c r="D221" s="15" t="s">
        <v>1239</v>
      </c>
      <c r="E221" s="17">
        <v>39362</v>
      </c>
      <c r="F221">
        <v>2007</v>
      </c>
      <c r="G221" s="15" t="s">
        <v>118</v>
      </c>
      <c r="H221" s="15" t="s">
        <v>24</v>
      </c>
      <c r="I221" s="15" t="s">
        <v>165</v>
      </c>
      <c r="J221" s="15" t="s">
        <v>132</v>
      </c>
      <c r="K221" s="15" t="s">
        <v>781</v>
      </c>
      <c r="L221">
        <v>6</v>
      </c>
      <c r="M221">
        <v>1</v>
      </c>
      <c r="N221">
        <v>7</v>
      </c>
      <c r="O221" s="15">
        <v>0</v>
      </c>
      <c r="P221" s="15">
        <v>20</v>
      </c>
      <c r="Q221" s="15">
        <v>1</v>
      </c>
      <c r="R221" s="15" t="s">
        <v>782</v>
      </c>
      <c r="S221" s="15" t="s">
        <v>47</v>
      </c>
      <c r="T221" s="15" t="s">
        <v>654</v>
      </c>
      <c r="U221" s="15" t="s">
        <v>109</v>
      </c>
      <c r="V221" s="15">
        <v>45.571907199999998</v>
      </c>
      <c r="W221" s="16">
        <v>-88.902892199999997</v>
      </c>
      <c r="AK221" s="15"/>
    </row>
    <row r="222" spans="1:37" x14ac:dyDescent="0.45">
      <c r="A222" s="18">
        <v>221</v>
      </c>
      <c r="B222" s="15" t="s">
        <v>783</v>
      </c>
      <c r="C222" s="15" t="s">
        <v>1275</v>
      </c>
      <c r="D222" s="15" t="s">
        <v>1257</v>
      </c>
      <c r="E222" s="17">
        <v>39188</v>
      </c>
      <c r="F222">
        <v>2007</v>
      </c>
      <c r="G222" s="15" t="s">
        <v>785</v>
      </c>
      <c r="H222" s="15" t="s">
        <v>24</v>
      </c>
      <c r="I222" s="15" t="s">
        <v>25</v>
      </c>
      <c r="J222" s="15" t="s">
        <v>57</v>
      </c>
      <c r="K222" s="15" t="s">
        <v>786</v>
      </c>
      <c r="L222">
        <v>32</v>
      </c>
      <c r="M222">
        <v>23</v>
      </c>
      <c r="N222">
        <v>55</v>
      </c>
      <c r="O222" s="15">
        <v>0</v>
      </c>
      <c r="P222" s="15">
        <v>23</v>
      </c>
      <c r="Q222" s="15"/>
      <c r="R222" s="15"/>
      <c r="S222" s="15" t="s">
        <v>52</v>
      </c>
      <c r="T222" s="15" t="s">
        <v>53</v>
      </c>
      <c r="U222" s="15" t="s">
        <v>109</v>
      </c>
      <c r="V222" s="15">
        <v>37.229573299999998</v>
      </c>
      <c r="W222" s="16">
        <v>-80.413939299999996</v>
      </c>
      <c r="AK222" s="15"/>
    </row>
    <row r="223" spans="1:37" x14ac:dyDescent="0.45">
      <c r="A223" s="18">
        <v>222</v>
      </c>
      <c r="B223" s="15" t="s">
        <v>787</v>
      </c>
      <c r="C223" s="15" t="s">
        <v>1274</v>
      </c>
      <c r="D223" s="15" t="s">
        <v>1246</v>
      </c>
      <c r="E223" s="17">
        <v>39182</v>
      </c>
      <c r="F223">
        <v>2007</v>
      </c>
      <c r="G223" s="15" t="s">
        <v>787</v>
      </c>
      <c r="H223" s="15" t="s">
        <v>24</v>
      </c>
      <c r="I223" s="15" t="s">
        <v>331</v>
      </c>
      <c r="J223" s="15" t="s">
        <v>57</v>
      </c>
      <c r="K223" s="15" t="s">
        <v>789</v>
      </c>
      <c r="L223">
        <v>0</v>
      </c>
      <c r="M223">
        <v>10</v>
      </c>
      <c r="N223">
        <v>10</v>
      </c>
      <c r="O223" s="15">
        <v>0</v>
      </c>
      <c r="P223" s="15">
        <v>15</v>
      </c>
      <c r="Q223" s="15"/>
      <c r="R223" s="15"/>
      <c r="S223" s="15" t="s">
        <v>28</v>
      </c>
      <c r="T223" s="15" t="s">
        <v>191</v>
      </c>
      <c r="U223" s="15" t="s">
        <v>109</v>
      </c>
      <c r="V223" s="15">
        <v>45.50216511</v>
      </c>
      <c r="W223" s="16">
        <v>-122.44127589999999</v>
      </c>
      <c r="AK223" s="15"/>
    </row>
    <row r="224" spans="1:37" x14ac:dyDescent="0.45">
      <c r="A224" s="18">
        <v>223</v>
      </c>
      <c r="B224" s="15" t="s">
        <v>790</v>
      </c>
      <c r="C224" s="15" t="s">
        <v>1273</v>
      </c>
      <c r="D224" s="15" t="s">
        <v>1211</v>
      </c>
      <c r="E224" s="17">
        <v>39125</v>
      </c>
      <c r="F224">
        <v>2007</v>
      </c>
      <c r="G224" s="15" t="s">
        <v>790</v>
      </c>
      <c r="H224" s="15" t="s">
        <v>34</v>
      </c>
      <c r="I224" s="15" t="s">
        <v>25</v>
      </c>
      <c r="J224" s="15" t="s">
        <v>792</v>
      </c>
      <c r="K224" s="15" t="s">
        <v>793</v>
      </c>
      <c r="L224">
        <v>6</v>
      </c>
      <c r="M224">
        <v>4</v>
      </c>
      <c r="N224">
        <v>9</v>
      </c>
      <c r="O224" s="15">
        <v>0</v>
      </c>
      <c r="P224" s="15">
        <v>18</v>
      </c>
      <c r="Q224" s="15"/>
      <c r="R224" s="15"/>
      <c r="S224" s="15" t="s">
        <v>101</v>
      </c>
      <c r="T224" s="15" t="s">
        <v>122</v>
      </c>
      <c r="U224" s="15" t="s">
        <v>109</v>
      </c>
      <c r="V224" s="15">
        <v>40.77787404</v>
      </c>
      <c r="W224" s="16">
        <v>-111.9312168</v>
      </c>
      <c r="AK224" s="15"/>
    </row>
    <row r="225" spans="1:37" x14ac:dyDescent="0.45">
      <c r="A225" s="18">
        <v>224</v>
      </c>
      <c r="B225" s="15" t="s">
        <v>794</v>
      </c>
      <c r="C225" s="15" t="s">
        <v>1272</v>
      </c>
      <c r="D225" s="15" t="s">
        <v>1244</v>
      </c>
      <c r="E225" s="17">
        <v>38992</v>
      </c>
      <c r="F225">
        <v>2006</v>
      </c>
      <c r="G225" s="15" t="s">
        <v>796</v>
      </c>
      <c r="H225" s="15" t="s">
        <v>24</v>
      </c>
      <c r="I225" s="15" t="s">
        <v>797</v>
      </c>
      <c r="J225" s="15" t="s">
        <v>57</v>
      </c>
      <c r="K225" s="15" t="s">
        <v>798</v>
      </c>
      <c r="L225">
        <v>6</v>
      </c>
      <c r="M225">
        <v>5</v>
      </c>
      <c r="N225">
        <v>11</v>
      </c>
      <c r="O225" s="15">
        <v>0</v>
      </c>
      <c r="P225" s="15">
        <v>32</v>
      </c>
      <c r="Q225" s="15"/>
      <c r="R225" s="15"/>
      <c r="S225" s="15" t="s">
        <v>28</v>
      </c>
      <c r="T225" s="15" t="s">
        <v>654</v>
      </c>
      <c r="U225" s="15" t="s">
        <v>109</v>
      </c>
      <c r="V225" s="15">
        <v>39.9589</v>
      </c>
      <c r="W225" s="16">
        <v>-76.080600000000004</v>
      </c>
      <c r="AK225" s="15"/>
    </row>
    <row r="226" spans="1:37" x14ac:dyDescent="0.45">
      <c r="A226" s="18">
        <v>225</v>
      </c>
      <c r="B226" s="15" t="s">
        <v>799</v>
      </c>
      <c r="C226" s="15" t="s">
        <v>1271</v>
      </c>
      <c r="D226" s="15" t="s">
        <v>1244</v>
      </c>
      <c r="E226" s="17">
        <v>38992</v>
      </c>
      <c r="F226">
        <v>2006</v>
      </c>
      <c r="G226" s="15" t="s">
        <v>796</v>
      </c>
      <c r="H226" s="15" t="s">
        <v>24</v>
      </c>
      <c r="I226" s="15" t="s">
        <v>797</v>
      </c>
      <c r="J226" s="15" t="s">
        <v>57</v>
      </c>
      <c r="K226" s="15" t="s">
        <v>801</v>
      </c>
      <c r="L226">
        <v>6</v>
      </c>
      <c r="M226">
        <v>5</v>
      </c>
      <c r="N226">
        <v>10</v>
      </c>
      <c r="O226" s="15">
        <v>0</v>
      </c>
      <c r="P226" s="15">
        <v>32</v>
      </c>
      <c r="Q226" s="15"/>
      <c r="R226" s="15"/>
      <c r="S226" s="15" t="s">
        <v>101</v>
      </c>
      <c r="T226" s="15" t="s">
        <v>122</v>
      </c>
      <c r="U226" s="15" t="s">
        <v>109</v>
      </c>
      <c r="V226" s="15">
        <v>40.042143850000002</v>
      </c>
      <c r="W226" s="16">
        <v>-76.301008719999999</v>
      </c>
      <c r="AK226" s="15"/>
    </row>
    <row r="227" spans="1:37" x14ac:dyDescent="0.45">
      <c r="A227" s="18">
        <v>226</v>
      </c>
      <c r="B227" s="15" t="s">
        <v>802</v>
      </c>
      <c r="C227" s="15" t="s">
        <v>1270</v>
      </c>
      <c r="D227" s="15" t="s">
        <v>1244</v>
      </c>
      <c r="E227" s="17">
        <v>38977</v>
      </c>
      <c r="F227">
        <v>2006</v>
      </c>
      <c r="G227" s="15"/>
      <c r="H227" s="15"/>
      <c r="I227" s="15" t="s">
        <v>803</v>
      </c>
      <c r="J227" s="15" t="s">
        <v>112</v>
      </c>
      <c r="K227" s="15" t="s">
        <v>804</v>
      </c>
      <c r="L227">
        <v>0</v>
      </c>
      <c r="M227">
        <v>5</v>
      </c>
      <c r="N227">
        <v>5</v>
      </c>
      <c r="O227" s="15">
        <v>0</v>
      </c>
      <c r="P227" s="15">
        <v>18</v>
      </c>
      <c r="Q227" s="15"/>
      <c r="R227" s="15"/>
      <c r="S227" s="15" t="s">
        <v>101</v>
      </c>
      <c r="T227" s="15" t="s">
        <v>108</v>
      </c>
      <c r="U227" s="15" t="s">
        <v>109</v>
      </c>
      <c r="V227" s="15">
        <v>40.439485480000002</v>
      </c>
      <c r="W227" s="16">
        <v>-79.976315810000003</v>
      </c>
      <c r="AK227" s="15"/>
    </row>
    <row r="228" spans="1:37" x14ac:dyDescent="0.45">
      <c r="A228" s="18">
        <v>227</v>
      </c>
      <c r="B228" s="15" t="s">
        <v>805</v>
      </c>
      <c r="C228" s="15" t="s">
        <v>1269</v>
      </c>
      <c r="D228" s="15" t="s">
        <v>1213</v>
      </c>
      <c r="E228" s="17">
        <v>38959</v>
      </c>
      <c r="F228">
        <v>2006</v>
      </c>
      <c r="G228" s="15" t="s">
        <v>807</v>
      </c>
      <c r="H228" s="15" t="s">
        <v>24</v>
      </c>
      <c r="I228" s="15" t="s">
        <v>25</v>
      </c>
      <c r="J228" s="15" t="s">
        <v>223</v>
      </c>
      <c r="K228" s="15" t="s">
        <v>808</v>
      </c>
      <c r="L228">
        <v>1</v>
      </c>
      <c r="M228">
        <v>2</v>
      </c>
      <c r="N228">
        <v>3</v>
      </c>
      <c r="O228" s="15">
        <v>0</v>
      </c>
      <c r="P228" s="15">
        <v>18</v>
      </c>
      <c r="Q228" s="15"/>
      <c r="R228" s="15"/>
      <c r="S228" s="15" t="s">
        <v>52</v>
      </c>
      <c r="T228" s="15" t="s">
        <v>191</v>
      </c>
      <c r="U228" s="15" t="s">
        <v>109</v>
      </c>
      <c r="V228" s="15">
        <v>36.040998569999999</v>
      </c>
      <c r="W228" s="16">
        <v>-79.09701201</v>
      </c>
      <c r="AK228" s="15"/>
    </row>
    <row r="229" spans="1:37" x14ac:dyDescent="0.45">
      <c r="A229" s="18">
        <v>228</v>
      </c>
      <c r="B229" s="15" t="s">
        <v>809</v>
      </c>
      <c r="C229" s="15" t="s">
        <v>1268</v>
      </c>
      <c r="D229" s="15" t="s">
        <v>1267</v>
      </c>
      <c r="E229" s="17">
        <v>38953</v>
      </c>
      <c r="F229">
        <v>2006</v>
      </c>
      <c r="G229" s="15" t="s">
        <v>807</v>
      </c>
      <c r="H229" s="15" t="s">
        <v>24</v>
      </c>
      <c r="I229" s="15" t="s">
        <v>811</v>
      </c>
      <c r="J229" s="15" t="s">
        <v>223</v>
      </c>
      <c r="K229" s="15" t="s">
        <v>812</v>
      </c>
      <c r="L229">
        <v>2</v>
      </c>
      <c r="M229">
        <v>2</v>
      </c>
      <c r="N229">
        <v>4</v>
      </c>
      <c r="O229" s="15">
        <v>0</v>
      </c>
      <c r="P229" s="15">
        <v>26</v>
      </c>
      <c r="Q229" s="15"/>
      <c r="R229" s="15"/>
      <c r="S229" s="15" t="s">
        <v>52</v>
      </c>
      <c r="T229" s="15" t="s">
        <v>108</v>
      </c>
      <c r="U229" s="15" t="s">
        <v>109</v>
      </c>
      <c r="V229" s="15">
        <v>44.490220389999998</v>
      </c>
      <c r="W229" s="16">
        <v>-73.114006279999998</v>
      </c>
      <c r="AK229" s="15"/>
    </row>
    <row r="230" spans="1:37" x14ac:dyDescent="0.45">
      <c r="A230" s="18">
        <v>229</v>
      </c>
      <c r="B230" s="15" t="s">
        <v>813</v>
      </c>
      <c r="C230" s="15" t="s">
        <v>1173</v>
      </c>
      <c r="D230" s="15" t="s">
        <v>1155</v>
      </c>
      <c r="E230" s="17">
        <v>38801</v>
      </c>
      <c r="F230">
        <v>2006</v>
      </c>
      <c r="G230" s="15" t="s">
        <v>814</v>
      </c>
      <c r="H230" s="15"/>
      <c r="I230" s="15" t="s">
        <v>25</v>
      </c>
      <c r="J230" s="15" t="s">
        <v>815</v>
      </c>
      <c r="K230" s="15" t="s">
        <v>816</v>
      </c>
      <c r="L230">
        <v>7</v>
      </c>
      <c r="M230">
        <v>2</v>
      </c>
      <c r="N230">
        <v>9</v>
      </c>
      <c r="O230" s="15">
        <v>0</v>
      </c>
      <c r="P230" s="15">
        <v>28</v>
      </c>
      <c r="Q230" s="15"/>
      <c r="R230" s="15"/>
      <c r="S230" s="15" t="s">
        <v>28</v>
      </c>
      <c r="T230" s="15" t="s">
        <v>654</v>
      </c>
      <c r="U230" s="15" t="s">
        <v>109</v>
      </c>
      <c r="V230" s="15">
        <v>47.622900000000001</v>
      </c>
      <c r="W230" s="16">
        <v>-122.3165</v>
      </c>
      <c r="AK230" s="15"/>
    </row>
    <row r="231" spans="1:37" x14ac:dyDescent="0.45">
      <c r="A231" s="18">
        <v>230</v>
      </c>
      <c r="B231" s="15" t="s">
        <v>817</v>
      </c>
      <c r="C231" s="15" t="s">
        <v>1266</v>
      </c>
      <c r="D231" s="15" t="s">
        <v>1163</v>
      </c>
      <c r="E231" s="17">
        <v>38747</v>
      </c>
      <c r="F231">
        <v>2006</v>
      </c>
      <c r="G231" s="15" t="s">
        <v>817</v>
      </c>
      <c r="H231" s="15" t="s">
        <v>24</v>
      </c>
      <c r="I231" s="15" t="s">
        <v>354</v>
      </c>
      <c r="J231" s="15" t="s">
        <v>223</v>
      </c>
      <c r="K231" s="15" t="s">
        <v>819</v>
      </c>
      <c r="L231">
        <v>8</v>
      </c>
      <c r="M231">
        <v>0</v>
      </c>
      <c r="N231">
        <v>7</v>
      </c>
      <c r="O231" s="15">
        <v>0</v>
      </c>
      <c r="P231" s="15">
        <v>44</v>
      </c>
      <c r="Q231" s="15">
        <v>1</v>
      </c>
      <c r="R231" s="15" t="s">
        <v>817</v>
      </c>
      <c r="S231" s="15" t="s">
        <v>52</v>
      </c>
      <c r="T231" s="15" t="s">
        <v>122</v>
      </c>
      <c r="U231" s="15" t="s">
        <v>570</v>
      </c>
      <c r="V231" s="15">
        <v>34.436061070000001</v>
      </c>
      <c r="W231" s="16">
        <v>-119.8593619</v>
      </c>
      <c r="AK231" s="15"/>
    </row>
    <row r="232" spans="1:37" x14ac:dyDescent="0.45">
      <c r="A232" s="18">
        <v>231</v>
      </c>
      <c r="B232" s="15" t="s">
        <v>820</v>
      </c>
      <c r="C232" s="15" t="s">
        <v>1265</v>
      </c>
      <c r="D232" s="15" t="s">
        <v>1264</v>
      </c>
      <c r="E232" s="17">
        <v>38432</v>
      </c>
      <c r="F232">
        <v>2005</v>
      </c>
      <c r="G232" s="15" t="s">
        <v>807</v>
      </c>
      <c r="H232" s="15" t="s">
        <v>24</v>
      </c>
      <c r="I232" s="15" t="s">
        <v>25</v>
      </c>
      <c r="J232" s="15" t="s">
        <v>223</v>
      </c>
      <c r="K232" s="15" t="s">
        <v>822</v>
      </c>
      <c r="L232">
        <v>10</v>
      </c>
      <c r="M232">
        <v>5</v>
      </c>
      <c r="N232">
        <v>14</v>
      </c>
      <c r="O232" s="15">
        <v>0</v>
      </c>
      <c r="P232" s="15">
        <v>16</v>
      </c>
      <c r="Q232" s="15"/>
      <c r="R232" s="15"/>
      <c r="S232" s="15" t="s">
        <v>52</v>
      </c>
      <c r="T232" s="15" t="s">
        <v>535</v>
      </c>
      <c r="U232" s="15" t="s">
        <v>109</v>
      </c>
      <c r="V232" s="15">
        <v>47.870672890000002</v>
      </c>
      <c r="W232" s="16">
        <v>-95.005290090000003</v>
      </c>
      <c r="AK232" s="15"/>
    </row>
    <row r="233" spans="1:37" x14ac:dyDescent="0.45">
      <c r="A233" s="18">
        <v>232</v>
      </c>
      <c r="B233" s="15" t="s">
        <v>823</v>
      </c>
      <c r="C233" s="15" t="s">
        <v>1263</v>
      </c>
      <c r="D233" s="15" t="s">
        <v>1239</v>
      </c>
      <c r="E233" s="17">
        <v>38423</v>
      </c>
      <c r="F233">
        <v>2005</v>
      </c>
      <c r="G233" s="15" t="s">
        <v>23</v>
      </c>
      <c r="H233" s="15" t="s">
        <v>24</v>
      </c>
      <c r="I233" s="15" t="s">
        <v>25</v>
      </c>
      <c r="J233" s="15" t="s">
        <v>112</v>
      </c>
      <c r="K233" s="15" t="s">
        <v>824</v>
      </c>
      <c r="L233">
        <v>8</v>
      </c>
      <c r="M233">
        <v>4</v>
      </c>
      <c r="N233">
        <v>11</v>
      </c>
      <c r="O233" s="15">
        <v>0</v>
      </c>
      <c r="P233" s="15">
        <v>44</v>
      </c>
      <c r="Q233" s="15"/>
      <c r="R233" s="15"/>
      <c r="S233" s="15" t="s">
        <v>28</v>
      </c>
      <c r="T233" s="15" t="s">
        <v>122</v>
      </c>
      <c r="U233" s="15" t="s">
        <v>109</v>
      </c>
      <c r="V233" s="15">
        <v>43.063966909999998</v>
      </c>
      <c r="W233" s="16">
        <v>-88.122997580000003</v>
      </c>
      <c r="AK233" s="15"/>
    </row>
    <row r="234" spans="1:37" x14ac:dyDescent="0.45">
      <c r="A234" s="18">
        <v>233</v>
      </c>
      <c r="B234" s="15" t="s">
        <v>825</v>
      </c>
      <c r="C234" s="15" t="s">
        <v>1262</v>
      </c>
      <c r="D234" s="15" t="s">
        <v>1152</v>
      </c>
      <c r="E234" s="17">
        <v>38407</v>
      </c>
      <c r="F234">
        <v>2005</v>
      </c>
      <c r="G234" s="15" t="s">
        <v>827</v>
      </c>
      <c r="H234" s="15" t="s">
        <v>34</v>
      </c>
      <c r="I234" s="15" t="s">
        <v>339</v>
      </c>
      <c r="J234" s="15" t="s">
        <v>112</v>
      </c>
      <c r="K234" s="15" t="s">
        <v>828</v>
      </c>
      <c r="L234">
        <v>3</v>
      </c>
      <c r="M234">
        <v>4</v>
      </c>
      <c r="N234">
        <v>6</v>
      </c>
      <c r="O234" s="15">
        <v>0</v>
      </c>
      <c r="P234" s="15">
        <v>43</v>
      </c>
      <c r="Q234" s="15"/>
      <c r="R234" s="15"/>
      <c r="S234" s="15" t="s">
        <v>101</v>
      </c>
      <c r="T234" s="15" t="s">
        <v>191</v>
      </c>
      <c r="U234" s="15" t="s">
        <v>109</v>
      </c>
      <c r="V234" s="15">
        <v>32.315427200000002</v>
      </c>
      <c r="W234" s="16">
        <v>-95.305010870000004</v>
      </c>
      <c r="AK234" s="15"/>
    </row>
    <row r="235" spans="1:37" x14ac:dyDescent="0.45">
      <c r="A235" s="18">
        <v>234</v>
      </c>
      <c r="B235" s="15" t="s">
        <v>829</v>
      </c>
      <c r="C235" s="15" t="s">
        <v>1261</v>
      </c>
      <c r="D235" s="15" t="s">
        <v>1223</v>
      </c>
      <c r="E235" s="17">
        <v>38329</v>
      </c>
      <c r="F235">
        <v>2004</v>
      </c>
      <c r="G235" s="15"/>
      <c r="H235" s="15" t="s">
        <v>464</v>
      </c>
      <c r="I235" s="15" t="s">
        <v>25</v>
      </c>
      <c r="J235" s="15" t="s">
        <v>112</v>
      </c>
      <c r="K235" s="15" t="s">
        <v>830</v>
      </c>
      <c r="L235">
        <v>5</v>
      </c>
      <c r="M235">
        <v>7</v>
      </c>
      <c r="N235">
        <v>11</v>
      </c>
      <c r="O235" s="15">
        <v>0</v>
      </c>
      <c r="P235" s="15">
        <v>25</v>
      </c>
      <c r="Q235" s="15"/>
      <c r="R235" s="15"/>
      <c r="S235" s="15" t="s">
        <v>52</v>
      </c>
      <c r="T235" s="15" t="s">
        <v>122</v>
      </c>
      <c r="U235" s="15" t="s">
        <v>109</v>
      </c>
      <c r="V235" s="15">
        <v>39.98861445</v>
      </c>
      <c r="W235" s="16">
        <v>-82.989041349999994</v>
      </c>
      <c r="AK235" s="15"/>
    </row>
    <row r="236" spans="1:37" x14ac:dyDescent="0.45">
      <c r="A236" s="18">
        <v>235</v>
      </c>
      <c r="B236" s="15" t="s">
        <v>831</v>
      </c>
      <c r="C236" s="15" t="s">
        <v>1260</v>
      </c>
      <c r="D236" s="15" t="s">
        <v>1239</v>
      </c>
      <c r="E236" s="17">
        <v>38312</v>
      </c>
      <c r="F236">
        <v>2004</v>
      </c>
      <c r="G236" s="15" t="s">
        <v>832</v>
      </c>
      <c r="H236" s="15" t="s">
        <v>34</v>
      </c>
      <c r="I236" s="15" t="s">
        <v>833</v>
      </c>
      <c r="J236" s="15" t="s">
        <v>132</v>
      </c>
      <c r="K236" s="15" t="s">
        <v>834</v>
      </c>
      <c r="L236">
        <v>6</v>
      </c>
      <c r="M236">
        <v>2</v>
      </c>
      <c r="N236">
        <v>8</v>
      </c>
      <c r="O236" s="15">
        <v>0</v>
      </c>
      <c r="P236" s="15">
        <v>36</v>
      </c>
      <c r="Q236" s="15"/>
      <c r="R236" s="15"/>
      <c r="S236" s="15" t="s">
        <v>28</v>
      </c>
      <c r="T236" s="15" t="s">
        <v>144</v>
      </c>
      <c r="U236" s="15" t="s">
        <v>109</v>
      </c>
      <c r="V236" s="15">
        <v>45.657737140000002</v>
      </c>
      <c r="W236" s="16">
        <v>-91.550771749999996</v>
      </c>
      <c r="AK236" s="15"/>
    </row>
    <row r="237" spans="1:37" x14ac:dyDescent="0.45">
      <c r="A237" s="18">
        <v>236</v>
      </c>
      <c r="B237" s="15" t="s">
        <v>835</v>
      </c>
      <c r="C237" s="15" t="s">
        <v>1160</v>
      </c>
      <c r="D237" s="15" t="s">
        <v>1159</v>
      </c>
      <c r="E237" s="17">
        <v>37860</v>
      </c>
      <c r="F237">
        <v>2003</v>
      </c>
      <c r="G237" s="15" t="s">
        <v>837</v>
      </c>
      <c r="H237" s="15" t="s">
        <v>24</v>
      </c>
      <c r="I237" s="15" t="s">
        <v>354</v>
      </c>
      <c r="J237" s="15" t="s">
        <v>62</v>
      </c>
      <c r="K237" s="15" t="s">
        <v>838</v>
      </c>
      <c r="L237">
        <v>7</v>
      </c>
      <c r="M237">
        <v>0</v>
      </c>
      <c r="N237">
        <v>6</v>
      </c>
      <c r="O237" s="15">
        <v>0</v>
      </c>
      <c r="P237" s="15">
        <v>36</v>
      </c>
      <c r="Q237" s="15">
        <v>0</v>
      </c>
      <c r="R237" s="15"/>
      <c r="S237" s="15" t="s">
        <v>28</v>
      </c>
      <c r="T237" s="15" t="s">
        <v>191</v>
      </c>
      <c r="U237" s="15" t="s">
        <v>109</v>
      </c>
      <c r="V237" s="15">
        <v>41.839280449999997</v>
      </c>
      <c r="W237" s="16">
        <v>-87.688181450000002</v>
      </c>
      <c r="AK237" s="15"/>
    </row>
    <row r="238" spans="1:37" x14ac:dyDescent="0.45">
      <c r="A238" s="18">
        <v>237</v>
      </c>
      <c r="B238" s="15" t="s">
        <v>839</v>
      </c>
      <c r="C238" s="15" t="s">
        <v>1259</v>
      </c>
      <c r="D238" s="15" t="s">
        <v>1235</v>
      </c>
      <c r="E238" s="17">
        <v>37810</v>
      </c>
      <c r="F238">
        <v>2003</v>
      </c>
      <c r="G238" s="15" t="s">
        <v>555</v>
      </c>
      <c r="H238" s="15" t="s">
        <v>24</v>
      </c>
      <c r="I238" s="15" t="s">
        <v>25</v>
      </c>
      <c r="J238" s="15" t="s">
        <v>72</v>
      </c>
      <c r="K238" s="15" t="s">
        <v>841</v>
      </c>
      <c r="L238">
        <v>7</v>
      </c>
      <c r="M238">
        <v>8</v>
      </c>
      <c r="N238">
        <v>15</v>
      </c>
      <c r="O238" s="15">
        <v>0</v>
      </c>
      <c r="P238" s="15">
        <v>48</v>
      </c>
      <c r="Q238" s="15"/>
      <c r="R238" s="15"/>
      <c r="S238" s="15" t="s">
        <v>52</v>
      </c>
      <c r="T238" s="15" t="s">
        <v>654</v>
      </c>
      <c r="U238" s="15" t="s">
        <v>109</v>
      </c>
      <c r="V238" s="15">
        <v>32.376080999999999</v>
      </c>
      <c r="W238" s="16">
        <v>-88.689780020000001</v>
      </c>
      <c r="AK238" s="15"/>
    </row>
    <row r="239" spans="1:37" x14ac:dyDescent="0.45">
      <c r="A239" s="18">
        <v>238</v>
      </c>
      <c r="B239" s="15" t="s">
        <v>842</v>
      </c>
      <c r="C239" s="15" t="s">
        <v>398</v>
      </c>
      <c r="D239" s="15" t="s">
        <v>1223</v>
      </c>
      <c r="E239" s="17">
        <v>37750</v>
      </c>
      <c r="F239">
        <v>2003</v>
      </c>
      <c r="G239" s="15" t="s">
        <v>843</v>
      </c>
      <c r="H239" s="15" t="s">
        <v>24</v>
      </c>
      <c r="I239" s="15" t="s">
        <v>776</v>
      </c>
      <c r="J239" s="15" t="s">
        <v>57</v>
      </c>
      <c r="K239" s="15" t="s">
        <v>844</v>
      </c>
      <c r="L239">
        <v>1</v>
      </c>
      <c r="M239">
        <v>2</v>
      </c>
      <c r="N239">
        <v>3</v>
      </c>
      <c r="O239" s="15">
        <v>0</v>
      </c>
      <c r="P239" s="15"/>
      <c r="Q239" s="15"/>
      <c r="R239" s="15"/>
      <c r="S239" s="15" t="s">
        <v>28</v>
      </c>
      <c r="T239" s="15" t="s">
        <v>144</v>
      </c>
      <c r="U239" s="15" t="s">
        <v>109</v>
      </c>
      <c r="V239" s="15">
        <v>41.476575570000001</v>
      </c>
      <c r="W239" s="16">
        <v>-81.680515020000001</v>
      </c>
      <c r="AK239" s="15"/>
    </row>
    <row r="240" spans="1:37" x14ac:dyDescent="0.45">
      <c r="A240" s="18">
        <v>239</v>
      </c>
      <c r="B240" s="15" t="s">
        <v>845</v>
      </c>
      <c r="C240" s="15" t="s">
        <v>409</v>
      </c>
      <c r="D240" s="15" t="s">
        <v>1154</v>
      </c>
      <c r="E240" s="17">
        <v>37557</v>
      </c>
      <c r="F240">
        <v>2002</v>
      </c>
      <c r="G240" s="15" t="s">
        <v>846</v>
      </c>
      <c r="H240" s="15" t="s">
        <v>24</v>
      </c>
      <c r="I240" s="15" t="s">
        <v>847</v>
      </c>
      <c r="J240" s="15" t="s">
        <v>848</v>
      </c>
      <c r="K240" s="15" t="s">
        <v>849</v>
      </c>
      <c r="L240">
        <v>4</v>
      </c>
      <c r="M240">
        <v>0</v>
      </c>
      <c r="N240">
        <v>3</v>
      </c>
      <c r="O240" s="15">
        <v>0</v>
      </c>
      <c r="P240" s="15">
        <v>41</v>
      </c>
      <c r="Q240" s="15"/>
      <c r="R240" s="15"/>
      <c r="S240" s="15" t="s">
        <v>28</v>
      </c>
      <c r="T240" s="15" t="s">
        <v>191</v>
      </c>
      <c r="U240" s="15" t="s">
        <v>109</v>
      </c>
      <c r="V240" s="15">
        <v>32.153589050000001</v>
      </c>
      <c r="W240" s="16">
        <v>-110.9677647</v>
      </c>
      <c r="AK240" s="15"/>
    </row>
    <row r="241" spans="1:37" x14ac:dyDescent="0.45">
      <c r="A241" s="18">
        <v>240</v>
      </c>
      <c r="B241" s="15" t="s">
        <v>850</v>
      </c>
      <c r="C241" s="15" t="s">
        <v>1258</v>
      </c>
      <c r="D241" s="15" t="s">
        <v>1257</v>
      </c>
      <c r="E241" s="17">
        <v>37272</v>
      </c>
      <c r="F241">
        <v>2002</v>
      </c>
      <c r="G241" s="15" t="s">
        <v>850</v>
      </c>
      <c r="H241" s="15" t="s">
        <v>24</v>
      </c>
      <c r="I241" s="15" t="s">
        <v>776</v>
      </c>
      <c r="J241" s="15" t="s">
        <v>132</v>
      </c>
      <c r="K241" s="15" t="s">
        <v>852</v>
      </c>
      <c r="L241">
        <v>3</v>
      </c>
      <c r="M241">
        <v>3</v>
      </c>
      <c r="N241">
        <v>6</v>
      </c>
      <c r="O241" s="15">
        <v>0</v>
      </c>
      <c r="P241" s="15">
        <v>43</v>
      </c>
      <c r="Q241" s="15"/>
      <c r="R241" s="15"/>
      <c r="S241" s="15" t="s">
        <v>28</v>
      </c>
      <c r="T241" s="15" t="s">
        <v>108</v>
      </c>
      <c r="U241" s="15" t="s">
        <v>109</v>
      </c>
      <c r="V241" s="15">
        <v>37.275377120000002</v>
      </c>
      <c r="W241" s="16">
        <v>-82.098772339999996</v>
      </c>
      <c r="AK241" s="15"/>
    </row>
    <row r="242" spans="1:37" x14ac:dyDescent="0.45">
      <c r="A242" s="18">
        <v>241</v>
      </c>
      <c r="B242" s="15" t="s">
        <v>853</v>
      </c>
      <c r="C242" s="15" t="s">
        <v>1166</v>
      </c>
      <c r="D242" s="15" t="s">
        <v>1163</v>
      </c>
      <c r="E242" s="17">
        <v>36955</v>
      </c>
      <c r="F242">
        <v>2001</v>
      </c>
      <c r="G242" s="15" t="s">
        <v>853</v>
      </c>
      <c r="H242" s="15" t="s">
        <v>24</v>
      </c>
      <c r="I242" s="15" t="s">
        <v>331</v>
      </c>
      <c r="J242" s="15" t="s">
        <v>57</v>
      </c>
      <c r="K242" s="15" t="s">
        <v>855</v>
      </c>
      <c r="L242">
        <v>2</v>
      </c>
      <c r="M242">
        <v>13</v>
      </c>
      <c r="N242">
        <v>15</v>
      </c>
      <c r="O242" s="15">
        <v>0</v>
      </c>
      <c r="P242" s="15">
        <v>15</v>
      </c>
      <c r="Q242" s="15"/>
      <c r="R242" s="15"/>
      <c r="S242" s="15" t="s">
        <v>28</v>
      </c>
      <c r="T242" s="15" t="s">
        <v>122</v>
      </c>
      <c r="U242" s="15" t="s">
        <v>109</v>
      </c>
      <c r="V242" s="15">
        <v>32.863572769999998</v>
      </c>
      <c r="W242" s="16">
        <v>-117.1281628</v>
      </c>
      <c r="AK242" s="15"/>
    </row>
    <row r="243" spans="1:37" x14ac:dyDescent="0.45">
      <c r="A243" s="18">
        <v>242</v>
      </c>
      <c r="B243" s="15" t="s">
        <v>856</v>
      </c>
      <c r="C243" s="15" t="s">
        <v>1256</v>
      </c>
      <c r="D243" s="15" t="s">
        <v>1159</v>
      </c>
      <c r="E243" s="17">
        <v>36927</v>
      </c>
      <c r="F243">
        <v>2001</v>
      </c>
      <c r="G243" s="15" t="s">
        <v>858</v>
      </c>
      <c r="H243" s="15" t="s">
        <v>24</v>
      </c>
      <c r="I243" s="15" t="s">
        <v>354</v>
      </c>
      <c r="J243" s="15" t="s">
        <v>62</v>
      </c>
      <c r="K243" s="15" t="s">
        <v>859</v>
      </c>
      <c r="L243">
        <v>6</v>
      </c>
      <c r="M243">
        <v>4</v>
      </c>
      <c r="N243">
        <v>9</v>
      </c>
      <c r="O243" s="15">
        <v>0</v>
      </c>
      <c r="P243" s="15">
        <v>66</v>
      </c>
      <c r="Q243" s="15">
        <v>0</v>
      </c>
      <c r="R243" s="15"/>
      <c r="S243" s="15" t="s">
        <v>28</v>
      </c>
      <c r="T243" s="15" t="s">
        <v>108</v>
      </c>
      <c r="U243" s="15" t="s">
        <v>109</v>
      </c>
      <c r="V243" s="15">
        <v>41.90289602</v>
      </c>
      <c r="W243" s="16">
        <v>-87.864302100000003</v>
      </c>
      <c r="AK243" s="15"/>
    </row>
    <row r="244" spans="1:37" x14ac:dyDescent="0.45">
      <c r="A244" s="18">
        <v>243</v>
      </c>
      <c r="B244" s="15" t="s">
        <v>860</v>
      </c>
      <c r="C244" s="15" t="s">
        <v>1255</v>
      </c>
      <c r="D244" s="15" t="s">
        <v>1206</v>
      </c>
      <c r="E244" s="17">
        <v>36886</v>
      </c>
      <c r="F244">
        <v>2000</v>
      </c>
      <c r="G244" s="15" t="s">
        <v>862</v>
      </c>
      <c r="H244" s="15" t="s">
        <v>24</v>
      </c>
      <c r="I244" s="15" t="s">
        <v>354</v>
      </c>
      <c r="J244" s="15" t="s">
        <v>26</v>
      </c>
      <c r="K244" s="15" t="s">
        <v>863</v>
      </c>
      <c r="L244">
        <v>7</v>
      </c>
      <c r="M244">
        <v>0</v>
      </c>
      <c r="N244">
        <v>7</v>
      </c>
      <c r="O244" s="15">
        <v>0</v>
      </c>
      <c r="P244" s="15">
        <v>42</v>
      </c>
      <c r="Q244" s="15">
        <v>1</v>
      </c>
      <c r="R244" s="15" t="s">
        <v>862</v>
      </c>
      <c r="S244" s="15" t="s">
        <v>52</v>
      </c>
      <c r="T244" s="15" t="s">
        <v>654</v>
      </c>
      <c r="U244" s="15" t="s">
        <v>109</v>
      </c>
      <c r="V244" s="15">
        <v>42.506484</v>
      </c>
      <c r="W244" s="16">
        <v>-71.072830600000003</v>
      </c>
      <c r="AK244" s="15"/>
    </row>
    <row r="245" spans="1:37" x14ac:dyDescent="0.45">
      <c r="A245" s="18">
        <v>244</v>
      </c>
      <c r="B245" s="15" t="s">
        <v>864</v>
      </c>
      <c r="C245" s="15" t="s">
        <v>1254</v>
      </c>
      <c r="D245" s="15" t="s">
        <v>1171</v>
      </c>
      <c r="E245" s="17">
        <v>36524</v>
      </c>
      <c r="F245">
        <v>1999</v>
      </c>
      <c r="G245" s="15"/>
      <c r="H245" s="15" t="s">
        <v>464</v>
      </c>
      <c r="I245" s="15" t="s">
        <v>354</v>
      </c>
      <c r="J245" s="15" t="s">
        <v>26</v>
      </c>
      <c r="K245" s="15" t="s">
        <v>866</v>
      </c>
      <c r="L245">
        <v>5</v>
      </c>
      <c r="M245">
        <v>3</v>
      </c>
      <c r="N245">
        <v>8</v>
      </c>
      <c r="O245" s="15">
        <v>0</v>
      </c>
      <c r="P245" s="15">
        <v>36</v>
      </c>
      <c r="Q245" s="15">
        <v>1</v>
      </c>
      <c r="R245" s="15" t="s">
        <v>864</v>
      </c>
      <c r="S245" s="15" t="s">
        <v>28</v>
      </c>
      <c r="T245" s="15" t="s">
        <v>191</v>
      </c>
      <c r="U245" s="15" t="s">
        <v>109</v>
      </c>
      <c r="V245" s="15">
        <v>27.99601861</v>
      </c>
      <c r="W245" s="16">
        <v>-82.445037690000007</v>
      </c>
      <c r="AK245" s="15"/>
    </row>
    <row r="246" spans="1:37" x14ac:dyDescent="0.45">
      <c r="A246" s="18">
        <v>245</v>
      </c>
      <c r="B246" s="15" t="s">
        <v>867</v>
      </c>
      <c r="C246" s="15" t="s">
        <v>1253</v>
      </c>
      <c r="D246" s="15" t="s">
        <v>1182</v>
      </c>
      <c r="E246" s="17">
        <v>36500</v>
      </c>
      <c r="F246">
        <v>1999</v>
      </c>
      <c r="G246" s="15" t="s">
        <v>867</v>
      </c>
      <c r="H246" s="15" t="s">
        <v>24</v>
      </c>
      <c r="I246" s="15" t="s">
        <v>331</v>
      </c>
      <c r="J246" s="15" t="s">
        <v>223</v>
      </c>
      <c r="K246" s="15" t="s">
        <v>869</v>
      </c>
      <c r="L246">
        <v>0</v>
      </c>
      <c r="M246">
        <v>4</v>
      </c>
      <c r="N246">
        <v>4</v>
      </c>
      <c r="O246" s="15">
        <v>0</v>
      </c>
      <c r="P246" s="15">
        <v>13</v>
      </c>
      <c r="Q246" s="15"/>
      <c r="R246" s="15"/>
      <c r="S246" s="15" t="s">
        <v>28</v>
      </c>
      <c r="T246" s="15" t="s">
        <v>122</v>
      </c>
      <c r="U246" s="15" t="s">
        <v>109</v>
      </c>
      <c r="V246" s="15">
        <v>35.776699110000003</v>
      </c>
      <c r="W246" s="16">
        <v>-95.259965960000002</v>
      </c>
      <c r="AK246" s="15"/>
    </row>
    <row r="247" spans="1:37" x14ac:dyDescent="0.45">
      <c r="A247" s="18">
        <v>246</v>
      </c>
      <c r="B247" s="15" t="s">
        <v>870</v>
      </c>
      <c r="C247" s="15" t="s">
        <v>1252</v>
      </c>
      <c r="D247" s="15" t="s">
        <v>1251</v>
      </c>
      <c r="E247" s="17">
        <v>36466</v>
      </c>
      <c r="F247">
        <v>1999</v>
      </c>
      <c r="G247" s="15"/>
      <c r="H247" s="15" t="s">
        <v>24</v>
      </c>
      <c r="I247" s="15" t="s">
        <v>25</v>
      </c>
      <c r="J247" s="15" t="s">
        <v>26</v>
      </c>
      <c r="K247" s="15" t="s">
        <v>872</v>
      </c>
      <c r="L247">
        <v>7</v>
      </c>
      <c r="M247">
        <v>0</v>
      </c>
      <c r="N247">
        <v>7</v>
      </c>
      <c r="O247" s="15">
        <v>0</v>
      </c>
      <c r="P247" s="15">
        <v>40</v>
      </c>
      <c r="Q247" s="15">
        <v>1</v>
      </c>
      <c r="R247" s="15" t="s">
        <v>873</v>
      </c>
      <c r="S247" s="15" t="s">
        <v>52</v>
      </c>
      <c r="T247" s="15" t="s">
        <v>53</v>
      </c>
      <c r="U247" s="15" t="s">
        <v>109</v>
      </c>
      <c r="V247" s="15">
        <v>21.325512499999999</v>
      </c>
      <c r="W247" s="16">
        <v>-157.8473055</v>
      </c>
      <c r="AK247" s="15"/>
    </row>
    <row r="248" spans="1:37" x14ac:dyDescent="0.45">
      <c r="A248" s="18">
        <v>247</v>
      </c>
      <c r="B248" s="15" t="s">
        <v>874</v>
      </c>
      <c r="C248" s="15" t="s">
        <v>1250</v>
      </c>
      <c r="D248" s="15" t="s">
        <v>1152</v>
      </c>
      <c r="E248" s="17">
        <v>36418</v>
      </c>
      <c r="F248">
        <v>1999</v>
      </c>
      <c r="G248" s="15" t="s">
        <v>23</v>
      </c>
      <c r="H248" s="15" t="s">
        <v>24</v>
      </c>
      <c r="I248" s="15" t="s">
        <v>25</v>
      </c>
      <c r="J248" s="15" t="s">
        <v>57</v>
      </c>
      <c r="K248" s="15" t="s">
        <v>876</v>
      </c>
      <c r="L248">
        <v>8</v>
      </c>
      <c r="M248">
        <v>7</v>
      </c>
      <c r="N248">
        <v>14</v>
      </c>
      <c r="O248" s="15">
        <v>0</v>
      </c>
      <c r="P248" s="15">
        <v>47</v>
      </c>
      <c r="Q248" s="15"/>
      <c r="R248" s="15"/>
      <c r="S248" s="15" t="s">
        <v>52</v>
      </c>
      <c r="T248" s="15" t="s">
        <v>122</v>
      </c>
      <c r="U248" s="15" t="s">
        <v>109</v>
      </c>
      <c r="V248" s="15">
        <v>32.748021420000001</v>
      </c>
      <c r="W248" s="16">
        <v>-97.313051479999999</v>
      </c>
      <c r="AK248" s="15"/>
    </row>
    <row r="249" spans="1:37" x14ac:dyDescent="0.45">
      <c r="A249" s="18">
        <v>248</v>
      </c>
      <c r="B249" s="15" t="s">
        <v>877</v>
      </c>
      <c r="C249" s="15" t="s">
        <v>1180</v>
      </c>
      <c r="D249" s="15" t="s">
        <v>1179</v>
      </c>
      <c r="E249" s="17">
        <v>36370</v>
      </c>
      <c r="F249">
        <v>1999</v>
      </c>
      <c r="G249" s="15" t="s">
        <v>879</v>
      </c>
      <c r="H249" s="15" t="s">
        <v>24</v>
      </c>
      <c r="I249" s="15" t="s">
        <v>25</v>
      </c>
      <c r="J249" s="15" t="s">
        <v>223</v>
      </c>
      <c r="K249" s="15" t="s">
        <v>880</v>
      </c>
      <c r="L249">
        <v>10</v>
      </c>
      <c r="M249">
        <v>12</v>
      </c>
      <c r="N249">
        <v>21</v>
      </c>
      <c r="O249" s="15">
        <v>0</v>
      </c>
      <c r="P249" s="15">
        <v>44</v>
      </c>
      <c r="Q249" s="15"/>
      <c r="R249" s="15"/>
      <c r="S249" s="15" t="s">
        <v>52</v>
      </c>
      <c r="T249" s="15" t="s">
        <v>122</v>
      </c>
      <c r="U249" s="15" t="s">
        <v>109</v>
      </c>
      <c r="V249" s="15">
        <v>33.762996899999997</v>
      </c>
      <c r="W249" s="16">
        <v>-84.423132800000005</v>
      </c>
      <c r="AK249" s="15"/>
    </row>
    <row r="250" spans="1:37" x14ac:dyDescent="0.45">
      <c r="A250" s="18">
        <v>249</v>
      </c>
      <c r="B250" s="15" t="s">
        <v>881</v>
      </c>
      <c r="C250" s="15" t="s">
        <v>402</v>
      </c>
      <c r="D250" s="15" t="s">
        <v>1179</v>
      </c>
      <c r="E250" s="17">
        <v>36300</v>
      </c>
      <c r="F250">
        <v>1999</v>
      </c>
      <c r="G250" s="15" t="s">
        <v>881</v>
      </c>
      <c r="H250" s="15"/>
      <c r="I250" s="15" t="s">
        <v>331</v>
      </c>
      <c r="J250" s="15" t="s">
        <v>882</v>
      </c>
      <c r="K250" s="15" t="s">
        <v>883</v>
      </c>
      <c r="L250">
        <v>0</v>
      </c>
      <c r="M250">
        <v>6</v>
      </c>
      <c r="N250">
        <v>6</v>
      </c>
      <c r="O250" s="15">
        <v>0</v>
      </c>
      <c r="P250" s="15">
        <v>15</v>
      </c>
      <c r="Q250" s="15"/>
      <c r="R250" s="15"/>
      <c r="S250" s="15" t="s">
        <v>28</v>
      </c>
      <c r="T250" s="15" t="s">
        <v>122</v>
      </c>
      <c r="U250" s="15" t="s">
        <v>109</v>
      </c>
      <c r="V250" s="15">
        <v>33.66086267</v>
      </c>
      <c r="W250" s="16">
        <v>-84.026885269999994</v>
      </c>
      <c r="AK250" s="15"/>
    </row>
    <row r="251" spans="1:37" x14ac:dyDescent="0.45">
      <c r="A251" s="18">
        <v>250</v>
      </c>
      <c r="B251" s="15" t="s">
        <v>884</v>
      </c>
      <c r="C251" s="15" t="s">
        <v>1249</v>
      </c>
      <c r="D251" s="15" t="s">
        <v>1218</v>
      </c>
      <c r="E251" s="17">
        <v>36270</v>
      </c>
      <c r="F251">
        <v>1999</v>
      </c>
      <c r="G251" s="15" t="s">
        <v>884</v>
      </c>
      <c r="H251" s="15"/>
      <c r="I251" s="15" t="s">
        <v>776</v>
      </c>
      <c r="J251" s="15" t="s">
        <v>57</v>
      </c>
      <c r="K251" s="15" t="s">
        <v>886</v>
      </c>
      <c r="L251">
        <v>15</v>
      </c>
      <c r="M251">
        <v>24</v>
      </c>
      <c r="N251">
        <v>37</v>
      </c>
      <c r="O251" s="15">
        <v>0</v>
      </c>
      <c r="P251" s="15" t="s">
        <v>887</v>
      </c>
      <c r="Q251" s="15"/>
      <c r="R251" s="15"/>
      <c r="S251" s="15" t="s">
        <v>52</v>
      </c>
      <c r="T251" s="15" t="s">
        <v>122</v>
      </c>
      <c r="U251" s="15" t="s">
        <v>109</v>
      </c>
      <c r="V251" s="15">
        <v>39.59358263</v>
      </c>
      <c r="W251" s="16">
        <v>-105.0152112</v>
      </c>
      <c r="AK251" s="15"/>
    </row>
    <row r="252" spans="1:37" x14ac:dyDescent="0.45">
      <c r="A252" s="18">
        <v>251</v>
      </c>
      <c r="B252" s="15" t="s">
        <v>888</v>
      </c>
      <c r="C252" s="15" t="s">
        <v>1248</v>
      </c>
      <c r="D252" s="15" t="s">
        <v>1163</v>
      </c>
      <c r="E252" s="17">
        <v>36074</v>
      </c>
      <c r="F252">
        <v>1998</v>
      </c>
      <c r="G252" s="15" t="s">
        <v>756</v>
      </c>
      <c r="H252" s="15" t="s">
        <v>24</v>
      </c>
      <c r="I252" s="15" t="s">
        <v>25</v>
      </c>
      <c r="J252" s="15" t="s">
        <v>57</v>
      </c>
      <c r="K252" s="15" t="s">
        <v>890</v>
      </c>
      <c r="L252">
        <v>0</v>
      </c>
      <c r="M252">
        <v>6</v>
      </c>
      <c r="N252">
        <v>6</v>
      </c>
      <c r="O252" s="15">
        <v>0</v>
      </c>
      <c r="P252" s="15">
        <v>48</v>
      </c>
      <c r="Q252" s="15">
        <v>1</v>
      </c>
      <c r="R252" s="15" t="s">
        <v>891</v>
      </c>
      <c r="S252" s="15" t="s">
        <v>28</v>
      </c>
      <c r="T252" s="15" t="s">
        <v>108</v>
      </c>
      <c r="U252" s="15" t="s">
        <v>109</v>
      </c>
      <c r="V252" s="15">
        <v>33.938143480000001</v>
      </c>
      <c r="W252" s="16">
        <v>-117.39484090000001</v>
      </c>
      <c r="AK252" s="15"/>
    </row>
    <row r="253" spans="1:37" x14ac:dyDescent="0.45">
      <c r="A253" s="18">
        <v>252</v>
      </c>
      <c r="B253" s="15" t="s">
        <v>892</v>
      </c>
      <c r="C253" s="15" t="s">
        <v>1247</v>
      </c>
      <c r="D253" s="15" t="s">
        <v>1246</v>
      </c>
      <c r="E253" s="17">
        <v>35936</v>
      </c>
      <c r="F253">
        <v>1998</v>
      </c>
      <c r="G253" s="15" t="s">
        <v>807</v>
      </c>
      <c r="H253" s="15" t="s">
        <v>24</v>
      </c>
      <c r="I253" s="15" t="s">
        <v>894</v>
      </c>
      <c r="J253" s="15" t="s">
        <v>223</v>
      </c>
      <c r="K253" s="15" t="s">
        <v>895</v>
      </c>
      <c r="L253">
        <v>4</v>
      </c>
      <c r="M253">
        <v>25</v>
      </c>
      <c r="N253">
        <v>29</v>
      </c>
      <c r="O253" s="15">
        <v>0</v>
      </c>
      <c r="P253" s="15">
        <v>15</v>
      </c>
      <c r="Q253" s="15"/>
      <c r="R253" s="15"/>
      <c r="S253" s="15" t="s">
        <v>52</v>
      </c>
      <c r="T253" s="15" t="s">
        <v>122</v>
      </c>
      <c r="U253" s="15" t="s">
        <v>109</v>
      </c>
      <c r="V253" s="15">
        <v>44.054896980000002</v>
      </c>
      <c r="W253" s="16">
        <v>-123.0075562</v>
      </c>
      <c r="AK253" s="15"/>
    </row>
    <row r="254" spans="1:37" x14ac:dyDescent="0.45">
      <c r="A254" s="18">
        <v>253</v>
      </c>
      <c r="B254" s="15" t="s">
        <v>896</v>
      </c>
      <c r="C254" s="15" t="s">
        <v>1245</v>
      </c>
      <c r="D254" s="15" t="s">
        <v>1244</v>
      </c>
      <c r="E254" s="17">
        <v>35909</v>
      </c>
      <c r="F254">
        <v>1998</v>
      </c>
      <c r="G254" s="15" t="s">
        <v>898</v>
      </c>
      <c r="H254" s="15" t="s">
        <v>24</v>
      </c>
      <c r="I254" s="15" t="s">
        <v>25</v>
      </c>
      <c r="J254" s="15" t="s">
        <v>132</v>
      </c>
      <c r="K254" s="15" t="s">
        <v>899</v>
      </c>
      <c r="L254">
        <v>1</v>
      </c>
      <c r="M254">
        <v>3</v>
      </c>
      <c r="N254">
        <v>4</v>
      </c>
      <c r="O254" s="15">
        <v>0</v>
      </c>
      <c r="P254" s="15">
        <v>14</v>
      </c>
      <c r="Q254" s="15"/>
      <c r="R254" s="15"/>
      <c r="S254" s="15" t="s">
        <v>52</v>
      </c>
      <c r="T254" s="15" t="s">
        <v>122</v>
      </c>
      <c r="U254" s="15" t="s">
        <v>109</v>
      </c>
      <c r="V254" s="15">
        <v>41.876171360000001</v>
      </c>
      <c r="W254" s="16">
        <v>-80.124596319999995</v>
      </c>
      <c r="AK254" s="15"/>
    </row>
    <row r="255" spans="1:37" x14ac:dyDescent="0.45">
      <c r="A255" s="18">
        <v>254</v>
      </c>
      <c r="B255" s="15" t="s">
        <v>900</v>
      </c>
      <c r="C255" s="15" t="s">
        <v>1243</v>
      </c>
      <c r="D255" s="15" t="s">
        <v>1242</v>
      </c>
      <c r="E255" s="17">
        <v>35878</v>
      </c>
      <c r="F255">
        <v>1998</v>
      </c>
      <c r="G255" s="15" t="s">
        <v>843</v>
      </c>
      <c r="H255" s="15" t="s">
        <v>24</v>
      </c>
      <c r="I255" s="15" t="s">
        <v>776</v>
      </c>
      <c r="J255" s="15" t="s">
        <v>132</v>
      </c>
      <c r="K255" s="15" t="s">
        <v>902</v>
      </c>
      <c r="L255">
        <v>5</v>
      </c>
      <c r="M255">
        <v>10</v>
      </c>
      <c r="N255">
        <v>15</v>
      </c>
      <c r="O255" s="15">
        <v>0</v>
      </c>
      <c r="P255" s="15" t="s">
        <v>903</v>
      </c>
      <c r="Q255" s="15"/>
      <c r="R255" s="15"/>
      <c r="S255" s="15" t="s">
        <v>28</v>
      </c>
      <c r="T255" s="15" t="s">
        <v>654</v>
      </c>
      <c r="U255" s="15" t="s">
        <v>109</v>
      </c>
      <c r="V255" s="15">
        <v>35.820989500000003</v>
      </c>
      <c r="W255" s="16">
        <v>-90.668260599999996</v>
      </c>
      <c r="AK255" s="15"/>
    </row>
    <row r="256" spans="1:37" x14ac:dyDescent="0.45">
      <c r="A256" s="18">
        <v>255</v>
      </c>
      <c r="B256" s="15" t="s">
        <v>904</v>
      </c>
      <c r="C256" s="15" t="s">
        <v>1241</v>
      </c>
      <c r="D256" s="15" t="s">
        <v>1240</v>
      </c>
      <c r="E256" s="17">
        <v>35860</v>
      </c>
      <c r="F256">
        <v>1998</v>
      </c>
      <c r="G256" s="15" t="s">
        <v>555</v>
      </c>
      <c r="H256" s="15" t="s">
        <v>24</v>
      </c>
      <c r="I256" s="15" t="s">
        <v>354</v>
      </c>
      <c r="J256" s="15" t="s">
        <v>132</v>
      </c>
      <c r="K256" s="15" t="s">
        <v>906</v>
      </c>
      <c r="L256">
        <v>5</v>
      </c>
      <c r="M256">
        <v>0</v>
      </c>
      <c r="N256">
        <v>4</v>
      </c>
      <c r="O256" s="15">
        <v>0</v>
      </c>
      <c r="P256" s="15">
        <v>35</v>
      </c>
      <c r="Q256" s="15">
        <v>1</v>
      </c>
      <c r="R256" s="15" t="s">
        <v>907</v>
      </c>
      <c r="S256" s="15" t="s">
        <v>52</v>
      </c>
      <c r="T256" s="15" t="s">
        <v>122</v>
      </c>
      <c r="U256" s="15" t="s">
        <v>109</v>
      </c>
      <c r="V256" s="15">
        <v>41.68700845</v>
      </c>
      <c r="W256" s="16">
        <v>-72.730839270000004</v>
      </c>
      <c r="AK256" s="15"/>
    </row>
    <row r="257" spans="1:37" x14ac:dyDescent="0.45">
      <c r="A257" s="18">
        <v>256</v>
      </c>
      <c r="B257" s="15" t="s">
        <v>908</v>
      </c>
      <c r="C257" s="15" t="s">
        <v>419</v>
      </c>
      <c r="D257" s="15" t="s">
        <v>1239</v>
      </c>
      <c r="E257" s="17">
        <v>35783</v>
      </c>
      <c r="F257">
        <v>1997</v>
      </c>
      <c r="G257" s="15" t="s">
        <v>555</v>
      </c>
      <c r="H257" s="15" t="s">
        <v>24</v>
      </c>
      <c r="I257" s="15" t="s">
        <v>354</v>
      </c>
      <c r="J257" s="15" t="s">
        <v>112</v>
      </c>
      <c r="K257" s="15" t="s">
        <v>909</v>
      </c>
      <c r="L257">
        <v>2</v>
      </c>
      <c r="M257">
        <v>2</v>
      </c>
      <c r="N257">
        <v>3</v>
      </c>
      <c r="O257" s="15">
        <v>0</v>
      </c>
      <c r="P257" s="15">
        <v>37</v>
      </c>
      <c r="Q257" s="15">
        <v>1</v>
      </c>
      <c r="R257" s="15" t="s">
        <v>419</v>
      </c>
      <c r="S257" s="15" t="s">
        <v>28</v>
      </c>
      <c r="T257" s="15" t="s">
        <v>108</v>
      </c>
      <c r="U257" s="15" t="s">
        <v>109</v>
      </c>
      <c r="V257" s="15">
        <v>43.064203220000003</v>
      </c>
      <c r="W257" s="16">
        <v>-87.967243850000003</v>
      </c>
      <c r="AK257" s="15"/>
    </row>
    <row r="258" spans="1:37" x14ac:dyDescent="0.45">
      <c r="A258" s="18">
        <v>257</v>
      </c>
      <c r="B258" s="15" t="s">
        <v>910</v>
      </c>
      <c r="C258" s="15" t="s">
        <v>1238</v>
      </c>
      <c r="D258" s="15" t="s">
        <v>1163</v>
      </c>
      <c r="E258" s="17">
        <v>35782</v>
      </c>
      <c r="F258">
        <v>1997</v>
      </c>
      <c r="G258" s="15" t="s">
        <v>555</v>
      </c>
      <c r="H258" s="15" t="s">
        <v>24</v>
      </c>
      <c r="I258" s="15" t="s">
        <v>644</v>
      </c>
      <c r="J258" s="15" t="s">
        <v>62</v>
      </c>
      <c r="K258" s="15" t="s">
        <v>912</v>
      </c>
      <c r="L258">
        <v>5</v>
      </c>
      <c r="M258">
        <v>2</v>
      </c>
      <c r="N258">
        <v>6</v>
      </c>
      <c r="O258" s="15">
        <v>1</v>
      </c>
      <c r="P258" s="15">
        <v>41</v>
      </c>
      <c r="Q258" s="15">
        <v>0</v>
      </c>
      <c r="R258" s="15"/>
      <c r="S258" s="15" t="s">
        <v>28</v>
      </c>
      <c r="T258" s="15" t="s">
        <v>191</v>
      </c>
      <c r="U258" s="15" t="s">
        <v>109</v>
      </c>
      <c r="V258" s="15">
        <v>33.789355980000003</v>
      </c>
      <c r="W258" s="16">
        <v>-117.820412</v>
      </c>
      <c r="AK258" s="15"/>
    </row>
    <row r="259" spans="1:37" x14ac:dyDescent="0.45">
      <c r="A259" s="18">
        <v>258</v>
      </c>
      <c r="B259" s="15" t="s">
        <v>913</v>
      </c>
      <c r="C259" s="15" t="s">
        <v>1237</v>
      </c>
      <c r="D259" s="15" t="s">
        <v>1194</v>
      </c>
      <c r="E259" s="17">
        <v>35765</v>
      </c>
      <c r="F259">
        <v>1997</v>
      </c>
      <c r="G259" s="15" t="s">
        <v>915</v>
      </c>
      <c r="H259" s="15"/>
      <c r="I259" s="15" t="s">
        <v>916</v>
      </c>
      <c r="J259" s="15" t="s">
        <v>223</v>
      </c>
      <c r="K259" s="15" t="s">
        <v>917</v>
      </c>
      <c r="L259">
        <v>3</v>
      </c>
      <c r="M259">
        <v>5</v>
      </c>
      <c r="N259">
        <v>8</v>
      </c>
      <c r="O259" s="15">
        <v>0</v>
      </c>
      <c r="P259" s="15">
        <v>14</v>
      </c>
      <c r="Q259" s="15"/>
      <c r="R259" s="15"/>
      <c r="S259" s="15" t="s">
        <v>52</v>
      </c>
      <c r="T259" s="15" t="s">
        <v>122</v>
      </c>
      <c r="U259" s="15" t="s">
        <v>109</v>
      </c>
      <c r="V259" s="15">
        <v>37.085059999999999</v>
      </c>
      <c r="W259" s="16">
        <v>-88.744219999999999</v>
      </c>
      <c r="AK259" s="15"/>
    </row>
    <row r="260" spans="1:37" x14ac:dyDescent="0.45">
      <c r="A260" s="18">
        <v>259</v>
      </c>
      <c r="B260" s="15" t="s">
        <v>918</v>
      </c>
      <c r="C260" s="15" t="s">
        <v>1236</v>
      </c>
      <c r="D260" s="15" t="s">
        <v>1235</v>
      </c>
      <c r="E260" s="17">
        <v>35704</v>
      </c>
      <c r="F260">
        <v>1997</v>
      </c>
      <c r="G260" s="15" t="s">
        <v>807</v>
      </c>
      <c r="H260" s="15" t="s">
        <v>24</v>
      </c>
      <c r="I260" s="15" t="s">
        <v>25</v>
      </c>
      <c r="J260" s="15" t="s">
        <v>223</v>
      </c>
      <c r="K260" s="15" t="s">
        <v>920</v>
      </c>
      <c r="L260">
        <v>2</v>
      </c>
      <c r="M260">
        <v>7</v>
      </c>
      <c r="N260">
        <v>9</v>
      </c>
      <c r="O260" s="15">
        <v>0</v>
      </c>
      <c r="P260" s="15">
        <v>16</v>
      </c>
      <c r="Q260" s="15"/>
      <c r="R260" s="15"/>
      <c r="S260" s="15" t="s">
        <v>52</v>
      </c>
      <c r="T260" s="15" t="s">
        <v>122</v>
      </c>
      <c r="U260" s="15" t="s">
        <v>109</v>
      </c>
      <c r="V260" s="15">
        <v>32.274927830000003</v>
      </c>
      <c r="W260" s="16">
        <v>-90.094706549999998</v>
      </c>
      <c r="AK260" s="15"/>
    </row>
    <row r="261" spans="1:37" x14ac:dyDescent="0.45">
      <c r="A261" s="18">
        <v>260</v>
      </c>
      <c r="B261" s="15" t="s">
        <v>921</v>
      </c>
      <c r="C261" s="15" t="s">
        <v>1234</v>
      </c>
      <c r="D261" s="15" t="s">
        <v>1167</v>
      </c>
      <c r="E261" s="17">
        <v>35688</v>
      </c>
      <c r="F261">
        <v>1997</v>
      </c>
      <c r="G261" s="15" t="s">
        <v>923</v>
      </c>
      <c r="H261" s="15" t="s">
        <v>464</v>
      </c>
      <c r="I261" s="15" t="s">
        <v>644</v>
      </c>
      <c r="J261" s="15" t="s">
        <v>62</v>
      </c>
      <c r="K261" s="15" t="s">
        <v>924</v>
      </c>
      <c r="L261">
        <v>4</v>
      </c>
      <c r="M261">
        <v>3</v>
      </c>
      <c r="N261">
        <v>7</v>
      </c>
      <c r="O261" s="15">
        <v>1</v>
      </c>
      <c r="P261" s="15">
        <v>43</v>
      </c>
      <c r="Q261" s="15">
        <v>0</v>
      </c>
      <c r="R261" s="15"/>
      <c r="S261" s="15" t="s">
        <v>28</v>
      </c>
      <c r="T261" s="15" t="s">
        <v>108</v>
      </c>
      <c r="U261" s="15" t="s">
        <v>109</v>
      </c>
      <c r="V261" s="15">
        <v>33.475245510000001</v>
      </c>
      <c r="W261" s="16">
        <v>-81.725959489999994</v>
      </c>
      <c r="AK261" s="15"/>
    </row>
    <row r="262" spans="1:37" x14ac:dyDescent="0.45">
      <c r="A262" s="18">
        <v>261</v>
      </c>
      <c r="B262" s="15" t="s">
        <v>925</v>
      </c>
      <c r="C262" s="15" t="s">
        <v>1233</v>
      </c>
      <c r="D262" s="15" t="s">
        <v>1232</v>
      </c>
      <c r="E262" s="17">
        <v>35480</v>
      </c>
      <c r="F262">
        <v>1997</v>
      </c>
      <c r="G262" s="15" t="s">
        <v>925</v>
      </c>
      <c r="H262" s="15" t="s">
        <v>24</v>
      </c>
      <c r="I262" s="15" t="s">
        <v>776</v>
      </c>
      <c r="J262" s="15" t="s">
        <v>112</v>
      </c>
      <c r="K262" s="15" t="s">
        <v>927</v>
      </c>
      <c r="L262">
        <v>2</v>
      </c>
      <c r="M262">
        <v>2</v>
      </c>
      <c r="N262">
        <v>4</v>
      </c>
      <c r="O262" s="15">
        <v>0</v>
      </c>
      <c r="P262" s="15">
        <v>16</v>
      </c>
      <c r="Q262" s="15"/>
      <c r="R262" s="15"/>
      <c r="S262" s="15" t="s">
        <v>52</v>
      </c>
      <c r="T262" s="15" t="s">
        <v>122</v>
      </c>
      <c r="U262" s="15" t="s">
        <v>109</v>
      </c>
      <c r="V262" s="15">
        <v>60.790538820000002</v>
      </c>
      <c r="W262" s="16">
        <v>-161.7927517</v>
      </c>
      <c r="AK262" s="15"/>
    </row>
    <row r="263" spans="1:37" x14ac:dyDescent="0.45">
      <c r="A263" s="18">
        <v>262</v>
      </c>
      <c r="B263" s="15" t="s">
        <v>928</v>
      </c>
      <c r="C263" s="15" t="s">
        <v>1166</v>
      </c>
      <c r="D263" s="15" t="s">
        <v>1163</v>
      </c>
      <c r="E263" s="17">
        <v>35292</v>
      </c>
      <c r="F263">
        <v>1996</v>
      </c>
      <c r="G263" s="15" t="s">
        <v>928</v>
      </c>
      <c r="H263" s="15" t="s">
        <v>24</v>
      </c>
      <c r="I263" s="15" t="s">
        <v>847</v>
      </c>
      <c r="J263" s="15" t="s">
        <v>223</v>
      </c>
      <c r="K263" s="15" t="s">
        <v>930</v>
      </c>
      <c r="L263">
        <v>3</v>
      </c>
      <c r="M263">
        <v>0</v>
      </c>
      <c r="N263">
        <v>3</v>
      </c>
      <c r="O263" s="15">
        <v>0</v>
      </c>
      <c r="P263" s="15">
        <v>36</v>
      </c>
      <c r="Q263" s="15"/>
      <c r="R263" s="15"/>
      <c r="S263" s="15" t="s">
        <v>28</v>
      </c>
      <c r="T263" s="15" t="s">
        <v>122</v>
      </c>
      <c r="U263" s="15" t="s">
        <v>109</v>
      </c>
      <c r="V263" s="15">
        <v>32.863572769999998</v>
      </c>
      <c r="W263" s="16">
        <v>-117.1281628</v>
      </c>
      <c r="AK263" s="15"/>
    </row>
    <row r="264" spans="1:37" x14ac:dyDescent="0.45">
      <c r="A264" s="18">
        <v>263</v>
      </c>
      <c r="B264" s="15" t="s">
        <v>931</v>
      </c>
      <c r="C264" s="15" t="s">
        <v>1231</v>
      </c>
      <c r="D264" s="15" t="s">
        <v>1171</v>
      </c>
      <c r="E264" s="17">
        <v>35104</v>
      </c>
      <c r="F264">
        <v>1996</v>
      </c>
      <c r="G264" s="15"/>
      <c r="H264" s="15"/>
      <c r="I264" s="15" t="s">
        <v>644</v>
      </c>
      <c r="J264" s="15" t="s">
        <v>363</v>
      </c>
      <c r="K264" s="15" t="s">
        <v>932</v>
      </c>
      <c r="L264">
        <v>6</v>
      </c>
      <c r="M264">
        <v>1</v>
      </c>
      <c r="N264">
        <v>7</v>
      </c>
      <c r="O264" s="15">
        <v>0</v>
      </c>
      <c r="P264" s="15">
        <v>41</v>
      </c>
      <c r="Q264" s="15">
        <v>0</v>
      </c>
      <c r="R264" s="15"/>
      <c r="S264" s="15" t="s">
        <v>52</v>
      </c>
      <c r="T264" s="15" t="s">
        <v>706</v>
      </c>
      <c r="U264" s="15" t="s">
        <v>109</v>
      </c>
      <c r="V264" s="15">
        <v>26.122308400000001</v>
      </c>
      <c r="W264" s="16">
        <v>-80.143378600000005</v>
      </c>
      <c r="AK264" s="15"/>
    </row>
    <row r="265" spans="1:37" x14ac:dyDescent="0.45">
      <c r="A265" s="18">
        <v>264</v>
      </c>
      <c r="B265" s="15" t="s">
        <v>933</v>
      </c>
      <c r="C265" s="15" t="s">
        <v>1230</v>
      </c>
      <c r="D265" s="15" t="s">
        <v>1155</v>
      </c>
      <c r="E265" s="17">
        <v>35097</v>
      </c>
      <c r="F265">
        <v>1996</v>
      </c>
      <c r="G265" s="15" t="s">
        <v>933</v>
      </c>
      <c r="H265" s="15" t="s">
        <v>24</v>
      </c>
      <c r="I265" s="15" t="s">
        <v>776</v>
      </c>
      <c r="J265" s="15" t="s">
        <v>112</v>
      </c>
      <c r="K265" s="15" t="s">
        <v>935</v>
      </c>
      <c r="L265">
        <v>3</v>
      </c>
      <c r="M265">
        <v>1</v>
      </c>
      <c r="N265">
        <v>4</v>
      </c>
      <c r="O265" s="15">
        <v>0</v>
      </c>
      <c r="P265" s="15">
        <v>14</v>
      </c>
      <c r="Q265" s="15"/>
      <c r="R265" s="15"/>
      <c r="S265" s="15" t="s">
        <v>52</v>
      </c>
      <c r="T265" s="15" t="s">
        <v>122</v>
      </c>
      <c r="U265" s="15" t="s">
        <v>109</v>
      </c>
      <c r="V265" s="15">
        <v>47.121894240000003</v>
      </c>
      <c r="W265" s="16">
        <v>-119.27506990000001</v>
      </c>
      <c r="AK265" s="15"/>
    </row>
    <row r="266" spans="1:37" x14ac:dyDescent="0.45">
      <c r="A266" s="18">
        <v>265</v>
      </c>
      <c r="B266" s="15" t="s">
        <v>936</v>
      </c>
      <c r="C266" s="15" t="s">
        <v>1229</v>
      </c>
      <c r="D266" s="15" t="s">
        <v>1228</v>
      </c>
      <c r="E266" s="17">
        <v>35018</v>
      </c>
      <c r="F266">
        <v>1995</v>
      </c>
      <c r="G266" s="15" t="s">
        <v>936</v>
      </c>
      <c r="H266" s="15" t="s">
        <v>24</v>
      </c>
      <c r="I266" s="15" t="s">
        <v>776</v>
      </c>
      <c r="J266" s="15" t="s">
        <v>26</v>
      </c>
      <c r="K266" s="15" t="s">
        <v>938</v>
      </c>
      <c r="L266">
        <v>2</v>
      </c>
      <c r="M266">
        <v>1</v>
      </c>
      <c r="N266">
        <v>3</v>
      </c>
      <c r="O266" s="15">
        <v>0</v>
      </c>
      <c r="P266" s="15">
        <v>17</v>
      </c>
      <c r="Q266" s="15"/>
      <c r="R266" s="15"/>
      <c r="S266" s="15" t="s">
        <v>52</v>
      </c>
      <c r="T266" s="15" t="s">
        <v>122</v>
      </c>
      <c r="U266" s="15" t="s">
        <v>109</v>
      </c>
      <c r="V266" s="15">
        <v>35.37810374</v>
      </c>
      <c r="W266" s="16">
        <v>-87.006105590000004</v>
      </c>
      <c r="AK266" s="15"/>
    </row>
    <row r="267" spans="1:37" x14ac:dyDescent="0.45">
      <c r="A267" s="18">
        <v>266</v>
      </c>
      <c r="B267" s="15" t="s">
        <v>939</v>
      </c>
      <c r="C267" s="15" t="s">
        <v>1227</v>
      </c>
      <c r="D267" s="15" t="s">
        <v>1152</v>
      </c>
      <c r="E267" s="17">
        <v>34792</v>
      </c>
      <c r="F267">
        <v>1995</v>
      </c>
      <c r="G267" s="15" t="s">
        <v>555</v>
      </c>
      <c r="H267" s="15" t="s">
        <v>24</v>
      </c>
      <c r="I267" s="15" t="s">
        <v>354</v>
      </c>
      <c r="J267" s="15" t="s">
        <v>132</v>
      </c>
      <c r="K267" s="15" t="s">
        <v>941</v>
      </c>
      <c r="L267">
        <v>6</v>
      </c>
      <c r="M267">
        <v>0</v>
      </c>
      <c r="N267">
        <v>5</v>
      </c>
      <c r="O267" s="15">
        <v>0</v>
      </c>
      <c r="P267" s="15"/>
      <c r="Q267" s="15">
        <v>1</v>
      </c>
      <c r="R267" s="15" t="s">
        <v>942</v>
      </c>
      <c r="S267" s="15" t="s">
        <v>28</v>
      </c>
      <c r="T267" s="15" t="s">
        <v>101</v>
      </c>
      <c r="U267" s="15" t="s">
        <v>109</v>
      </c>
      <c r="V267" s="15">
        <v>27.73907518</v>
      </c>
      <c r="W267" s="16">
        <v>-97.430733520000004</v>
      </c>
      <c r="AK267" s="15"/>
    </row>
    <row r="268" spans="1:37" x14ac:dyDescent="0.45">
      <c r="A268" s="18">
        <v>267</v>
      </c>
      <c r="B268" s="15" t="s">
        <v>943</v>
      </c>
      <c r="C268" s="15" t="s">
        <v>1226</v>
      </c>
      <c r="D268" s="15" t="s">
        <v>1197</v>
      </c>
      <c r="E268" s="17">
        <v>34779</v>
      </c>
      <c r="F268">
        <v>1995</v>
      </c>
      <c r="G268" s="15" t="s">
        <v>945</v>
      </c>
      <c r="H268" s="15" t="s">
        <v>24</v>
      </c>
      <c r="I268" s="15" t="s">
        <v>25</v>
      </c>
      <c r="J268" s="15" t="s">
        <v>62</v>
      </c>
      <c r="K268" s="15" t="s">
        <v>946</v>
      </c>
      <c r="L268">
        <v>4</v>
      </c>
      <c r="M268">
        <v>1</v>
      </c>
      <c r="N268">
        <v>5</v>
      </c>
      <c r="O268" s="15">
        <v>0</v>
      </c>
      <c r="P268" s="15">
        <v>29</v>
      </c>
      <c r="Q268" s="15">
        <v>0</v>
      </c>
      <c r="R268" s="15"/>
      <c r="S268" s="15" t="s">
        <v>28</v>
      </c>
      <c r="T268" s="15" t="s">
        <v>122</v>
      </c>
      <c r="U268" s="15" t="s">
        <v>109</v>
      </c>
      <c r="V268" s="15">
        <v>40.826183999999998</v>
      </c>
      <c r="W268" s="16">
        <v>-74.208619999999996</v>
      </c>
      <c r="AK268" s="15"/>
    </row>
    <row r="269" spans="1:37" x14ac:dyDescent="0.45">
      <c r="A269" s="18">
        <v>268</v>
      </c>
      <c r="B269" s="15" t="s">
        <v>947</v>
      </c>
      <c r="C269" s="15" t="s">
        <v>482</v>
      </c>
      <c r="D269" s="15" t="s">
        <v>1213</v>
      </c>
      <c r="E269" s="17">
        <v>34725</v>
      </c>
      <c r="F269">
        <v>1995</v>
      </c>
      <c r="G269" s="15"/>
      <c r="H269" s="15" t="s">
        <v>34</v>
      </c>
      <c r="I269" s="15" t="s">
        <v>25</v>
      </c>
      <c r="J269" s="15" t="s">
        <v>223</v>
      </c>
      <c r="K269" s="15" t="s">
        <v>948</v>
      </c>
      <c r="L269">
        <v>2</v>
      </c>
      <c r="M269">
        <v>2</v>
      </c>
      <c r="N269">
        <v>4</v>
      </c>
      <c r="O269" s="15">
        <v>0</v>
      </c>
      <c r="P269" s="15">
        <v>26</v>
      </c>
      <c r="Q269" s="15"/>
      <c r="R269" s="15"/>
      <c r="S269" s="15" t="s">
        <v>52</v>
      </c>
      <c r="T269" s="15" t="s">
        <v>122</v>
      </c>
      <c r="U269" s="15" t="s">
        <v>109</v>
      </c>
      <c r="V269" s="15">
        <v>35.926814669999999</v>
      </c>
      <c r="W269" s="16">
        <v>-79.038504070000002</v>
      </c>
      <c r="AK269" s="15"/>
    </row>
    <row r="270" spans="1:37" x14ac:dyDescent="0.45">
      <c r="A270" s="18">
        <v>269</v>
      </c>
      <c r="B270" s="15" t="s">
        <v>949</v>
      </c>
      <c r="C270" s="15" t="s">
        <v>1225</v>
      </c>
      <c r="D270" s="15" t="s">
        <v>1206</v>
      </c>
      <c r="E270" s="17">
        <v>34698</v>
      </c>
      <c r="F270">
        <v>1994</v>
      </c>
      <c r="G270" s="15" t="s">
        <v>303</v>
      </c>
      <c r="H270" s="15" t="s">
        <v>24</v>
      </c>
      <c r="I270" s="15" t="s">
        <v>25</v>
      </c>
      <c r="J270" s="15" t="s">
        <v>57</v>
      </c>
      <c r="K270" s="15" t="s">
        <v>951</v>
      </c>
      <c r="L270">
        <v>2</v>
      </c>
      <c r="M270">
        <v>5</v>
      </c>
      <c r="N270">
        <v>7</v>
      </c>
      <c r="O270" s="15">
        <v>0</v>
      </c>
      <c r="P270" s="15"/>
      <c r="Q270" s="15"/>
      <c r="R270" s="15"/>
      <c r="S270" s="15" t="s">
        <v>52</v>
      </c>
      <c r="T270" s="15" t="s">
        <v>122</v>
      </c>
      <c r="U270" s="15" t="s">
        <v>109</v>
      </c>
      <c r="V270" s="15">
        <v>42.324273920000003</v>
      </c>
      <c r="W270" s="16">
        <v>-71.140800119999994</v>
      </c>
      <c r="AK270" s="15"/>
    </row>
    <row r="271" spans="1:37" x14ac:dyDescent="0.45">
      <c r="A271" s="18">
        <v>270</v>
      </c>
      <c r="B271" s="15" t="s">
        <v>952</v>
      </c>
      <c r="C271" s="15" t="s">
        <v>1224</v>
      </c>
      <c r="D271" s="15" t="s">
        <v>1223</v>
      </c>
      <c r="E271" s="17">
        <v>34645</v>
      </c>
      <c r="F271">
        <v>1994</v>
      </c>
      <c r="G271" s="15" t="s">
        <v>952</v>
      </c>
      <c r="H271" s="15" t="s">
        <v>24</v>
      </c>
      <c r="I271" s="15" t="s">
        <v>25</v>
      </c>
      <c r="J271" s="15" t="s">
        <v>223</v>
      </c>
      <c r="K271" s="15" t="s">
        <v>954</v>
      </c>
      <c r="L271">
        <v>1</v>
      </c>
      <c r="M271">
        <v>3</v>
      </c>
      <c r="N271">
        <v>4</v>
      </c>
      <c r="O271" s="15">
        <v>0</v>
      </c>
      <c r="P271" s="15">
        <v>37</v>
      </c>
      <c r="Q271" s="15"/>
      <c r="R271" s="15"/>
      <c r="S271" s="15" t="s">
        <v>52</v>
      </c>
      <c r="T271" s="15" t="s">
        <v>122</v>
      </c>
      <c r="U271" s="15" t="s">
        <v>109</v>
      </c>
      <c r="V271" s="15">
        <v>41.607137350000002</v>
      </c>
      <c r="W271" s="16">
        <v>-81.469020459999996</v>
      </c>
      <c r="AK271" s="15"/>
    </row>
    <row r="272" spans="1:37" x14ac:dyDescent="0.45">
      <c r="A272" s="18">
        <v>271</v>
      </c>
      <c r="B272" s="15" t="s">
        <v>955</v>
      </c>
      <c r="C272" s="15" t="s">
        <v>1222</v>
      </c>
      <c r="D272" s="15" t="s">
        <v>1155</v>
      </c>
      <c r="E272" s="17">
        <v>34505</v>
      </c>
      <c r="F272">
        <v>1994</v>
      </c>
      <c r="G272" s="15" t="s">
        <v>957</v>
      </c>
      <c r="H272" s="15" t="s">
        <v>24</v>
      </c>
      <c r="I272" s="15" t="s">
        <v>958</v>
      </c>
      <c r="J272" s="15" t="s">
        <v>132</v>
      </c>
      <c r="K272" s="15" t="s">
        <v>959</v>
      </c>
      <c r="L272">
        <v>5</v>
      </c>
      <c r="M272">
        <v>23</v>
      </c>
      <c r="N272">
        <v>27</v>
      </c>
      <c r="O272" s="15">
        <v>0</v>
      </c>
      <c r="P272" s="15">
        <v>20</v>
      </c>
      <c r="Q272" s="15">
        <v>0</v>
      </c>
      <c r="R272" s="15"/>
      <c r="S272" s="15" t="s">
        <v>52</v>
      </c>
      <c r="T272" s="15" t="s">
        <v>122</v>
      </c>
      <c r="U272" s="15" t="s">
        <v>109</v>
      </c>
      <c r="V272" s="15">
        <v>47.618456000000002</v>
      </c>
      <c r="W272" s="16">
        <v>-117.644099</v>
      </c>
      <c r="AK272" s="15"/>
    </row>
    <row r="273" spans="1:37" x14ac:dyDescent="0.45">
      <c r="A273" s="18">
        <v>272</v>
      </c>
      <c r="B273" s="15" t="s">
        <v>960</v>
      </c>
      <c r="C273" s="15" t="s">
        <v>1221</v>
      </c>
      <c r="D273" s="15" t="s">
        <v>1194</v>
      </c>
      <c r="E273" s="17">
        <v>34480</v>
      </c>
      <c r="F273">
        <v>1994</v>
      </c>
      <c r="G273" s="15" t="s">
        <v>807</v>
      </c>
      <c r="H273" s="15" t="s">
        <v>24</v>
      </c>
      <c r="I273" s="15" t="s">
        <v>25</v>
      </c>
      <c r="J273" s="15" t="s">
        <v>223</v>
      </c>
      <c r="K273" s="15" t="s">
        <v>962</v>
      </c>
      <c r="L273">
        <v>4</v>
      </c>
      <c r="M273">
        <v>0</v>
      </c>
      <c r="N273">
        <v>4</v>
      </c>
      <c r="O273" s="15">
        <v>0</v>
      </c>
      <c r="P273" s="15">
        <v>17</v>
      </c>
      <c r="Q273" s="15"/>
      <c r="R273" s="15"/>
      <c r="S273" s="15" t="s">
        <v>28</v>
      </c>
      <c r="T273" s="15" t="s">
        <v>122</v>
      </c>
      <c r="U273" s="15" t="s">
        <v>109</v>
      </c>
      <c r="V273" s="15">
        <v>38.951308179999998</v>
      </c>
      <c r="W273" s="16">
        <v>-84.670663390000001</v>
      </c>
      <c r="AK273" s="15"/>
    </row>
    <row r="274" spans="1:37" x14ac:dyDescent="0.45">
      <c r="A274" s="18">
        <v>273</v>
      </c>
      <c r="B274" s="15" t="s">
        <v>963</v>
      </c>
      <c r="C274" s="15" t="s">
        <v>1220</v>
      </c>
      <c r="D274" s="15" t="s">
        <v>1201</v>
      </c>
      <c r="E274" s="17">
        <v>34319</v>
      </c>
      <c r="F274">
        <v>1993</v>
      </c>
      <c r="G274" s="15" t="s">
        <v>963</v>
      </c>
      <c r="H274" s="15" t="s">
        <v>24</v>
      </c>
      <c r="I274" s="15" t="s">
        <v>354</v>
      </c>
      <c r="J274" s="15" t="s">
        <v>132</v>
      </c>
      <c r="K274" s="15" t="s">
        <v>965</v>
      </c>
      <c r="L274">
        <v>1</v>
      </c>
      <c r="M274">
        <v>2</v>
      </c>
      <c r="N274">
        <v>3</v>
      </c>
      <c r="O274" s="15">
        <v>0</v>
      </c>
      <c r="P274" s="15">
        <v>39</v>
      </c>
      <c r="Q274" s="15">
        <v>1</v>
      </c>
      <c r="R274" s="15" t="s">
        <v>963</v>
      </c>
      <c r="S274" s="15" t="s">
        <v>52</v>
      </c>
      <c r="T274" s="15" t="s">
        <v>122</v>
      </c>
      <c r="U274" s="15" t="s">
        <v>109</v>
      </c>
      <c r="V274" s="15">
        <v>42.313193759999997</v>
      </c>
      <c r="W274" s="16">
        <v>-84.018681079999993</v>
      </c>
      <c r="AK274" s="15"/>
    </row>
    <row r="275" spans="1:37" x14ac:dyDescent="0.45">
      <c r="A275" s="18">
        <v>274</v>
      </c>
      <c r="B275" s="15" t="s">
        <v>966</v>
      </c>
      <c r="C275" s="15" t="s">
        <v>1219</v>
      </c>
      <c r="D275" s="15" t="s">
        <v>1218</v>
      </c>
      <c r="E275" s="17">
        <v>34317</v>
      </c>
      <c r="F275">
        <v>1993</v>
      </c>
      <c r="G275" s="15" t="s">
        <v>967</v>
      </c>
      <c r="H275" s="15" t="s">
        <v>24</v>
      </c>
      <c r="I275" s="15" t="s">
        <v>644</v>
      </c>
      <c r="J275" s="15" t="s">
        <v>62</v>
      </c>
      <c r="K275" s="15" t="s">
        <v>968</v>
      </c>
      <c r="L275">
        <v>4</v>
      </c>
      <c r="M275">
        <v>1</v>
      </c>
      <c r="N275">
        <v>5</v>
      </c>
      <c r="O275" s="15">
        <v>0</v>
      </c>
      <c r="P275" s="15">
        <v>19</v>
      </c>
      <c r="Q275" s="15">
        <v>0</v>
      </c>
      <c r="R275" s="15"/>
      <c r="S275" s="15" t="s">
        <v>52</v>
      </c>
      <c r="T275" s="15" t="s">
        <v>108</v>
      </c>
      <c r="U275" s="15" t="s">
        <v>109</v>
      </c>
      <c r="V275" s="15">
        <v>39.698929329999999</v>
      </c>
      <c r="W275" s="16">
        <v>-104.7871863</v>
      </c>
      <c r="AK275" s="15"/>
    </row>
    <row r="276" spans="1:37" x14ac:dyDescent="0.45">
      <c r="A276" s="18">
        <v>275</v>
      </c>
      <c r="B276" s="15" t="s">
        <v>969</v>
      </c>
      <c r="C276" s="15" t="s">
        <v>1217</v>
      </c>
      <c r="D276" s="15" t="s">
        <v>1161</v>
      </c>
      <c r="E276" s="17">
        <v>34310</v>
      </c>
      <c r="F276">
        <v>1993</v>
      </c>
      <c r="G276" s="15" t="s">
        <v>971</v>
      </c>
      <c r="H276" s="15" t="s">
        <v>24</v>
      </c>
      <c r="I276" s="15" t="s">
        <v>25</v>
      </c>
      <c r="J276" s="15" t="s">
        <v>223</v>
      </c>
      <c r="K276" s="15" t="s">
        <v>972</v>
      </c>
      <c r="L276">
        <v>6</v>
      </c>
      <c r="M276">
        <v>19</v>
      </c>
      <c r="N276">
        <v>25</v>
      </c>
      <c r="O276" s="15">
        <v>0</v>
      </c>
      <c r="P276" s="15">
        <v>34</v>
      </c>
      <c r="Q276" s="15"/>
      <c r="R276" s="15"/>
      <c r="S276" s="15" t="s">
        <v>28</v>
      </c>
      <c r="T276" s="15" t="s">
        <v>108</v>
      </c>
      <c r="U276" s="15" t="s">
        <v>109</v>
      </c>
      <c r="V276" s="15">
        <v>40.726622659999997</v>
      </c>
      <c r="W276" s="16">
        <v>-73.644711999999998</v>
      </c>
      <c r="AK276" s="15"/>
    </row>
    <row r="277" spans="1:37" x14ac:dyDescent="0.45">
      <c r="A277" s="18">
        <v>276</v>
      </c>
      <c r="B277" s="15" t="s">
        <v>973</v>
      </c>
      <c r="C277" s="15" t="s">
        <v>1216</v>
      </c>
      <c r="D277" s="15" t="s">
        <v>1215</v>
      </c>
      <c r="E277" s="17">
        <v>34229</v>
      </c>
      <c r="F277">
        <v>1993</v>
      </c>
      <c r="G277" s="15" t="s">
        <v>973</v>
      </c>
      <c r="H277" s="15" t="s">
        <v>24</v>
      </c>
      <c r="I277" s="15" t="s">
        <v>25</v>
      </c>
      <c r="J277" s="15" t="s">
        <v>112</v>
      </c>
      <c r="K277" s="15" t="s">
        <v>975</v>
      </c>
      <c r="L277">
        <v>1</v>
      </c>
      <c r="M277">
        <v>4</v>
      </c>
      <c r="N277">
        <v>4</v>
      </c>
      <c r="O277" s="15">
        <v>0</v>
      </c>
      <c r="P277" s="15">
        <v>29</v>
      </c>
      <c r="Q277" s="15">
        <v>0</v>
      </c>
      <c r="R277" s="15"/>
      <c r="S277" s="15" t="s">
        <v>28</v>
      </c>
      <c r="T277" s="15" t="s">
        <v>122</v>
      </c>
      <c r="U277" s="15" t="s">
        <v>109</v>
      </c>
      <c r="V277" s="15">
        <v>44.790510740000002</v>
      </c>
      <c r="W277" s="16">
        <v>-106.95991650000001</v>
      </c>
      <c r="AK277" s="15"/>
    </row>
    <row r="278" spans="1:37" x14ac:dyDescent="0.45">
      <c r="A278" s="18">
        <v>277</v>
      </c>
      <c r="B278" s="15" t="s">
        <v>976</v>
      </c>
      <c r="C278" s="15" t="s">
        <v>1214</v>
      </c>
      <c r="D278" s="15" t="s">
        <v>1213</v>
      </c>
      <c r="E278" s="17">
        <v>34187</v>
      </c>
      <c r="F278">
        <v>1993</v>
      </c>
      <c r="G278" s="15" t="s">
        <v>978</v>
      </c>
      <c r="H278" s="15" t="s">
        <v>24</v>
      </c>
      <c r="I278" s="15" t="s">
        <v>25</v>
      </c>
      <c r="J278" s="15" t="s">
        <v>132</v>
      </c>
      <c r="K278" s="15" t="s">
        <v>979</v>
      </c>
      <c r="L278">
        <v>4</v>
      </c>
      <c r="M278">
        <v>8</v>
      </c>
      <c r="N278">
        <v>12</v>
      </c>
      <c r="O278" s="15">
        <v>0</v>
      </c>
      <c r="P278" s="15">
        <v>22</v>
      </c>
      <c r="Q278" s="15">
        <v>1</v>
      </c>
      <c r="R278" s="15" t="s">
        <v>980</v>
      </c>
      <c r="S278" s="15" t="s">
        <v>28</v>
      </c>
      <c r="T278" s="15" t="s">
        <v>122</v>
      </c>
      <c r="U278" s="15" t="s">
        <v>109</v>
      </c>
      <c r="V278" s="15">
        <v>35.079970860000003</v>
      </c>
      <c r="W278" s="16">
        <v>-79.037961249999995</v>
      </c>
      <c r="AK278" s="15"/>
    </row>
    <row r="279" spans="1:37" x14ac:dyDescent="0.45">
      <c r="A279" s="18">
        <v>278</v>
      </c>
      <c r="B279" s="15" t="s">
        <v>981</v>
      </c>
      <c r="C279" s="15" t="s">
        <v>1212</v>
      </c>
      <c r="D279" s="15" t="s">
        <v>1211</v>
      </c>
      <c r="E279" s="17">
        <v>34158</v>
      </c>
      <c r="F279">
        <v>1993</v>
      </c>
      <c r="G279" s="15" t="s">
        <v>981</v>
      </c>
      <c r="H279" s="15" t="s">
        <v>24</v>
      </c>
      <c r="I279" s="15" t="s">
        <v>25</v>
      </c>
      <c r="J279" s="15" t="s">
        <v>112</v>
      </c>
      <c r="K279" s="15" t="s">
        <v>983</v>
      </c>
      <c r="L279">
        <v>1</v>
      </c>
      <c r="M279">
        <v>3</v>
      </c>
      <c r="N279">
        <v>3</v>
      </c>
      <c r="O279" s="15">
        <v>0</v>
      </c>
      <c r="P279" s="15">
        <v>28</v>
      </c>
      <c r="Q279" s="15"/>
      <c r="R279" s="15"/>
      <c r="S279" s="15" t="s">
        <v>28</v>
      </c>
      <c r="T279" s="15" t="s">
        <v>144</v>
      </c>
      <c r="U279" s="15" t="s">
        <v>109</v>
      </c>
      <c r="V279" s="15">
        <v>41.2281367</v>
      </c>
      <c r="W279" s="16">
        <v>-111.96753169999999</v>
      </c>
      <c r="AK279" s="15"/>
    </row>
    <row r="280" spans="1:37" x14ac:dyDescent="0.45">
      <c r="A280" s="18">
        <v>279</v>
      </c>
      <c r="B280" s="15" t="s">
        <v>984</v>
      </c>
      <c r="C280" s="15" t="s">
        <v>1210</v>
      </c>
      <c r="D280" s="15" t="s">
        <v>1163</v>
      </c>
      <c r="E280" s="17">
        <v>34151</v>
      </c>
      <c r="F280">
        <v>1993</v>
      </c>
      <c r="G280" s="15" t="s">
        <v>986</v>
      </c>
      <c r="H280" s="15" t="s">
        <v>24</v>
      </c>
      <c r="I280" s="15" t="s">
        <v>987</v>
      </c>
      <c r="J280" s="15" t="s">
        <v>112</v>
      </c>
      <c r="K280" s="15" t="s">
        <v>988</v>
      </c>
      <c r="L280">
        <v>9</v>
      </c>
      <c r="M280">
        <v>6</v>
      </c>
      <c r="N280">
        <v>14</v>
      </c>
      <c r="O280" s="15">
        <v>0</v>
      </c>
      <c r="P280" s="15">
        <v>55</v>
      </c>
      <c r="Q280" s="15"/>
      <c r="R280" s="15"/>
      <c r="S280" s="15" t="s">
        <v>28</v>
      </c>
      <c r="T280" s="15" t="s">
        <v>122</v>
      </c>
      <c r="U280" s="15" t="s">
        <v>109</v>
      </c>
      <c r="V280" s="15">
        <v>37.754578389999999</v>
      </c>
      <c r="W280" s="16">
        <v>-122.4424343</v>
      </c>
      <c r="AK280" s="15"/>
    </row>
    <row r="281" spans="1:37" x14ac:dyDescent="0.45">
      <c r="A281" s="18">
        <v>280</v>
      </c>
      <c r="B281" s="15" t="s">
        <v>989</v>
      </c>
      <c r="C281" s="15" t="s">
        <v>1209</v>
      </c>
      <c r="D281" s="15" t="s">
        <v>1201</v>
      </c>
      <c r="E281" s="17">
        <v>34095</v>
      </c>
      <c r="F281">
        <v>1993</v>
      </c>
      <c r="G281" s="15" t="s">
        <v>555</v>
      </c>
      <c r="H281" s="15" t="s">
        <v>24</v>
      </c>
      <c r="I281" s="15" t="s">
        <v>354</v>
      </c>
      <c r="J281" s="15" t="s">
        <v>112</v>
      </c>
      <c r="K281" s="15" t="s">
        <v>991</v>
      </c>
      <c r="L281">
        <v>2</v>
      </c>
      <c r="M281">
        <v>2</v>
      </c>
      <c r="N281">
        <v>3</v>
      </c>
      <c r="O281" s="15">
        <v>0</v>
      </c>
      <c r="P281" s="15">
        <v>45</v>
      </c>
      <c r="Q281" s="15">
        <v>1</v>
      </c>
      <c r="R281" s="15"/>
      <c r="S281" s="15" t="s">
        <v>101</v>
      </c>
      <c r="T281" s="15" t="s">
        <v>101</v>
      </c>
      <c r="U281" s="15" t="s">
        <v>109</v>
      </c>
      <c r="V281" s="15">
        <v>42.312695220000002</v>
      </c>
      <c r="W281" s="16">
        <v>-83.212932440000003</v>
      </c>
      <c r="AK281" s="15"/>
    </row>
    <row r="282" spans="1:37" x14ac:dyDescent="0.45">
      <c r="A282" s="18">
        <v>281</v>
      </c>
      <c r="B282" s="15" t="s">
        <v>992</v>
      </c>
      <c r="C282" s="15" t="s">
        <v>1208</v>
      </c>
      <c r="D282" s="15" t="s">
        <v>1163</v>
      </c>
      <c r="E282" s="17">
        <v>34095</v>
      </c>
      <c r="F282">
        <v>1993</v>
      </c>
      <c r="G282" s="15"/>
      <c r="H282" s="15" t="s">
        <v>994</v>
      </c>
      <c r="I282" s="15" t="s">
        <v>25</v>
      </c>
      <c r="J282" s="15" t="s">
        <v>223</v>
      </c>
      <c r="K282" s="15" t="s">
        <v>995</v>
      </c>
      <c r="L282">
        <v>1</v>
      </c>
      <c r="M282">
        <v>5</v>
      </c>
      <c r="N282">
        <v>6</v>
      </c>
      <c r="O282" s="15">
        <v>0</v>
      </c>
      <c r="P282" s="15">
        <v>38</v>
      </c>
      <c r="Q282" s="15">
        <v>0</v>
      </c>
      <c r="R282" s="15"/>
      <c r="S282" s="15" t="s">
        <v>52</v>
      </c>
      <c r="T282" s="15" t="s">
        <v>122</v>
      </c>
      <c r="U282" s="15" t="s">
        <v>109</v>
      </c>
      <c r="V282" s="15">
        <v>33.473160829999998</v>
      </c>
      <c r="W282" s="16">
        <v>-117.696399</v>
      </c>
      <c r="AK282" s="15"/>
    </row>
    <row r="283" spans="1:37" x14ac:dyDescent="0.45">
      <c r="A283" s="18">
        <v>282</v>
      </c>
      <c r="B283" s="15" t="s">
        <v>996</v>
      </c>
      <c r="C283" s="15" t="s">
        <v>1207</v>
      </c>
      <c r="D283" s="15" t="s">
        <v>1206</v>
      </c>
      <c r="E283" s="17">
        <v>33952</v>
      </c>
      <c r="F283">
        <v>1992</v>
      </c>
      <c r="G283" s="15" t="s">
        <v>996</v>
      </c>
      <c r="H283" s="15" t="s">
        <v>24</v>
      </c>
      <c r="I283" s="15" t="s">
        <v>776</v>
      </c>
      <c r="J283" s="15" t="s">
        <v>132</v>
      </c>
      <c r="K283" s="15" t="s">
        <v>998</v>
      </c>
      <c r="L283">
        <v>2</v>
      </c>
      <c r="M283">
        <v>4</v>
      </c>
      <c r="N283">
        <v>6</v>
      </c>
      <c r="O283" s="15">
        <v>0</v>
      </c>
      <c r="P283" s="15">
        <v>18</v>
      </c>
      <c r="Q283" s="15"/>
      <c r="R283" s="15"/>
      <c r="S283" s="15" t="s">
        <v>28</v>
      </c>
      <c r="T283" s="15" t="s">
        <v>144</v>
      </c>
      <c r="U283" s="15" t="s">
        <v>109</v>
      </c>
      <c r="V283" s="15">
        <v>42.193582679999999</v>
      </c>
      <c r="W283" s="16">
        <v>-73.362163390000006</v>
      </c>
      <c r="AK283" s="15"/>
    </row>
    <row r="284" spans="1:37" x14ac:dyDescent="0.45">
      <c r="A284" s="18">
        <v>283</v>
      </c>
      <c r="B284" s="15" t="s">
        <v>999</v>
      </c>
      <c r="C284" s="15" t="s">
        <v>1205</v>
      </c>
      <c r="D284" s="15" t="s">
        <v>1161</v>
      </c>
      <c r="E284" s="17">
        <v>33892</v>
      </c>
      <c r="F284">
        <v>1992</v>
      </c>
      <c r="G284" s="15" t="s">
        <v>1001</v>
      </c>
      <c r="H284" s="15" t="s">
        <v>24</v>
      </c>
      <c r="I284" s="15" t="s">
        <v>1002</v>
      </c>
      <c r="J284" s="15" t="s">
        <v>112</v>
      </c>
      <c r="K284" s="15" t="s">
        <v>1003</v>
      </c>
      <c r="L284">
        <v>5</v>
      </c>
      <c r="M284">
        <v>0</v>
      </c>
      <c r="N284">
        <v>4</v>
      </c>
      <c r="O284" s="15">
        <v>0</v>
      </c>
      <c r="P284" s="15">
        <v>50</v>
      </c>
      <c r="Q284" s="15">
        <v>1</v>
      </c>
      <c r="R284" s="15"/>
      <c r="S284" s="15" t="s">
        <v>28</v>
      </c>
      <c r="T284" s="15" t="s">
        <v>122</v>
      </c>
      <c r="U284" s="15" t="s">
        <v>109</v>
      </c>
      <c r="V284" s="15">
        <v>42.38013875</v>
      </c>
      <c r="W284" s="16">
        <v>-76.867246589999993</v>
      </c>
      <c r="AK284" s="15"/>
    </row>
    <row r="285" spans="1:37" x14ac:dyDescent="0.45">
      <c r="A285" s="18">
        <v>284</v>
      </c>
      <c r="B285" s="15" t="s">
        <v>1004</v>
      </c>
      <c r="C285" s="15" t="s">
        <v>1204</v>
      </c>
      <c r="D285" s="15" t="s">
        <v>1152</v>
      </c>
      <c r="E285" s="17">
        <v>33858</v>
      </c>
      <c r="F285">
        <v>1992</v>
      </c>
      <c r="G285" s="15" t="s">
        <v>1005</v>
      </c>
      <c r="H285" s="15"/>
      <c r="I285" s="15" t="s">
        <v>331</v>
      </c>
      <c r="J285" s="15" t="s">
        <v>132</v>
      </c>
      <c r="K285" s="15" t="s">
        <v>1006</v>
      </c>
      <c r="L285">
        <v>0</v>
      </c>
      <c r="M285">
        <v>6</v>
      </c>
      <c r="N285">
        <v>6</v>
      </c>
      <c r="O285" s="15">
        <v>0</v>
      </c>
      <c r="P285" s="15">
        <v>17</v>
      </c>
      <c r="Q285" s="15"/>
      <c r="R285" s="15"/>
      <c r="S285" s="15" t="s">
        <v>101</v>
      </c>
      <c r="T285" s="15" t="s">
        <v>101</v>
      </c>
      <c r="U285" s="15" t="s">
        <v>109</v>
      </c>
      <c r="V285" s="15">
        <v>35.183224840000001</v>
      </c>
      <c r="W285" s="16">
        <v>-101.88056880000001</v>
      </c>
      <c r="AK285" s="15"/>
    </row>
    <row r="286" spans="1:37" x14ac:dyDescent="0.45">
      <c r="A286" s="18">
        <v>285</v>
      </c>
      <c r="B286" s="15" t="s">
        <v>1007</v>
      </c>
      <c r="C286" s="15" t="s">
        <v>1203</v>
      </c>
      <c r="D286" s="15" t="s">
        <v>1163</v>
      </c>
      <c r="E286" s="17">
        <v>33725</v>
      </c>
      <c r="F286">
        <v>1992</v>
      </c>
      <c r="G286" s="15" t="s">
        <v>1007</v>
      </c>
      <c r="H286" s="15" t="s">
        <v>24</v>
      </c>
      <c r="I286" s="15" t="s">
        <v>776</v>
      </c>
      <c r="J286" s="15" t="s">
        <v>848</v>
      </c>
      <c r="K286" s="15" t="s">
        <v>1009</v>
      </c>
      <c r="L286">
        <v>4</v>
      </c>
      <c r="M286">
        <v>10</v>
      </c>
      <c r="N286">
        <v>14</v>
      </c>
      <c r="O286" s="15">
        <v>0</v>
      </c>
      <c r="P286" s="15">
        <v>20</v>
      </c>
      <c r="Q286" s="15"/>
      <c r="R286" s="15"/>
      <c r="S286" s="15" t="s">
        <v>52</v>
      </c>
      <c r="T286" s="15" t="s">
        <v>122</v>
      </c>
      <c r="U286" s="15" t="s">
        <v>109</v>
      </c>
      <c r="V286" s="15">
        <v>39.081749850000001</v>
      </c>
      <c r="W286" s="16">
        <v>-121.5549539</v>
      </c>
      <c r="AK286" s="15"/>
    </row>
    <row r="287" spans="1:37" x14ac:dyDescent="0.45">
      <c r="A287" s="18">
        <v>286</v>
      </c>
      <c r="B287" s="15" t="s">
        <v>1010</v>
      </c>
      <c r="C287" s="15" t="s">
        <v>1202</v>
      </c>
      <c r="D287" s="15" t="s">
        <v>1201</v>
      </c>
      <c r="E287" s="17">
        <v>33556</v>
      </c>
      <c r="F287">
        <v>1991</v>
      </c>
      <c r="G287" s="15" t="s">
        <v>1012</v>
      </c>
      <c r="H287" s="15" t="s">
        <v>24</v>
      </c>
      <c r="I287" s="15" t="s">
        <v>644</v>
      </c>
      <c r="J287" s="15" t="s">
        <v>62</v>
      </c>
      <c r="K287" s="15" t="s">
        <v>1013</v>
      </c>
      <c r="L287">
        <v>5</v>
      </c>
      <c r="M287">
        <v>5</v>
      </c>
      <c r="N287">
        <v>9</v>
      </c>
      <c r="O287" s="15">
        <v>0</v>
      </c>
      <c r="P287" s="15">
        <v>31</v>
      </c>
      <c r="Q287" s="15">
        <v>0</v>
      </c>
      <c r="R287" s="15"/>
      <c r="S287" s="15" t="s">
        <v>52</v>
      </c>
      <c r="T287" s="15" t="s">
        <v>122</v>
      </c>
      <c r="U287" s="15" t="s">
        <v>109</v>
      </c>
      <c r="V287" s="15">
        <v>42.508402029999999</v>
      </c>
      <c r="W287" s="16">
        <v>-83.153874270000003</v>
      </c>
      <c r="AK287" s="15"/>
    </row>
    <row r="288" spans="1:37" x14ac:dyDescent="0.45">
      <c r="A288" s="18">
        <v>287</v>
      </c>
      <c r="B288" s="15" t="s">
        <v>1014</v>
      </c>
      <c r="C288" s="15" t="s">
        <v>1200</v>
      </c>
      <c r="D288" s="15" t="s">
        <v>1199</v>
      </c>
      <c r="E288" s="17">
        <v>33543</v>
      </c>
      <c r="F288">
        <v>1991</v>
      </c>
      <c r="G288" s="15" t="s">
        <v>1016</v>
      </c>
      <c r="H288" s="15" t="s">
        <v>24</v>
      </c>
      <c r="I288" s="15" t="s">
        <v>354</v>
      </c>
      <c r="J288" s="15" t="s">
        <v>112</v>
      </c>
      <c r="K288" s="15" t="s">
        <v>1017</v>
      </c>
      <c r="L288">
        <v>6</v>
      </c>
      <c r="M288">
        <v>1</v>
      </c>
      <c r="N288">
        <v>6</v>
      </c>
      <c r="O288" s="15">
        <v>0</v>
      </c>
      <c r="P288" s="15">
        <v>28</v>
      </c>
      <c r="Q288" s="15">
        <v>1</v>
      </c>
      <c r="R288" s="15" t="s">
        <v>1016</v>
      </c>
      <c r="S288" s="15" t="s">
        <v>28</v>
      </c>
      <c r="T288" s="15" t="s">
        <v>144</v>
      </c>
      <c r="U288" s="15" t="s">
        <v>109</v>
      </c>
      <c r="V288" s="15">
        <v>41.655894050000001</v>
      </c>
      <c r="W288" s="16">
        <v>-91.531179859999995</v>
      </c>
      <c r="AK288" s="15"/>
    </row>
    <row r="289" spans="1:37" x14ac:dyDescent="0.45">
      <c r="A289" s="18">
        <v>288</v>
      </c>
      <c r="B289" s="15" t="s">
        <v>1018</v>
      </c>
      <c r="C289" s="15" t="s">
        <v>426</v>
      </c>
      <c r="D289" s="15" t="s">
        <v>1152</v>
      </c>
      <c r="E289" s="17">
        <v>33527</v>
      </c>
      <c r="F289">
        <v>1991</v>
      </c>
      <c r="G289" s="15" t="s">
        <v>1019</v>
      </c>
      <c r="H289" s="15" t="s">
        <v>34</v>
      </c>
      <c r="I289" s="15" t="s">
        <v>25</v>
      </c>
      <c r="J289" s="15" t="s">
        <v>62</v>
      </c>
      <c r="K289" s="15" t="s">
        <v>1020</v>
      </c>
      <c r="L289">
        <v>24</v>
      </c>
      <c r="M289">
        <v>20</v>
      </c>
      <c r="N289">
        <v>43</v>
      </c>
      <c r="O289" s="15">
        <v>0</v>
      </c>
      <c r="P289" s="15">
        <v>35</v>
      </c>
      <c r="Q289" s="15">
        <v>0</v>
      </c>
      <c r="R289" s="15"/>
      <c r="S289" s="15" t="s">
        <v>52</v>
      </c>
      <c r="T289" s="15" t="s">
        <v>122</v>
      </c>
      <c r="U289" s="15" t="s">
        <v>109</v>
      </c>
      <c r="V289" s="15">
        <v>31.079255060000001</v>
      </c>
      <c r="W289" s="16">
        <v>-97.733923169999997</v>
      </c>
      <c r="AK289" s="15"/>
    </row>
    <row r="290" spans="1:37" x14ac:dyDescent="0.45">
      <c r="A290" s="18">
        <v>289</v>
      </c>
      <c r="B290" s="15" t="s">
        <v>1021</v>
      </c>
      <c r="C290" s="15" t="s">
        <v>1198</v>
      </c>
      <c r="D290" s="15" t="s">
        <v>1197</v>
      </c>
      <c r="E290" s="17">
        <v>33521</v>
      </c>
      <c r="F290">
        <v>1991</v>
      </c>
      <c r="G290" s="15"/>
      <c r="H290" s="15" t="s">
        <v>24</v>
      </c>
      <c r="I290" s="15" t="s">
        <v>644</v>
      </c>
      <c r="J290" s="15" t="s">
        <v>363</v>
      </c>
      <c r="K290" s="15" t="s">
        <v>1023</v>
      </c>
      <c r="L290">
        <v>3</v>
      </c>
      <c r="M290">
        <v>0</v>
      </c>
      <c r="N290">
        <v>3</v>
      </c>
      <c r="O290" s="15">
        <v>0</v>
      </c>
      <c r="P290" s="15">
        <v>35</v>
      </c>
      <c r="Q290" s="15"/>
      <c r="R290" s="15"/>
      <c r="S290" s="15" t="s">
        <v>52</v>
      </c>
      <c r="T290" s="15" t="s">
        <v>108</v>
      </c>
      <c r="U290" s="15" t="s">
        <v>109</v>
      </c>
      <c r="V290" s="15">
        <v>40.98213277</v>
      </c>
      <c r="W290" s="16">
        <v>-74.11264731</v>
      </c>
      <c r="AK290" s="15"/>
    </row>
    <row r="291" spans="1:37" x14ac:dyDescent="0.45">
      <c r="A291" s="18">
        <v>290</v>
      </c>
      <c r="B291" s="15" t="s">
        <v>1024</v>
      </c>
      <c r="C291" s="15" t="s">
        <v>430</v>
      </c>
      <c r="D291" s="15" t="s">
        <v>1154</v>
      </c>
      <c r="E291" s="17">
        <v>33459</v>
      </c>
      <c r="F291">
        <v>1991</v>
      </c>
      <c r="G291" s="15" t="s">
        <v>1025</v>
      </c>
      <c r="H291" s="15" t="s">
        <v>24</v>
      </c>
      <c r="I291" s="15" t="s">
        <v>1026</v>
      </c>
      <c r="J291" s="15" t="s">
        <v>1027</v>
      </c>
      <c r="K291" s="15" t="s">
        <v>1028</v>
      </c>
      <c r="L291">
        <v>9</v>
      </c>
      <c r="M291">
        <v>0</v>
      </c>
      <c r="N291">
        <v>9</v>
      </c>
      <c r="O291" s="15">
        <v>0</v>
      </c>
      <c r="P291" s="15"/>
      <c r="Q291" s="15"/>
      <c r="R291" s="15"/>
      <c r="S291" s="15" t="s">
        <v>28</v>
      </c>
      <c r="T291" s="15" t="s">
        <v>1029</v>
      </c>
      <c r="U291" s="15" t="s">
        <v>109</v>
      </c>
      <c r="V291" s="15">
        <v>33.571458749999998</v>
      </c>
      <c r="W291" s="16">
        <v>-112.09048540000001</v>
      </c>
      <c r="AK291" s="15"/>
    </row>
    <row r="292" spans="1:37" x14ac:dyDescent="0.45">
      <c r="A292" s="18">
        <v>291</v>
      </c>
      <c r="B292" s="15" t="s">
        <v>1030</v>
      </c>
      <c r="C292" s="15" t="s">
        <v>1196</v>
      </c>
      <c r="D292" s="15" t="s">
        <v>1171</v>
      </c>
      <c r="E292" s="17">
        <v>33041</v>
      </c>
      <c r="F292">
        <v>1990</v>
      </c>
      <c r="G292" s="15"/>
      <c r="H292" s="15"/>
      <c r="I292" s="15" t="s">
        <v>25</v>
      </c>
      <c r="J292" s="15" t="s">
        <v>223</v>
      </c>
      <c r="K292" s="15" t="s">
        <v>1031</v>
      </c>
      <c r="L292">
        <v>12</v>
      </c>
      <c r="M292">
        <v>6</v>
      </c>
      <c r="N292">
        <v>17</v>
      </c>
      <c r="O292" s="15">
        <v>0</v>
      </c>
      <c r="P292" s="15">
        <v>42</v>
      </c>
      <c r="Q292" s="15"/>
      <c r="R292" s="15"/>
      <c r="S292" s="15" t="s">
        <v>28</v>
      </c>
      <c r="T292" s="15" t="s">
        <v>108</v>
      </c>
      <c r="U292" s="15" t="s">
        <v>109</v>
      </c>
      <c r="V292" s="15">
        <v>30.33216122</v>
      </c>
      <c r="W292" s="16">
        <v>-81.675769930000001</v>
      </c>
      <c r="AK292" s="15"/>
    </row>
    <row r="293" spans="1:37" x14ac:dyDescent="0.45">
      <c r="A293" s="18">
        <v>292</v>
      </c>
      <c r="B293" s="15" t="s">
        <v>1032</v>
      </c>
      <c r="C293" s="15" t="s">
        <v>1195</v>
      </c>
      <c r="D293" s="15" t="s">
        <v>1194</v>
      </c>
      <c r="E293" s="17">
        <v>32765</v>
      </c>
      <c r="F293">
        <v>1989</v>
      </c>
      <c r="G293" s="15" t="s">
        <v>1033</v>
      </c>
      <c r="H293" s="15" t="s">
        <v>24</v>
      </c>
      <c r="I293" s="15" t="s">
        <v>644</v>
      </c>
      <c r="J293" s="15" t="s">
        <v>112</v>
      </c>
      <c r="K293" s="15" t="s">
        <v>1034</v>
      </c>
      <c r="L293">
        <v>9</v>
      </c>
      <c r="M293">
        <v>12</v>
      </c>
      <c r="N293">
        <v>20</v>
      </c>
      <c r="O293" s="15">
        <v>0</v>
      </c>
      <c r="P293" s="15">
        <v>47</v>
      </c>
      <c r="Q293" s="15"/>
      <c r="R293" s="15"/>
      <c r="S293" s="15" t="s">
        <v>52</v>
      </c>
      <c r="T293" s="15" t="s">
        <v>122</v>
      </c>
      <c r="U293" s="15" t="s">
        <v>109</v>
      </c>
      <c r="V293" s="15">
        <v>38.249431999999999</v>
      </c>
      <c r="W293" s="16">
        <v>-85.726242999999997</v>
      </c>
      <c r="AK293" s="15"/>
    </row>
    <row r="294" spans="1:37" x14ac:dyDescent="0.45">
      <c r="A294" s="18">
        <v>293</v>
      </c>
      <c r="B294" s="15" t="s">
        <v>1035</v>
      </c>
      <c r="C294" s="15" t="s">
        <v>1193</v>
      </c>
      <c r="D294" s="15" t="s">
        <v>1163</v>
      </c>
      <c r="E294" s="17">
        <v>32730</v>
      </c>
      <c r="F294">
        <v>1989</v>
      </c>
      <c r="G294" s="15"/>
      <c r="H294" s="15" t="s">
        <v>24</v>
      </c>
      <c r="I294" s="15" t="s">
        <v>25</v>
      </c>
      <c r="J294" s="15" t="s">
        <v>223</v>
      </c>
      <c r="K294" s="15" t="s">
        <v>1037</v>
      </c>
      <c r="L294">
        <v>4</v>
      </c>
      <c r="M294">
        <v>1</v>
      </c>
      <c r="N294">
        <v>4</v>
      </c>
      <c r="O294" s="15">
        <v>0</v>
      </c>
      <c r="P294" s="15">
        <v>52</v>
      </c>
      <c r="Q294" s="15">
        <v>1</v>
      </c>
      <c r="R294" s="15" t="s">
        <v>1035</v>
      </c>
      <c r="S294" s="15" t="s">
        <v>28</v>
      </c>
      <c r="T294" s="15" t="s">
        <v>122</v>
      </c>
      <c r="U294" s="15" t="s">
        <v>109</v>
      </c>
      <c r="V294" s="15">
        <v>33.134399250000001</v>
      </c>
      <c r="W294" s="16">
        <v>-117.0722528</v>
      </c>
      <c r="AK294" s="15"/>
    </row>
    <row r="295" spans="1:37" x14ac:dyDescent="0.45">
      <c r="A295" s="18">
        <v>294</v>
      </c>
      <c r="B295" s="15" t="s">
        <v>1038</v>
      </c>
      <c r="C295" s="15" t="s">
        <v>1192</v>
      </c>
      <c r="D295" s="15" t="s">
        <v>1163</v>
      </c>
      <c r="E295" s="17">
        <v>32525</v>
      </c>
      <c r="F295">
        <v>1989</v>
      </c>
      <c r="G295" s="15" t="s">
        <v>1038</v>
      </c>
      <c r="H295" s="15" t="s">
        <v>24</v>
      </c>
      <c r="I295" s="15" t="s">
        <v>776</v>
      </c>
      <c r="J295" s="15" t="s">
        <v>57</v>
      </c>
      <c r="K295" s="15" t="s">
        <v>1040</v>
      </c>
      <c r="L295">
        <v>6</v>
      </c>
      <c r="M295">
        <v>30</v>
      </c>
      <c r="N295">
        <v>35</v>
      </c>
      <c r="O295" s="15">
        <v>0</v>
      </c>
      <c r="P295" s="15">
        <v>24</v>
      </c>
      <c r="Q295" s="15">
        <v>0</v>
      </c>
      <c r="R295" s="15"/>
      <c r="S295" s="15" t="s">
        <v>52</v>
      </c>
      <c r="T295" s="15" t="s">
        <v>122</v>
      </c>
      <c r="U295" s="15" t="s">
        <v>109</v>
      </c>
      <c r="V295" s="15">
        <v>37.966318119999997</v>
      </c>
      <c r="W295" s="16">
        <v>-121.3018775</v>
      </c>
      <c r="AK295" s="15"/>
    </row>
    <row r="296" spans="1:37" x14ac:dyDescent="0.45">
      <c r="A296" s="18">
        <v>295</v>
      </c>
      <c r="B296" s="15" t="s">
        <v>1041</v>
      </c>
      <c r="C296" s="15" t="s">
        <v>1158</v>
      </c>
      <c r="D296" s="15" t="s">
        <v>1157</v>
      </c>
      <c r="E296" s="17">
        <v>32491</v>
      </c>
      <c r="F296">
        <v>1988</v>
      </c>
      <c r="G296" s="15" t="s">
        <v>1042</v>
      </c>
      <c r="H296" s="15" t="s">
        <v>24</v>
      </c>
      <c r="I296" s="15"/>
      <c r="J296" s="15" t="s">
        <v>1191</v>
      </c>
      <c r="K296" s="15" t="s">
        <v>1043</v>
      </c>
      <c r="L296">
        <v>0</v>
      </c>
      <c r="M296">
        <v>4</v>
      </c>
      <c r="N296">
        <v>4</v>
      </c>
      <c r="O296" s="15">
        <v>0</v>
      </c>
      <c r="P296" s="15">
        <v>39</v>
      </c>
      <c r="Q296" s="15">
        <v>1</v>
      </c>
      <c r="R296" s="15" t="s">
        <v>1044</v>
      </c>
      <c r="S296" s="15" t="s">
        <v>101</v>
      </c>
      <c r="T296" s="15" t="s">
        <v>101</v>
      </c>
      <c r="U296" s="15" t="s">
        <v>109</v>
      </c>
      <c r="V296" s="15">
        <v>30.068724199999998</v>
      </c>
      <c r="W296" s="16">
        <v>-89.931474120000004</v>
      </c>
      <c r="AK296" s="15"/>
    </row>
    <row r="297" spans="1:37" x14ac:dyDescent="0.45">
      <c r="A297" s="18">
        <v>296</v>
      </c>
      <c r="B297" s="15" t="s">
        <v>1045</v>
      </c>
      <c r="C297" s="15" t="s">
        <v>1190</v>
      </c>
      <c r="D297" s="15" t="s">
        <v>1167</v>
      </c>
      <c r="E297" s="17">
        <v>32412</v>
      </c>
      <c r="F297">
        <v>1988</v>
      </c>
      <c r="G297" s="15" t="s">
        <v>1045</v>
      </c>
      <c r="H297" s="15" t="s">
        <v>24</v>
      </c>
      <c r="I297" s="15" t="s">
        <v>776</v>
      </c>
      <c r="J297" s="15" t="s">
        <v>223</v>
      </c>
      <c r="K297" s="15" t="s">
        <v>1047</v>
      </c>
      <c r="L297">
        <v>2</v>
      </c>
      <c r="M297">
        <v>9</v>
      </c>
      <c r="N297">
        <v>11</v>
      </c>
      <c r="O297" s="15">
        <v>0</v>
      </c>
      <c r="P297" s="15">
        <v>19</v>
      </c>
      <c r="Q297" s="15">
        <v>0</v>
      </c>
      <c r="R297" s="15"/>
      <c r="S297" s="15" t="s">
        <v>52</v>
      </c>
      <c r="T297" s="15" t="s">
        <v>122</v>
      </c>
      <c r="U297" s="15" t="s">
        <v>109</v>
      </c>
      <c r="V297" s="15">
        <v>34.192895200000002</v>
      </c>
      <c r="W297" s="16">
        <v>-82.153555080000004</v>
      </c>
      <c r="AK297" s="15"/>
    </row>
    <row r="298" spans="1:37" x14ac:dyDescent="0.45">
      <c r="A298" s="18">
        <v>297</v>
      </c>
      <c r="B298" s="15" t="s">
        <v>1048</v>
      </c>
      <c r="C298" s="15" t="s">
        <v>1160</v>
      </c>
      <c r="D298" s="15" t="s">
        <v>1159</v>
      </c>
      <c r="E298" s="17">
        <v>32408</v>
      </c>
      <c r="F298">
        <v>1988</v>
      </c>
      <c r="G298" s="15"/>
      <c r="H298" s="15" t="s">
        <v>464</v>
      </c>
      <c r="I298" s="15" t="s">
        <v>25</v>
      </c>
      <c r="J298" s="15" t="s">
        <v>57</v>
      </c>
      <c r="K298" s="15" t="s">
        <v>1049</v>
      </c>
      <c r="L298">
        <v>5</v>
      </c>
      <c r="M298">
        <v>2</v>
      </c>
      <c r="N298">
        <v>6</v>
      </c>
      <c r="O298" s="15">
        <v>1</v>
      </c>
      <c r="P298" s="15">
        <v>40</v>
      </c>
      <c r="Q298" s="15"/>
      <c r="R298" s="15"/>
      <c r="S298" s="15" t="s">
        <v>28</v>
      </c>
      <c r="T298" s="15" t="s">
        <v>108</v>
      </c>
      <c r="U298" s="15" t="s">
        <v>109</v>
      </c>
      <c r="V298" s="15">
        <v>41.839280449999997</v>
      </c>
      <c r="W298" s="16">
        <v>-87.688181450000002</v>
      </c>
      <c r="AK298" s="15"/>
    </row>
    <row r="299" spans="1:37" x14ac:dyDescent="0.45">
      <c r="A299" s="18">
        <v>298</v>
      </c>
      <c r="B299" s="15" t="s">
        <v>1050</v>
      </c>
      <c r="C299" s="15" t="s">
        <v>1189</v>
      </c>
      <c r="D299" s="15" t="s">
        <v>1159</v>
      </c>
      <c r="E299" s="17">
        <v>32283</v>
      </c>
      <c r="F299">
        <v>1988</v>
      </c>
      <c r="G299" s="15" t="s">
        <v>807</v>
      </c>
      <c r="H299" s="15" t="s">
        <v>24</v>
      </c>
      <c r="I299" s="15" t="s">
        <v>331</v>
      </c>
      <c r="J299" s="15" t="s">
        <v>57</v>
      </c>
      <c r="K299" s="15" t="s">
        <v>1052</v>
      </c>
      <c r="L299">
        <v>2</v>
      </c>
      <c r="M299">
        <v>7</v>
      </c>
      <c r="N299">
        <v>8</v>
      </c>
      <c r="O299" s="15">
        <v>0</v>
      </c>
      <c r="P299" s="15">
        <v>30</v>
      </c>
      <c r="Q299" s="15"/>
      <c r="R299" s="15"/>
      <c r="S299" s="15" t="s">
        <v>52</v>
      </c>
      <c r="T299" s="15" t="s">
        <v>122</v>
      </c>
      <c r="U299" s="15" t="s">
        <v>570</v>
      </c>
      <c r="V299" s="15">
        <v>42.106488069999997</v>
      </c>
      <c r="W299" s="16">
        <v>-87.742111410000007</v>
      </c>
      <c r="AK299" s="15"/>
    </row>
    <row r="300" spans="1:37" x14ac:dyDescent="0.45">
      <c r="A300" s="18">
        <v>299</v>
      </c>
      <c r="B300" s="15" t="s">
        <v>1053</v>
      </c>
      <c r="C300" s="15" t="s">
        <v>1188</v>
      </c>
      <c r="D300" s="15" t="s">
        <v>1163</v>
      </c>
      <c r="E300" s="17">
        <v>32189</v>
      </c>
      <c r="F300">
        <v>1988</v>
      </c>
      <c r="G300" s="15" t="s">
        <v>1055</v>
      </c>
      <c r="H300" s="15" t="s">
        <v>464</v>
      </c>
      <c r="I300" s="15" t="s">
        <v>644</v>
      </c>
      <c r="J300" s="15" t="s">
        <v>363</v>
      </c>
      <c r="K300" s="15" t="s">
        <v>1056</v>
      </c>
      <c r="L300">
        <v>7</v>
      </c>
      <c r="M300">
        <v>4</v>
      </c>
      <c r="N300">
        <v>11</v>
      </c>
      <c r="O300" s="15">
        <v>0</v>
      </c>
      <c r="P300" s="15">
        <v>39</v>
      </c>
      <c r="Q300" s="15">
        <v>0</v>
      </c>
      <c r="R300" s="15"/>
      <c r="S300" s="15" t="s">
        <v>52</v>
      </c>
      <c r="T300" s="15" t="s">
        <v>122</v>
      </c>
      <c r="U300" s="15" t="s">
        <v>109</v>
      </c>
      <c r="V300" s="15">
        <v>37.38344257</v>
      </c>
      <c r="W300" s="16">
        <v>-122.02561849999999</v>
      </c>
      <c r="AK300" s="15"/>
    </row>
    <row r="301" spans="1:37" x14ac:dyDescent="0.45">
      <c r="A301" s="18">
        <v>300</v>
      </c>
      <c r="B301" s="15" t="s">
        <v>1057</v>
      </c>
      <c r="C301" s="15" t="s">
        <v>1187</v>
      </c>
      <c r="D301" s="15" t="s">
        <v>1171</v>
      </c>
      <c r="E301" s="17">
        <v>32184</v>
      </c>
      <c r="F301">
        <v>1988</v>
      </c>
      <c r="G301" s="15" t="s">
        <v>843</v>
      </c>
      <c r="H301" s="15" t="s">
        <v>24</v>
      </c>
      <c r="I301" s="15"/>
      <c r="J301" s="15" t="s">
        <v>112</v>
      </c>
      <c r="K301" s="15" t="s">
        <v>1059</v>
      </c>
      <c r="L301">
        <v>1</v>
      </c>
      <c r="M301">
        <v>2</v>
      </c>
      <c r="N301">
        <v>3</v>
      </c>
      <c r="O301" s="15">
        <v>0</v>
      </c>
      <c r="P301" s="15" t="s">
        <v>1060</v>
      </c>
      <c r="Q301" s="15"/>
      <c r="R301" s="15"/>
      <c r="S301" s="15" t="s">
        <v>28</v>
      </c>
      <c r="T301" s="15" t="s">
        <v>122</v>
      </c>
      <c r="U301" s="15" t="s">
        <v>109</v>
      </c>
      <c r="V301" s="15">
        <v>27.848870609999999</v>
      </c>
      <c r="W301" s="16">
        <v>-82.710579999999993</v>
      </c>
      <c r="AK301" s="15"/>
    </row>
    <row r="302" spans="1:37" x14ac:dyDescent="0.45">
      <c r="A302" s="18">
        <v>301</v>
      </c>
      <c r="B302" s="15" t="s">
        <v>1061</v>
      </c>
      <c r="C302" s="15" t="s">
        <v>1186</v>
      </c>
      <c r="D302" s="15" t="s">
        <v>1171</v>
      </c>
      <c r="E302" s="17">
        <v>31890</v>
      </c>
      <c r="F302">
        <v>1987</v>
      </c>
      <c r="G302" s="15"/>
      <c r="H302" s="15" t="s">
        <v>34</v>
      </c>
      <c r="I302" s="15" t="s">
        <v>25</v>
      </c>
      <c r="J302" s="15" t="s">
        <v>223</v>
      </c>
      <c r="K302" s="15" t="s">
        <v>1063</v>
      </c>
      <c r="L302">
        <v>6</v>
      </c>
      <c r="M302">
        <v>14</v>
      </c>
      <c r="N302">
        <v>20</v>
      </c>
      <c r="O302" s="15">
        <v>0</v>
      </c>
      <c r="P302" s="15">
        <v>59</v>
      </c>
      <c r="Q302" s="15"/>
      <c r="R302" s="15"/>
      <c r="S302" s="15" t="s">
        <v>52</v>
      </c>
      <c r="T302" s="15" t="s">
        <v>122</v>
      </c>
      <c r="U302" s="15" t="s">
        <v>109</v>
      </c>
      <c r="V302" s="15">
        <v>27.983889829999999</v>
      </c>
      <c r="W302" s="16">
        <v>-80.666627129999995</v>
      </c>
      <c r="AK302" s="15"/>
    </row>
    <row r="303" spans="1:37" x14ac:dyDescent="0.45">
      <c r="A303" s="18">
        <v>302</v>
      </c>
      <c r="B303" s="15" t="s">
        <v>1064</v>
      </c>
      <c r="C303" s="15" t="s">
        <v>1185</v>
      </c>
      <c r="D303" s="15" t="s">
        <v>1184</v>
      </c>
      <c r="E303" s="17">
        <v>31750</v>
      </c>
      <c r="F303">
        <v>1986</v>
      </c>
      <c r="G303" s="15" t="s">
        <v>1064</v>
      </c>
      <c r="H303" s="15" t="s">
        <v>24</v>
      </c>
      <c r="I303" s="15" t="s">
        <v>847</v>
      </c>
      <c r="J303" s="15" t="s">
        <v>848</v>
      </c>
      <c r="K303" s="15" t="s">
        <v>1066</v>
      </c>
      <c r="L303">
        <v>1</v>
      </c>
      <c r="M303">
        <v>3</v>
      </c>
      <c r="N303">
        <v>4</v>
      </c>
      <c r="O303" s="15">
        <v>0</v>
      </c>
      <c r="P303" s="15">
        <v>14</v>
      </c>
      <c r="Q303" s="15"/>
      <c r="R303" s="15"/>
      <c r="S303" s="15" t="s">
        <v>52</v>
      </c>
      <c r="T303" s="15" t="s">
        <v>122</v>
      </c>
      <c r="U303" s="15" t="s">
        <v>109</v>
      </c>
      <c r="V303" s="15">
        <v>47.037406529999998</v>
      </c>
      <c r="W303" s="16">
        <v>-109.4844918</v>
      </c>
      <c r="AK303" s="15"/>
    </row>
    <row r="304" spans="1:37" x14ac:dyDescent="0.45">
      <c r="A304" s="18">
        <v>303</v>
      </c>
      <c r="B304" s="15" t="s">
        <v>1067</v>
      </c>
      <c r="C304" s="15" t="s">
        <v>1183</v>
      </c>
      <c r="D304" s="15" t="s">
        <v>1182</v>
      </c>
      <c r="E304" s="17">
        <v>31644</v>
      </c>
      <c r="F304">
        <v>1986</v>
      </c>
      <c r="G304" s="15" t="s">
        <v>1068</v>
      </c>
      <c r="H304" s="15" t="s">
        <v>24</v>
      </c>
      <c r="I304" s="15" t="s">
        <v>354</v>
      </c>
      <c r="J304" s="15" t="s">
        <v>223</v>
      </c>
      <c r="K304" s="15" t="s">
        <v>1069</v>
      </c>
      <c r="L304">
        <v>15</v>
      </c>
      <c r="M304">
        <v>6</v>
      </c>
      <c r="N304">
        <v>20</v>
      </c>
      <c r="O304" s="15">
        <v>0</v>
      </c>
      <c r="P304" s="15">
        <v>44</v>
      </c>
      <c r="Q304" s="15">
        <v>1</v>
      </c>
      <c r="R304" s="15" t="s">
        <v>1044</v>
      </c>
      <c r="S304" s="15" t="s">
        <v>52</v>
      </c>
      <c r="T304" s="15" t="s">
        <v>122</v>
      </c>
      <c r="U304" s="15" t="s">
        <v>109</v>
      </c>
      <c r="V304" s="15">
        <v>35.668892229999997</v>
      </c>
      <c r="W304" s="16">
        <v>-97.414387919999996</v>
      </c>
      <c r="AK304" s="15"/>
    </row>
    <row r="305" spans="1:37" x14ac:dyDescent="0.45">
      <c r="A305" s="18">
        <v>304</v>
      </c>
      <c r="B305" s="15" t="s">
        <v>1070</v>
      </c>
      <c r="C305" s="15" t="s">
        <v>1181</v>
      </c>
      <c r="D305" s="15" t="s">
        <v>1161</v>
      </c>
      <c r="E305" s="17">
        <v>31636</v>
      </c>
      <c r="F305">
        <v>1986</v>
      </c>
      <c r="G305" s="15" t="s">
        <v>1072</v>
      </c>
      <c r="H305" s="15" t="s">
        <v>24</v>
      </c>
      <c r="I305" s="15" t="s">
        <v>847</v>
      </c>
      <c r="J305" s="15" t="s">
        <v>363</v>
      </c>
      <c r="K305" s="15" t="s">
        <v>1073</v>
      </c>
      <c r="L305">
        <v>1</v>
      </c>
      <c r="M305">
        <v>4</v>
      </c>
      <c r="N305">
        <v>5</v>
      </c>
      <c r="O305" s="15">
        <v>0</v>
      </c>
      <c r="P305" s="15">
        <v>29</v>
      </c>
      <c r="Q305" s="15"/>
      <c r="R305" s="15"/>
      <c r="S305" s="15" t="s">
        <v>52</v>
      </c>
      <c r="T305" s="15" t="s">
        <v>108</v>
      </c>
      <c r="U305" s="15" t="s">
        <v>109</v>
      </c>
      <c r="V305" s="15">
        <v>40.679276000000002</v>
      </c>
      <c r="W305" s="16">
        <v>-73.939513000000005</v>
      </c>
      <c r="AK305" s="15"/>
    </row>
    <row r="306" spans="1:37" x14ac:dyDescent="0.45">
      <c r="A306" s="18">
        <v>305</v>
      </c>
      <c r="B306" s="15" t="s">
        <v>1074</v>
      </c>
      <c r="C306" s="15" t="s">
        <v>1180</v>
      </c>
      <c r="D306" s="15" t="s">
        <v>1179</v>
      </c>
      <c r="E306" s="17">
        <v>31112</v>
      </c>
      <c r="F306">
        <v>1985</v>
      </c>
      <c r="G306" s="15" t="s">
        <v>1074</v>
      </c>
      <c r="H306" s="15" t="s">
        <v>24</v>
      </c>
      <c r="I306" s="15" t="s">
        <v>354</v>
      </c>
      <c r="J306" s="15" t="s">
        <v>132</v>
      </c>
      <c r="K306" s="15" t="s">
        <v>1075</v>
      </c>
      <c r="L306">
        <v>2</v>
      </c>
      <c r="M306">
        <v>1</v>
      </c>
      <c r="N306">
        <v>3</v>
      </c>
      <c r="O306" s="15">
        <v>0</v>
      </c>
      <c r="P306" s="15">
        <v>30</v>
      </c>
      <c r="Q306" s="15">
        <v>1</v>
      </c>
      <c r="R306" s="15" t="s">
        <v>1074</v>
      </c>
      <c r="S306" s="15" t="s">
        <v>52</v>
      </c>
      <c r="T306" s="15" t="s">
        <v>108</v>
      </c>
      <c r="U306" s="15" t="s">
        <v>109</v>
      </c>
      <c r="V306" s="15">
        <v>33.762996899999997</v>
      </c>
      <c r="W306" s="16">
        <v>-84.423132800000005</v>
      </c>
      <c r="AK306" s="15"/>
    </row>
    <row r="307" spans="1:37" x14ac:dyDescent="0.45">
      <c r="A307" s="18">
        <v>306</v>
      </c>
      <c r="B307" s="15" t="s">
        <v>1076</v>
      </c>
      <c r="C307" s="15" t="s">
        <v>1178</v>
      </c>
      <c r="D307" s="15" t="s">
        <v>1177</v>
      </c>
      <c r="E307" s="17">
        <v>31068</v>
      </c>
      <c r="F307">
        <v>1985</v>
      </c>
      <c r="G307" s="15" t="s">
        <v>1076</v>
      </c>
      <c r="H307" s="15" t="s">
        <v>24</v>
      </c>
      <c r="I307" s="15" t="s">
        <v>776</v>
      </c>
      <c r="J307" s="15" t="s">
        <v>26</v>
      </c>
      <c r="K307" s="15" t="s">
        <v>1078</v>
      </c>
      <c r="L307">
        <v>1</v>
      </c>
      <c r="M307">
        <v>3</v>
      </c>
      <c r="N307">
        <v>4</v>
      </c>
      <c r="O307" s="15">
        <v>0</v>
      </c>
      <c r="P307" s="15">
        <v>14</v>
      </c>
      <c r="Q307" s="15"/>
      <c r="R307" s="15"/>
      <c r="S307" s="15" t="s">
        <v>52</v>
      </c>
      <c r="T307" s="15" t="s">
        <v>122</v>
      </c>
      <c r="U307" s="15" t="s">
        <v>109</v>
      </c>
      <c r="V307" s="15">
        <v>37.671294179999997</v>
      </c>
      <c r="W307" s="16">
        <v>-97.550704760000002</v>
      </c>
      <c r="AK307" s="15"/>
    </row>
    <row r="308" spans="1:37" x14ac:dyDescent="0.45">
      <c r="A308" s="18">
        <v>307</v>
      </c>
      <c r="B308" s="15" t="s">
        <v>1079</v>
      </c>
      <c r="C308" s="15" t="s">
        <v>1176</v>
      </c>
      <c r="D308" s="15" t="s">
        <v>1163</v>
      </c>
      <c r="E308" s="17">
        <v>30881</v>
      </c>
      <c r="F308">
        <v>1984</v>
      </c>
      <c r="G308" s="15" t="s">
        <v>1079</v>
      </c>
      <c r="H308" s="15" t="s">
        <v>24</v>
      </c>
      <c r="I308" s="15" t="s">
        <v>25</v>
      </c>
      <c r="J308" s="15" t="s">
        <v>223</v>
      </c>
      <c r="K308" s="15" t="s">
        <v>1081</v>
      </c>
      <c r="L308">
        <v>22</v>
      </c>
      <c r="M308">
        <v>19</v>
      </c>
      <c r="N308">
        <v>40</v>
      </c>
      <c r="O308" s="15">
        <v>0</v>
      </c>
      <c r="P308" s="15">
        <v>41</v>
      </c>
      <c r="Q308" s="15">
        <v>0</v>
      </c>
      <c r="R308" s="15"/>
      <c r="S308" s="15" t="s">
        <v>52</v>
      </c>
      <c r="T308" s="15" t="s">
        <v>122</v>
      </c>
      <c r="U308" s="15" t="s">
        <v>109</v>
      </c>
      <c r="V308" s="15">
        <v>32.555556000000003</v>
      </c>
      <c r="W308" s="16">
        <v>-117.047656</v>
      </c>
      <c r="AK308" s="15"/>
    </row>
    <row r="309" spans="1:37" x14ac:dyDescent="0.45">
      <c r="A309" s="18">
        <v>308</v>
      </c>
      <c r="B309" s="15" t="s">
        <v>1082</v>
      </c>
      <c r="C309" s="15" t="s">
        <v>1175</v>
      </c>
      <c r="D309" s="15" t="s">
        <v>1152</v>
      </c>
      <c r="E309" s="17">
        <v>30862</v>
      </c>
      <c r="F309">
        <v>1984</v>
      </c>
      <c r="G309" s="15" t="s">
        <v>1083</v>
      </c>
      <c r="H309" s="15" t="s">
        <v>24</v>
      </c>
      <c r="I309" s="15" t="s">
        <v>25</v>
      </c>
      <c r="J309" s="15" t="s">
        <v>363</v>
      </c>
      <c r="K309" s="15" t="s">
        <v>1084</v>
      </c>
      <c r="L309">
        <v>6</v>
      </c>
      <c r="M309">
        <v>1</v>
      </c>
      <c r="N309">
        <v>7</v>
      </c>
      <c r="O309" s="15">
        <v>0</v>
      </c>
      <c r="P309" s="15">
        <v>39</v>
      </c>
      <c r="Q309" s="15"/>
      <c r="R309" s="15"/>
      <c r="S309" s="15" t="s">
        <v>52</v>
      </c>
      <c r="T309" s="15" t="s">
        <v>122</v>
      </c>
      <c r="U309" s="15" t="s">
        <v>109</v>
      </c>
      <c r="V309" s="15">
        <v>32.794805959999998</v>
      </c>
      <c r="W309" s="16">
        <v>-96.766310939999997</v>
      </c>
      <c r="AK309" s="15"/>
    </row>
    <row r="310" spans="1:37" x14ac:dyDescent="0.45">
      <c r="A310" s="18">
        <v>309</v>
      </c>
      <c r="B310" s="15" t="s">
        <v>1085</v>
      </c>
      <c r="C310" s="15" t="s">
        <v>1164</v>
      </c>
      <c r="D310" s="15" t="s">
        <v>1163</v>
      </c>
      <c r="E310" s="17">
        <v>30736</v>
      </c>
      <c r="F310">
        <v>1984</v>
      </c>
      <c r="G310" s="15"/>
      <c r="H310" s="15" t="s">
        <v>34</v>
      </c>
      <c r="I310" s="15" t="s">
        <v>1086</v>
      </c>
      <c r="J310" s="15" t="s">
        <v>57</v>
      </c>
      <c r="K310" s="15" t="s">
        <v>1087</v>
      </c>
      <c r="L310">
        <v>3</v>
      </c>
      <c r="M310">
        <v>12</v>
      </c>
      <c r="N310">
        <v>14</v>
      </c>
      <c r="O310" s="15">
        <v>0</v>
      </c>
      <c r="P310" s="15">
        <v>28</v>
      </c>
      <c r="Q310" s="15"/>
      <c r="R310" s="15"/>
      <c r="S310" s="15" t="s">
        <v>52</v>
      </c>
      <c r="T310" s="15" t="s">
        <v>108</v>
      </c>
      <c r="U310" s="15" t="s">
        <v>109</v>
      </c>
      <c r="V310" s="15">
        <v>34.176220919999999</v>
      </c>
      <c r="W310" s="16">
        <v>-118.5399542</v>
      </c>
      <c r="AK310" s="15"/>
    </row>
    <row r="311" spans="1:37" x14ac:dyDescent="0.45">
      <c r="A311" s="18">
        <v>310</v>
      </c>
      <c r="B311" s="15" t="s">
        <v>1088</v>
      </c>
      <c r="C311" s="15" t="s">
        <v>1174</v>
      </c>
      <c r="D311" s="15" t="s">
        <v>1167</v>
      </c>
      <c r="E311" s="17">
        <v>30547</v>
      </c>
      <c r="F311">
        <v>1983</v>
      </c>
      <c r="G311" s="15" t="s">
        <v>1088</v>
      </c>
      <c r="H311" s="15" t="s">
        <v>24</v>
      </c>
      <c r="I311" s="15" t="s">
        <v>1090</v>
      </c>
      <c r="J311" s="15" t="s">
        <v>132</v>
      </c>
      <c r="K311" s="15" t="s">
        <v>1091</v>
      </c>
      <c r="L311">
        <v>1</v>
      </c>
      <c r="M311">
        <v>3</v>
      </c>
      <c r="N311">
        <v>4</v>
      </c>
      <c r="O311" s="15">
        <v>0</v>
      </c>
      <c r="P311" s="15">
        <v>55</v>
      </c>
      <c r="Q311" s="15">
        <v>0</v>
      </c>
      <c r="R311" s="15"/>
      <c r="S311" s="15" t="s">
        <v>52</v>
      </c>
      <c r="T311" s="15" t="s">
        <v>122</v>
      </c>
      <c r="U311" s="15" t="s">
        <v>109</v>
      </c>
      <c r="V311" s="15">
        <v>33.832728869999997</v>
      </c>
      <c r="W311" s="16">
        <v>-81.805158399999996</v>
      </c>
      <c r="AK311" s="15"/>
    </row>
    <row r="312" spans="1:37" x14ac:dyDescent="0.45">
      <c r="A312" s="18">
        <v>311</v>
      </c>
      <c r="B312" s="15" t="s">
        <v>1092</v>
      </c>
      <c r="C312" s="15" t="s">
        <v>1173</v>
      </c>
      <c r="D312" s="15" t="s">
        <v>1155</v>
      </c>
      <c r="E312" s="17">
        <v>30365</v>
      </c>
      <c r="F312">
        <v>1983</v>
      </c>
      <c r="G312" s="15" t="s">
        <v>1093</v>
      </c>
      <c r="H312" s="15" t="s">
        <v>24</v>
      </c>
      <c r="I312" s="15" t="s">
        <v>25</v>
      </c>
      <c r="J312" s="15" t="s">
        <v>57</v>
      </c>
      <c r="K312" s="15" t="s">
        <v>1094</v>
      </c>
      <c r="L312">
        <v>13</v>
      </c>
      <c r="M312">
        <v>1</v>
      </c>
      <c r="N312">
        <v>14</v>
      </c>
      <c r="O312" s="15">
        <v>0</v>
      </c>
      <c r="P312" s="15">
        <v>23</v>
      </c>
      <c r="Q312" s="15"/>
      <c r="R312" s="15"/>
      <c r="S312" s="15" t="s">
        <v>101</v>
      </c>
      <c r="T312" s="15" t="s">
        <v>144</v>
      </c>
      <c r="U312" s="15" t="s">
        <v>109</v>
      </c>
      <c r="V312" s="15">
        <v>47.621995750000004</v>
      </c>
      <c r="W312" s="16">
        <v>-122.323646</v>
      </c>
      <c r="AK312" s="15"/>
    </row>
    <row r="313" spans="1:37" x14ac:dyDescent="0.45">
      <c r="A313" s="18">
        <v>312</v>
      </c>
      <c r="B313" s="15" t="s">
        <v>1095</v>
      </c>
      <c r="C313" s="15" t="s">
        <v>1172</v>
      </c>
      <c r="D313" s="15" t="s">
        <v>1171</v>
      </c>
      <c r="E313" s="17">
        <v>30183</v>
      </c>
      <c r="F313">
        <v>1982</v>
      </c>
      <c r="G313" s="15"/>
      <c r="H313" s="15" t="s">
        <v>24</v>
      </c>
      <c r="I313" s="15" t="s">
        <v>1096</v>
      </c>
      <c r="J313" s="15" t="s">
        <v>223</v>
      </c>
      <c r="K313" s="15" t="s">
        <v>1097</v>
      </c>
      <c r="L313">
        <v>9</v>
      </c>
      <c r="M313">
        <v>3</v>
      </c>
      <c r="N313">
        <v>11</v>
      </c>
      <c r="O313" s="15">
        <v>0</v>
      </c>
      <c r="P313" s="15">
        <v>51</v>
      </c>
      <c r="Q313" s="15"/>
      <c r="R313" s="15"/>
      <c r="S313" s="15" t="s">
        <v>52</v>
      </c>
      <c r="T313" s="15" t="s">
        <v>122</v>
      </c>
      <c r="U313" s="15" t="s">
        <v>109</v>
      </c>
      <c r="V313" s="15">
        <v>25.796539429999999</v>
      </c>
      <c r="W313" s="16">
        <v>-80.208403970000006</v>
      </c>
      <c r="AK313" s="15"/>
    </row>
    <row r="314" spans="1:37" x14ac:dyDescent="0.45">
      <c r="A314" s="18">
        <v>313</v>
      </c>
      <c r="B314" s="15" t="s">
        <v>1098</v>
      </c>
      <c r="C314" s="15" t="s">
        <v>1170</v>
      </c>
      <c r="D314" s="15" t="s">
        <v>1169</v>
      </c>
      <c r="E314" s="17">
        <v>30029</v>
      </c>
      <c r="F314">
        <v>1982</v>
      </c>
      <c r="G314" s="15" t="s">
        <v>1098</v>
      </c>
      <c r="H314" s="15" t="s">
        <v>24</v>
      </c>
      <c r="I314" s="15" t="s">
        <v>776</v>
      </c>
      <c r="J314" s="15" t="s">
        <v>132</v>
      </c>
      <c r="K314" s="15" t="s">
        <v>1099</v>
      </c>
      <c r="L314">
        <v>1</v>
      </c>
      <c r="M314">
        <v>2</v>
      </c>
      <c r="N314">
        <v>3</v>
      </c>
      <c r="O314" s="15">
        <v>0</v>
      </c>
      <c r="P314" s="15">
        <v>17</v>
      </c>
      <c r="Q314" s="15"/>
      <c r="R314" s="15"/>
      <c r="S314" s="15" t="s">
        <v>52</v>
      </c>
      <c r="T314" s="15" t="s">
        <v>122</v>
      </c>
      <c r="U314" s="15" t="s">
        <v>109</v>
      </c>
      <c r="V314" s="15">
        <v>36.189319230000002</v>
      </c>
      <c r="W314" s="16">
        <v>-115.3264875</v>
      </c>
      <c r="AK314" s="15"/>
    </row>
    <row r="315" spans="1:37" x14ac:dyDescent="0.45">
      <c r="A315" s="18">
        <v>314</v>
      </c>
      <c r="B315" s="15" t="s">
        <v>1100</v>
      </c>
      <c r="C315" s="15" t="s">
        <v>1168</v>
      </c>
      <c r="D315" s="15" t="s">
        <v>1167</v>
      </c>
      <c r="E315" s="17">
        <v>29134</v>
      </c>
      <c r="F315">
        <v>1979</v>
      </c>
      <c r="G315" s="15" t="s">
        <v>697</v>
      </c>
      <c r="H315" s="15" t="s">
        <v>24</v>
      </c>
      <c r="I315" s="15" t="s">
        <v>331</v>
      </c>
      <c r="J315" s="15" t="s">
        <v>26</v>
      </c>
      <c r="K315" s="15" t="s">
        <v>1102</v>
      </c>
      <c r="L315">
        <v>2</v>
      </c>
      <c r="M315">
        <v>5</v>
      </c>
      <c r="N315">
        <v>7</v>
      </c>
      <c r="O315" s="15">
        <v>0</v>
      </c>
      <c r="P315" s="15">
        <v>19</v>
      </c>
      <c r="Q315" s="15"/>
      <c r="R315" s="15"/>
      <c r="S315" s="15" t="s">
        <v>101</v>
      </c>
      <c r="T315" s="15" t="s">
        <v>108</v>
      </c>
      <c r="U315" s="15" t="s">
        <v>109</v>
      </c>
      <c r="V315" s="15">
        <v>34.050988340000004</v>
      </c>
      <c r="W315" s="16">
        <v>-80.820775269999999</v>
      </c>
      <c r="AK315" s="15"/>
    </row>
    <row r="316" spans="1:37" x14ac:dyDescent="0.45">
      <c r="A316" s="18">
        <v>315</v>
      </c>
      <c r="B316" s="15" t="s">
        <v>1103</v>
      </c>
      <c r="C316" s="15" t="s">
        <v>1166</v>
      </c>
      <c r="D316" s="15" t="s">
        <v>1163</v>
      </c>
      <c r="E316" s="17">
        <v>28884</v>
      </c>
      <c r="F316">
        <v>1979</v>
      </c>
      <c r="G316" s="15"/>
      <c r="H316" s="15" t="s">
        <v>34</v>
      </c>
      <c r="I316" s="15" t="s">
        <v>1086</v>
      </c>
      <c r="J316" s="15" t="s">
        <v>57</v>
      </c>
      <c r="K316" s="15" t="s">
        <v>1104</v>
      </c>
      <c r="L316">
        <v>2</v>
      </c>
      <c r="M316">
        <v>9</v>
      </c>
      <c r="N316">
        <v>11</v>
      </c>
      <c r="O316" s="15">
        <v>0</v>
      </c>
      <c r="P316" s="15">
        <v>16</v>
      </c>
      <c r="Q316" s="15"/>
      <c r="R316" s="15"/>
      <c r="S316" s="15" t="s">
        <v>52</v>
      </c>
      <c r="T316" s="15" t="s">
        <v>122</v>
      </c>
      <c r="U316" s="15" t="s">
        <v>570</v>
      </c>
      <c r="V316" s="15">
        <v>32.863572769999998</v>
      </c>
      <c r="W316" s="16">
        <v>-117.1281628</v>
      </c>
      <c r="AK316" s="15"/>
    </row>
    <row r="317" spans="1:37" x14ac:dyDescent="0.45">
      <c r="A317" s="18">
        <v>316</v>
      </c>
      <c r="B317" s="15" t="s">
        <v>1105</v>
      </c>
      <c r="C317" s="15" t="s">
        <v>1165</v>
      </c>
      <c r="D317" s="15" t="s">
        <v>1163</v>
      </c>
      <c r="E317" s="17">
        <v>27953</v>
      </c>
      <c r="F317">
        <v>1976</v>
      </c>
      <c r="G317" s="15" t="s">
        <v>1107</v>
      </c>
      <c r="H317" s="15" t="s">
        <v>24</v>
      </c>
      <c r="I317" s="15" t="s">
        <v>25</v>
      </c>
      <c r="J317" s="15" t="s">
        <v>57</v>
      </c>
      <c r="K317" s="15" t="s">
        <v>1108</v>
      </c>
      <c r="L317">
        <v>7</v>
      </c>
      <c r="M317">
        <v>2</v>
      </c>
      <c r="N317">
        <v>9</v>
      </c>
      <c r="O317" s="15">
        <v>0</v>
      </c>
      <c r="P317" s="15">
        <v>37</v>
      </c>
      <c r="Q317" s="15">
        <v>1</v>
      </c>
      <c r="R317" s="15" t="s">
        <v>1107</v>
      </c>
      <c r="S317" s="15" t="s">
        <v>52</v>
      </c>
      <c r="T317" s="15" t="s">
        <v>122</v>
      </c>
      <c r="U317" s="15" t="s">
        <v>109</v>
      </c>
      <c r="V317" s="15">
        <v>33.884042440000002</v>
      </c>
      <c r="W317" s="16">
        <v>-117.92785000000001</v>
      </c>
      <c r="AK317" s="15"/>
    </row>
    <row r="318" spans="1:37" x14ac:dyDescent="0.45">
      <c r="A318" s="18">
        <v>317</v>
      </c>
      <c r="B318" s="15" t="s">
        <v>1109</v>
      </c>
      <c r="C318" s="15" t="s">
        <v>1164</v>
      </c>
      <c r="D318" s="15" t="s">
        <v>1163</v>
      </c>
      <c r="E318" s="17">
        <v>27809</v>
      </c>
      <c r="F318">
        <v>1976</v>
      </c>
      <c r="G318" s="15" t="s">
        <v>1110</v>
      </c>
      <c r="H318" s="15" t="s">
        <v>24</v>
      </c>
      <c r="I318" s="15" t="s">
        <v>331</v>
      </c>
      <c r="J318" s="15" t="s">
        <v>132</v>
      </c>
      <c r="K318" s="15" t="s">
        <v>1111</v>
      </c>
      <c r="L318">
        <v>1</v>
      </c>
      <c r="M318">
        <v>7</v>
      </c>
      <c r="N318">
        <v>8</v>
      </c>
      <c r="O318" s="15">
        <v>0</v>
      </c>
      <c r="P318" s="15">
        <v>18</v>
      </c>
      <c r="Q318" s="15"/>
      <c r="R318" s="15"/>
      <c r="S318" s="15" t="s">
        <v>101</v>
      </c>
      <c r="T318" s="15" t="s">
        <v>122</v>
      </c>
      <c r="U318" s="15" t="s">
        <v>109</v>
      </c>
      <c r="V318" s="15">
        <v>34.176220919999999</v>
      </c>
      <c r="W318" s="16">
        <v>-118.5399542</v>
      </c>
      <c r="AK318" s="15"/>
    </row>
    <row r="319" spans="1:37" x14ac:dyDescent="0.45">
      <c r="A319" s="18">
        <v>318</v>
      </c>
      <c r="B319" s="15" t="s">
        <v>1112</v>
      </c>
      <c r="C319" s="15" t="s">
        <v>1162</v>
      </c>
      <c r="D319" s="15" t="s">
        <v>1161</v>
      </c>
      <c r="E319" s="17">
        <v>27393</v>
      </c>
      <c r="F319">
        <v>1974</v>
      </c>
      <c r="G319" s="15"/>
      <c r="H319" s="15" t="s">
        <v>464</v>
      </c>
      <c r="I319" s="15" t="s">
        <v>25</v>
      </c>
      <c r="J319" s="15" t="s">
        <v>57</v>
      </c>
      <c r="K319" s="15" t="s">
        <v>1114</v>
      </c>
      <c r="L319">
        <v>3</v>
      </c>
      <c r="M319">
        <v>7</v>
      </c>
      <c r="N319">
        <v>10</v>
      </c>
      <c r="O319" s="15">
        <v>0</v>
      </c>
      <c r="P319" s="15">
        <v>17</v>
      </c>
      <c r="Q319" s="15"/>
      <c r="R319" s="15"/>
      <c r="S319" s="15" t="s">
        <v>28</v>
      </c>
      <c r="T319" s="15" t="s">
        <v>122</v>
      </c>
      <c r="U319" s="15" t="s">
        <v>109</v>
      </c>
      <c r="V319" s="15">
        <v>42.081853690000003</v>
      </c>
      <c r="W319" s="16">
        <v>-78.432139219999996</v>
      </c>
      <c r="AK319" s="15"/>
    </row>
    <row r="320" spans="1:37" x14ac:dyDescent="0.45">
      <c r="A320" s="18">
        <v>319</v>
      </c>
      <c r="B320" s="15" t="s">
        <v>1115</v>
      </c>
      <c r="C320" s="15" t="s">
        <v>1160</v>
      </c>
      <c r="D320" s="15" t="s">
        <v>1159</v>
      </c>
      <c r="E320" s="17">
        <v>27046</v>
      </c>
      <c r="F320">
        <v>1974</v>
      </c>
      <c r="G320" s="15" t="s">
        <v>1115</v>
      </c>
      <c r="H320" s="15" t="s">
        <v>24</v>
      </c>
      <c r="I320" s="15" t="s">
        <v>847</v>
      </c>
      <c r="J320" s="15" t="s">
        <v>132</v>
      </c>
      <c r="K320" s="15" t="s">
        <v>1116</v>
      </c>
      <c r="L320">
        <v>1</v>
      </c>
      <c r="M320">
        <v>3</v>
      </c>
      <c r="N320">
        <v>4</v>
      </c>
      <c r="O320" s="15">
        <v>0</v>
      </c>
      <c r="P320" s="15">
        <v>14</v>
      </c>
      <c r="Q320" s="15"/>
      <c r="R320" s="15"/>
      <c r="S320" s="15" t="s">
        <v>52</v>
      </c>
      <c r="T320" s="15" t="s">
        <v>101</v>
      </c>
      <c r="U320" s="15" t="s">
        <v>109</v>
      </c>
      <c r="V320" s="15">
        <v>41.839280449999997</v>
      </c>
      <c r="W320" s="16">
        <v>-87.688181450000002</v>
      </c>
      <c r="AK320" s="15"/>
    </row>
    <row r="321" spans="1:37" x14ac:dyDescent="0.45">
      <c r="A321" s="18">
        <v>320</v>
      </c>
      <c r="B321" s="15" t="s">
        <v>1117</v>
      </c>
      <c r="C321" s="15" t="s">
        <v>1158</v>
      </c>
      <c r="D321" s="15" t="s">
        <v>1157</v>
      </c>
      <c r="E321" s="17">
        <v>26664</v>
      </c>
      <c r="F321">
        <v>1972</v>
      </c>
      <c r="G321" s="15"/>
      <c r="H321" s="15"/>
      <c r="I321" s="15" t="s">
        <v>25</v>
      </c>
      <c r="J321" s="15" t="s">
        <v>223</v>
      </c>
      <c r="K321" s="15" t="s">
        <v>1118</v>
      </c>
      <c r="L321">
        <v>10</v>
      </c>
      <c r="M321">
        <v>13</v>
      </c>
      <c r="N321">
        <v>22</v>
      </c>
      <c r="O321" s="15">
        <v>4</v>
      </c>
      <c r="P321" s="15">
        <v>23</v>
      </c>
      <c r="Q321" s="15"/>
      <c r="R321" s="15"/>
      <c r="S321" s="15" t="s">
        <v>52</v>
      </c>
      <c r="T321" s="15" t="s">
        <v>108</v>
      </c>
      <c r="U321" s="15" t="s">
        <v>109</v>
      </c>
      <c r="V321" s="15">
        <v>30.068724199999998</v>
      </c>
      <c r="W321" s="16">
        <v>-89.931474120000004</v>
      </c>
      <c r="AK321" s="15"/>
    </row>
    <row r="322" spans="1:37" x14ac:dyDescent="0.45">
      <c r="A322" s="18">
        <v>321</v>
      </c>
      <c r="B322" s="15" t="s">
        <v>1119</v>
      </c>
      <c r="C322" s="15" t="s">
        <v>1156</v>
      </c>
      <c r="D322" s="15" t="s">
        <v>1155</v>
      </c>
      <c r="E322" s="17">
        <v>26248</v>
      </c>
      <c r="F322">
        <v>1971</v>
      </c>
      <c r="G322" s="15" t="s">
        <v>23</v>
      </c>
      <c r="H322" s="15" t="s">
        <v>24</v>
      </c>
      <c r="I322" s="15" t="s">
        <v>25</v>
      </c>
      <c r="J322" s="15" t="s">
        <v>57</v>
      </c>
      <c r="K322" s="15" t="s">
        <v>1121</v>
      </c>
      <c r="L322">
        <v>2</v>
      </c>
      <c r="M322">
        <v>4</v>
      </c>
      <c r="N322">
        <v>5</v>
      </c>
      <c r="O322" s="15">
        <v>0</v>
      </c>
      <c r="P322" s="15"/>
      <c r="Q322" s="15"/>
      <c r="R322" s="15"/>
      <c r="S322" s="15" t="s">
        <v>52</v>
      </c>
      <c r="T322" s="15" t="s">
        <v>122</v>
      </c>
      <c r="U322" s="15" t="s">
        <v>109</v>
      </c>
      <c r="V322" s="15">
        <v>47.673673749999999</v>
      </c>
      <c r="W322" s="16">
        <v>-117.41598430000001</v>
      </c>
      <c r="AK322" s="15"/>
    </row>
    <row r="323" spans="1:37" x14ac:dyDescent="0.45">
      <c r="A323" s="18">
        <v>322</v>
      </c>
      <c r="B323" s="15" t="s">
        <v>1122</v>
      </c>
      <c r="C323" s="15" t="s">
        <v>451</v>
      </c>
      <c r="D323" s="15" t="s">
        <v>1154</v>
      </c>
      <c r="E323" s="17">
        <v>24423</v>
      </c>
      <c r="F323">
        <v>1966</v>
      </c>
      <c r="G323" s="15" t="s">
        <v>1122</v>
      </c>
      <c r="H323" s="15" t="s">
        <v>24</v>
      </c>
      <c r="I323" s="15" t="s">
        <v>25</v>
      </c>
      <c r="J323" s="15" t="s">
        <v>57</v>
      </c>
      <c r="K323" s="15" t="s">
        <v>1123</v>
      </c>
      <c r="L323">
        <v>5</v>
      </c>
      <c r="M323">
        <v>1</v>
      </c>
      <c r="N323">
        <v>6</v>
      </c>
      <c r="O323" s="15">
        <v>0</v>
      </c>
      <c r="P323" s="15">
        <v>18</v>
      </c>
      <c r="Q323" s="15"/>
      <c r="R323" s="15"/>
      <c r="S323" s="15" t="s">
        <v>52</v>
      </c>
      <c r="T323" s="15" t="s">
        <v>122</v>
      </c>
      <c r="U323" s="15" t="s">
        <v>109</v>
      </c>
      <c r="V323" s="15">
        <v>33.42268696</v>
      </c>
      <c r="W323" s="16">
        <v>-111.81632020000001</v>
      </c>
      <c r="AK323" s="15"/>
    </row>
    <row r="324" spans="1:37" ht="14.65" thickBot="1" x14ac:dyDescent="0.5">
      <c r="A324" s="14">
        <v>323</v>
      </c>
      <c r="B324" s="11" t="s">
        <v>1124</v>
      </c>
      <c r="C324" s="11" t="s">
        <v>1153</v>
      </c>
      <c r="D324" s="11" t="s">
        <v>1152</v>
      </c>
      <c r="E324" s="13">
        <v>24320</v>
      </c>
      <c r="F324">
        <v>1966</v>
      </c>
      <c r="G324" s="11" t="s">
        <v>1126</v>
      </c>
      <c r="H324" s="11" t="s">
        <v>24</v>
      </c>
      <c r="I324" s="11" t="s">
        <v>25</v>
      </c>
      <c r="J324" s="11" t="s">
        <v>57</v>
      </c>
      <c r="K324" s="11" t="s">
        <v>1127</v>
      </c>
      <c r="L324">
        <v>17</v>
      </c>
      <c r="M324">
        <v>32</v>
      </c>
      <c r="N324">
        <v>48</v>
      </c>
      <c r="O324" s="11">
        <v>0</v>
      </c>
      <c r="P324" s="11">
        <v>25</v>
      </c>
      <c r="Q324" s="11"/>
      <c r="R324" s="11"/>
      <c r="S324" s="11" t="s">
        <v>52</v>
      </c>
      <c r="T324" s="11" t="s">
        <v>122</v>
      </c>
      <c r="U324" s="11" t="s">
        <v>109</v>
      </c>
      <c r="V324" s="11">
        <v>30.198887299999999</v>
      </c>
      <c r="W324" s="12">
        <v>-97.844159489999996</v>
      </c>
      <c r="AK324" s="11"/>
    </row>
    <row r="325" spans="1:37" ht="14.65" thickTop="1" x14ac:dyDescent="0.45"/>
  </sheetData>
  <sortState ref="A2:V325">
    <sortCondition ref="A1"/>
  </sortState>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Cumul MassShootingDatasheet</vt:lpstr>
      <vt:lpstr>Sheet1</vt:lpstr>
      <vt:lpstr>OpnClos+TotVictim+Yr-Nilava</vt:lpstr>
      <vt:lpstr>Fat+Injur-PivotTab-Nilava</vt:lpstr>
      <vt:lpstr>Fatal+Inj+TotVictim-Nilava</vt:lpstr>
      <vt:lpstr>Open+Close-Nilava</vt:lpstr>
      <vt:lpstr>Year-Nilava</vt:lpstr>
      <vt:lpstr>MSD-Nilava</vt:lpstr>
      <vt:lpstr>MSD-Ben (Cause &amp; Mental Health)</vt:lpstr>
      <vt:lpstr>MSD (Pan)</vt:lpstr>
      <vt:lpstr>3D Map (Mike)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Nilava Mukherjee</dc:creator>
  <cp:lastModifiedBy>pan chen</cp:lastModifiedBy>
  <dcterms:created xsi:type="dcterms:W3CDTF">2017-11-20T20:00:06Z</dcterms:created>
  <dcterms:modified xsi:type="dcterms:W3CDTF">2017-12-04T17:45:02Z</dcterms:modified>
</cp:coreProperties>
</file>