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 chen\OneDrive\MBC638\Week 9 - Normal Distribution, CLT\"/>
    </mc:Choice>
  </mc:AlternateContent>
  <xr:revisionPtr revIDLastSave="86" documentId="39120DBEA1FFF7770BD80650F9765DA8FEAC089B" xr6:coauthVersionLast="24" xr6:coauthVersionMax="24" xr10:uidLastSave="{7F268A60-6D47-4CDF-86ED-9E1A5F24AAAF}"/>
  <bookViews>
    <workbookView xWindow="0" yWindow="0" windowWidth="14385" windowHeight="5250" firstSheet="1" activeTab="5" xr2:uid="{6773AFD5-67BA-44E1-884F-8D1DD3A28DD0}"/>
  </bookViews>
  <sheets>
    <sheet name="L9P10 credit card" sheetId="2" r:id="rId1"/>
    <sheet name="L9P11 Ford Car" sheetId="3" r:id="rId2"/>
    <sheet name="L9P13 Portfolio" sheetId="4" r:id="rId3"/>
    <sheet name="L9P14" sheetId="5" r:id="rId4"/>
    <sheet name="L10 P13 Calculate x without mu" sheetId="6" r:id="rId5"/>
    <sheet name="Quiz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7" l="1"/>
  <c r="B55" i="7"/>
  <c r="B56" i="7" s="1"/>
  <c r="B44" i="7"/>
  <c r="B45" i="7" s="1"/>
  <c r="B43" i="7"/>
  <c r="B40" i="7"/>
  <c r="B36" i="7"/>
  <c r="B34" i="7"/>
  <c r="B21" i="7" l="1"/>
  <c r="B20" i="7"/>
  <c r="B19" i="7"/>
  <c r="B14" i="7"/>
  <c r="B13" i="7"/>
  <c r="B12" i="7"/>
  <c r="B1" i="6" l="1"/>
  <c r="B2" i="6"/>
  <c r="B4" i="6"/>
  <c r="B11" i="6"/>
  <c r="B12" i="6"/>
  <c r="B3" i="5" l="1"/>
  <c r="C7" i="3"/>
  <c r="C2" i="4"/>
  <c r="C1" i="4" l="1"/>
  <c r="C3" i="4"/>
  <c r="B5" i="4"/>
  <c r="C6" i="3"/>
  <c r="C5" i="3"/>
  <c r="B3" i="3"/>
  <c r="B2" i="3"/>
  <c r="C3" i="2"/>
  <c r="B5" i="2" s="1"/>
  <c r="C1" i="2"/>
</calcChain>
</file>

<file path=xl/sharedStrings.xml><?xml version="1.0" encoding="utf-8"?>
<sst xmlns="http://schemas.openxmlformats.org/spreadsheetml/2006/main" count="53" uniqueCount="42">
  <si>
    <t>mu</t>
  </si>
  <si>
    <t>sigma</t>
  </si>
  <si>
    <t>p(X&gt;3800)</t>
  </si>
  <si>
    <t>mean</t>
  </si>
  <si>
    <t>variance</t>
  </si>
  <si>
    <t>st.deviation</t>
  </si>
  <si>
    <t>p(y&gt;0.15)</t>
  </si>
  <si>
    <t>P(x&lt;3800)</t>
  </si>
  <si>
    <t>c</t>
  </si>
  <si>
    <t>a</t>
  </si>
  <si>
    <t>b</t>
  </si>
  <si>
    <t>p(2.4&lt;x&lt;2.7)</t>
  </si>
  <si>
    <t>yearly mu</t>
  </si>
  <si>
    <t>a.</t>
  </si>
  <si>
    <t>b.</t>
  </si>
  <si>
    <t xml:space="preserve">1st percentile 2365143.55 There's only 1% chance they will sell less than 2365144 cars
</t>
  </si>
  <si>
    <t xml:space="preserve">1st percentile
</t>
  </si>
  <si>
    <t>c.</t>
  </si>
  <si>
    <t>5th percentile</t>
  </si>
  <si>
    <t>P(a&lt;Z&lt;b)</t>
  </si>
  <si>
    <t xml:space="preserve">
</t>
  </si>
  <si>
    <t>p(x&lt;5)</t>
  </si>
  <si>
    <t>p(x&lt;1)</t>
  </si>
  <si>
    <t xml:space="preserve">P(1 &lt; X &lt; 5) </t>
  </si>
  <si>
    <t>1st quartile</t>
  </si>
  <si>
    <t>2nd quartile</t>
  </si>
  <si>
    <t>3rd quartile</t>
  </si>
  <si>
    <t>Sooji halwa demand:</t>
  </si>
  <si>
    <t>QUESTION 4</t>
  </si>
  <si>
    <t>Jalebi demand:</t>
  </si>
  <si>
    <t>b) 90th percentile of J</t>
  </si>
  <si>
    <t>c) P(A or B or both) = P(A)+P(B)-P(A&amp;B)</t>
  </si>
  <si>
    <t>A=run out of SH</t>
  </si>
  <si>
    <t>B=run out of J</t>
  </si>
  <si>
    <t xml:space="preserve">a) 98th percentile of SH </t>
  </si>
  <si>
    <t>95th percentile of sum</t>
  </si>
  <si>
    <t>95th percentile of xbar:</t>
  </si>
  <si>
    <t>b) n</t>
  </si>
  <si>
    <t>P(xbar&gt;154)</t>
  </si>
  <si>
    <t>P(sum&gt;77000)</t>
  </si>
  <si>
    <t>a) n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</si>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</sst>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1" fillId="0" borderId="0" xfId="0" applyFont="1"/>
    <xf numFmtId="171" fontId="0" fillId="0" borderId="0" xfId="0" applyNumberFormat="1"/>
    <xf numFmtId="171" fontId="0" fillId="3" borderId="0" xfId="0" applyNumberFormat="1" applyFill="1"/>
    <xf numFmtId="0" fontId="0" fillId="0" borderId="0" xfId="0"/>
    <xf numFmtId="0" fontId="2" fillId="4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1" fontId="0" fillId="5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33338</xdr:rowOff>
    </xdr:from>
    <xdr:to>
      <xdr:col>10</xdr:col>
      <xdr:colOff>642938</xdr:colOff>
      <xdr:row>11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9E44B7-BCAD-4C04-BEDC-9BA18C648F7B}"/>
            </a:ext>
          </a:extLst>
        </xdr:cNvPr>
        <xdr:cNvSpPr txBox="1"/>
      </xdr:nvSpPr>
      <xdr:spPr>
        <a:xfrm>
          <a:off x="3314700" y="33338"/>
          <a:ext cx="3805238" cy="2100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0" fontAlgn="base" hangingPunct="0"/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for Ford car sales follows a normal distribution with mean 50,000 cars and a standard deviation of 14,000 cars.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 What is the probability that Ford will sell between 2.4 and 2.7 million cars during the next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(Assume that weekly demands are independent.)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 Ford is confident that there is only a 1% chance that it will sell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less than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number of cars during the next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  5% of the time, Ford sells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 than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number of cars during the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>
            <a:effectLst/>
          </a:endParaRPr>
        </a:p>
        <a:p>
          <a:pPr rtl="0" eaLnBrk="0" fontAlgn="base" hangingPunct="0"/>
          <a:r>
            <a:rPr lang="en-US" sz="1100" u="wavy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Recall: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2 or more Normally distributed random variables is also Normal.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14288</xdr:rowOff>
    </xdr:from>
    <xdr:to>
      <xdr:col>12</xdr:col>
      <xdr:colOff>571500</xdr:colOff>
      <xdr:row>13</xdr:row>
      <xdr:rowOff>157163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BBB946-4786-4DC3-A859-CE432DCC1E35}"/>
            </a:ext>
          </a:extLst>
        </xdr:cNvPr>
        <xdr:cNvSpPr txBox="1"/>
      </xdr:nvSpPr>
      <xdr:spPr>
        <a:xfrm>
          <a:off x="3657600" y="195263"/>
          <a:ext cx="4686300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 holding an equal-weighted portfolio of two stocks, Apple and IBM, with respective average returns of 10% and 8% and standard deviations of 4% and 3%. </a:t>
          </a:r>
          <a:endParaRPr lang="en-US">
            <a:effectLst/>
          </a:endParaRPr>
        </a:p>
        <a:p>
          <a:pPr rtl="0" eaLnBrk="0" fontAlgn="base" hangingPunct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 that the two stock returns are Normally distributed and are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independent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(in reality, this independence assumption is unrealistic!). </a:t>
          </a:r>
          <a:endParaRPr lang="en-US">
            <a:effectLst/>
          </a:endParaRPr>
        </a:p>
        <a:p>
          <a:pPr rtl="0" eaLnBrk="0" fontAlgn="base" hangingPunct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the probability that your portfolio’s return exceeds 15%.</a:t>
          </a:r>
          <a:endParaRPr lang="en-US">
            <a:effectLst/>
          </a:endParaRPr>
        </a:p>
        <a:p>
          <a:r>
            <a:rPr lang="en-US" sz="1100" u="wavy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Recall: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2 or more Normally distributed random variables is also Normal. Hence, a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weighted sum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also Normal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80963</xdr:colOff>
      <xdr:row>2</xdr:row>
      <xdr:rowOff>23813</xdr:rowOff>
    </xdr:from>
    <xdr:to>
      <xdr:col>16</xdr:col>
      <xdr:colOff>209550</xdr:colOff>
      <xdr:row>13</xdr:row>
      <xdr:rowOff>138113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D89427-4B0A-4514-8571-AABE966C90D5}"/>
            </a:ext>
          </a:extLst>
        </xdr:cNvPr>
        <xdr:cNvSpPr txBox="1"/>
      </xdr:nvSpPr>
      <xdr:spPr>
        <a:xfrm>
          <a:off x="5262563" y="385763"/>
          <a:ext cx="5310187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used-car dealership has found that, for the cars it sells, the length of time before a major repair is required is normally distributed with a mean of 10 years and a standard deviation of 3 years.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dealer needs to decide what guarantee time to specify for the cars he sells. 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Clearly, he doesn’t want it to be too low (no one would buy his cars) or too high (if a car fails, he’ll have to pay for the repairs). 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dealer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wants no more than 5% of the cars to fail before guarantee time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(then, his costs would be low). 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optimal guarantee time?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100013</xdr:colOff>
      <xdr:row>1</xdr:row>
      <xdr:rowOff>4763</xdr:rowOff>
    </xdr:from>
    <xdr:to>
      <xdr:col>9</xdr:col>
      <xdr:colOff>342900</xdr:colOff>
      <xdr:row>9</xdr:row>
      <xdr:rowOff>147638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01A486-E4F6-4045-B343-5BDD7AB6C9CF}"/>
            </a:ext>
          </a:extLst>
        </xdr:cNvPr>
        <xdr:cNvSpPr txBox="1"/>
      </xdr:nvSpPr>
      <xdr:spPr>
        <a:xfrm>
          <a:off x="2690813" y="185738"/>
          <a:ext cx="3481387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standard deviation of annual cost of automobile insurance is $245 per policy.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probability that a sample of 50 policies will have mean cost within $25 of the population mean?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66676</xdr:rowOff>
    </xdr:from>
    <xdr:to>
      <xdr:col>10</xdr:col>
      <xdr:colOff>442913</xdr:colOff>
      <xdr:row>2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D85273-AEC3-4860-A9BB-1D344E85E8F8}"/>
            </a:ext>
          </a:extLst>
        </xdr:cNvPr>
        <xdr:cNvSpPr txBox="1"/>
      </xdr:nvSpPr>
      <xdr:spPr>
        <a:xfrm>
          <a:off x="76200" y="66676"/>
          <a:ext cx="6843713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1) Suppose a random variable X follows a Normal distribution with mu equals 3 and sigma equals 1.5.What is the probability P(1 &lt; X &lt; 5) ?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123825</xdr:rowOff>
    </xdr:to>
    <xdr:sp macro="" textlink="">
      <xdr:nvSpPr>
        <xdr:cNvPr id="5121" name="AutoShape 1" descr="https://blackboard.syracuse.edu/bbcswebdav/pid-4752241-dt-content-rid-14698570_1/xid-14698570_1">
          <a:extLst>
            <a:ext uri="{FF2B5EF4-FFF2-40B4-BE49-F238E27FC236}">
              <a16:creationId xmlns:a16="http://schemas.microsoft.com/office/drawing/2014/main" id="{E344F83D-3D36-4B7F-9E80-3BA4C50D9C83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2</xdr:col>
      <xdr:colOff>375981</xdr:colOff>
      <xdr:row>10</xdr:row>
      <xdr:rowOff>56985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D8277A-C8BE-4B66-869F-5909352AD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2047619" cy="132381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19051</xdr:rowOff>
    </xdr:from>
    <xdr:to>
      <xdr:col>10</xdr:col>
      <xdr:colOff>361950</xdr:colOff>
      <xdr:row>17</xdr:row>
      <xdr:rowOff>66676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7EA039-0E0E-4B3A-A6C1-2153C0AD4638}"/>
            </a:ext>
          </a:extLst>
        </xdr:cNvPr>
        <xdr:cNvSpPr txBox="1"/>
      </xdr:nvSpPr>
      <xdr:spPr>
        <a:xfrm>
          <a:off x="0" y="2562226"/>
          <a:ext cx="6848475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Calculate the first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 quartiles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 the Normal distribution with  mu=3 and sigma=22.</a:t>
          </a:r>
        </a:p>
        <a:p>
          <a:br>
            <a:rPr lang="en-US"/>
          </a:br>
          <a:endParaRPr lang="en-US" sz="1100"/>
        </a:p>
      </xdr:txBody>
    </xdr:sp>
    <xdr:clientData/>
  </xdr:twoCellAnchor>
  <xdr:twoCellAnchor>
    <xdr:from>
      <xdr:col>0</xdr:col>
      <xdr:colOff>142875</xdr:colOff>
      <xdr:row>22</xdr:row>
      <xdr:rowOff>52388</xdr:rowOff>
    </xdr:from>
    <xdr:to>
      <xdr:col>10</xdr:col>
      <xdr:colOff>119062</xdr:colOff>
      <xdr:row>25</xdr:row>
      <xdr:rowOff>42863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75AE29-A4EE-481C-86B3-C694C923A04C}"/>
            </a:ext>
          </a:extLst>
        </xdr:cNvPr>
        <xdr:cNvSpPr txBox="1"/>
      </xdr:nvSpPr>
      <xdr:spPr>
        <a:xfrm>
          <a:off x="142875" y="4043363"/>
          <a:ext cx="65817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214312</xdr:colOff>
      <xdr:row>28</xdr:row>
      <xdr:rowOff>66674</xdr:rowOff>
    </xdr:from>
    <xdr:to>
      <xdr:col>11</xdr:col>
      <xdr:colOff>595312</xdr:colOff>
      <xdr:row>44</xdr:row>
      <xdr:rowOff>90487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16FA846-2EE7-4243-B805-F3767ABDBEF3}"/>
            </a:ext>
          </a:extLst>
        </xdr:cNvPr>
        <xdr:cNvSpPr txBox="1"/>
      </xdr:nvSpPr>
      <xdr:spPr>
        <a:xfrm>
          <a:off x="2286000" y="5143499"/>
          <a:ext cx="5562600" cy="2919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a typical day around the Diwali celebration, Indian Coffee House has observed the demand for 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sooji halwa 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(traditional dessert) to be Normally distributed with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313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items sold in one day with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 of 57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Then, the demand for 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jalebi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(another traditional dessert) is Normally distributed with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93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 22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answer the following questions, please perform all calculations in Excel.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How many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sooji halwa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should Indian Coffee House stock to be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98%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sure of not running out on a given day? Round to the closest whole number.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[a]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How many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jalebi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should Indian Coffee House stock to be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98%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sure of not running out on a given day? Round to the closest whole number.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[b]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Indian Coffee House stocks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 sooji halwa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 jalebi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on a given day right before Diwali. Then, what is the probability that the coffee shop will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either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run out of sooji halwa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run out of jalebi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both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on that day? Assume that the demands for sooji halwa and jalebi are probabilistically independent; it means that if you observe one of them, it doesn't help you to predict the other. Round to 5 decimal places.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[c]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3</xdr:col>
      <xdr:colOff>0</xdr:colOff>
      <xdr:row>48</xdr:row>
      <xdr:rowOff>90488</xdr:rowOff>
    </xdr:from>
    <xdr:to>
      <xdr:col>12</xdr:col>
      <xdr:colOff>328612</xdr:colOff>
      <xdr:row>58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B8E51A-6D82-4DBE-9AD1-79B35257B86E}"/>
            </a:ext>
          </a:extLst>
        </xdr:cNvPr>
        <xdr:cNvSpPr txBox="1"/>
      </xdr:nvSpPr>
      <xdr:spPr>
        <a:xfrm>
          <a:off x="3309938" y="6062663"/>
          <a:ext cx="6157912" cy="1757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 Depot's receipts show that customer purchase amounts follow a 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right-skewed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distribution with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=153 and sigma=84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day before Halloween, Home Depot had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customers. What is the probability that Home Depot's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revenue would exceed $77,000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on this day? Round to 5 decimal places.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. [a][b][c][d][e]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a typical day, Home Depot has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 c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ustomers. How much revenue does Home Depot take in on the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best 5%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 such days? Round to the closest digit.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 [f][g],[h][i][j] or more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7C4E-210E-4074-84D2-67C878BD6F8D}">
  <dimension ref="A1:C5"/>
  <sheetViews>
    <sheetView workbookViewId="0">
      <selection activeCell="B12" sqref="B12"/>
    </sheetView>
  </sheetViews>
  <sheetFormatPr defaultRowHeight="14.25" x14ac:dyDescent="0.45"/>
  <sheetData>
    <row r="1" spans="1:3" x14ac:dyDescent="0.45">
      <c r="A1" t="s">
        <v>9</v>
      </c>
      <c r="B1" t="s">
        <v>7</v>
      </c>
      <c r="C1">
        <f xml:space="preserve"> _xlfn.NORM.DIST(3800, 3000, 500, TRUE)</f>
        <v>0.94520070830044201</v>
      </c>
    </row>
    <row r="3" spans="1:3" x14ac:dyDescent="0.45">
      <c r="A3" t="s">
        <v>10</v>
      </c>
      <c r="B3" t="s">
        <v>2</v>
      </c>
      <c r="C3" t="e">
        <f>1-_xlfn.NORM.DIST(3800,#REF!,#REF!,1)</f>
        <v>#REF!</v>
      </c>
    </row>
    <row r="5" spans="1:3" x14ac:dyDescent="0.45">
      <c r="A5" t="s">
        <v>8</v>
      </c>
      <c r="B5" t="e">
        <f>1-C3*C3*C3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BF61-290D-4561-A91B-5D40D51CB6D2}">
  <dimension ref="A1:D7"/>
  <sheetViews>
    <sheetView workbookViewId="0">
      <selection activeCell="C6" sqref="C6"/>
    </sheetView>
  </sheetViews>
  <sheetFormatPr defaultRowHeight="14.25" x14ac:dyDescent="0.45"/>
  <cols>
    <col min="2" max="2" width="11.73046875" bestFit="1" customWidth="1"/>
  </cols>
  <sheetData>
    <row r="1" spans="1:4" x14ac:dyDescent="0.45">
      <c r="A1" t="s">
        <v>0</v>
      </c>
      <c r="B1">
        <v>50000</v>
      </c>
    </row>
    <row r="2" spans="1:4" x14ac:dyDescent="0.45">
      <c r="A2" t="s">
        <v>12</v>
      </c>
      <c r="B2">
        <f>B1*52</f>
        <v>2600000</v>
      </c>
    </row>
    <row r="3" spans="1:4" x14ac:dyDescent="0.45">
      <c r="A3" t="s">
        <v>1</v>
      </c>
      <c r="B3">
        <f>SQRT(52)*14000</f>
        <v>100955.43571299169</v>
      </c>
    </row>
    <row r="5" spans="1:4" x14ac:dyDescent="0.45">
      <c r="A5" t="s">
        <v>13</v>
      </c>
      <c r="B5" t="s">
        <v>11</v>
      </c>
      <c r="C5">
        <f>_xlfn.NORM.DIST(2700000,B2,B3,TRUE)-_xlfn.NORM.DIST(2400000,B2,B3,TRUE)</f>
        <v>0.81525232211721832</v>
      </c>
    </row>
    <row r="6" spans="1:4" ht="171" x14ac:dyDescent="0.45">
      <c r="A6" t="s">
        <v>14</v>
      </c>
      <c r="B6" s="1" t="s">
        <v>16</v>
      </c>
      <c r="C6">
        <f xml:space="preserve"> _xlfn.NORM.INV(0.01, B2, B3)</f>
        <v>2365142.5367562152</v>
      </c>
      <c r="D6" s="1" t="s">
        <v>15</v>
      </c>
    </row>
    <row r="7" spans="1:4" x14ac:dyDescent="0.45">
      <c r="A7" t="s">
        <v>17</v>
      </c>
      <c r="B7" t="s">
        <v>18</v>
      </c>
      <c r="C7">
        <f xml:space="preserve"> _xlfn.NORM.INV(0.95, B2, B3)</f>
        <v>2766056.9145929804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C2F3-74F8-414F-AC29-28C5D4EDA0F3}">
  <dimension ref="A1:C5"/>
  <sheetViews>
    <sheetView workbookViewId="0">
      <selection activeCell="B5" sqref="B5"/>
    </sheetView>
  </sheetViews>
  <sheetFormatPr defaultRowHeight="14.25" x14ac:dyDescent="0.45"/>
  <sheetData>
    <row r="1" spans="1:3" x14ac:dyDescent="0.45">
      <c r="A1" t="s">
        <v>3</v>
      </c>
      <c r="B1">
        <v>0.09</v>
      </c>
      <c r="C1">
        <f>(0.1+0.08)/2</f>
        <v>0.09</v>
      </c>
    </row>
    <row r="2" spans="1:3" x14ac:dyDescent="0.45">
      <c r="A2" t="s">
        <v>4</v>
      </c>
      <c r="B2">
        <v>6.2500000000000001E-4</v>
      </c>
      <c r="C2">
        <f>0.5^2*0.04^2+0.5^2*0.03^2</f>
        <v>6.2500000000000001E-4</v>
      </c>
    </row>
    <row r="3" spans="1:3" x14ac:dyDescent="0.45">
      <c r="A3" t="s">
        <v>5</v>
      </c>
      <c r="B3">
        <v>2.5000000000000001E-2</v>
      </c>
      <c r="C3">
        <f>SQRT(0.04^2+0.03^2)/2</f>
        <v>2.5000000000000001E-2</v>
      </c>
    </row>
    <row r="5" spans="1:3" x14ac:dyDescent="0.45">
      <c r="A5" t="s">
        <v>6</v>
      </c>
      <c r="B5">
        <f>1-_xlfn.NORM.DIST(0.15,B1,B3,1)</f>
        <v>8.1975359245961554E-3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F491-B459-48C5-9F42-46DBB27F63C4}">
  <dimension ref="A1:B3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s="2" t="s">
        <v>0</v>
      </c>
      <c r="B1" s="3">
        <v>10</v>
      </c>
    </row>
    <row r="2" spans="1:2" x14ac:dyDescent="0.45">
      <c r="A2" s="4" t="s">
        <v>1</v>
      </c>
      <c r="B2" s="5">
        <v>3</v>
      </c>
    </row>
    <row r="3" spans="1:2" ht="14.65" thickBot="1" x14ac:dyDescent="0.5">
      <c r="A3" s="6" t="s">
        <v>18</v>
      </c>
      <c r="B3" s="7">
        <f>_xlfn.NORM.INV(0.05,B1,B2)</f>
        <v>5.0654391191455819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0428-3360-469E-8A7D-978F11E92757}">
  <dimension ref="A1:B12"/>
  <sheetViews>
    <sheetView workbookViewId="0">
      <selection activeCell="B12" sqref="B12"/>
    </sheetView>
  </sheetViews>
  <sheetFormatPr defaultRowHeight="14.25" x14ac:dyDescent="0.45"/>
  <sheetData>
    <row r="1" spans="1:2" x14ac:dyDescent="0.45">
      <c r="A1" t="s">
        <v>9</v>
      </c>
      <c r="B1">
        <f>-25/(245/SQRT(50))</f>
        <v>-0.72153753182300773</v>
      </c>
    </row>
    <row r="2" spans="1:2" x14ac:dyDescent="0.45">
      <c r="A2" t="s">
        <v>10</v>
      </c>
      <c r="B2">
        <f>-B1</f>
        <v>0.72153753182300773</v>
      </c>
    </row>
    <row r="4" spans="1:2" x14ac:dyDescent="0.45">
      <c r="A4" t="s">
        <v>19</v>
      </c>
      <c r="B4">
        <f>_xlfn.NORM.DIST(B2,0,1,1)-_xlfn.NORM.DIST(B1,0,1,1)</f>
        <v>0.52942114249319117</v>
      </c>
    </row>
    <row r="11" spans="1:2" x14ac:dyDescent="0.45">
      <c r="B11">
        <f>_xlfn.NORM.DIST(1,0,1,1)</f>
        <v>0.84134474606854304</v>
      </c>
    </row>
    <row r="12" spans="1:2" x14ac:dyDescent="0.45">
      <c r="B12">
        <f>NORMSDIST(1)</f>
        <v>0.84134474606854304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2936-1FAB-451D-8F19-6153428CDA1B}">
  <dimension ref="A1:N59"/>
  <sheetViews>
    <sheetView tabSelected="1" topLeftCell="A34" workbookViewId="0">
      <selection activeCell="A47" sqref="A47:N59"/>
    </sheetView>
  </sheetViews>
  <sheetFormatPr defaultRowHeight="14.25" x14ac:dyDescent="0.45"/>
  <cols>
    <col min="1" max="1" width="10.1328125" bestFit="1" customWidth="1"/>
    <col min="2" max="2" width="13.265625" bestFit="1" customWidth="1"/>
  </cols>
  <sheetData>
    <row r="1" spans="1:2" ht="15" customHeight="1" x14ac:dyDescent="0.45">
      <c r="A1" s="1" t="s">
        <v>20</v>
      </c>
    </row>
    <row r="12" spans="1:2" x14ac:dyDescent="0.45">
      <c r="A12" t="s">
        <v>21</v>
      </c>
      <c r="B12">
        <f>_xlfn.NORM.DIST(5,3,1.5,TRUE)</f>
        <v>0.90878878027413212</v>
      </c>
    </row>
    <row r="13" spans="1:2" x14ac:dyDescent="0.45">
      <c r="A13" s="1" t="s">
        <v>22</v>
      </c>
      <c r="B13">
        <f>_xlfn.NORM.DIST(1,3,1.5,TRUE)</f>
        <v>9.1211219725867876E-2</v>
      </c>
    </row>
    <row r="14" spans="1:2" x14ac:dyDescent="0.45">
      <c r="A14" s="8" t="s">
        <v>23</v>
      </c>
      <c r="B14" s="9">
        <f>B12-B13</f>
        <v>0.81757756054826425</v>
      </c>
    </row>
    <row r="19" spans="1:11" x14ac:dyDescent="0.45">
      <c r="A19" t="s">
        <v>24</v>
      </c>
      <c r="B19" s="10">
        <f xml:space="preserve"> _xlfn.NORM.INV(0.25, 3, 22)</f>
        <v>-11.838774504313802</v>
      </c>
    </row>
    <row r="20" spans="1:11" x14ac:dyDescent="0.45">
      <c r="A20" t="s">
        <v>25</v>
      </c>
      <c r="B20" s="10">
        <f xml:space="preserve"> _xlfn.NORM.INV(0.5, 3, 22)</f>
        <v>3</v>
      </c>
    </row>
    <row r="21" spans="1:11" x14ac:dyDescent="0.45">
      <c r="A21" t="s">
        <v>26</v>
      </c>
      <c r="B21" s="10">
        <f xml:space="preserve"> _xlfn.NORM.INV(0.75, 3, 22)</f>
        <v>17.838774504313804</v>
      </c>
    </row>
    <row r="27" spans="1:11" x14ac:dyDescent="0.45">
      <c r="A27" s="12" t="s">
        <v>27</v>
      </c>
      <c r="B27" s="13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45">
      <c r="A28" s="13" t="s">
        <v>0</v>
      </c>
      <c r="B28" s="13">
        <v>313</v>
      </c>
      <c r="C28" s="11"/>
      <c r="D28" s="11" t="s">
        <v>28</v>
      </c>
      <c r="E28" s="11"/>
      <c r="F28" s="11"/>
      <c r="G28" s="11"/>
      <c r="H28" s="11"/>
      <c r="I28" s="11"/>
      <c r="J28" s="11"/>
      <c r="K28" s="11"/>
    </row>
    <row r="29" spans="1:11" x14ac:dyDescent="0.45">
      <c r="A29" s="13" t="s">
        <v>1</v>
      </c>
      <c r="B29" s="13">
        <v>57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45">
      <c r="A30" s="12" t="s">
        <v>29</v>
      </c>
      <c r="B30" s="13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45">
      <c r="A31" s="13" t="s">
        <v>0</v>
      </c>
      <c r="B31" s="13">
        <v>93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45">
      <c r="A32" s="13" t="s">
        <v>1</v>
      </c>
      <c r="B32" s="13">
        <v>22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4" x14ac:dyDescent="0.45">
      <c r="A33" s="13" t="s">
        <v>34</v>
      </c>
      <c r="B33" s="13"/>
      <c r="C33" s="11"/>
      <c r="D33" s="11"/>
      <c r="E33" s="11"/>
      <c r="F33" s="11"/>
      <c r="G33" s="11"/>
      <c r="H33" s="11"/>
      <c r="I33" s="11"/>
      <c r="J33" s="11"/>
      <c r="K33" s="11"/>
    </row>
    <row r="34" spans="1:14" x14ac:dyDescent="0.45">
      <c r="A34" s="13"/>
      <c r="B34" s="17">
        <f>_xlfn.NORM.INV(0.98,B28,B29)</f>
        <v>430.06368790601385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4" x14ac:dyDescent="0.45">
      <c r="A35" s="13" t="s">
        <v>30</v>
      </c>
      <c r="B35" s="13"/>
      <c r="C35" s="11"/>
      <c r="D35" s="11"/>
      <c r="E35" s="11"/>
      <c r="F35" s="11"/>
      <c r="G35" s="11"/>
      <c r="H35" s="11"/>
      <c r="I35" s="11"/>
      <c r="J35" s="11"/>
      <c r="K35" s="11"/>
    </row>
    <row r="36" spans="1:14" x14ac:dyDescent="0.45">
      <c r="A36" s="13"/>
      <c r="B36" s="17">
        <f>_xlfn.NORM.INV(0.98,B31,B32)</f>
        <v>138.18247603390009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4" x14ac:dyDescent="0.45">
      <c r="A37" s="14" t="s">
        <v>31</v>
      </c>
      <c r="B37" s="13"/>
      <c r="C37" s="11"/>
      <c r="D37" s="11"/>
      <c r="E37" s="11"/>
      <c r="F37" s="11"/>
      <c r="G37" s="11"/>
      <c r="H37" s="11"/>
      <c r="I37" s="11"/>
      <c r="J37" s="11"/>
      <c r="K37" s="11"/>
    </row>
    <row r="38" spans="1:14" x14ac:dyDescent="0.45">
      <c r="A38" s="13" t="s">
        <v>32</v>
      </c>
      <c r="B38" s="13"/>
      <c r="C38" s="11"/>
      <c r="D38" s="11"/>
      <c r="E38" s="11"/>
      <c r="F38" s="11"/>
      <c r="G38" s="11"/>
      <c r="H38" s="11"/>
      <c r="I38" s="11"/>
      <c r="J38" s="11"/>
      <c r="K38" s="11"/>
    </row>
    <row r="39" spans="1:14" x14ac:dyDescent="0.45">
      <c r="A39" s="13" t="s">
        <v>33</v>
      </c>
      <c r="B39" s="13"/>
      <c r="C39" s="11"/>
      <c r="D39" s="11"/>
      <c r="E39" s="11"/>
      <c r="F39" s="11"/>
      <c r="G39" s="11"/>
      <c r="H39" s="11"/>
      <c r="I39" s="11"/>
      <c r="J39" s="11"/>
      <c r="K39" s="11"/>
    </row>
    <row r="40" spans="1:14" x14ac:dyDescent="0.45">
      <c r="A40" s="13"/>
      <c r="B40" s="13">
        <f>(1-_xlfn.NORM.DIST(400,B28,B29,1))+(1-_xlfn.NORM.DIST(150,B31,B32,1))-(1-_xlfn.NORM.DIST(400,B28,B29,1))*(1-_xlfn.NORM.DIST(150,B31,B32,1))</f>
        <v>6.7948002595223281E-2</v>
      </c>
      <c r="C40" s="11"/>
      <c r="D40" s="11"/>
      <c r="E40" s="11"/>
      <c r="F40" s="11"/>
      <c r="G40" s="11"/>
      <c r="H40" s="11"/>
      <c r="I40" s="11"/>
      <c r="J40" s="11"/>
      <c r="K40" s="11"/>
    </row>
    <row r="43" spans="1:14" x14ac:dyDescent="0.45">
      <c r="B43">
        <f>_xlfn.NORM.DIST(400,B28,B29,1)</f>
        <v>0.93653438087161944</v>
      </c>
    </row>
    <row r="44" spans="1:14" x14ac:dyDescent="0.45">
      <c r="B44" s="11">
        <f>_xlfn.NORM.DIST(150,B31,B32,1)</f>
        <v>0.99521386127579103</v>
      </c>
    </row>
    <row r="45" spans="1:14" x14ac:dyDescent="0.45">
      <c r="B45">
        <f>1-B43*B44</f>
        <v>6.7948002595223267E-2</v>
      </c>
    </row>
    <row r="47" spans="1:14" x14ac:dyDescent="0.4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45">
      <c r="A48" s="15" t="s">
        <v>0</v>
      </c>
      <c r="B48" s="15">
        <v>153</v>
      </c>
      <c r="C48" s="11"/>
      <c r="D48" s="11" t="s">
        <v>41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45">
      <c r="A49" s="15" t="s">
        <v>1</v>
      </c>
      <c r="B49" s="15">
        <v>84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45">
      <c r="A50" s="15" t="s">
        <v>40</v>
      </c>
      <c r="B50" s="15">
        <v>500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45">
      <c r="A51" s="15" t="s">
        <v>39</v>
      </c>
      <c r="B51" s="15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45">
      <c r="A52" s="15" t="s">
        <v>38</v>
      </c>
      <c r="B52" s="15">
        <f>1-_xlfn.NORM.DIST(154,B48,B49/SQRT(B50),1)</f>
        <v>0.39504314262195939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45">
      <c r="A53" s="15" t="s">
        <v>37</v>
      </c>
      <c r="B53" s="15">
        <v>300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45">
      <c r="A54" s="15" t="s">
        <v>36</v>
      </c>
      <c r="B54" s="15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45">
      <c r="A55" s="15"/>
      <c r="B55" s="15">
        <f>_xlfn.NORM.INV(0.95,B48,B49/SQRT(B53))</f>
        <v>160.97711614810291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45">
      <c r="A56" s="15" t="s">
        <v>35</v>
      </c>
      <c r="B56" s="16">
        <f>B55*B53</f>
        <v>48293.134844430875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4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4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4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L9P10 credit card</vt:lpstr>
      <vt:lpstr>L9P11 Ford Car</vt:lpstr>
      <vt:lpstr>L9P13 Portfolio</vt:lpstr>
      <vt:lpstr>L9P14</vt:lpstr>
      <vt:lpstr>L10 P13 Calculate x without mu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Chen</dc:creator>
  <cp:lastModifiedBy>pan chen</cp:lastModifiedBy>
  <dcterms:created xsi:type="dcterms:W3CDTF">2017-10-23T15:20:37Z</dcterms:created>
  <dcterms:modified xsi:type="dcterms:W3CDTF">2017-12-11T17:11:43Z</dcterms:modified>
</cp:coreProperties>
</file>