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502aa43548ce423/Documents/"/>
    </mc:Choice>
  </mc:AlternateContent>
  <xr:revisionPtr revIDLastSave="0" documentId="8_{0F6FD2B5-31D5-44A9-87AB-4438BA0CD5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SM Model Complete Output" sheetId="3" r:id="rId1"/>
    <sheet name="DCF Model Complete Out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3" l="1"/>
  <c r="G60" i="3"/>
  <c r="E60" i="3"/>
  <c r="E75" i="1"/>
  <c r="I7" i="3" l="1"/>
  <c r="G14" i="3" s="1"/>
  <c r="F14" i="3"/>
  <c r="E14" i="3"/>
  <c r="E119" i="1" l="1"/>
  <c r="E82" i="1"/>
  <c r="E90" i="1" s="1"/>
  <c r="E120" i="1" s="1"/>
  <c r="E70" i="1"/>
  <c r="I5" i="1" s="1"/>
  <c r="I10" i="3" s="1"/>
  <c r="H106" i="3" s="1"/>
  <c r="F24" i="1"/>
  <c r="F22" i="1"/>
  <c r="F20" i="1"/>
  <c r="F18" i="1"/>
  <c r="F15" i="1"/>
  <c r="E10" i="1"/>
  <c r="I8" i="1" s="1"/>
  <c r="E9" i="1"/>
  <c r="E8" i="1"/>
  <c r="E7" i="1"/>
  <c r="E6" i="1"/>
  <c r="E5" i="1"/>
  <c r="J116" i="3"/>
  <c r="K116" i="3"/>
  <c r="L116" i="3"/>
  <c r="M116" i="3"/>
  <c r="I116" i="3"/>
  <c r="H116" i="3"/>
  <c r="G116" i="3"/>
  <c r="G117" i="3"/>
  <c r="G118" i="3"/>
  <c r="G115" i="3"/>
  <c r="H192" i="3"/>
  <c r="I192" i="3" s="1"/>
  <c r="J192" i="3" s="1"/>
  <c r="K192" i="3" s="1"/>
  <c r="L192" i="3" s="1"/>
  <c r="M192" i="3" s="1"/>
  <c r="F193" i="3"/>
  <c r="G193" i="3"/>
  <c r="E193" i="3"/>
  <c r="F189" i="3"/>
  <c r="G189" i="3"/>
  <c r="E189" i="3"/>
  <c r="F187" i="3"/>
  <c r="G187" i="3"/>
  <c r="E187" i="3"/>
  <c r="E188" i="3" s="1"/>
  <c r="H186" i="3"/>
  <c r="I186" i="3" s="1"/>
  <c r="J186" i="3" s="1"/>
  <c r="K186" i="3" s="1"/>
  <c r="L186" i="3" s="1"/>
  <c r="M186" i="3" s="1"/>
  <c r="F185" i="3"/>
  <c r="G185" i="3"/>
  <c r="E185" i="3"/>
  <c r="F180" i="3"/>
  <c r="G180" i="3"/>
  <c r="H177" i="3" s="1"/>
  <c r="E180" i="3"/>
  <c r="H173" i="3"/>
  <c r="H167" i="3"/>
  <c r="I167" i="3" s="1"/>
  <c r="J167" i="3" s="1"/>
  <c r="K167" i="3" s="1"/>
  <c r="L167" i="3" s="1"/>
  <c r="M167" i="3" s="1"/>
  <c r="M89" i="3" s="1"/>
  <c r="M102" i="3" s="1"/>
  <c r="F168" i="3"/>
  <c r="G168" i="3"/>
  <c r="H164" i="3" s="1"/>
  <c r="E168" i="3"/>
  <c r="F159" i="3"/>
  <c r="G159" i="3"/>
  <c r="H156" i="3" s="1"/>
  <c r="E159" i="3"/>
  <c r="F151" i="3"/>
  <c r="F149" i="3" s="1"/>
  <c r="F150" i="3" s="1"/>
  <c r="G151" i="3"/>
  <c r="G149" i="3" s="1"/>
  <c r="G150" i="3" s="1"/>
  <c r="H150" i="3" s="1"/>
  <c r="I150" i="3" s="1"/>
  <c r="J150" i="3" s="1"/>
  <c r="K150" i="3" s="1"/>
  <c r="L150" i="3" s="1"/>
  <c r="M150" i="3" s="1"/>
  <c r="E151" i="3"/>
  <c r="E149" i="3" s="1"/>
  <c r="E150" i="3" s="1"/>
  <c r="F144" i="3"/>
  <c r="G144" i="3"/>
  <c r="E144" i="3"/>
  <c r="H144" i="3" s="1"/>
  <c r="I144" i="3" s="1"/>
  <c r="J144" i="3" s="1"/>
  <c r="K144" i="3" s="1"/>
  <c r="L144" i="3" s="1"/>
  <c r="M144" i="3" s="1"/>
  <c r="G143" i="3"/>
  <c r="H140" i="3" s="1"/>
  <c r="F143" i="3"/>
  <c r="E143" i="3"/>
  <c r="G188" i="3" l="1"/>
  <c r="H89" i="3"/>
  <c r="H102" i="3" s="1"/>
  <c r="E191" i="3"/>
  <c r="E190" i="3" s="1"/>
  <c r="F188" i="3"/>
  <c r="F191" i="3" s="1"/>
  <c r="F190" i="3" s="1"/>
  <c r="G191" i="3"/>
  <c r="G190" i="3" s="1"/>
  <c r="H190" i="3" s="1"/>
  <c r="L89" i="3"/>
  <c r="L102" i="3" s="1"/>
  <c r="K89" i="3"/>
  <c r="K102" i="3" s="1"/>
  <c r="J89" i="3"/>
  <c r="J102" i="3" s="1"/>
  <c r="I89" i="3"/>
  <c r="I102" i="3" s="1"/>
  <c r="E121" i="1"/>
  <c r="F31" i="1"/>
  <c r="F32" i="1"/>
  <c r="E102" i="1"/>
  <c r="E89" i="1"/>
  <c r="E101" i="1"/>
  <c r="H70" i="3"/>
  <c r="H65" i="3"/>
  <c r="H38" i="3"/>
  <c r="I38" i="3"/>
  <c r="J38" i="3"/>
  <c r="K38" i="3"/>
  <c r="L38" i="3"/>
  <c r="M38" i="3"/>
  <c r="H87" i="3" l="1"/>
  <c r="H189" i="3"/>
  <c r="H191" i="3"/>
  <c r="I190" i="3"/>
  <c r="I65" i="3"/>
  <c r="I189" i="3" s="1"/>
  <c r="I70" i="3"/>
  <c r="H23" i="3"/>
  <c r="I23" i="3" s="1"/>
  <c r="J23" i="3" s="1"/>
  <c r="K23" i="3" s="1"/>
  <c r="L23" i="3" s="1"/>
  <c r="M23" i="3" s="1"/>
  <c r="G43" i="3"/>
  <c r="F43" i="3"/>
  <c r="F42" i="3"/>
  <c r="G42" i="3"/>
  <c r="E42" i="3"/>
  <c r="G41" i="3"/>
  <c r="F41" i="3"/>
  <c r="F40" i="3"/>
  <c r="G40" i="3"/>
  <c r="E40" i="3"/>
  <c r="G37" i="3"/>
  <c r="F37" i="3"/>
  <c r="F36" i="3"/>
  <c r="G36" i="3"/>
  <c r="E36" i="3"/>
  <c r="G35" i="3"/>
  <c r="F35" i="3"/>
  <c r="F38" i="3"/>
  <c r="F17" i="1"/>
  <c r="F29" i="1" l="1"/>
  <c r="J122" i="3"/>
  <c r="J115" i="3" s="1"/>
  <c r="J35" i="3" s="1"/>
  <c r="K122" i="3"/>
  <c r="K115" i="3" s="1"/>
  <c r="K35" i="3" s="1"/>
  <c r="L122" i="3"/>
  <c r="L115" i="3" s="1"/>
  <c r="L35" i="3" s="1"/>
  <c r="M122" i="3"/>
  <c r="M115" i="3" s="1"/>
  <c r="M35" i="3" s="1"/>
  <c r="H122" i="3"/>
  <c r="I122" i="3"/>
  <c r="I115" i="3" s="1"/>
  <c r="I35" i="3" s="1"/>
  <c r="I130" i="3"/>
  <c r="I117" i="3" s="1"/>
  <c r="I40" i="3" s="1"/>
  <c r="J130" i="3"/>
  <c r="J117" i="3" s="1"/>
  <c r="J40" i="3" s="1"/>
  <c r="K130" i="3"/>
  <c r="K117" i="3" s="1"/>
  <c r="K40" i="3" s="1"/>
  <c r="L130" i="3"/>
  <c r="L117" i="3" s="1"/>
  <c r="L40" i="3" s="1"/>
  <c r="M130" i="3"/>
  <c r="M117" i="3" s="1"/>
  <c r="M40" i="3" s="1"/>
  <c r="H130" i="3"/>
  <c r="I191" i="3"/>
  <c r="J190" i="3"/>
  <c r="L134" i="3"/>
  <c r="L118" i="3" s="1"/>
  <c r="L42" i="3" s="1"/>
  <c r="M134" i="3"/>
  <c r="M118" i="3" s="1"/>
  <c r="M42" i="3" s="1"/>
  <c r="H134" i="3"/>
  <c r="J134" i="3"/>
  <c r="J118" i="3" s="1"/>
  <c r="J42" i="3" s="1"/>
  <c r="I134" i="3"/>
  <c r="I118" i="3" s="1"/>
  <c r="I42" i="3" s="1"/>
  <c r="K134" i="3"/>
  <c r="K118" i="3" s="1"/>
  <c r="K42" i="3" s="1"/>
  <c r="J70" i="3"/>
  <c r="J65" i="3"/>
  <c r="J189" i="3" s="1"/>
  <c r="I87" i="3"/>
  <c r="F39" i="3"/>
  <c r="G39" i="3"/>
  <c r="F46" i="3"/>
  <c r="G44" i="3"/>
  <c r="G30" i="3"/>
  <c r="F16" i="1" s="1"/>
  <c r="F28" i="1" s="1"/>
  <c r="E44" i="3"/>
  <c r="E30" i="3"/>
  <c r="E38" i="3"/>
  <c r="G38" i="3"/>
  <c r="H117" i="3" l="1"/>
  <c r="H40" i="3" s="1"/>
  <c r="G131" i="3"/>
  <c r="G129" i="3"/>
  <c r="H131" i="3"/>
  <c r="I131" i="3" s="1"/>
  <c r="J131" i="3" s="1"/>
  <c r="K131" i="3" s="1"/>
  <c r="L131" i="3" s="1"/>
  <c r="M131" i="3" s="1"/>
  <c r="H129" i="3"/>
  <c r="I129" i="3" s="1"/>
  <c r="J129" i="3" s="1"/>
  <c r="K129" i="3" s="1"/>
  <c r="L129" i="3" s="1"/>
  <c r="M129" i="3" s="1"/>
  <c r="H118" i="3"/>
  <c r="H42" i="3" s="1"/>
  <c r="G135" i="3"/>
  <c r="H135" i="3" s="1"/>
  <c r="I135" i="3" s="1"/>
  <c r="J135" i="3" s="1"/>
  <c r="K135" i="3" s="1"/>
  <c r="L135" i="3" s="1"/>
  <c r="M135" i="3" s="1"/>
  <c r="G133" i="3"/>
  <c r="H133" i="3"/>
  <c r="I133" i="3" s="1"/>
  <c r="J133" i="3" s="1"/>
  <c r="K133" i="3" s="1"/>
  <c r="L133" i="3" s="1"/>
  <c r="M133" i="3" s="1"/>
  <c r="H115" i="3"/>
  <c r="H35" i="3" s="1"/>
  <c r="G123" i="3"/>
  <c r="G121" i="3"/>
  <c r="H123" i="3"/>
  <c r="I123" i="3" s="1"/>
  <c r="J123" i="3" s="1"/>
  <c r="K123" i="3" s="1"/>
  <c r="L123" i="3" s="1"/>
  <c r="M123" i="3" s="1"/>
  <c r="H121" i="3"/>
  <c r="I121" i="3" s="1"/>
  <c r="J121" i="3" s="1"/>
  <c r="K121" i="3" s="1"/>
  <c r="L121" i="3" s="1"/>
  <c r="M121" i="3" s="1"/>
  <c r="J191" i="3"/>
  <c r="K190" i="3"/>
  <c r="I126" i="3"/>
  <c r="J126" i="3"/>
  <c r="K126" i="3"/>
  <c r="L126" i="3"/>
  <c r="M126" i="3"/>
  <c r="H126" i="3"/>
  <c r="K70" i="3"/>
  <c r="K65" i="3"/>
  <c r="K189" i="3" s="1"/>
  <c r="J87" i="3"/>
  <c r="F44" i="3"/>
  <c r="F30" i="3"/>
  <c r="G48" i="3" s="1"/>
  <c r="G45" i="3"/>
  <c r="F45" i="3"/>
  <c r="E32" i="3"/>
  <c r="E47" i="3"/>
  <c r="E46" i="3"/>
  <c r="G32" i="3"/>
  <c r="G47" i="3"/>
  <c r="G46" i="3"/>
  <c r="K191" i="3" l="1"/>
  <c r="L190" i="3"/>
  <c r="H31" i="3"/>
  <c r="H54" i="3"/>
  <c r="H141" i="3"/>
  <c r="H66" i="3"/>
  <c r="H62" i="3"/>
  <c r="I62" i="3" s="1"/>
  <c r="J62" i="3" s="1"/>
  <c r="K62" i="3" s="1"/>
  <c r="L62" i="3" s="1"/>
  <c r="M62" i="3" s="1"/>
  <c r="H58" i="3"/>
  <c r="H56" i="3"/>
  <c r="I56" i="3" s="1"/>
  <c r="J56" i="3" s="1"/>
  <c r="K56" i="3" s="1"/>
  <c r="L56" i="3" s="1"/>
  <c r="M56" i="3" s="1"/>
  <c r="H63" i="3"/>
  <c r="I63" i="3" s="1"/>
  <c r="J63" i="3" s="1"/>
  <c r="K63" i="3" s="1"/>
  <c r="L63" i="3" s="1"/>
  <c r="M63" i="3" s="1"/>
  <c r="H15" i="3"/>
  <c r="G127" i="3"/>
  <c r="G125" i="3"/>
  <c r="H127" i="3"/>
  <c r="I127" i="3" s="1"/>
  <c r="J127" i="3" s="1"/>
  <c r="K127" i="3" s="1"/>
  <c r="L127" i="3" s="1"/>
  <c r="M127" i="3" s="1"/>
  <c r="H125" i="3"/>
  <c r="I125" i="3" s="1"/>
  <c r="J125" i="3" s="1"/>
  <c r="K125" i="3" s="1"/>
  <c r="L125" i="3" s="1"/>
  <c r="M125" i="3" s="1"/>
  <c r="H46" i="3"/>
  <c r="F30" i="1"/>
  <c r="F19" i="1" s="1"/>
  <c r="F165" i="3"/>
  <c r="F97" i="3"/>
  <c r="G165" i="3"/>
  <c r="G97" i="3"/>
  <c r="E165" i="3"/>
  <c r="E97" i="3"/>
  <c r="L65" i="3"/>
  <c r="L189" i="3" s="1"/>
  <c r="K87" i="3"/>
  <c r="L70" i="3"/>
  <c r="F47" i="3"/>
  <c r="F48" i="3"/>
  <c r="F32" i="3"/>
  <c r="G15" i="1" l="1"/>
  <c r="H149" i="3"/>
  <c r="H157" i="3" s="1"/>
  <c r="H18" i="3"/>
  <c r="H41" i="3" s="1"/>
  <c r="H19" i="3"/>
  <c r="H43" i="3" s="1"/>
  <c r="I15" i="3"/>
  <c r="I46" i="3"/>
  <c r="G30" i="1"/>
  <c r="I58" i="3"/>
  <c r="H159" i="3"/>
  <c r="H83" i="3"/>
  <c r="I66" i="3"/>
  <c r="G22" i="1"/>
  <c r="H85" i="3"/>
  <c r="H86" i="3" s="1"/>
  <c r="H143" i="3"/>
  <c r="I141" i="3"/>
  <c r="H142" i="3"/>
  <c r="I54" i="3"/>
  <c r="I80" i="3" s="1"/>
  <c r="H80" i="3"/>
  <c r="H68" i="3"/>
  <c r="H103" i="3"/>
  <c r="H79" i="3"/>
  <c r="I31" i="3"/>
  <c r="L191" i="3"/>
  <c r="M190" i="3"/>
  <c r="M70" i="3"/>
  <c r="M65" i="3"/>
  <c r="L87" i="3"/>
  <c r="G101" i="3"/>
  <c r="G99" i="3"/>
  <c r="F101" i="3"/>
  <c r="F99" i="3"/>
  <c r="E99" i="3"/>
  <c r="E101" i="3"/>
  <c r="H151" i="3" l="1"/>
  <c r="H29" i="3" s="1"/>
  <c r="H78" i="3" s="1"/>
  <c r="J54" i="3"/>
  <c r="J80" i="3" s="1"/>
  <c r="I142" i="3"/>
  <c r="I85" i="3"/>
  <c r="I86" i="3" s="1"/>
  <c r="H22" i="1"/>
  <c r="J141" i="3"/>
  <c r="I83" i="3"/>
  <c r="J66" i="3"/>
  <c r="I156" i="3"/>
  <c r="H158" i="3"/>
  <c r="H82" i="3" s="1"/>
  <c r="J46" i="3"/>
  <c r="H30" i="1"/>
  <c r="I149" i="3"/>
  <c r="I157" i="3" s="1"/>
  <c r="H15" i="1"/>
  <c r="H27" i="1" s="1"/>
  <c r="J15" i="3"/>
  <c r="I18" i="3"/>
  <c r="I41" i="3" s="1"/>
  <c r="I19" i="3"/>
  <c r="I43" i="3" s="1"/>
  <c r="I103" i="3"/>
  <c r="I79" i="3"/>
  <c r="J31" i="3"/>
  <c r="H71" i="3"/>
  <c r="I68" i="3"/>
  <c r="I140" i="3"/>
  <c r="I143" i="3" s="1"/>
  <c r="H57" i="3"/>
  <c r="I159" i="3"/>
  <c r="J156" i="3" s="1"/>
  <c r="J58" i="3"/>
  <c r="M87" i="3"/>
  <c r="M189" i="3"/>
  <c r="M191" i="3" s="1"/>
  <c r="H107" i="3"/>
  <c r="H108" i="3" s="1"/>
  <c r="H98" i="3"/>
  <c r="H100" i="3" s="1"/>
  <c r="G31" i="1"/>
  <c r="E15" i="1"/>
  <c r="G27" i="1"/>
  <c r="I158" i="3" l="1"/>
  <c r="I82" i="3" s="1"/>
  <c r="G20" i="1"/>
  <c r="I106" i="3"/>
  <c r="H109" i="3"/>
  <c r="K46" i="3"/>
  <c r="I30" i="1"/>
  <c r="I15" i="1"/>
  <c r="I27" i="1" s="1"/>
  <c r="K15" i="3"/>
  <c r="J149" i="3"/>
  <c r="J157" i="3" s="1"/>
  <c r="J19" i="3"/>
  <c r="J43" i="3" s="1"/>
  <c r="J18" i="3"/>
  <c r="J41" i="3" s="1"/>
  <c r="K58" i="3"/>
  <c r="J159" i="3"/>
  <c r="K156" i="3" s="1"/>
  <c r="I71" i="3"/>
  <c r="J68" i="3"/>
  <c r="J83" i="3"/>
  <c r="K66" i="3"/>
  <c r="J140" i="3"/>
  <c r="J143" i="3" s="1"/>
  <c r="I57" i="3"/>
  <c r="K141" i="3"/>
  <c r="J142" i="3"/>
  <c r="I22" i="1"/>
  <c r="J85" i="3"/>
  <c r="J86" i="3" s="1"/>
  <c r="H31" i="1"/>
  <c r="I151" i="3"/>
  <c r="I29" i="3" s="1"/>
  <c r="J103" i="3"/>
  <c r="J79" i="3"/>
  <c r="K31" i="3"/>
  <c r="K54" i="3"/>
  <c r="K80" i="3" s="1"/>
  <c r="J151" i="3" l="1"/>
  <c r="J29" i="3" s="1"/>
  <c r="J78" i="3" s="1"/>
  <c r="I31" i="1"/>
  <c r="J71" i="3"/>
  <c r="K68" i="3"/>
  <c r="J22" i="1"/>
  <c r="L141" i="3"/>
  <c r="K142" i="3"/>
  <c r="K85" i="3"/>
  <c r="K86" i="3" s="1"/>
  <c r="K83" i="3"/>
  <c r="L66" i="3"/>
  <c r="L54" i="3"/>
  <c r="L80" i="3" s="1"/>
  <c r="K103" i="3"/>
  <c r="L31" i="3"/>
  <c r="K79" i="3"/>
  <c r="L15" i="3"/>
  <c r="K18" i="3"/>
  <c r="K41" i="3" s="1"/>
  <c r="K149" i="3"/>
  <c r="K157" i="3" s="1"/>
  <c r="J15" i="1"/>
  <c r="J27" i="1" s="1"/>
  <c r="K19" i="3"/>
  <c r="K43" i="3" s="1"/>
  <c r="L46" i="3"/>
  <c r="J30" i="1"/>
  <c r="K140" i="3"/>
  <c r="K143" i="3" s="1"/>
  <c r="J57" i="3"/>
  <c r="K159" i="3"/>
  <c r="L156" i="3" s="1"/>
  <c r="L58" i="3"/>
  <c r="J158" i="3"/>
  <c r="J82" i="3" s="1"/>
  <c r="I78" i="3"/>
  <c r="H20" i="1"/>
  <c r="I109" i="3"/>
  <c r="I108" i="3"/>
  <c r="J106" i="3" s="1"/>
  <c r="K158" i="3" l="1"/>
  <c r="K82" i="3" s="1"/>
  <c r="I20" i="1"/>
  <c r="M46" i="3"/>
  <c r="K30" i="1"/>
  <c r="E113" i="1" s="1"/>
  <c r="E115" i="1" s="1"/>
  <c r="E122" i="1" s="1"/>
  <c r="I7" i="1" s="1"/>
  <c r="L18" i="3"/>
  <c r="L41" i="3" s="1"/>
  <c r="L149" i="3"/>
  <c r="L157" i="3" s="1"/>
  <c r="M15" i="3"/>
  <c r="L19" i="3"/>
  <c r="L43" i="3" s="1"/>
  <c r="K15" i="1"/>
  <c r="K27" i="1" s="1"/>
  <c r="J108" i="3"/>
  <c r="K106" i="3" s="1"/>
  <c r="J109" i="3"/>
  <c r="K151" i="3"/>
  <c r="K29" i="3" s="1"/>
  <c r="K71" i="3"/>
  <c r="L68" i="3"/>
  <c r="L103" i="3"/>
  <c r="M31" i="3"/>
  <c r="L79" i="3"/>
  <c r="M54" i="3"/>
  <c r="M80" i="3" s="1"/>
  <c r="L83" i="3"/>
  <c r="M66" i="3"/>
  <c r="M83" i="3" s="1"/>
  <c r="L159" i="3"/>
  <c r="M156" i="3" s="1"/>
  <c r="M58" i="3"/>
  <c r="M159" i="3" s="1"/>
  <c r="L142" i="3"/>
  <c r="L85" i="3"/>
  <c r="L86" i="3" s="1"/>
  <c r="K22" i="1"/>
  <c r="M141" i="3"/>
  <c r="J31" i="1"/>
  <c r="L140" i="3"/>
  <c r="L143" i="3" s="1"/>
  <c r="K57" i="3"/>
  <c r="M79" i="3" l="1"/>
  <c r="M103" i="3"/>
  <c r="M149" i="3"/>
  <c r="M157" i="3" s="1"/>
  <c r="M158" i="3" s="1"/>
  <c r="M82" i="3" s="1"/>
  <c r="M19" i="3"/>
  <c r="M43" i="3" s="1"/>
  <c r="M18" i="3"/>
  <c r="M41" i="3" s="1"/>
  <c r="L158" i="3"/>
  <c r="L82" i="3" s="1"/>
  <c r="L71" i="3"/>
  <c r="M68" i="3"/>
  <c r="M71" i="3" s="1"/>
  <c r="M140" i="3"/>
  <c r="M143" i="3" s="1"/>
  <c r="M57" i="3" s="1"/>
  <c r="L57" i="3"/>
  <c r="M142" i="3"/>
  <c r="M85" i="3"/>
  <c r="M86" i="3" s="1"/>
  <c r="L151" i="3"/>
  <c r="L29" i="3" s="1"/>
  <c r="K78" i="3"/>
  <c r="J20" i="1"/>
  <c r="K109" i="3"/>
  <c r="K108" i="3"/>
  <c r="L106" i="3" s="1"/>
  <c r="K31" i="1"/>
  <c r="M151" i="3" l="1"/>
  <c r="M29" i="3" s="1"/>
  <c r="M78" i="3" s="1"/>
  <c r="L108" i="3"/>
  <c r="M106" i="3" s="1"/>
  <c r="L109" i="3"/>
  <c r="L78" i="3"/>
  <c r="K20" i="1"/>
  <c r="M108" i="3" l="1"/>
  <c r="M109" i="3"/>
  <c r="E91" i="1"/>
  <c r="E87" i="1"/>
  <c r="K18" i="1"/>
  <c r="L25" i="3"/>
  <c r="M72" i="3"/>
  <c r="M67" i="3"/>
  <c r="M107" i="3"/>
  <c r="M104" i="3"/>
  <c r="H91" i="3"/>
  <c r="H88" i="3"/>
  <c r="J18" i="1"/>
  <c r="K25" i="3"/>
  <c r="E58" i="1"/>
  <c r="E51" i="1"/>
  <c r="J39" i="3"/>
  <c r="K90" i="3"/>
  <c r="K166" i="3"/>
  <c r="K165" i="3"/>
  <c r="H60" i="3"/>
  <c r="H59" i="3"/>
  <c r="J36" i="3"/>
  <c r="J16" i="3"/>
  <c r="J37" i="3"/>
  <c r="L22" i="3"/>
  <c r="L185" i="3"/>
  <c r="L188" i="3"/>
  <c r="K187" i="3"/>
  <c r="I176" i="3"/>
  <c r="I173" i="3"/>
  <c r="K60" i="3"/>
  <c r="K59" i="3"/>
  <c r="L104" i="3"/>
  <c r="L107" i="3"/>
  <c r="L72" i="3"/>
  <c r="L67" i="3"/>
  <c r="L91" i="3"/>
  <c r="L88" i="3"/>
  <c r="M193" i="3"/>
  <c r="M21" i="3"/>
  <c r="M91" i="3"/>
  <c r="M88" i="3"/>
  <c r="I28" i="1"/>
  <c r="I16" i="1"/>
  <c r="E56" i="1"/>
  <c r="K21" i="3"/>
  <c r="K193" i="3"/>
  <c r="K92" i="3"/>
  <c r="K77" i="3"/>
  <c r="K84" i="3"/>
  <c r="K175" i="3"/>
  <c r="H72" i="3"/>
  <c r="H67" i="3"/>
  <c r="I72" i="3"/>
  <c r="I67" i="3"/>
  <c r="I107" i="3"/>
  <c r="I165" i="3"/>
  <c r="I166" i="3"/>
  <c r="I90" i="3"/>
  <c r="I188" i="3"/>
  <c r="I185" i="3"/>
  <c r="I22" i="3"/>
  <c r="H36" i="3"/>
  <c r="H37" i="3"/>
  <c r="L90" i="3"/>
  <c r="L166" i="3"/>
  <c r="L165" i="3"/>
  <c r="H29" i="1"/>
  <c r="K22" i="3"/>
  <c r="J187" i="3"/>
  <c r="K188" i="3"/>
  <c r="K185" i="3"/>
  <c r="I36" i="3"/>
  <c r="I16" i="3"/>
  <c r="I37" i="3"/>
  <c r="H28" i="1"/>
  <c r="H16" i="1"/>
  <c r="I69" i="3"/>
  <c r="E103" i="1"/>
  <c r="E99" i="1"/>
  <c r="G21" i="1"/>
  <c r="G24" i="1"/>
  <c r="G32" i="1"/>
  <c r="G18" i="1"/>
  <c r="H25" i="3"/>
  <c r="J60" i="3"/>
  <c r="J59" i="3"/>
  <c r="I29" i="1"/>
  <c r="M173" i="3"/>
  <c r="M176" i="3"/>
  <c r="I178" i="3"/>
  <c r="M36" i="3"/>
  <c r="M16" i="3"/>
  <c r="M37" i="3"/>
  <c r="K99" i="3"/>
  <c r="K105" i="3"/>
  <c r="K24" i="3"/>
  <c r="K26" i="3"/>
  <c r="K97" i="3"/>
  <c r="K101" i="3"/>
  <c r="J64" i="3"/>
  <c r="J88" i="3"/>
  <c r="J91" i="3"/>
  <c r="I47" i="3"/>
  <c r="I32" i="3"/>
  <c r="I30" i="3"/>
  <c r="I48" i="3"/>
  <c r="L59" i="3"/>
  <c r="L60" i="3"/>
  <c r="I91" i="3"/>
  <c r="I88" i="3"/>
  <c r="K81" i="3"/>
  <c r="I39" i="3"/>
  <c r="H17" i="1"/>
  <c r="H19" i="1"/>
  <c r="H23" i="1"/>
  <c r="H34" i="1"/>
  <c r="J90" i="3"/>
  <c r="J166" i="3"/>
  <c r="J165" i="3"/>
  <c r="H39" i="3"/>
  <c r="H32" i="1"/>
  <c r="H24" i="1"/>
  <c r="H21" i="1"/>
  <c r="L37" i="3"/>
  <c r="L16" i="3"/>
  <c r="L36" i="3"/>
  <c r="K69" i="3"/>
  <c r="K100" i="3"/>
  <c r="K104" i="3"/>
  <c r="K107" i="3"/>
  <c r="H21" i="3"/>
  <c r="H193" i="3"/>
  <c r="I60" i="3"/>
  <c r="I59" i="3"/>
  <c r="K67" i="3"/>
  <c r="K72" i="3"/>
  <c r="M175" i="3"/>
  <c r="M77" i="3"/>
  <c r="M84" i="3"/>
  <c r="M92" i="3"/>
  <c r="J104" i="3"/>
  <c r="J107" i="3"/>
  <c r="I18" i="1"/>
  <c r="J25" i="3"/>
  <c r="I81" i="3"/>
  <c r="H47" i="3"/>
  <c r="H32" i="3"/>
  <c r="H48" i="3"/>
  <c r="J32" i="1"/>
  <c r="J24" i="1"/>
  <c r="J21" i="1"/>
  <c r="M180" i="3"/>
  <c r="M64" i="3"/>
  <c r="M187" i="3"/>
  <c r="K176" i="3"/>
  <c r="K173" i="3"/>
  <c r="H81" i="3"/>
  <c r="M177" i="3"/>
  <c r="M178" i="3"/>
  <c r="J48" i="3"/>
  <c r="J32" i="3"/>
  <c r="J30" i="3"/>
  <c r="J47" i="3"/>
  <c r="J101" i="3"/>
  <c r="J105" i="3"/>
  <c r="J97" i="3"/>
  <c r="J99" i="3"/>
  <c r="M39" i="3"/>
  <c r="E108" i="1"/>
  <c r="E106" i="1"/>
  <c r="E47" i="1"/>
  <c r="E49" i="1"/>
  <c r="E50" i="1"/>
  <c r="E52" i="1"/>
  <c r="E100" i="1"/>
  <c r="E107" i="1"/>
  <c r="E57" i="1"/>
  <c r="G19" i="1"/>
  <c r="G23" i="1"/>
  <c r="G34" i="1"/>
  <c r="E43" i="1"/>
  <c r="H64" i="3"/>
  <c r="H187" i="3"/>
  <c r="H188" i="3"/>
  <c r="H185" i="3"/>
  <c r="H22" i="3"/>
  <c r="H101" i="3"/>
  <c r="H97" i="3"/>
  <c r="H99" i="3"/>
  <c r="J100" i="3"/>
  <c r="J92" i="3"/>
  <c r="J24" i="3"/>
  <c r="J26" i="3"/>
  <c r="J77" i="3"/>
  <c r="J84" i="3"/>
  <c r="J175" i="3"/>
  <c r="K34" i="1"/>
  <c r="E59" i="1"/>
  <c r="M47" i="3"/>
  <c r="M48" i="3"/>
  <c r="M30" i="3"/>
  <c r="M32" i="3"/>
  <c r="I32" i="1"/>
  <c r="I24" i="1"/>
  <c r="I21" i="1"/>
  <c r="K178" i="3"/>
  <c r="I17" i="1"/>
  <c r="I19" i="1"/>
  <c r="I23" i="1"/>
  <c r="I34" i="1"/>
  <c r="H90" i="3"/>
  <c r="H166" i="3"/>
  <c r="J45" i="3"/>
  <c r="J17" i="3"/>
  <c r="J20" i="3"/>
  <c r="J44" i="3"/>
  <c r="I100" i="3"/>
  <c r="M99" i="3"/>
  <c r="M101" i="3"/>
  <c r="M97" i="3"/>
  <c r="M105" i="3"/>
  <c r="J178" i="3"/>
  <c r="J69" i="3"/>
  <c r="L180" i="3"/>
  <c r="L64" i="3"/>
  <c r="L187" i="3"/>
  <c r="M188" i="3"/>
  <c r="M185" i="3"/>
  <c r="M22" i="3"/>
  <c r="E60" i="1"/>
  <c r="I21" i="3"/>
  <c r="I193" i="3"/>
  <c r="M61" i="3"/>
  <c r="M81" i="3"/>
  <c r="H18" i="1"/>
  <c r="I25" i="3"/>
  <c r="L69" i="3"/>
  <c r="M25" i="3"/>
  <c r="I164" i="3"/>
  <c r="I168" i="3"/>
  <c r="J164" i="3"/>
  <c r="J168" i="3"/>
  <c r="K164" i="3"/>
  <c r="K168" i="3"/>
  <c r="L164" i="3"/>
  <c r="L168" i="3"/>
  <c r="M164" i="3"/>
  <c r="M168" i="3"/>
  <c r="M69" i="3"/>
  <c r="L21" i="3"/>
  <c r="L193" i="3"/>
  <c r="I99" i="3"/>
  <c r="I101" i="3"/>
  <c r="K45" i="3"/>
  <c r="K44" i="3"/>
  <c r="I92" i="3"/>
  <c r="I77" i="3"/>
  <c r="I84" i="3"/>
  <c r="I175" i="3"/>
  <c r="K29" i="1"/>
  <c r="E55" i="1"/>
  <c r="L100" i="3"/>
  <c r="G28" i="1"/>
  <c r="L39" i="3"/>
  <c r="H44" i="3"/>
  <c r="H45" i="3"/>
  <c r="H165" i="3"/>
  <c r="H168" i="3"/>
  <c r="H69" i="3"/>
  <c r="L99" i="3"/>
  <c r="L101" i="3"/>
  <c r="L97" i="3"/>
  <c r="L105" i="3"/>
  <c r="J19" i="1"/>
  <c r="J23" i="1"/>
  <c r="J34" i="1"/>
  <c r="I64" i="3"/>
  <c r="I187" i="3"/>
  <c r="J188" i="3"/>
  <c r="J185" i="3"/>
  <c r="J22" i="3"/>
  <c r="I24" i="3"/>
  <c r="I26" i="3"/>
  <c r="I97" i="3"/>
  <c r="I105" i="3"/>
  <c r="I104" i="3"/>
  <c r="I98" i="3"/>
  <c r="J98" i="3"/>
  <c r="K98" i="3"/>
  <c r="L98" i="3"/>
  <c r="M98" i="3"/>
  <c r="M100" i="3"/>
  <c r="M45" i="3"/>
  <c r="M44" i="3"/>
  <c r="H30" i="3"/>
  <c r="G16" i="1"/>
  <c r="E16" i="1"/>
  <c r="E28" i="1"/>
  <c r="L173" i="3"/>
  <c r="L176" i="3"/>
  <c r="J176" i="3"/>
  <c r="J173" i="3"/>
  <c r="K64" i="3"/>
  <c r="K88" i="3"/>
  <c r="K91" i="3"/>
  <c r="K39" i="3"/>
  <c r="M60" i="3"/>
  <c r="J53" i="3"/>
  <c r="K53" i="3"/>
  <c r="L53" i="3"/>
  <c r="M53" i="3"/>
  <c r="M59" i="3"/>
  <c r="L32" i="3"/>
  <c r="L47" i="3"/>
  <c r="L48" i="3"/>
  <c r="J21" i="3"/>
  <c r="H92" i="3"/>
  <c r="H53" i="3"/>
  <c r="I53" i="3"/>
  <c r="J193" i="3"/>
  <c r="J28" i="1"/>
  <c r="J16" i="1"/>
  <c r="K21" i="1"/>
  <c r="K24" i="1"/>
  <c r="K32" i="1"/>
  <c r="L175" i="3"/>
  <c r="L24" i="3"/>
  <c r="L26" i="3"/>
  <c r="L77" i="3"/>
  <c r="L84" i="3"/>
  <c r="L92" i="3"/>
  <c r="M90" i="3"/>
  <c r="M17" i="3"/>
  <c r="M20" i="3"/>
  <c r="M24" i="3"/>
  <c r="M26" i="3"/>
  <c r="M165" i="3"/>
  <c r="M166" i="3"/>
  <c r="J72" i="3"/>
  <c r="J67" i="3"/>
  <c r="K36" i="3"/>
  <c r="K16" i="3"/>
  <c r="K37" i="3"/>
  <c r="H24" i="3"/>
  <c r="H26" i="3"/>
  <c r="H77" i="3"/>
  <c r="H84" i="3"/>
  <c r="H175" i="3"/>
  <c r="H176" i="3"/>
  <c r="H178" i="3"/>
  <c r="H180" i="3"/>
  <c r="I177" i="3"/>
  <c r="I180" i="3"/>
  <c r="J177" i="3"/>
  <c r="J180" i="3"/>
  <c r="K177" i="3"/>
  <c r="K180" i="3"/>
  <c r="L177" i="3"/>
  <c r="L178" i="3"/>
  <c r="M55" i="3"/>
  <c r="H55" i="3"/>
  <c r="I55" i="3"/>
  <c r="J55" i="3"/>
  <c r="K55" i="3"/>
  <c r="L55" i="3"/>
  <c r="G29" i="1"/>
  <c r="I45" i="3"/>
  <c r="I17" i="3"/>
  <c r="I20" i="3"/>
  <c r="I44" i="3"/>
  <c r="K48" i="3"/>
  <c r="K32" i="3"/>
  <c r="K30" i="3"/>
  <c r="K47" i="3"/>
  <c r="L45" i="3"/>
  <c r="L44" i="3"/>
  <c r="L30" i="3"/>
  <c r="K16" i="1"/>
  <c r="K28" i="1"/>
  <c r="K17" i="3"/>
  <c r="K20" i="3"/>
  <c r="J17" i="1"/>
  <c r="J29" i="1"/>
  <c r="K61" i="3"/>
  <c r="L61" i="3"/>
  <c r="L81" i="3"/>
  <c r="H16" i="3"/>
  <c r="H61" i="3"/>
  <c r="I61" i="3"/>
  <c r="J61" i="3"/>
  <c r="J81" i="3"/>
  <c r="E95" i="1"/>
  <c r="E94" i="1"/>
  <c r="L17" i="3"/>
  <c r="L20" i="3"/>
  <c r="K17" i="1"/>
  <c r="K19" i="1"/>
  <c r="K23" i="1"/>
  <c r="E40" i="1"/>
  <c r="E41" i="1"/>
  <c r="E42" i="1"/>
  <c r="E44" i="1"/>
  <c r="E88" i="1"/>
  <c r="E96" i="1"/>
  <c r="H17" i="3"/>
  <c r="H20" i="3"/>
  <c r="G17" i="1"/>
  <c r="E17" i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Mihaly</author>
  </authors>
  <commentList>
    <comment ref="E5" authorId="0" shapeId="0" xr:uid="{B7B95A13-D3D3-41E5-A4F6-6D1437C0E470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Automatically generated on download
</t>
        </r>
      </text>
    </comment>
    <comment ref="I5" authorId="0" shapeId="0" xr:uid="{66BD5B91-8899-40D7-AFB5-C913D8F12800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FYE date -3Y 10K</t>
        </r>
      </text>
    </comment>
    <comment ref="E6" authorId="0" shapeId="0" xr:uid="{20ED8759-F185-4BFE-ADD8-2CE2421AC887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Stock ticker used in download</t>
        </r>
      </text>
    </comment>
    <comment ref="I6" authorId="0" shapeId="0" xr:uid="{66622FF5-9A68-4758-8254-C76DE73549AF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FYE date -2Y 10K</t>
        </r>
      </text>
    </comment>
    <comment ref="E7" authorId="0" shapeId="0" xr:uid="{04C65096-4047-40A4-8723-266A575A0EC6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Company name in SEC report 10K/10Q</t>
        </r>
      </text>
    </comment>
    <comment ref="E8" authorId="0" shapeId="0" xr:uid="{F275D290-A1A9-4AE4-ABC9-FCA87BAA8A80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Last stock closing date, where closing price is sourced from</t>
        </r>
      </text>
    </comment>
    <comment ref="E9" authorId="0" shapeId="0" xr:uid="{A4BE49B4-4642-4D0B-9CAA-CCB945BAC839}">
      <text>
        <r>
          <rPr>
            <b/>
            <sz val="9"/>
            <color indexed="81"/>
            <rFont val="Tahoma"/>
            <family val="2"/>
          </rPr>
          <t xml:space="preserve">John Mihaly:
</t>
        </r>
        <r>
          <rPr>
            <sz val="9"/>
            <color indexed="81"/>
            <rFont val="Tahoma"/>
            <family val="2"/>
          </rPr>
          <t xml:space="preserve">Last stock closing price
</t>
        </r>
      </text>
    </comment>
    <comment ref="E10" authorId="0" shapeId="0" xr:uid="{FCC0A4AD-CCDE-4EB7-8436-F984015BCF9C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The most recent FYE date, likely stated in most recent 10K</t>
        </r>
      </text>
    </comment>
    <comment ref="H104" authorId="0" shapeId="0" xr:uid="{A17B391D-9C65-44C9-8EF9-DA4021976CEB}">
      <text>
        <r>
          <rPr>
            <b/>
            <sz val="9"/>
            <color indexed="81"/>
            <rFont val="Tahoma"/>
            <family val="2"/>
          </rPr>
          <t>John Mihaly:</t>
        </r>
        <r>
          <rPr>
            <sz val="9"/>
            <color indexed="81"/>
            <rFont val="Tahoma"/>
            <family val="2"/>
          </rPr>
          <t xml:space="preserve">
LTM share price average</t>
        </r>
      </text>
    </comment>
  </commentList>
</comments>
</file>

<file path=xl/sharedStrings.xml><?xml version="1.0" encoding="utf-8"?>
<sst xmlns="http://schemas.openxmlformats.org/spreadsheetml/2006/main" count="389" uniqueCount="213">
  <si>
    <t>Financial Statements Model</t>
  </si>
  <si>
    <t>Stock Ticker</t>
  </si>
  <si>
    <t>Company Name</t>
  </si>
  <si>
    <t>Last Closing Price</t>
  </si>
  <si>
    <t>Last Closing Date</t>
  </si>
  <si>
    <t>Last FYE Date</t>
  </si>
  <si>
    <t>Model Initiated Date</t>
  </si>
  <si>
    <t>Income Statement</t>
  </si>
  <si>
    <t>ZZZZA</t>
  </si>
  <si>
    <t>YYYYA</t>
  </si>
  <si>
    <t>XXXXA</t>
  </si>
  <si>
    <t>WWWWP</t>
  </si>
  <si>
    <t>AAAAP</t>
  </si>
  <si>
    <t>BBBBP</t>
  </si>
  <si>
    <t>CCCCP</t>
  </si>
  <si>
    <t>DDDDP</t>
  </si>
  <si>
    <t>Revenue</t>
  </si>
  <si>
    <t>Cost of Sales</t>
  </si>
  <si>
    <t>Gross Profit</t>
  </si>
  <si>
    <t>Research &amp; Development</t>
  </si>
  <si>
    <t>Selling, General &amp; Administrative</t>
  </si>
  <si>
    <t>Operating Profit</t>
  </si>
  <si>
    <t>Interest Income</t>
  </si>
  <si>
    <t>Interest Expense</t>
  </si>
  <si>
    <t>Other Expense, Net</t>
  </si>
  <si>
    <t>Pretax Profit</t>
  </si>
  <si>
    <t>Taxes</t>
  </si>
  <si>
    <t>Net Income</t>
  </si>
  <si>
    <t>Income Statement Reconciliations</t>
  </si>
  <si>
    <t>Depreciation &amp; Amortization</t>
  </si>
  <si>
    <t>EBITDA</t>
  </si>
  <si>
    <t>Stock Based Compensation</t>
  </si>
  <si>
    <t>Adj. EBITDA</t>
  </si>
  <si>
    <t>Income Statement Ratios</t>
  </si>
  <si>
    <t>Revenue Growth Rate</t>
  </si>
  <si>
    <t>COGS % of Rev</t>
  </si>
  <si>
    <t>COGS Growth</t>
  </si>
  <si>
    <t>Gross Margin</t>
  </si>
  <si>
    <t>Gross Profit Growth</t>
  </si>
  <si>
    <t>R&amp;D Percentage of Revenue</t>
  </si>
  <si>
    <t>R&amp;D Spend Growth</t>
  </si>
  <si>
    <t>SG&amp;A Percentage of Revenue</t>
  </si>
  <si>
    <t>SG&amp;A Spend Growth</t>
  </si>
  <si>
    <t>EBIT Margin</t>
  </si>
  <si>
    <t>EBIT Growth</t>
  </si>
  <si>
    <t>Tax %</t>
  </si>
  <si>
    <t>EBITDA Margin</t>
  </si>
  <si>
    <t>EBITDA Growth</t>
  </si>
  <si>
    <t>Balance Sheet</t>
  </si>
  <si>
    <t>Cash &amp; Equivalents, Short-Term and Long-Term Marketable Securities</t>
  </si>
  <si>
    <t>Accounts Receivable</t>
  </si>
  <si>
    <t>Inventories</t>
  </si>
  <si>
    <t>Other Current Assets</t>
  </si>
  <si>
    <t>PPE</t>
  </si>
  <si>
    <t>Other Non-Current Assets</t>
  </si>
  <si>
    <t>Total Assets</t>
  </si>
  <si>
    <t>Accounts Payable</t>
  </si>
  <si>
    <t>Other Current Liabilities</t>
  </si>
  <si>
    <t>Deferred Revenue (Current and Non-Current)</t>
  </si>
  <si>
    <t>Commerical Paper/Revolver</t>
  </si>
  <si>
    <t>Long-Term Debt</t>
  </si>
  <si>
    <t>Other Non-Current Liabilities</t>
  </si>
  <si>
    <t>Total Liabilities</t>
  </si>
  <si>
    <t>Common Stock</t>
  </si>
  <si>
    <t>Retained Earnings</t>
  </si>
  <si>
    <t>Other Comprehensive Income</t>
  </si>
  <si>
    <t>Total Equity</t>
  </si>
  <si>
    <t>Cash Flow Statement</t>
  </si>
  <si>
    <t>D&amp;A</t>
  </si>
  <si>
    <t>Net Change in Working Capital Assets</t>
  </si>
  <si>
    <t>Net Change in Working Capital Liabilities</t>
  </si>
  <si>
    <t>Cash From Operating Activities</t>
  </si>
  <si>
    <t>Capital Expenditures</t>
  </si>
  <si>
    <t>Cash From Investing Activities</t>
  </si>
  <si>
    <t>Long Term Debt</t>
  </si>
  <si>
    <t>Share Repurchases</t>
  </si>
  <si>
    <t>Common Dividends</t>
  </si>
  <si>
    <t>Cash From Financing Activities</t>
  </si>
  <si>
    <t>Net Change in Cash During Period</t>
  </si>
  <si>
    <t>EPS</t>
  </si>
  <si>
    <t>Basic Shares</t>
  </si>
  <si>
    <t>Basic EPS</t>
  </si>
  <si>
    <t>Diluted Shares</t>
  </si>
  <si>
    <t>Diluted EPS</t>
  </si>
  <si>
    <t>$ of Repurchased Shares</t>
  </si>
  <si>
    <t>$ of Newly Issued Shares</t>
  </si>
  <si>
    <t>Average Share Price</t>
  </si>
  <si>
    <t>Net Change Share Price</t>
  </si>
  <si>
    <t>BOP Basic Shares</t>
  </si>
  <si>
    <t>Net Change Basic Shares</t>
  </si>
  <si>
    <t>EOP Basic Shares</t>
  </si>
  <si>
    <t>Average Basic Shares</t>
  </si>
  <si>
    <t>Scenario Selection</t>
  </si>
  <si>
    <t>Revenue % Change</t>
  </si>
  <si>
    <t>Gross Profit Margin % Change</t>
  </si>
  <si>
    <t>R&amp;D Revenue %</t>
  </si>
  <si>
    <t>SG&amp;A Revenue %</t>
  </si>
  <si>
    <t xml:space="preserve">    Good</t>
  </si>
  <si>
    <t xml:space="preserve">    Average</t>
  </si>
  <si>
    <t xml:space="preserve">    Worse</t>
  </si>
  <si>
    <t>EEEEP</t>
  </si>
  <si>
    <t>Scenario Analysis:</t>
  </si>
  <si>
    <t>BOP</t>
  </si>
  <si>
    <t>Depreciation</t>
  </si>
  <si>
    <t>EOP</t>
  </si>
  <si>
    <t>Property, Plant, &amp; Equipment</t>
  </si>
  <si>
    <t>D&amp;A related to PP&amp;E as a proportion of CapEx</t>
  </si>
  <si>
    <t>PP&amp;E Step</t>
  </si>
  <si>
    <t>Depreciation &amp; Amortization Calculations</t>
  </si>
  <si>
    <t>D&amp;A not attributed to PP&amp;E</t>
  </si>
  <si>
    <t>D&amp;A not attributed to PP&amp;E % of Revenue</t>
  </si>
  <si>
    <t>D&amp;A Total</t>
  </si>
  <si>
    <t xml:space="preserve">   Amortization of Intangible Assets</t>
  </si>
  <si>
    <t xml:space="preserve">   Additions</t>
  </si>
  <si>
    <t>Dividends</t>
  </si>
  <si>
    <t>Stock Repurchases</t>
  </si>
  <si>
    <t>BOP Cash</t>
  </si>
  <si>
    <t>Minimum Cash Balance</t>
  </si>
  <si>
    <t>FCF Generated</t>
  </si>
  <si>
    <t>Cash to Pay Revolver</t>
  </si>
  <si>
    <t>BOP Commercial Paper/Revolver</t>
  </si>
  <si>
    <t>Commerical Paper/Revolver Draw</t>
  </si>
  <si>
    <t>Discretionary Borrowing Commercial Paper/Revolver</t>
  </si>
  <si>
    <t>EOP Commerical Paper/Revolver</t>
  </si>
  <si>
    <t>Interest Expense and Interest Income</t>
  </si>
  <si>
    <t>Total Interest Expense Commerical Paper/Revolver</t>
  </si>
  <si>
    <t>Weighted Avg. Interest Rate Commercial Paper/Revolver</t>
  </si>
  <si>
    <t>EOP Balance Commercial Paper/Revolver</t>
  </si>
  <si>
    <t>End of Period Balance Long Term Debt</t>
  </si>
  <si>
    <t>Weighted Avg. Interest Rate Long Term Debt</t>
  </si>
  <si>
    <t>Interest Expense Long Term Debt</t>
  </si>
  <si>
    <t>Interest Expense Commercial Paper/Revolver</t>
  </si>
  <si>
    <t>Weighted Avg. Interest Rate for Cash</t>
  </si>
  <si>
    <t>WACC %</t>
  </si>
  <si>
    <t>LTM</t>
  </si>
  <si>
    <t>Unlevered FCF</t>
  </si>
  <si>
    <t>EBIT</t>
  </si>
  <si>
    <t>Tax</t>
  </si>
  <si>
    <t>EBIAT</t>
  </si>
  <si>
    <t>Net Working Capital Change</t>
  </si>
  <si>
    <t>CapEx</t>
  </si>
  <si>
    <t>Net Working Capital</t>
  </si>
  <si>
    <t>Unlevered FCF Ratios</t>
  </si>
  <si>
    <t>Revenue Change %</t>
  </si>
  <si>
    <t>Tax Rate</t>
  </si>
  <si>
    <t>CapEx Revenue %</t>
  </si>
  <si>
    <t>NWC Revenue %</t>
  </si>
  <si>
    <t>Present Value UFCF</t>
  </si>
  <si>
    <t>Growth Rate in the Long Term</t>
  </si>
  <si>
    <t>Final Predicted Year Free Cash Flow</t>
  </si>
  <si>
    <t>Final Year Terminal Value</t>
  </si>
  <si>
    <t>Present Value of Terminal Value in Final Year</t>
  </si>
  <si>
    <t>Present Value of Non-TV Predicted Cash Flows</t>
  </si>
  <si>
    <t>Total Enterprise Value</t>
  </si>
  <si>
    <t>EBITDA Final Predicted Year</t>
  </si>
  <si>
    <t>EBITDA Multiple</t>
  </si>
  <si>
    <t>Terminal Value Present Value</t>
  </si>
  <si>
    <t xml:space="preserve">Total Enterprise Value </t>
  </si>
  <si>
    <t>TV Per EBITDA Multiple</t>
  </si>
  <si>
    <t>TV Per Perpetuity Growth</t>
  </si>
  <si>
    <t>TV Ratios</t>
  </si>
  <si>
    <t>TV/TEV Perpetuity</t>
  </si>
  <si>
    <t>TV/TEV EBITDA</t>
  </si>
  <si>
    <t>Predicted FCF % of TEV Perpetuity</t>
  </si>
  <si>
    <t>Predicted FCF % of TEV EBITDA</t>
  </si>
  <si>
    <t>TV Change Rate</t>
  </si>
  <si>
    <t>TV EBITDA Change Rate</t>
  </si>
  <si>
    <t xml:space="preserve">Shares </t>
  </si>
  <si>
    <t>Restricted Stock Units</t>
  </si>
  <si>
    <t>Options/Warrants</t>
  </si>
  <si>
    <t>Preferred Stock which is Convertible</t>
  </si>
  <si>
    <t>Debt which is Convertible</t>
  </si>
  <si>
    <t>Document Reporting Date (if Relevant)</t>
  </si>
  <si>
    <t>Debt</t>
  </si>
  <si>
    <t>Document Reporting Date</t>
  </si>
  <si>
    <t>Minority Interests</t>
  </si>
  <si>
    <t>Preferred Stock</t>
  </si>
  <si>
    <t>Cash</t>
  </si>
  <si>
    <t>Equity Interests</t>
  </si>
  <si>
    <t>Net Debt</t>
  </si>
  <si>
    <t>DCF Valuation Per Perpetuity</t>
  </si>
  <si>
    <t>Equity Value</t>
  </si>
  <si>
    <t>Enterprise Value</t>
  </si>
  <si>
    <t>Equity Value / Diluted Share</t>
  </si>
  <si>
    <t>DCF Valuation Per Perpetuity Ratios</t>
  </si>
  <si>
    <t>EV/Revenue</t>
  </si>
  <si>
    <t>EV/EBITDA</t>
  </si>
  <si>
    <t>EV/EBIT</t>
  </si>
  <si>
    <t>DCF Valuation Per EBITDA</t>
  </si>
  <si>
    <t>DCF Valuation Per EBITDA Ratios</t>
  </si>
  <si>
    <t>WACC Calculation</t>
  </si>
  <si>
    <t>Tax Rate of Final Predicted Year</t>
  </si>
  <si>
    <t>Cost of Debt</t>
  </si>
  <si>
    <t>Post-Tax Cost of Debt</t>
  </si>
  <si>
    <t>Beta</t>
  </si>
  <si>
    <t>Risk-Free Rate</t>
  </si>
  <si>
    <t>Market Risk Premium</t>
  </si>
  <si>
    <t>Cost of Equity</t>
  </si>
  <si>
    <t>Capital Weight Equity</t>
  </si>
  <si>
    <t>WACC</t>
  </si>
  <si>
    <t>Inputs</t>
  </si>
  <si>
    <t>DNE</t>
  </si>
  <si>
    <t xml:space="preserve">Gross Profit Margin % </t>
  </si>
  <si>
    <t>ASSET/LIABILITY DIFFERENCE</t>
  </si>
  <si>
    <t>Shares Outstanding</t>
  </si>
  <si>
    <t>Circ break 1=off, 0=on</t>
  </si>
  <si>
    <t>Revolver Reconciliation</t>
  </si>
  <si>
    <t>DCF Model (Completed from Info on FSM Tab)</t>
  </si>
  <si>
    <t>LTM Year Portion</t>
  </si>
  <si>
    <t>Reporting Date -3Y</t>
  </si>
  <si>
    <t>Reporting Date -2Y</t>
  </si>
  <si>
    <t>Reporting Date -1Y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</si>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</sst>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_)_%;\(#,##0\)_%;_(&quot;–&quot;_)_%;_(@_)_%"/>
    <numFmt numFmtId="165" formatCode="General\x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3" borderId="0" xfId="0" applyFill="1"/>
    <xf numFmtId="0" fontId="1" fillId="0" borderId="5" xfId="0" applyFont="1" applyBorder="1"/>
    <xf numFmtId="0" fontId="0" fillId="0" borderId="6" xfId="0" applyBorder="1"/>
    <xf numFmtId="0" fontId="0" fillId="0" borderId="1" xfId="0" applyBorder="1"/>
    <xf numFmtId="0" fontId="1" fillId="0" borderId="7" xfId="0" applyFont="1" applyBorder="1"/>
    <xf numFmtId="0" fontId="0" fillId="0" borderId="8" xfId="0" applyBorder="1"/>
    <xf numFmtId="0" fontId="0" fillId="0" borderId="4" xfId="0" applyBorder="1"/>
    <xf numFmtId="0" fontId="2" fillId="0" borderId="6" xfId="0" applyFont="1" applyBorder="1"/>
    <xf numFmtId="0" fontId="2" fillId="2" borderId="2" xfId="0" applyFont="1" applyFill="1" applyBorder="1"/>
    <xf numFmtId="0" fontId="2" fillId="0" borderId="0" xfId="0" applyFont="1"/>
    <xf numFmtId="0" fontId="2" fillId="0" borderId="9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0" xfId="0" applyBorder="1"/>
    <xf numFmtId="0" fontId="1" fillId="3" borderId="2" xfId="0" applyFont="1" applyFill="1" applyBorder="1"/>
    <xf numFmtId="0" fontId="11" fillId="3" borderId="0" xfId="0" applyFont="1" applyFill="1"/>
    <xf numFmtId="9" fontId="0" fillId="0" borderId="0" xfId="1" applyFont="1"/>
    <xf numFmtId="0" fontId="6" fillId="4" borderId="0" xfId="0" applyFont="1" applyFill="1"/>
    <xf numFmtId="0" fontId="7" fillId="4" borderId="0" xfId="0" applyFont="1" applyFill="1"/>
    <xf numFmtId="9" fontId="7" fillId="0" borderId="0" xfId="1" applyFont="1"/>
    <xf numFmtId="0" fontId="0" fillId="4" borderId="0" xfId="0" applyFill="1"/>
    <xf numFmtId="164" fontId="12" fillId="0" borderId="11" xfId="0" applyNumberFormat="1" applyFont="1" applyBorder="1" applyAlignment="1">
      <alignment horizontal="center"/>
    </xf>
    <xf numFmtId="9" fontId="1" fillId="0" borderId="0" xfId="1" applyFont="1"/>
    <xf numFmtId="9" fontId="6" fillId="0" borderId="0" xfId="1" applyFont="1"/>
    <xf numFmtId="0" fontId="7" fillId="0" borderId="10" xfId="0" applyFont="1" applyBorder="1"/>
    <xf numFmtId="9" fontId="0" fillId="0" borderId="0" xfId="0" applyNumberFormat="1"/>
    <xf numFmtId="0" fontId="1" fillId="0" borderId="3" xfId="0" applyFont="1" applyBorder="1"/>
    <xf numFmtId="9" fontId="7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8" xfId="0" applyNumberFormat="1" applyBorder="1"/>
    <xf numFmtId="14" fontId="0" fillId="0" borderId="3" xfId="0" applyNumberFormat="1" applyBorder="1"/>
    <xf numFmtId="14" fontId="0" fillId="4" borderId="0" xfId="0" applyNumberFormat="1" applyFill="1"/>
    <xf numFmtId="14" fontId="0" fillId="0" borderId="0" xfId="0" applyNumberFormat="1"/>
    <xf numFmtId="14" fontId="7" fillId="0" borderId="0" xfId="0" applyNumberFormat="1" applyFont="1"/>
    <xf numFmtId="14" fontId="7" fillId="4" borderId="0" xfId="0" applyNumberFormat="1" applyFont="1" applyFill="1"/>
    <xf numFmtId="0" fontId="1" fillId="0" borderId="12" xfId="0" applyFont="1" applyBorder="1"/>
    <xf numFmtId="0" fontId="1" fillId="4" borderId="0" xfId="0" applyFont="1" applyFill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185056</xdr:colOff>
      <xdr:row>0</xdr:row>
      <xdr:rowOff>10886</xdr:rowOff>
    </xdr:from>
    <xdr:to>
      <xdr:col>21</xdr:col>
      <xdr:colOff>196712</xdr:colOff>
      <xdr:row>21</xdr:row>
      <xdr:rowOff>44314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86733-18E6-48AC-9832-ED462BC60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3996" y="10886"/>
          <a:ext cx="3859756" cy="3817302"/>
        </a:xfrm>
        <a:prstGeom prst="rect">
          <a:avLst/>
        </a:prstGeom>
      </xdr:spPr>
    </xdr:pic>
    <xdr:clientData/>
  </xdr:twoCellAnchor>
  <xdr:twoCellAnchor editAs="oneCell">
    <xdr:from>
      <xdr:col>15</xdr:col>
      <xdr:colOff>32657</xdr:colOff>
      <xdr:row>48</xdr:row>
      <xdr:rowOff>152400</xdr:rowOff>
    </xdr:from>
    <xdr:to>
      <xdr:col>21</xdr:col>
      <xdr:colOff>236139</xdr:colOff>
      <xdr:row>69</xdr:row>
      <xdr:rowOff>114476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2CE0973C-F13B-4FD6-AEEE-3CF6863D0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2097" y="8900160"/>
          <a:ext cx="3861082" cy="38101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21</xdr:col>
      <xdr:colOff>203482</xdr:colOff>
      <xdr:row>120</xdr:row>
      <xdr:rowOff>147132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AF072415-B203-4EC8-BDDE-8D611B557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59440" y="18097500"/>
          <a:ext cx="3861082" cy="3812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150</xdr:row>
      <xdr:rowOff>0</xdr:rowOff>
    </xdr:from>
    <xdr:to>
      <xdr:col>21</xdr:col>
      <xdr:colOff>203482</xdr:colOff>
      <xdr:row>170</xdr:row>
      <xdr:rowOff>138168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50F90054-777E-4087-8FA5-00703DF1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59440" y="27264360"/>
          <a:ext cx="3861082" cy="38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185056</xdr:colOff>
      <xdr:row>0</xdr:row>
      <xdr:rowOff>10886</xdr:rowOff>
    </xdr:from>
    <xdr:to>
      <xdr:col>21</xdr:col>
      <xdr:colOff>196712</xdr:colOff>
      <xdr:row>21</xdr:row>
      <xdr:rowOff>33428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5E549-64D9-2A37-C5D5-D49AFA46A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6856" y="10886"/>
          <a:ext cx="3865199" cy="3865199"/>
        </a:xfrm>
        <a:prstGeom prst="rect">
          <a:avLst/>
        </a:prstGeom>
      </xdr:spPr>
    </xdr:pic>
    <xdr:clientData/>
  </xdr:twoCellAnchor>
  <xdr:twoCellAnchor editAs="oneCell">
    <xdr:from>
      <xdr:col>15</xdr:col>
      <xdr:colOff>32657</xdr:colOff>
      <xdr:row>46</xdr:row>
      <xdr:rowOff>152400</xdr:rowOff>
    </xdr:from>
    <xdr:to>
      <xdr:col>21</xdr:col>
      <xdr:colOff>236139</xdr:colOff>
      <xdr:row>67</xdr:row>
      <xdr:rowOff>123440</xdr:rowOff>
    </xdr:to>
    <xdr:pic>
      <xdr:nvPicPr>
        <xdr:cNvPr id="10" name="Picture 9" descr="Logo&#10;&#10;Description automatically generated">
          <a:extLst>
            <a:ext uri="{FF2B5EF4-FFF2-40B4-BE49-F238E27FC236}">
              <a16:creationId xmlns:a16="http://schemas.microsoft.com/office/drawing/2014/main" id="{A7C9AE9C-6C6F-42BB-ABDB-BC284642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820400" y="9024257"/>
          <a:ext cx="3861082" cy="386108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97</xdr:row>
      <xdr:rowOff>0</xdr:rowOff>
    </xdr:from>
    <xdr:to>
      <xdr:col>21</xdr:col>
      <xdr:colOff>203482</xdr:colOff>
      <xdr:row>117</xdr:row>
      <xdr:rowOff>156098</xdr:rowOff>
    </xdr:to>
    <xdr:pic>
      <xdr:nvPicPr>
        <xdr:cNvPr id="11" name="Picture 10" descr="Logo&#10;&#10;Description automatically generated">
          <a:extLst>
            <a:ext uri="{FF2B5EF4-FFF2-40B4-BE49-F238E27FC236}">
              <a16:creationId xmlns:a16="http://schemas.microsoft.com/office/drawing/2014/main" id="{FE7D716F-C4F6-416D-992B-2DAFDC7B5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87743" y="18375086"/>
          <a:ext cx="3861082" cy="3861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7AD-1A38-4736-A869-3DF9A9088736}">
  <dimension ref="B1:O195"/>
  <sheetViews>
    <sheetView tabSelected="1" zoomScale="70" zoomScaleNormal="70" workbookViewId="0">
      <selection activeCell="E60" sqref="E60:M60"/>
    </sheetView>
  </sheetViews>
  <sheetFormatPr defaultRowHeight="14.4" x14ac:dyDescent="0.3"/>
  <cols>
    <col min="1" max="3" width="2.77734375" customWidth="1"/>
    <col min="4" max="4" width="63" customWidth="1"/>
    <col min="10" max="10" width="8.88671875" customWidth="1"/>
    <col min="14" max="15" width="2.77734375" customWidth="1"/>
  </cols>
  <sheetData>
    <row r="1" spans="2:15" ht="12" customHeight="1" x14ac:dyDescent="0.3"/>
    <row r="2" spans="2:15" ht="12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3">
      <c r="B3" s="1"/>
      <c r="O3" s="1"/>
    </row>
    <row r="4" spans="2:15" x14ac:dyDescent="0.3">
      <c r="B4" s="1"/>
      <c r="D4" s="2" t="s">
        <v>0</v>
      </c>
      <c r="O4" s="1"/>
    </row>
    <row r="5" spans="2:15" x14ac:dyDescent="0.3">
      <c r="B5" s="1"/>
      <c r="D5" t="s">
        <v>6</v>
      </c>
      <c r="E5" s="30"/>
      <c r="F5" s="48" t="s">
        <v>209</v>
      </c>
      <c r="G5" s="48"/>
      <c r="H5" s="48"/>
      <c r="I5" s="42"/>
      <c r="J5" t="s">
        <v>205</v>
      </c>
      <c r="K5" s="31">
        <v>1</v>
      </c>
      <c r="O5" s="1"/>
    </row>
    <row r="6" spans="2:15" x14ac:dyDescent="0.3">
      <c r="B6" s="1"/>
      <c r="D6" t="s">
        <v>1</v>
      </c>
      <c r="E6" s="30"/>
      <c r="F6" s="48" t="s">
        <v>210</v>
      </c>
      <c r="G6" s="48"/>
      <c r="H6" s="48"/>
      <c r="I6" s="42"/>
      <c r="O6" s="1"/>
    </row>
    <row r="7" spans="2:15" x14ac:dyDescent="0.3">
      <c r="B7" s="1"/>
      <c r="D7" t="s">
        <v>2</v>
      </c>
      <c r="E7" s="30"/>
      <c r="F7" s="48" t="s">
        <v>211</v>
      </c>
      <c r="G7" s="48"/>
      <c r="H7" s="48"/>
      <c r="I7" s="43">
        <f>E10</f>
        <v>0</v>
      </c>
      <c r="O7" s="1"/>
    </row>
    <row r="8" spans="2:15" x14ac:dyDescent="0.3">
      <c r="B8" s="1"/>
      <c r="D8" t="s">
        <v>4</v>
      </c>
      <c r="E8" s="42"/>
      <c r="F8" t="s">
        <v>101</v>
      </c>
      <c r="I8" s="31" t="s">
        <v>98</v>
      </c>
      <c r="O8" s="1"/>
    </row>
    <row r="9" spans="2:15" x14ac:dyDescent="0.3">
      <c r="B9" s="1"/>
      <c r="D9" t="s">
        <v>3</v>
      </c>
      <c r="E9" s="30"/>
      <c r="F9" s="48" t="s">
        <v>107</v>
      </c>
      <c r="G9" s="48"/>
      <c r="H9" s="48"/>
      <c r="I9" s="29">
        <v>0.04</v>
      </c>
      <c r="J9" s="29"/>
      <c r="O9" s="1"/>
    </row>
    <row r="10" spans="2:15" x14ac:dyDescent="0.3">
      <c r="B10" s="1"/>
      <c r="D10" t="s">
        <v>5</v>
      </c>
      <c r="E10" s="42"/>
      <c r="F10" t="s">
        <v>204</v>
      </c>
      <c r="I10">
        <f>'DCF Model Complete Output'!I5</f>
        <v>0</v>
      </c>
      <c r="O10" s="1"/>
    </row>
    <row r="11" spans="2:15" x14ac:dyDescent="0.3">
      <c r="B11" s="1"/>
      <c r="O11" s="1"/>
    </row>
    <row r="12" spans="2:15" x14ac:dyDescent="0.3">
      <c r="B12" s="1"/>
      <c r="C12" s="1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ht="15" thickBot="1" x14ac:dyDescent="0.35">
      <c r="B13" s="1"/>
      <c r="O13" s="1"/>
    </row>
    <row r="14" spans="2:15" x14ac:dyDescent="0.3">
      <c r="B14" s="1"/>
      <c r="D14" s="46" t="s">
        <v>7</v>
      </c>
      <c r="E14" s="40">
        <f>I5</f>
        <v>0</v>
      </c>
      <c r="F14" s="41">
        <f>I6</f>
        <v>0</v>
      </c>
      <c r="G14" s="41">
        <f>I7</f>
        <v>0</v>
      </c>
      <c r="H14" s="8" t="s">
        <v>11</v>
      </c>
      <c r="I14" s="8" t="s">
        <v>12</v>
      </c>
      <c r="J14" s="8" t="s">
        <v>13</v>
      </c>
      <c r="K14" s="8" t="s">
        <v>14</v>
      </c>
      <c r="L14" s="8" t="s">
        <v>15</v>
      </c>
      <c r="M14" s="15" t="s">
        <v>100</v>
      </c>
      <c r="O14" s="1"/>
    </row>
    <row r="15" spans="2:15" x14ac:dyDescent="0.3">
      <c r="B15" s="1"/>
      <c r="D15" s="16" t="s">
        <v>16</v>
      </c>
      <c r="E15" s="27"/>
      <c r="F15" s="27"/>
      <c r="G15" s="27"/>
      <c r="H15" s="2" t="e">
        <f t="shared" ref="H15:M15" ca="1" si="0">G15*(1+H35)</f>
        <v>#DIV/0!</v>
      </c>
      <c r="I15" s="2" t="e">
        <f t="shared" ca="1" si="0"/>
        <v>#DIV/0!</v>
      </c>
      <c r="J15" s="2" t="e">
        <f t="shared" ca="1" si="0"/>
        <v>#DIV/0!</v>
      </c>
      <c r="K15" s="2" t="e">
        <f t="shared" ca="1" si="0"/>
        <v>#DIV/0!</v>
      </c>
      <c r="L15" s="2" t="e">
        <f t="shared" ca="1" si="0"/>
        <v>#DIV/0!</v>
      </c>
      <c r="M15" s="2" t="e">
        <f t="shared" ca="1" si="0"/>
        <v>#DIV/0!</v>
      </c>
      <c r="O15" s="1"/>
    </row>
    <row r="16" spans="2:15" x14ac:dyDescent="0.3">
      <c r="B16" s="1"/>
      <c r="D16" s="6" t="s">
        <v>17</v>
      </c>
      <c r="E16" s="28"/>
      <c r="F16" s="28"/>
      <c r="G16" s="28"/>
      <c r="H16" t="e">
        <f ca="1">H15-H17</f>
        <v>#DIV/0!</v>
      </c>
      <c r="I16" t="e">
        <f t="shared" ref="I16:M16" ca="1" si="1">I15-I17</f>
        <v>#DIV/0!</v>
      </c>
      <c r="J16" t="e">
        <f t="shared" ca="1" si="1"/>
        <v>#DIV/0!</v>
      </c>
      <c r="K16" t="e">
        <f t="shared" ca="1" si="1"/>
        <v>#DIV/0!</v>
      </c>
      <c r="L16" t="e">
        <f t="shared" ca="1" si="1"/>
        <v>#DIV/0!</v>
      </c>
      <c r="M16" t="e">
        <f t="shared" ca="1" si="1"/>
        <v>#DIV/0!</v>
      </c>
      <c r="O16" s="1"/>
    </row>
    <row r="17" spans="2:15" x14ac:dyDescent="0.3">
      <c r="B17" s="1"/>
      <c r="D17" s="7" t="s">
        <v>18</v>
      </c>
      <c r="E17" s="47"/>
      <c r="F17" s="47"/>
      <c r="G17" s="47"/>
      <c r="H17" s="2">
        <f ca="1">H17*H38</f>
        <v>0</v>
      </c>
      <c r="I17" s="2">
        <f t="shared" ref="I17:M17" ca="1" si="2">I17*I38</f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O17" s="1"/>
    </row>
    <row r="18" spans="2:15" x14ac:dyDescent="0.3">
      <c r="B18" s="1"/>
      <c r="D18" s="6" t="s">
        <v>19</v>
      </c>
      <c r="E18" s="28"/>
      <c r="F18" s="28"/>
      <c r="G18" s="28"/>
      <c r="H18" t="e">
        <f t="shared" ref="H18:M18" ca="1" si="3">H15*H40</f>
        <v>#DIV/0!</v>
      </c>
      <c r="I18" t="e">
        <f t="shared" ca="1" si="3"/>
        <v>#DIV/0!</v>
      </c>
      <c r="J18" t="e">
        <f t="shared" ca="1" si="3"/>
        <v>#DIV/0!</v>
      </c>
      <c r="K18" t="e">
        <f t="shared" ca="1" si="3"/>
        <v>#DIV/0!</v>
      </c>
      <c r="L18" t="e">
        <f t="shared" ca="1" si="3"/>
        <v>#DIV/0!</v>
      </c>
      <c r="M18" t="e">
        <f t="shared" ca="1" si="3"/>
        <v>#DIV/0!</v>
      </c>
      <c r="O18" s="1"/>
    </row>
    <row r="19" spans="2:15" x14ac:dyDescent="0.3">
      <c r="B19" s="1"/>
      <c r="D19" s="6" t="s">
        <v>20</v>
      </c>
      <c r="E19" s="28"/>
      <c r="F19" s="28"/>
      <c r="G19" s="28"/>
      <c r="H19" t="e">
        <f t="shared" ref="H19:M19" ca="1" si="4">H15*H42</f>
        <v>#DIV/0!</v>
      </c>
      <c r="I19" t="e">
        <f t="shared" ca="1" si="4"/>
        <v>#DIV/0!</v>
      </c>
      <c r="J19" t="e">
        <f t="shared" ca="1" si="4"/>
        <v>#DIV/0!</v>
      </c>
      <c r="K19" t="e">
        <f t="shared" ca="1" si="4"/>
        <v>#DIV/0!</v>
      </c>
      <c r="L19" t="e">
        <f t="shared" ca="1" si="4"/>
        <v>#DIV/0!</v>
      </c>
      <c r="M19" t="e">
        <f t="shared" ca="1" si="4"/>
        <v>#DIV/0!</v>
      </c>
      <c r="O19" s="1"/>
    </row>
    <row r="20" spans="2:15" x14ac:dyDescent="0.3">
      <c r="B20" s="1"/>
      <c r="D20" s="7" t="s">
        <v>21</v>
      </c>
      <c r="E20" s="47"/>
      <c r="F20" s="47"/>
      <c r="G20" s="47"/>
      <c r="H20" s="2" t="e">
        <f t="shared" ref="H20:M20" ca="1" si="5">SUM(H17:H19)</f>
        <v>#DIV/0!</v>
      </c>
      <c r="I20" s="2" t="e">
        <f t="shared" ca="1" si="5"/>
        <v>#DIV/0!</v>
      </c>
      <c r="J20" s="2" t="e">
        <f t="shared" ca="1" si="5"/>
        <v>#DIV/0!</v>
      </c>
      <c r="K20" s="2" t="e">
        <f t="shared" ca="1" si="5"/>
        <v>#DIV/0!</v>
      </c>
      <c r="L20" s="2" t="e">
        <f t="shared" ca="1" si="5"/>
        <v>#DIV/0!</v>
      </c>
      <c r="M20" s="2" t="e">
        <f t="shared" ca="1" si="5"/>
        <v>#DIV/0!</v>
      </c>
      <c r="O20" s="1"/>
    </row>
    <row r="21" spans="2:15" x14ac:dyDescent="0.3">
      <c r="B21" s="1"/>
      <c r="D21" s="6" t="s">
        <v>22</v>
      </c>
      <c r="E21" s="28"/>
      <c r="F21" s="28"/>
      <c r="G21" s="28"/>
      <c r="H21" s="21">
        <f ca="1">H193</f>
        <v>0</v>
      </c>
      <c r="I21" s="21">
        <f t="shared" ref="I21:M21" ca="1" si="6">I193</f>
        <v>0</v>
      </c>
      <c r="J21" s="21">
        <f t="shared" ca="1" si="6"/>
        <v>0</v>
      </c>
      <c r="K21" s="21">
        <f t="shared" ca="1" si="6"/>
        <v>0</v>
      </c>
      <c r="L21" s="21">
        <f t="shared" ca="1" si="6"/>
        <v>0</v>
      </c>
      <c r="M21" s="21">
        <f t="shared" ca="1" si="6"/>
        <v>0</v>
      </c>
      <c r="O21" s="1"/>
    </row>
    <row r="22" spans="2:15" x14ac:dyDescent="0.3">
      <c r="B22" s="1"/>
      <c r="D22" s="6" t="s">
        <v>23</v>
      </c>
      <c r="E22" s="28"/>
      <c r="F22" s="28"/>
      <c r="G22" s="28"/>
      <c r="H22" s="21" t="e">
        <f ca="1">-H185</f>
        <v>#DIV/0!</v>
      </c>
      <c r="I22" s="21" t="e">
        <f t="shared" ref="I22:M22" ca="1" si="7">-I185</f>
        <v>#DIV/0!</v>
      </c>
      <c r="J22" s="21" t="e">
        <f t="shared" ca="1" si="7"/>
        <v>#DIV/0!</v>
      </c>
      <c r="K22" s="21" t="e">
        <f t="shared" ca="1" si="7"/>
        <v>#DIV/0!</v>
      </c>
      <c r="L22" s="21" t="e">
        <f t="shared" ca="1" si="7"/>
        <v>#DIV/0!</v>
      </c>
      <c r="M22" s="21" t="e">
        <f t="shared" ca="1" si="7"/>
        <v>#DIV/0!</v>
      </c>
      <c r="O22" s="1"/>
    </row>
    <row r="23" spans="2:15" x14ac:dyDescent="0.3">
      <c r="B23" s="1"/>
      <c r="D23" s="6" t="s">
        <v>24</v>
      </c>
      <c r="E23" s="28"/>
      <c r="F23" s="28"/>
      <c r="G23" s="28"/>
      <c r="H23" s="21">
        <f>G23</f>
        <v>0</v>
      </c>
      <c r="I23" s="21">
        <f t="shared" ref="I23:M23" si="8">H23</f>
        <v>0</v>
      </c>
      <c r="J23" s="21">
        <f t="shared" si="8"/>
        <v>0</v>
      </c>
      <c r="K23" s="21">
        <f t="shared" si="8"/>
        <v>0</v>
      </c>
      <c r="L23" s="21">
        <f t="shared" si="8"/>
        <v>0</v>
      </c>
      <c r="M23" s="21">
        <f t="shared" si="8"/>
        <v>0</v>
      </c>
      <c r="O23" s="1"/>
    </row>
    <row r="24" spans="2:15" x14ac:dyDescent="0.3">
      <c r="B24" s="1"/>
      <c r="D24" s="7" t="s">
        <v>25</v>
      </c>
      <c r="E24" s="47"/>
      <c r="F24" s="47"/>
      <c r="G24" s="47"/>
      <c r="H24" s="2">
        <f t="shared" ref="H24:M24" ca="1" si="9">SUM(H20:H23)</f>
        <v>0</v>
      </c>
      <c r="I24" s="2">
        <f t="shared" ca="1" si="9"/>
        <v>0</v>
      </c>
      <c r="J24" s="2">
        <f t="shared" ca="1" si="9"/>
        <v>0</v>
      </c>
      <c r="K24" s="2">
        <f t="shared" ca="1" si="9"/>
        <v>0</v>
      </c>
      <c r="L24" s="2">
        <f t="shared" ca="1" si="9"/>
        <v>0</v>
      </c>
      <c r="M24" s="2">
        <f t="shared" ca="1" si="9"/>
        <v>0</v>
      </c>
      <c r="O24" s="1"/>
    </row>
    <row r="25" spans="2:15" x14ac:dyDescent="0.3">
      <c r="B25" s="1"/>
      <c r="D25" s="6" t="s">
        <v>26</v>
      </c>
      <c r="E25" s="28"/>
      <c r="F25" s="28"/>
      <c r="G25" s="28"/>
      <c r="H25" s="21">
        <f t="shared" ref="H25:M25" ca="1" si="10">H24*(-H46)</f>
        <v>0</v>
      </c>
      <c r="I25" s="21">
        <f t="shared" ca="1" si="10"/>
        <v>0</v>
      </c>
      <c r="J25" s="21">
        <f t="shared" ca="1" si="10"/>
        <v>0</v>
      </c>
      <c r="K25" s="21">
        <f t="shared" ca="1" si="10"/>
        <v>0</v>
      </c>
      <c r="L25" s="21">
        <f t="shared" ca="1" si="10"/>
        <v>0</v>
      </c>
      <c r="M25" s="21">
        <f t="shared" ca="1" si="10"/>
        <v>0</v>
      </c>
      <c r="O25" s="1"/>
    </row>
    <row r="26" spans="2:15" x14ac:dyDescent="0.3">
      <c r="B26" s="1"/>
      <c r="D26" s="5" t="s">
        <v>27</v>
      </c>
      <c r="E26" s="47"/>
      <c r="F26" s="47"/>
      <c r="G26" s="47"/>
      <c r="H26" s="2">
        <f t="shared" ref="H26:M26" ca="1" si="11">SUM(H24:H25)</f>
        <v>0</v>
      </c>
      <c r="I26" s="2">
        <f t="shared" ca="1" si="11"/>
        <v>0</v>
      </c>
      <c r="J26" s="2">
        <f t="shared" ca="1" si="11"/>
        <v>0</v>
      </c>
      <c r="K26" s="2">
        <f t="shared" ca="1" si="11"/>
        <v>0</v>
      </c>
      <c r="L26" s="2">
        <f t="shared" ca="1" si="11"/>
        <v>0</v>
      </c>
      <c r="M26" s="2">
        <f t="shared" ca="1" si="11"/>
        <v>0</v>
      </c>
      <c r="O26" s="1"/>
    </row>
    <row r="27" spans="2:15" ht="15" thickBot="1" x14ac:dyDescent="0.35">
      <c r="B27" s="1"/>
      <c r="D27" s="3"/>
      <c r="O27" s="1"/>
    </row>
    <row r="28" spans="2:15" x14ac:dyDescent="0.3">
      <c r="B28" s="1"/>
      <c r="D28" s="10" t="s">
        <v>28</v>
      </c>
      <c r="E28" s="14" t="s">
        <v>8</v>
      </c>
      <c r="F28" s="8" t="s">
        <v>9</v>
      </c>
      <c r="G28" s="8" t="s">
        <v>10</v>
      </c>
      <c r="H28" s="8" t="s">
        <v>11</v>
      </c>
      <c r="I28" s="8" t="s">
        <v>12</v>
      </c>
      <c r="J28" s="8" t="s">
        <v>13</v>
      </c>
      <c r="K28" s="8" t="s">
        <v>14</v>
      </c>
      <c r="L28" s="8" t="s">
        <v>15</v>
      </c>
      <c r="M28" s="15" t="s">
        <v>100</v>
      </c>
      <c r="O28" s="1"/>
    </row>
    <row r="29" spans="2:15" x14ac:dyDescent="0.3">
      <c r="B29" s="1"/>
      <c r="D29" s="11" t="s">
        <v>29</v>
      </c>
      <c r="E29" s="28"/>
      <c r="F29" s="28"/>
      <c r="G29" s="28"/>
      <c r="H29" t="e">
        <f ca="1">H151</f>
        <v>#DIV/0!</v>
      </c>
      <c r="I29" t="e">
        <f t="shared" ref="I29:M29" ca="1" si="12">I151</f>
        <v>#DIV/0!</v>
      </c>
      <c r="J29" t="e">
        <f t="shared" ca="1" si="12"/>
        <v>#DIV/0!</v>
      </c>
      <c r="K29" t="e">
        <f t="shared" ca="1" si="12"/>
        <v>#DIV/0!</v>
      </c>
      <c r="L29" t="e">
        <f t="shared" ca="1" si="12"/>
        <v>#DIV/0!</v>
      </c>
      <c r="M29" t="e">
        <f t="shared" ca="1" si="12"/>
        <v>#DIV/0!</v>
      </c>
      <c r="O29" s="1"/>
    </row>
    <row r="30" spans="2:15" x14ac:dyDescent="0.3">
      <c r="B30" s="1"/>
      <c r="D30" s="7" t="s">
        <v>30</v>
      </c>
      <c r="E30" s="22">
        <f t="shared" ref="E30:M30" si="13">E20+E29</f>
        <v>0</v>
      </c>
      <c r="F30" s="22">
        <f t="shared" si="13"/>
        <v>0</v>
      </c>
      <c r="G30" s="22">
        <f t="shared" si="13"/>
        <v>0</v>
      </c>
      <c r="H30" s="22" t="e">
        <f t="shared" ca="1" si="13"/>
        <v>#DIV/0!</v>
      </c>
      <c r="I30" s="22" t="e">
        <f t="shared" ca="1" si="13"/>
        <v>#DIV/0!</v>
      </c>
      <c r="J30" s="22" t="e">
        <f t="shared" ca="1" si="13"/>
        <v>#DIV/0!</v>
      </c>
      <c r="K30" s="22" t="e">
        <f t="shared" ca="1" si="13"/>
        <v>#DIV/0!</v>
      </c>
      <c r="L30" s="22" t="e">
        <f t="shared" ca="1" si="13"/>
        <v>#DIV/0!</v>
      </c>
      <c r="M30" s="22" t="e">
        <f t="shared" ca="1" si="13"/>
        <v>#DIV/0!</v>
      </c>
      <c r="O30" s="1"/>
    </row>
    <row r="31" spans="2:15" x14ac:dyDescent="0.3">
      <c r="B31" s="1"/>
      <c r="D31" s="6" t="s">
        <v>31</v>
      </c>
      <c r="E31" s="28"/>
      <c r="F31" s="28"/>
      <c r="G31" s="28"/>
      <c r="H31" t="e">
        <f ca="1">G31*(1+H35)</f>
        <v>#DIV/0!</v>
      </c>
      <c r="I31" t="e">
        <f t="shared" ref="I31:M31" ca="1" si="14">H31*(1+I35)</f>
        <v>#DIV/0!</v>
      </c>
      <c r="J31" t="e">
        <f t="shared" ca="1" si="14"/>
        <v>#DIV/0!</v>
      </c>
      <c r="K31" t="e">
        <f t="shared" ca="1" si="14"/>
        <v>#DIV/0!</v>
      </c>
      <c r="L31" t="e">
        <f t="shared" ca="1" si="14"/>
        <v>#DIV/0!</v>
      </c>
      <c r="M31" t="e">
        <f t="shared" ca="1" si="14"/>
        <v>#DIV/0!</v>
      </c>
      <c r="O31" s="1"/>
    </row>
    <row r="32" spans="2:15" x14ac:dyDescent="0.3">
      <c r="B32" s="1"/>
      <c r="D32" s="12" t="s">
        <v>32</v>
      </c>
      <c r="E32">
        <f>SUM(E30:E31)</f>
        <v>0</v>
      </c>
      <c r="F32">
        <f t="shared" ref="F32:M32" si="15">SUM(F30:F31)</f>
        <v>0</v>
      </c>
      <c r="G32">
        <f t="shared" si="15"/>
        <v>0</v>
      </c>
      <c r="H32" t="e">
        <f t="shared" ca="1" si="15"/>
        <v>#DIV/0!</v>
      </c>
      <c r="I32" t="e">
        <f t="shared" ca="1" si="15"/>
        <v>#DIV/0!</v>
      </c>
      <c r="J32" t="e">
        <f t="shared" ca="1" si="15"/>
        <v>#DIV/0!</v>
      </c>
      <c r="K32" t="e">
        <f t="shared" ca="1" si="15"/>
        <v>#DIV/0!</v>
      </c>
      <c r="L32" t="e">
        <f t="shared" ca="1" si="15"/>
        <v>#DIV/0!</v>
      </c>
      <c r="M32" t="e">
        <f t="shared" ca="1" si="15"/>
        <v>#DIV/0!</v>
      </c>
      <c r="O32" s="1"/>
    </row>
    <row r="33" spans="2:15" ht="15" thickBot="1" x14ac:dyDescent="0.35">
      <c r="B33" s="1"/>
      <c r="O33" s="1"/>
    </row>
    <row r="34" spans="2:15" x14ac:dyDescent="0.3">
      <c r="B34" s="1"/>
      <c r="D34" s="10" t="s">
        <v>33</v>
      </c>
      <c r="E34" s="14" t="s">
        <v>8</v>
      </c>
      <c r="F34" s="8" t="s">
        <v>9</v>
      </c>
      <c r="G34" s="8" t="s">
        <v>10</v>
      </c>
      <c r="H34" s="8" t="s">
        <v>11</v>
      </c>
      <c r="I34" s="8" t="s">
        <v>12</v>
      </c>
      <c r="J34" s="8" t="s">
        <v>13</v>
      </c>
      <c r="K34" s="8" t="s">
        <v>14</v>
      </c>
      <c r="L34" s="8" t="s">
        <v>15</v>
      </c>
      <c r="M34" s="15" t="s">
        <v>100</v>
      </c>
      <c r="O34" s="1"/>
    </row>
    <row r="35" spans="2:15" x14ac:dyDescent="0.3">
      <c r="B35" s="1"/>
      <c r="D35" s="16" t="s">
        <v>34</v>
      </c>
      <c r="E35" s="32"/>
      <c r="F35" s="32" t="e">
        <f>(F15-E15)/E15</f>
        <v>#DIV/0!</v>
      </c>
      <c r="G35" s="32" t="e">
        <f>(G15-F15)/F15</f>
        <v>#DIV/0!</v>
      </c>
      <c r="H35" s="33" t="e">
        <f ca="1">H115</f>
        <v>#DIV/0!</v>
      </c>
      <c r="I35" s="33" t="e">
        <f t="shared" ref="I35:M35" ca="1" si="16">I115</f>
        <v>#DIV/0!</v>
      </c>
      <c r="J35" s="33" t="e">
        <f t="shared" ca="1" si="16"/>
        <v>#DIV/0!</v>
      </c>
      <c r="K35" s="33" t="e">
        <f t="shared" ca="1" si="16"/>
        <v>#DIV/0!</v>
      </c>
      <c r="L35" s="33" t="e">
        <f t="shared" ca="1" si="16"/>
        <v>#DIV/0!</v>
      </c>
      <c r="M35" s="33" t="e">
        <f t="shared" ca="1" si="16"/>
        <v>#DIV/0!</v>
      </c>
      <c r="O35" s="1"/>
    </row>
    <row r="36" spans="2:15" x14ac:dyDescent="0.3">
      <c r="B36" s="1"/>
      <c r="D36" s="6" t="s">
        <v>35</v>
      </c>
      <c r="E36" s="26" t="e">
        <f t="shared" ref="E36:M36" si="17">E16/E15</f>
        <v>#DIV/0!</v>
      </c>
      <c r="F36" s="26" t="e">
        <f t="shared" si="17"/>
        <v>#DIV/0!</v>
      </c>
      <c r="G36" s="26" t="e">
        <f t="shared" si="17"/>
        <v>#DIV/0!</v>
      </c>
      <c r="H36" s="26" t="e">
        <f t="shared" ca="1" si="17"/>
        <v>#DIV/0!</v>
      </c>
      <c r="I36" s="26" t="e">
        <f t="shared" ca="1" si="17"/>
        <v>#DIV/0!</v>
      </c>
      <c r="J36" s="26" t="e">
        <f t="shared" ca="1" si="17"/>
        <v>#DIV/0!</v>
      </c>
      <c r="K36" s="26" t="e">
        <f t="shared" ca="1" si="17"/>
        <v>#DIV/0!</v>
      </c>
      <c r="L36" s="26" t="e">
        <f t="shared" ca="1" si="17"/>
        <v>#DIV/0!</v>
      </c>
      <c r="M36" s="26" t="e">
        <f t="shared" ca="1" si="17"/>
        <v>#DIV/0!</v>
      </c>
      <c r="O36" s="1"/>
    </row>
    <row r="37" spans="2:15" x14ac:dyDescent="0.3">
      <c r="B37" s="1"/>
      <c r="D37" s="6" t="s">
        <v>36</v>
      </c>
      <c r="E37" s="26"/>
      <c r="F37" s="26" t="e">
        <f t="shared" ref="F37:M37" si="18">(F16-E16)/E16</f>
        <v>#DIV/0!</v>
      </c>
      <c r="G37" s="26" t="e">
        <f t="shared" si="18"/>
        <v>#DIV/0!</v>
      </c>
      <c r="H37" s="26" t="e">
        <f t="shared" ca="1" si="18"/>
        <v>#DIV/0!</v>
      </c>
      <c r="I37" s="26" t="e">
        <f t="shared" ca="1" si="18"/>
        <v>#DIV/0!</v>
      </c>
      <c r="J37" s="26" t="e">
        <f t="shared" ca="1" si="18"/>
        <v>#DIV/0!</v>
      </c>
      <c r="K37" s="26" t="e">
        <f t="shared" ca="1" si="18"/>
        <v>#DIV/0!</v>
      </c>
      <c r="L37" s="26" t="e">
        <f t="shared" ca="1" si="18"/>
        <v>#DIV/0!</v>
      </c>
      <c r="M37" s="26" t="e">
        <f t="shared" ca="1" si="18"/>
        <v>#DIV/0!</v>
      </c>
      <c r="O37" s="1"/>
    </row>
    <row r="38" spans="2:15" x14ac:dyDescent="0.3">
      <c r="B38" s="1"/>
      <c r="D38" s="7" t="s">
        <v>37</v>
      </c>
      <c r="E38" s="32" t="e">
        <f>E17/E15</f>
        <v>#DIV/0!</v>
      </c>
      <c r="F38" s="32" t="e">
        <f>F17/F15</f>
        <v>#DIV/0!</v>
      </c>
      <c r="G38" s="32" t="e">
        <f>G17/G15</f>
        <v>#DIV/0!</v>
      </c>
      <c r="H38" s="33" t="e">
        <f ca="1">H116</f>
        <v>#N/A</v>
      </c>
      <c r="I38" s="33" t="e">
        <f t="shared" ref="I38:M38" ca="1" si="19">I116</f>
        <v>#N/A</v>
      </c>
      <c r="J38" s="33" t="e">
        <f t="shared" ca="1" si="19"/>
        <v>#N/A</v>
      </c>
      <c r="K38" s="33" t="e">
        <f t="shared" ca="1" si="19"/>
        <v>#N/A</v>
      </c>
      <c r="L38" s="33" t="e">
        <f t="shared" ca="1" si="19"/>
        <v>#N/A</v>
      </c>
      <c r="M38" s="33" t="e">
        <f t="shared" ca="1" si="19"/>
        <v>#N/A</v>
      </c>
      <c r="O38" s="1"/>
    </row>
    <row r="39" spans="2:15" x14ac:dyDescent="0.3">
      <c r="B39" s="1"/>
      <c r="D39" s="6" t="s">
        <v>38</v>
      </c>
      <c r="E39" s="26"/>
      <c r="F39" s="26" t="e">
        <f t="shared" ref="F39:M39" si="20">(F17-E17)/E17</f>
        <v>#DIV/0!</v>
      </c>
      <c r="G39" s="26" t="e">
        <f t="shared" si="20"/>
        <v>#DIV/0!</v>
      </c>
      <c r="H39" s="26" t="e">
        <f t="shared" ca="1" si="20"/>
        <v>#DIV/0!</v>
      </c>
      <c r="I39" s="26" t="e">
        <f t="shared" ca="1" si="20"/>
        <v>#DIV/0!</v>
      </c>
      <c r="J39" s="26" t="e">
        <f t="shared" ca="1" si="20"/>
        <v>#DIV/0!</v>
      </c>
      <c r="K39" s="26" t="e">
        <f t="shared" ca="1" si="20"/>
        <v>#DIV/0!</v>
      </c>
      <c r="L39" s="26" t="e">
        <f t="shared" ca="1" si="20"/>
        <v>#DIV/0!</v>
      </c>
      <c r="M39" s="26" t="e">
        <f t="shared" ca="1" si="20"/>
        <v>#DIV/0!</v>
      </c>
      <c r="O39" s="1"/>
    </row>
    <row r="40" spans="2:15" x14ac:dyDescent="0.3">
      <c r="B40" s="1"/>
      <c r="D40" s="6" t="s">
        <v>39</v>
      </c>
      <c r="E40" s="26" t="e">
        <f>E18/E15</f>
        <v>#DIV/0!</v>
      </c>
      <c r="F40" s="26" t="e">
        <f>F18/F15</f>
        <v>#DIV/0!</v>
      </c>
      <c r="G40" s="26" t="e">
        <f>G18/G15</f>
        <v>#DIV/0!</v>
      </c>
      <c r="H40" s="29" t="e">
        <f ca="1">H117</f>
        <v>#DIV/0!</v>
      </c>
      <c r="I40" s="29" t="e">
        <f t="shared" ref="I40:M40" ca="1" si="21">I117</f>
        <v>#DIV/0!</v>
      </c>
      <c r="J40" s="29" t="e">
        <f t="shared" ca="1" si="21"/>
        <v>#DIV/0!</v>
      </c>
      <c r="K40" s="29" t="e">
        <f t="shared" ca="1" si="21"/>
        <v>#DIV/0!</v>
      </c>
      <c r="L40" s="29" t="e">
        <f t="shared" ca="1" si="21"/>
        <v>#DIV/0!</v>
      </c>
      <c r="M40" s="29" t="e">
        <f t="shared" ca="1" si="21"/>
        <v>#DIV/0!</v>
      </c>
      <c r="O40" s="1"/>
    </row>
    <row r="41" spans="2:15" x14ac:dyDescent="0.3">
      <c r="B41" s="1"/>
      <c r="D41" s="6" t="s">
        <v>40</v>
      </c>
      <c r="E41" s="26"/>
      <c r="F41" s="26" t="e">
        <f t="shared" ref="F41:M41" si="22">(F18-E18)/E18</f>
        <v>#DIV/0!</v>
      </c>
      <c r="G41" s="26" t="e">
        <f t="shared" si="22"/>
        <v>#DIV/0!</v>
      </c>
      <c r="H41" s="26" t="e">
        <f t="shared" ca="1" si="22"/>
        <v>#DIV/0!</v>
      </c>
      <c r="I41" s="26" t="e">
        <f t="shared" ca="1" si="22"/>
        <v>#DIV/0!</v>
      </c>
      <c r="J41" s="26" t="e">
        <f t="shared" ca="1" si="22"/>
        <v>#DIV/0!</v>
      </c>
      <c r="K41" s="26" t="e">
        <f t="shared" ca="1" si="22"/>
        <v>#DIV/0!</v>
      </c>
      <c r="L41" s="26" t="e">
        <f t="shared" ca="1" si="22"/>
        <v>#DIV/0!</v>
      </c>
      <c r="M41" s="26" t="e">
        <f t="shared" ca="1" si="22"/>
        <v>#DIV/0!</v>
      </c>
      <c r="O41" s="1"/>
    </row>
    <row r="42" spans="2:15" x14ac:dyDescent="0.3">
      <c r="B42" s="1"/>
      <c r="D42" s="6" t="s">
        <v>41</v>
      </c>
      <c r="E42" s="26" t="e">
        <f>E19/E15</f>
        <v>#DIV/0!</v>
      </c>
      <c r="F42" s="26" t="e">
        <f>F19/F15</f>
        <v>#DIV/0!</v>
      </c>
      <c r="G42" s="26" t="e">
        <f>G19/G15</f>
        <v>#DIV/0!</v>
      </c>
      <c r="H42" s="29" t="e">
        <f ca="1">H118</f>
        <v>#DIV/0!</v>
      </c>
      <c r="I42" s="29" t="e">
        <f t="shared" ref="I42:M42" ca="1" si="23">I118</f>
        <v>#DIV/0!</v>
      </c>
      <c r="J42" s="29" t="e">
        <f t="shared" ca="1" si="23"/>
        <v>#DIV/0!</v>
      </c>
      <c r="K42" s="29" t="e">
        <f t="shared" ca="1" si="23"/>
        <v>#DIV/0!</v>
      </c>
      <c r="L42" s="29" t="e">
        <f t="shared" ca="1" si="23"/>
        <v>#DIV/0!</v>
      </c>
      <c r="M42" s="29" t="e">
        <f t="shared" ca="1" si="23"/>
        <v>#DIV/0!</v>
      </c>
      <c r="O42" s="1"/>
    </row>
    <row r="43" spans="2:15" x14ac:dyDescent="0.3">
      <c r="B43" s="1"/>
      <c r="D43" s="6" t="s">
        <v>42</v>
      </c>
      <c r="E43" s="26"/>
      <c r="F43" s="26" t="e">
        <f t="shared" ref="F43:M43" si="24">(F19-E19)/E19</f>
        <v>#DIV/0!</v>
      </c>
      <c r="G43" s="26" t="e">
        <f t="shared" si="24"/>
        <v>#DIV/0!</v>
      </c>
      <c r="H43" s="26" t="e">
        <f t="shared" ca="1" si="24"/>
        <v>#DIV/0!</v>
      </c>
      <c r="I43" s="26" t="e">
        <f t="shared" ca="1" si="24"/>
        <v>#DIV/0!</v>
      </c>
      <c r="J43" s="26" t="e">
        <f t="shared" ca="1" si="24"/>
        <v>#DIV/0!</v>
      </c>
      <c r="K43" s="26" t="e">
        <f t="shared" ca="1" si="24"/>
        <v>#DIV/0!</v>
      </c>
      <c r="L43" s="26" t="e">
        <f t="shared" ca="1" si="24"/>
        <v>#DIV/0!</v>
      </c>
      <c r="M43" s="26" t="e">
        <f t="shared" ca="1" si="24"/>
        <v>#DIV/0!</v>
      </c>
      <c r="O43" s="1"/>
    </row>
    <row r="44" spans="2:15" x14ac:dyDescent="0.3">
      <c r="B44" s="1"/>
      <c r="D44" s="7" t="s">
        <v>43</v>
      </c>
      <c r="E44" s="32" t="e">
        <f t="shared" ref="E44:M44" si="25">E20/E15</f>
        <v>#DIV/0!</v>
      </c>
      <c r="F44" s="32" t="e">
        <f t="shared" si="25"/>
        <v>#DIV/0!</v>
      </c>
      <c r="G44" s="32" t="e">
        <f t="shared" si="25"/>
        <v>#DIV/0!</v>
      </c>
      <c r="H44" s="32" t="e">
        <f t="shared" ca="1" si="25"/>
        <v>#DIV/0!</v>
      </c>
      <c r="I44" s="32" t="e">
        <f t="shared" ca="1" si="25"/>
        <v>#DIV/0!</v>
      </c>
      <c r="J44" s="32" t="e">
        <f t="shared" ca="1" si="25"/>
        <v>#DIV/0!</v>
      </c>
      <c r="K44" s="32" t="e">
        <f t="shared" ca="1" si="25"/>
        <v>#DIV/0!</v>
      </c>
      <c r="L44" s="32" t="e">
        <f t="shared" ca="1" si="25"/>
        <v>#DIV/0!</v>
      </c>
      <c r="M44" s="32" t="e">
        <f t="shared" ca="1" si="25"/>
        <v>#DIV/0!</v>
      </c>
      <c r="O44" s="1"/>
    </row>
    <row r="45" spans="2:15" x14ac:dyDescent="0.3">
      <c r="B45" s="1"/>
      <c r="D45" s="6" t="s">
        <v>44</v>
      </c>
      <c r="E45" s="26"/>
      <c r="F45" s="26" t="e">
        <f t="shared" ref="F45:M45" si="26">(F20-E20)/E20</f>
        <v>#DIV/0!</v>
      </c>
      <c r="G45" s="26" t="e">
        <f t="shared" si="26"/>
        <v>#DIV/0!</v>
      </c>
      <c r="H45" s="26" t="e">
        <f t="shared" ca="1" si="26"/>
        <v>#DIV/0!</v>
      </c>
      <c r="I45" s="26" t="e">
        <f t="shared" ca="1" si="26"/>
        <v>#DIV/0!</v>
      </c>
      <c r="J45" s="26" t="e">
        <f t="shared" ca="1" si="26"/>
        <v>#DIV/0!</v>
      </c>
      <c r="K45" s="26" t="e">
        <f t="shared" ca="1" si="26"/>
        <v>#DIV/0!</v>
      </c>
      <c r="L45" s="26" t="e">
        <f t="shared" ca="1" si="26"/>
        <v>#DIV/0!</v>
      </c>
      <c r="M45" s="26" t="e">
        <f t="shared" ca="1" si="26"/>
        <v>#DIV/0!</v>
      </c>
      <c r="O45" s="1"/>
    </row>
    <row r="46" spans="2:15" x14ac:dyDescent="0.3">
      <c r="B46" s="1"/>
      <c r="D46" s="6" t="s">
        <v>45</v>
      </c>
      <c r="E46" s="26" t="e">
        <f>E25/E24</f>
        <v>#DIV/0!</v>
      </c>
      <c r="F46" s="26" t="e">
        <f>F25/F24</f>
        <v>#DIV/0!</v>
      </c>
      <c r="G46" s="26" t="e">
        <f>G25/G24</f>
        <v>#DIV/0!</v>
      </c>
      <c r="H46" s="29" t="e">
        <f>G46</f>
        <v>#DIV/0!</v>
      </c>
      <c r="I46" s="29" t="e">
        <f t="shared" ref="I46:M46" si="27">H46</f>
        <v>#DIV/0!</v>
      </c>
      <c r="J46" s="29" t="e">
        <f t="shared" si="27"/>
        <v>#DIV/0!</v>
      </c>
      <c r="K46" s="29" t="e">
        <f t="shared" si="27"/>
        <v>#DIV/0!</v>
      </c>
      <c r="L46" s="29" t="e">
        <f t="shared" si="27"/>
        <v>#DIV/0!</v>
      </c>
      <c r="M46" s="29" t="e">
        <f t="shared" si="27"/>
        <v>#DIV/0!</v>
      </c>
      <c r="O46" s="1"/>
    </row>
    <row r="47" spans="2:15" x14ac:dyDescent="0.3">
      <c r="B47" s="1"/>
      <c r="D47" s="7" t="s">
        <v>46</v>
      </c>
      <c r="E47" s="32" t="e">
        <f t="shared" ref="E47:M47" si="28">E30/E15</f>
        <v>#DIV/0!</v>
      </c>
      <c r="F47" s="32" t="e">
        <f t="shared" si="28"/>
        <v>#DIV/0!</v>
      </c>
      <c r="G47" s="32" t="e">
        <f t="shared" si="28"/>
        <v>#DIV/0!</v>
      </c>
      <c r="H47" s="32" t="e">
        <f t="shared" ca="1" si="28"/>
        <v>#DIV/0!</v>
      </c>
      <c r="I47" s="32" t="e">
        <f t="shared" ca="1" si="28"/>
        <v>#DIV/0!</v>
      </c>
      <c r="J47" s="32" t="e">
        <f t="shared" ca="1" si="28"/>
        <v>#DIV/0!</v>
      </c>
      <c r="K47" s="32" t="e">
        <f t="shared" ca="1" si="28"/>
        <v>#DIV/0!</v>
      </c>
      <c r="L47" s="32" t="e">
        <f t="shared" ca="1" si="28"/>
        <v>#DIV/0!</v>
      </c>
      <c r="M47" s="32" t="e">
        <f t="shared" ca="1" si="28"/>
        <v>#DIV/0!</v>
      </c>
      <c r="O47" s="1"/>
    </row>
    <row r="48" spans="2:15" x14ac:dyDescent="0.3">
      <c r="B48" s="1"/>
      <c r="D48" s="12" t="s">
        <v>47</v>
      </c>
      <c r="E48" s="26"/>
      <c r="F48" s="26" t="e">
        <f>(F30-E30)/E30</f>
        <v>#DIV/0!</v>
      </c>
      <c r="G48" s="26" t="e">
        <f t="shared" ref="G48:M48" si="29">(G30-F30)/F30</f>
        <v>#DIV/0!</v>
      </c>
      <c r="H48" s="26" t="e">
        <f t="shared" ca="1" si="29"/>
        <v>#DIV/0!</v>
      </c>
      <c r="I48" s="26" t="e">
        <f t="shared" ca="1" si="29"/>
        <v>#DIV/0!</v>
      </c>
      <c r="J48" s="26" t="e">
        <f t="shared" ca="1" si="29"/>
        <v>#DIV/0!</v>
      </c>
      <c r="K48" s="26" t="e">
        <f t="shared" ca="1" si="29"/>
        <v>#DIV/0!</v>
      </c>
      <c r="L48" s="26" t="e">
        <f t="shared" ca="1" si="29"/>
        <v>#DIV/0!</v>
      </c>
      <c r="M48" s="26" t="e">
        <f t="shared" ca="1" si="29"/>
        <v>#DIV/0!</v>
      </c>
      <c r="O48" s="1"/>
    </row>
    <row r="49" spans="2:15" x14ac:dyDescent="0.3">
      <c r="B49" s="1"/>
      <c r="O49" s="1"/>
    </row>
    <row r="50" spans="2:15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ht="15" thickBot="1" x14ac:dyDescent="0.35">
      <c r="B51" s="1"/>
      <c r="O51" s="1"/>
    </row>
    <row r="52" spans="2:15" x14ac:dyDescent="0.3">
      <c r="B52" s="1"/>
      <c r="D52" s="10" t="s">
        <v>48</v>
      </c>
      <c r="E52" s="14" t="s">
        <v>8</v>
      </c>
      <c r="F52" s="8" t="s">
        <v>9</v>
      </c>
      <c r="G52" s="8" t="s">
        <v>10</v>
      </c>
      <c r="H52" s="8" t="s">
        <v>11</v>
      </c>
      <c r="I52" s="8" t="s">
        <v>12</v>
      </c>
      <c r="J52" s="8" t="s">
        <v>13</v>
      </c>
      <c r="K52" s="8" t="s">
        <v>14</v>
      </c>
      <c r="L52" s="8" t="s">
        <v>15</v>
      </c>
      <c r="M52" s="15" t="s">
        <v>100</v>
      </c>
      <c r="O52" s="1"/>
    </row>
    <row r="53" spans="2:15" x14ac:dyDescent="0.3">
      <c r="B53" s="1"/>
      <c r="D53" s="11" t="s">
        <v>49</v>
      </c>
      <c r="E53" s="28"/>
      <c r="F53" s="28"/>
      <c r="G53" s="28"/>
      <c r="H53">
        <f ca="1">G53+H92</f>
        <v>0</v>
      </c>
      <c r="I53">
        <f t="shared" ref="I53:M53" ca="1" si="30">H53+I92</f>
        <v>0</v>
      </c>
      <c r="J53">
        <f t="shared" ca="1" si="30"/>
        <v>0</v>
      </c>
      <c r="K53">
        <f t="shared" ca="1" si="30"/>
        <v>0</v>
      </c>
      <c r="L53">
        <f t="shared" ca="1" si="30"/>
        <v>0</v>
      </c>
      <c r="M53">
        <f t="shared" ca="1" si="30"/>
        <v>0</v>
      </c>
      <c r="O53" s="1"/>
    </row>
    <row r="54" spans="2:15" x14ac:dyDescent="0.3">
      <c r="B54" s="1"/>
      <c r="D54" s="6" t="s">
        <v>50</v>
      </c>
      <c r="E54" s="28"/>
      <c r="F54" s="28"/>
      <c r="G54" s="28"/>
      <c r="H54" t="e">
        <f ca="1">G54*(1+H35)</f>
        <v>#DIV/0!</v>
      </c>
      <c r="I54" t="e">
        <f t="shared" ref="I54:M54" ca="1" si="31">H54*(1+I35)</f>
        <v>#DIV/0!</v>
      </c>
      <c r="J54" t="e">
        <f t="shared" ca="1" si="31"/>
        <v>#DIV/0!</v>
      </c>
      <c r="K54" t="e">
        <f t="shared" ca="1" si="31"/>
        <v>#DIV/0!</v>
      </c>
      <c r="L54" t="e">
        <f t="shared" ca="1" si="31"/>
        <v>#DIV/0!</v>
      </c>
      <c r="M54" t="e">
        <f t="shared" ca="1" si="31"/>
        <v>#DIV/0!</v>
      </c>
      <c r="O54" s="1"/>
    </row>
    <row r="55" spans="2:15" x14ac:dyDescent="0.3">
      <c r="B55" s="1"/>
      <c r="D55" s="6" t="s">
        <v>51</v>
      </c>
      <c r="E55" s="28"/>
      <c r="F55" s="28"/>
      <c r="G55" s="28"/>
      <c r="H55">
        <f t="shared" ref="H55:M55" ca="1" si="32">G55*H16/G16</f>
        <v>0</v>
      </c>
      <c r="I55">
        <f t="shared" ca="1" si="32"/>
        <v>0</v>
      </c>
      <c r="J55">
        <f t="shared" ca="1" si="32"/>
        <v>0</v>
      </c>
      <c r="K55">
        <f t="shared" ca="1" si="32"/>
        <v>0</v>
      </c>
      <c r="L55">
        <f t="shared" ca="1" si="32"/>
        <v>0</v>
      </c>
      <c r="M55">
        <f t="shared" ca="1" si="32"/>
        <v>0</v>
      </c>
      <c r="O55" s="1"/>
    </row>
    <row r="56" spans="2:15" x14ac:dyDescent="0.3">
      <c r="B56" s="1"/>
      <c r="D56" s="6" t="s">
        <v>52</v>
      </c>
      <c r="E56" s="28"/>
      <c r="F56" s="28"/>
      <c r="G56" s="28"/>
      <c r="H56" t="e">
        <f ca="1">G56*(1+H35)</f>
        <v>#DIV/0!</v>
      </c>
      <c r="I56" t="e">
        <f t="shared" ref="I56:M56" ca="1" si="33">H56*(1+I35)</f>
        <v>#DIV/0!</v>
      </c>
      <c r="J56" t="e">
        <f t="shared" ca="1" si="33"/>
        <v>#DIV/0!</v>
      </c>
      <c r="K56" t="e">
        <f t="shared" ca="1" si="33"/>
        <v>#DIV/0!</v>
      </c>
      <c r="L56" t="e">
        <f t="shared" ca="1" si="33"/>
        <v>#DIV/0!</v>
      </c>
      <c r="M56" t="e">
        <f t="shared" ca="1" si="33"/>
        <v>#DIV/0!</v>
      </c>
      <c r="O56" s="1"/>
    </row>
    <row r="57" spans="2:15" x14ac:dyDescent="0.3">
      <c r="B57" s="1"/>
      <c r="D57" s="6" t="s">
        <v>53</v>
      </c>
      <c r="E57" s="28"/>
      <c r="F57" s="28"/>
      <c r="G57" s="28"/>
      <c r="H57" t="e">
        <f ca="1">H143</f>
        <v>#DIV/0!</v>
      </c>
      <c r="I57" t="e">
        <f t="shared" ref="I57:M57" ca="1" si="34">I143</f>
        <v>#DIV/0!</v>
      </c>
      <c r="J57" t="e">
        <f t="shared" ca="1" si="34"/>
        <v>#DIV/0!</v>
      </c>
      <c r="K57" t="e">
        <f t="shared" ca="1" si="34"/>
        <v>#DIV/0!</v>
      </c>
      <c r="L57" t="e">
        <f t="shared" ca="1" si="34"/>
        <v>#DIV/0!</v>
      </c>
      <c r="M57" t="e">
        <f t="shared" ca="1" si="34"/>
        <v>#DIV/0!</v>
      </c>
      <c r="O57" s="1"/>
    </row>
    <row r="58" spans="2:15" x14ac:dyDescent="0.3">
      <c r="B58" s="1"/>
      <c r="D58" s="6" t="s">
        <v>54</v>
      </c>
      <c r="E58" s="28"/>
      <c r="F58" s="28"/>
      <c r="G58" s="28"/>
      <c r="H58" t="e">
        <f ca="1">G58*(1+H35)</f>
        <v>#DIV/0!</v>
      </c>
      <c r="I58" t="e">
        <f t="shared" ref="I58:M58" ca="1" si="35">H58*(1+I35)</f>
        <v>#DIV/0!</v>
      </c>
      <c r="J58" t="e">
        <f t="shared" ca="1" si="35"/>
        <v>#DIV/0!</v>
      </c>
      <c r="K58" t="e">
        <f t="shared" ca="1" si="35"/>
        <v>#DIV/0!</v>
      </c>
      <c r="L58" t="e">
        <f t="shared" ca="1" si="35"/>
        <v>#DIV/0!</v>
      </c>
      <c r="M58" t="e">
        <f t="shared" ca="1" si="35"/>
        <v>#DIV/0!</v>
      </c>
      <c r="O58" s="1"/>
    </row>
    <row r="59" spans="2:15" x14ac:dyDescent="0.3">
      <c r="B59" s="1"/>
      <c r="D59" s="7" t="s">
        <v>55</v>
      </c>
      <c r="E59" s="47"/>
      <c r="F59" s="47"/>
      <c r="G59" s="47"/>
      <c r="H59" s="2" t="e">
        <f t="shared" ref="H59:L59" ca="1" si="36">SUM(H53:H58)</f>
        <v>#N/A</v>
      </c>
      <c r="I59" s="2" t="e">
        <f t="shared" ca="1" si="36"/>
        <v>#N/A</v>
      </c>
      <c r="J59" s="2" t="e">
        <f t="shared" ca="1" si="36"/>
        <v>#N/A</v>
      </c>
      <c r="K59" s="2" t="e">
        <f t="shared" ca="1" si="36"/>
        <v>#N/A</v>
      </c>
      <c r="L59" s="2" t="e">
        <f t="shared" ca="1" si="36"/>
        <v>#N/A</v>
      </c>
      <c r="M59" s="2" t="e">
        <f ca="1">SUM(M53:M58)</f>
        <v>#N/A</v>
      </c>
      <c r="O59" s="1"/>
    </row>
    <row r="60" spans="2:15" x14ac:dyDescent="0.3">
      <c r="B60" s="1"/>
      <c r="D60" s="24" t="s">
        <v>203</v>
      </c>
      <c r="E60" s="25">
        <f>ROUND(E59-E72,3)</f>
        <v>0</v>
      </c>
      <c r="F60" s="25">
        <f t="shared" ref="F60:M60" si="37">ROUND(F59-F72,3)</f>
        <v>0</v>
      </c>
      <c r="G60" s="25">
        <f t="shared" si="37"/>
        <v>0</v>
      </c>
      <c r="H60" s="25">
        <f t="shared" ca="1" si="37"/>
        <v>0</v>
      </c>
      <c r="I60" s="25">
        <f t="shared" ca="1" si="37"/>
        <v>0</v>
      </c>
      <c r="J60" s="25">
        <f t="shared" ca="1" si="37"/>
        <v>0</v>
      </c>
      <c r="K60" s="25">
        <f t="shared" ca="1" si="37"/>
        <v>0</v>
      </c>
      <c r="L60" s="25">
        <f t="shared" ca="1" si="37"/>
        <v>0</v>
      </c>
      <c r="M60" s="25">
        <f t="shared" ca="1" si="37"/>
        <v>0</v>
      </c>
      <c r="O60" s="1"/>
    </row>
    <row r="61" spans="2:15" x14ac:dyDescent="0.3">
      <c r="B61" s="1"/>
      <c r="D61" s="6" t="s">
        <v>56</v>
      </c>
      <c r="E61" s="28"/>
      <c r="F61" s="28"/>
      <c r="G61" s="28"/>
      <c r="H61">
        <f t="shared" ref="H61:M61" ca="1" si="38">G61*H16/G16</f>
        <v>0</v>
      </c>
      <c r="I61">
        <f t="shared" ca="1" si="38"/>
        <v>0</v>
      </c>
      <c r="J61">
        <f t="shared" ca="1" si="38"/>
        <v>0</v>
      </c>
      <c r="K61">
        <f t="shared" ca="1" si="38"/>
        <v>0</v>
      </c>
      <c r="L61">
        <f t="shared" ca="1" si="38"/>
        <v>0</v>
      </c>
      <c r="M61">
        <f t="shared" ca="1" si="38"/>
        <v>0</v>
      </c>
      <c r="O61" s="1"/>
    </row>
    <row r="62" spans="2:15" x14ac:dyDescent="0.3">
      <c r="B62" s="1"/>
      <c r="D62" s="6" t="s">
        <v>57</v>
      </c>
      <c r="E62" s="28"/>
      <c r="F62" s="28"/>
      <c r="G62" s="28"/>
      <c r="H62" t="e">
        <f ca="1">G62*(1+H35)</f>
        <v>#DIV/0!</v>
      </c>
      <c r="I62" t="e">
        <f t="shared" ref="I62:M62" ca="1" si="39">H62*(1+I35)</f>
        <v>#DIV/0!</v>
      </c>
      <c r="J62" t="e">
        <f t="shared" ca="1" si="39"/>
        <v>#DIV/0!</v>
      </c>
      <c r="K62" t="e">
        <f t="shared" ca="1" si="39"/>
        <v>#DIV/0!</v>
      </c>
      <c r="L62" t="e">
        <f t="shared" ca="1" si="39"/>
        <v>#DIV/0!</v>
      </c>
      <c r="M62" t="e">
        <f t="shared" ca="1" si="39"/>
        <v>#DIV/0!</v>
      </c>
      <c r="O62" s="1"/>
    </row>
    <row r="63" spans="2:15" x14ac:dyDescent="0.3">
      <c r="B63" s="1"/>
      <c r="D63" s="6" t="s">
        <v>58</v>
      </c>
      <c r="E63" s="28"/>
      <c r="F63" s="28"/>
      <c r="G63" s="28"/>
      <c r="H63" t="e">
        <f ca="1">G63*(1+H35)</f>
        <v>#DIV/0!</v>
      </c>
      <c r="I63" t="e">
        <f t="shared" ref="I63:M63" ca="1" si="40">H63*(1+I35)</f>
        <v>#DIV/0!</v>
      </c>
      <c r="J63" t="e">
        <f t="shared" ca="1" si="40"/>
        <v>#DIV/0!</v>
      </c>
      <c r="K63" t="e">
        <f t="shared" ca="1" si="40"/>
        <v>#DIV/0!</v>
      </c>
      <c r="L63" t="e">
        <f t="shared" ca="1" si="40"/>
        <v>#DIV/0!</v>
      </c>
      <c r="M63" t="e">
        <f t="shared" ca="1" si="40"/>
        <v>#DIV/0!</v>
      </c>
      <c r="O63" s="1"/>
    </row>
    <row r="64" spans="2:15" x14ac:dyDescent="0.3">
      <c r="B64" s="1"/>
      <c r="D64" s="6" t="s">
        <v>59</v>
      </c>
      <c r="E64" s="28"/>
      <c r="F64" s="28"/>
      <c r="G64" s="28"/>
      <c r="H64">
        <f ca="1">H180</f>
        <v>0</v>
      </c>
      <c r="I64">
        <f t="shared" ref="I64:M64" ca="1" si="41">I180</f>
        <v>0</v>
      </c>
      <c r="J64">
        <f t="shared" ca="1" si="41"/>
        <v>0</v>
      </c>
      <c r="K64">
        <f t="shared" ca="1" si="41"/>
        <v>0</v>
      </c>
      <c r="L64">
        <f t="shared" ca="1" si="41"/>
        <v>0</v>
      </c>
      <c r="M64">
        <f t="shared" ca="1" si="41"/>
        <v>0</v>
      </c>
      <c r="O64" s="1"/>
    </row>
    <row r="65" spans="2:15" x14ac:dyDescent="0.3">
      <c r="B65" s="1"/>
      <c r="D65" s="6" t="s">
        <v>60</v>
      </c>
      <c r="E65" s="28"/>
      <c r="F65" s="28"/>
      <c r="G65" s="28"/>
      <c r="H65">
        <f>G65</f>
        <v>0</v>
      </c>
      <c r="I65">
        <f t="shared" ref="I65:M65" si="42">H65</f>
        <v>0</v>
      </c>
      <c r="J65">
        <f t="shared" si="42"/>
        <v>0</v>
      </c>
      <c r="K65">
        <f t="shared" si="42"/>
        <v>0</v>
      </c>
      <c r="L65">
        <f t="shared" si="42"/>
        <v>0</v>
      </c>
      <c r="M65">
        <f t="shared" si="42"/>
        <v>0</v>
      </c>
      <c r="O65" s="1"/>
    </row>
    <row r="66" spans="2:15" x14ac:dyDescent="0.3">
      <c r="B66" s="1"/>
      <c r="D66" s="6" t="s">
        <v>61</v>
      </c>
      <c r="E66" s="28"/>
      <c r="F66" s="28"/>
      <c r="G66" s="28"/>
      <c r="H66" t="e">
        <f ca="1">G66*(1+H35)</f>
        <v>#DIV/0!</v>
      </c>
      <c r="I66" t="e">
        <f t="shared" ref="I66:M66" ca="1" si="43">H66*(1+I35)</f>
        <v>#DIV/0!</v>
      </c>
      <c r="J66" t="e">
        <f t="shared" ca="1" si="43"/>
        <v>#DIV/0!</v>
      </c>
      <c r="K66" t="e">
        <f t="shared" ca="1" si="43"/>
        <v>#DIV/0!</v>
      </c>
      <c r="L66" t="e">
        <f t="shared" ca="1" si="43"/>
        <v>#DIV/0!</v>
      </c>
      <c r="M66" t="e">
        <f t="shared" ca="1" si="43"/>
        <v>#DIV/0!</v>
      </c>
      <c r="O66" s="1"/>
    </row>
    <row r="67" spans="2:15" x14ac:dyDescent="0.3">
      <c r="B67" s="1"/>
      <c r="D67" s="7" t="s">
        <v>62</v>
      </c>
      <c r="E67" s="47"/>
      <c r="F67" s="47"/>
      <c r="G67" s="47"/>
      <c r="H67" s="2">
        <f t="shared" ref="H67:L67" ca="1" si="44">SUM(H61:H66)</f>
        <v>0</v>
      </c>
      <c r="I67" s="2">
        <f t="shared" ca="1" si="44"/>
        <v>0</v>
      </c>
      <c r="J67" s="2">
        <f t="shared" ca="1" si="44"/>
        <v>0</v>
      </c>
      <c r="K67" s="2">
        <f t="shared" ca="1" si="44"/>
        <v>0</v>
      </c>
      <c r="L67" s="2">
        <f t="shared" ca="1" si="44"/>
        <v>0</v>
      </c>
      <c r="M67" s="2">
        <f ca="1">SUM(M61:M66)</f>
        <v>0</v>
      </c>
      <c r="O67" s="1"/>
    </row>
    <row r="68" spans="2:15" x14ac:dyDescent="0.3">
      <c r="B68" s="1"/>
      <c r="D68" s="6" t="s">
        <v>63</v>
      </c>
      <c r="E68" s="28"/>
      <c r="F68" s="28"/>
      <c r="G68" s="28"/>
      <c r="H68" t="e">
        <f ca="1">G68+H31</f>
        <v>#DIV/0!</v>
      </c>
      <c r="I68" t="e">
        <f t="shared" ref="I68:M68" ca="1" si="45">H68+I31</f>
        <v>#DIV/0!</v>
      </c>
      <c r="J68" t="e">
        <f t="shared" ca="1" si="45"/>
        <v>#DIV/0!</v>
      </c>
      <c r="K68" t="e">
        <f t="shared" ca="1" si="45"/>
        <v>#DIV/0!</v>
      </c>
      <c r="L68" t="e">
        <f t="shared" ca="1" si="45"/>
        <v>#DIV/0!</v>
      </c>
      <c r="M68" t="e">
        <f t="shared" ca="1" si="45"/>
        <v>#DIV/0!</v>
      </c>
      <c r="O68" s="1"/>
    </row>
    <row r="69" spans="2:15" x14ac:dyDescent="0.3">
      <c r="B69" s="1"/>
      <c r="D69" s="6" t="s">
        <v>64</v>
      </c>
      <c r="E69" s="28"/>
      <c r="F69" s="28"/>
      <c r="G69" s="28"/>
      <c r="H69">
        <f ca="1">H168</f>
        <v>0</v>
      </c>
      <c r="I69">
        <f t="shared" ref="I69:M69" ca="1" si="46">I168</f>
        <v>0</v>
      </c>
      <c r="J69">
        <f t="shared" ca="1" si="46"/>
        <v>0</v>
      </c>
      <c r="K69">
        <f t="shared" ca="1" si="46"/>
        <v>0</v>
      </c>
      <c r="L69">
        <f t="shared" ca="1" si="46"/>
        <v>0</v>
      </c>
      <c r="M69">
        <f t="shared" ca="1" si="46"/>
        <v>0</v>
      </c>
      <c r="O69" s="1"/>
    </row>
    <row r="70" spans="2:15" x14ac:dyDescent="0.3">
      <c r="B70" s="1"/>
      <c r="D70" s="6" t="s">
        <v>65</v>
      </c>
      <c r="E70" s="28"/>
      <c r="F70" s="28"/>
      <c r="G70" s="28"/>
      <c r="H70">
        <f>G70</f>
        <v>0</v>
      </c>
      <c r="I70">
        <f t="shared" ref="I70:M70" si="47">H70</f>
        <v>0</v>
      </c>
      <c r="J70">
        <f t="shared" si="47"/>
        <v>0</v>
      </c>
      <c r="K70">
        <f t="shared" si="47"/>
        <v>0</v>
      </c>
      <c r="L70">
        <f t="shared" si="47"/>
        <v>0</v>
      </c>
      <c r="M70">
        <f t="shared" si="47"/>
        <v>0</v>
      </c>
      <c r="O70" s="1"/>
    </row>
    <row r="71" spans="2:15" x14ac:dyDescent="0.3">
      <c r="B71" s="1"/>
      <c r="D71" s="5" t="s">
        <v>66</v>
      </c>
      <c r="E71" s="47"/>
      <c r="F71" s="47"/>
      <c r="G71" s="47"/>
      <c r="H71" s="2" t="e">
        <f t="shared" ref="H71:M71" ca="1" si="48">SUM(H68:H70)</f>
        <v>#DIV/0!</v>
      </c>
      <c r="I71" s="2" t="e">
        <f t="shared" ca="1" si="48"/>
        <v>#DIV/0!</v>
      </c>
      <c r="J71" s="2" t="e">
        <f t="shared" ca="1" si="48"/>
        <v>#DIV/0!</v>
      </c>
      <c r="K71" s="2" t="e">
        <f t="shared" ca="1" si="48"/>
        <v>#DIV/0!</v>
      </c>
      <c r="L71" s="2" t="e">
        <f t="shared" ca="1" si="48"/>
        <v>#DIV/0!</v>
      </c>
      <c r="M71" s="2" t="e">
        <f t="shared" ca="1" si="48"/>
        <v>#DIV/0!</v>
      </c>
      <c r="O71" s="1"/>
    </row>
    <row r="72" spans="2:15" x14ac:dyDescent="0.3">
      <c r="B72" s="1"/>
      <c r="D72" s="5" t="s">
        <v>212</v>
      </c>
      <c r="E72" s="47"/>
      <c r="F72" s="47"/>
      <c r="G72" s="47"/>
      <c r="H72" s="2">
        <f ca="1">H67+H71</f>
        <v>0</v>
      </c>
      <c r="I72" s="2">
        <f t="shared" ref="I72:M72" ca="1" si="49">I67+I71</f>
        <v>0</v>
      </c>
      <c r="J72" s="2">
        <f t="shared" ca="1" si="49"/>
        <v>0</v>
      </c>
      <c r="K72" s="2">
        <f t="shared" ca="1" si="49"/>
        <v>0</v>
      </c>
      <c r="L72" s="2">
        <f t="shared" ca="1" si="49"/>
        <v>0</v>
      </c>
      <c r="M72" s="2">
        <f t="shared" ca="1" si="49"/>
        <v>0</v>
      </c>
      <c r="O72" s="1"/>
    </row>
    <row r="73" spans="2:15" x14ac:dyDescent="0.3">
      <c r="B73" s="1"/>
      <c r="D73" s="9"/>
      <c r="E73" s="9"/>
      <c r="F73" s="9"/>
      <c r="G73" s="9"/>
      <c r="H73" s="9"/>
      <c r="I73" s="9"/>
      <c r="J73" s="9"/>
      <c r="K73" s="9"/>
      <c r="L73" s="9"/>
      <c r="M73" s="9"/>
      <c r="O73" s="1"/>
    </row>
    <row r="74" spans="2:15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ht="15" thickBot="1" x14ac:dyDescent="0.35">
      <c r="B75" s="1"/>
      <c r="O75" s="1"/>
    </row>
    <row r="76" spans="2:15" x14ac:dyDescent="0.3">
      <c r="B76" s="1"/>
      <c r="D76" s="10" t="s">
        <v>67</v>
      </c>
      <c r="E76" s="14" t="s">
        <v>8</v>
      </c>
      <c r="F76" s="8" t="s">
        <v>9</v>
      </c>
      <c r="G76" s="8" t="s">
        <v>10</v>
      </c>
      <c r="H76" s="8" t="s">
        <v>11</v>
      </c>
      <c r="I76" s="8" t="s">
        <v>12</v>
      </c>
      <c r="J76" s="8" t="s">
        <v>13</v>
      </c>
      <c r="K76" s="8" t="s">
        <v>14</v>
      </c>
      <c r="L76" s="8" t="s">
        <v>15</v>
      </c>
      <c r="M76" s="15" t="s">
        <v>100</v>
      </c>
      <c r="O76" s="1"/>
    </row>
    <row r="77" spans="2:15" x14ac:dyDescent="0.3">
      <c r="B77" s="1"/>
      <c r="D77" s="11" t="s">
        <v>27</v>
      </c>
      <c r="H77">
        <f t="shared" ref="H77:M77" ca="1" si="50">H26</f>
        <v>0</v>
      </c>
      <c r="I77">
        <f t="shared" ca="1" si="50"/>
        <v>0</v>
      </c>
      <c r="J77">
        <f t="shared" ca="1" si="50"/>
        <v>0</v>
      </c>
      <c r="K77">
        <f t="shared" ca="1" si="50"/>
        <v>0</v>
      </c>
      <c r="L77">
        <f t="shared" ca="1" si="50"/>
        <v>0</v>
      </c>
      <c r="M77">
        <f t="shared" ca="1" si="50"/>
        <v>0</v>
      </c>
      <c r="O77" s="1"/>
    </row>
    <row r="78" spans="2:15" x14ac:dyDescent="0.3">
      <c r="B78" s="1"/>
      <c r="D78" s="6" t="s">
        <v>68</v>
      </c>
      <c r="H78" t="e">
        <f t="shared" ref="H78:L78" ca="1" si="51">H29</f>
        <v>#DIV/0!</v>
      </c>
      <c r="I78" t="e">
        <f t="shared" ca="1" si="51"/>
        <v>#DIV/0!</v>
      </c>
      <c r="J78" t="e">
        <f t="shared" ca="1" si="51"/>
        <v>#DIV/0!</v>
      </c>
      <c r="K78" t="e">
        <f t="shared" ca="1" si="51"/>
        <v>#DIV/0!</v>
      </c>
      <c r="L78" t="e">
        <f t="shared" ca="1" si="51"/>
        <v>#DIV/0!</v>
      </c>
      <c r="M78" t="e">
        <f ca="1">M29</f>
        <v>#DIV/0!</v>
      </c>
      <c r="O78" s="1"/>
    </row>
    <row r="79" spans="2:15" x14ac:dyDescent="0.3">
      <c r="B79" s="1"/>
      <c r="D79" s="6" t="s">
        <v>31</v>
      </c>
      <c r="H79" t="e">
        <f t="shared" ref="H79:M79" ca="1" si="52">H31</f>
        <v>#DIV/0!</v>
      </c>
      <c r="I79" t="e">
        <f t="shared" ca="1" si="52"/>
        <v>#DIV/0!</v>
      </c>
      <c r="J79" t="e">
        <f t="shared" ca="1" si="52"/>
        <v>#DIV/0!</v>
      </c>
      <c r="K79" t="e">
        <f t="shared" ca="1" si="52"/>
        <v>#DIV/0!</v>
      </c>
      <c r="L79" t="e">
        <f t="shared" ca="1" si="52"/>
        <v>#DIV/0!</v>
      </c>
      <c r="M79" t="e">
        <f t="shared" ca="1" si="52"/>
        <v>#DIV/0!</v>
      </c>
      <c r="O79" s="1"/>
    </row>
    <row r="80" spans="2:15" x14ac:dyDescent="0.3">
      <c r="B80" s="1"/>
      <c r="D80" s="6" t="s">
        <v>69</v>
      </c>
      <c r="H80" t="e">
        <f t="shared" ref="H80:M80" ca="1" si="53">SUM(G54:G56)-SUM(H54:H56)</f>
        <v>#DIV/0!</v>
      </c>
      <c r="I80" t="e">
        <f t="shared" ca="1" si="53"/>
        <v>#DIV/0!</v>
      </c>
      <c r="J80" t="e">
        <f t="shared" ca="1" si="53"/>
        <v>#DIV/0!</v>
      </c>
      <c r="K80" t="e">
        <f t="shared" ca="1" si="53"/>
        <v>#DIV/0!</v>
      </c>
      <c r="L80" t="e">
        <f t="shared" ca="1" si="53"/>
        <v>#DIV/0!</v>
      </c>
      <c r="M80" t="e">
        <f t="shared" ca="1" si="53"/>
        <v>#DIV/0!</v>
      </c>
      <c r="O80" s="1"/>
    </row>
    <row r="81" spans="2:15" x14ac:dyDescent="0.3">
      <c r="B81" s="1"/>
      <c r="D81" s="6" t="s">
        <v>70</v>
      </c>
      <c r="H81">
        <f t="shared" ref="H81:M81" ca="1" si="54">SUM(H61:H63)-SUM(G61:G63)</f>
        <v>0</v>
      </c>
      <c r="I81">
        <f t="shared" ca="1" si="54"/>
        <v>0</v>
      </c>
      <c r="J81">
        <f t="shared" ca="1" si="54"/>
        <v>0</v>
      </c>
      <c r="K81">
        <f t="shared" ca="1" si="54"/>
        <v>0</v>
      </c>
      <c r="L81">
        <f t="shared" ca="1" si="54"/>
        <v>0</v>
      </c>
      <c r="M81">
        <f t="shared" ca="1" si="54"/>
        <v>0</v>
      </c>
      <c r="O81" s="1"/>
    </row>
    <row r="82" spans="2:15" x14ac:dyDescent="0.3">
      <c r="B82" s="1"/>
      <c r="D82" s="6" t="s">
        <v>54</v>
      </c>
      <c r="H82" t="e">
        <f t="shared" ref="H82:M82" ca="1" si="55">-H158</f>
        <v>#DIV/0!</v>
      </c>
      <c r="I82" t="e">
        <f t="shared" ca="1" si="55"/>
        <v>#DIV/0!</v>
      </c>
      <c r="J82" t="e">
        <f t="shared" ca="1" si="55"/>
        <v>#DIV/0!</v>
      </c>
      <c r="K82" t="e">
        <f t="shared" ca="1" si="55"/>
        <v>#DIV/0!</v>
      </c>
      <c r="L82" t="e">
        <f t="shared" ca="1" si="55"/>
        <v>#DIV/0!</v>
      </c>
      <c r="M82" t="e">
        <f t="shared" ca="1" si="55"/>
        <v>#DIV/0!</v>
      </c>
      <c r="O82" s="1"/>
    </row>
    <row r="83" spans="2:15" x14ac:dyDescent="0.3">
      <c r="B83" s="1"/>
      <c r="D83" s="6" t="s">
        <v>61</v>
      </c>
      <c r="H83" t="e">
        <f t="shared" ref="H83:M83" ca="1" si="56">H66-G66</f>
        <v>#DIV/0!</v>
      </c>
      <c r="I83" t="e">
        <f t="shared" ca="1" si="56"/>
        <v>#DIV/0!</v>
      </c>
      <c r="J83" t="e">
        <f t="shared" ca="1" si="56"/>
        <v>#DIV/0!</v>
      </c>
      <c r="K83" t="e">
        <f t="shared" ca="1" si="56"/>
        <v>#DIV/0!</v>
      </c>
      <c r="L83" t="e">
        <f t="shared" ca="1" si="56"/>
        <v>#DIV/0!</v>
      </c>
      <c r="M83" t="e">
        <f t="shared" ca="1" si="56"/>
        <v>#DIV/0!</v>
      </c>
      <c r="O83" s="1"/>
    </row>
    <row r="84" spans="2:15" x14ac:dyDescent="0.3">
      <c r="B84" s="1"/>
      <c r="D84" s="7" t="s">
        <v>71</v>
      </c>
      <c r="F84" s="2"/>
      <c r="G84" s="2"/>
      <c r="H84" s="2">
        <f t="shared" ref="H84:M84" ca="1" si="57">SUM(H77:H83)</f>
        <v>0</v>
      </c>
      <c r="I84" s="2">
        <f t="shared" ca="1" si="57"/>
        <v>0</v>
      </c>
      <c r="J84" s="2">
        <f t="shared" ca="1" si="57"/>
        <v>0</v>
      </c>
      <c r="K84" s="2">
        <f t="shared" ca="1" si="57"/>
        <v>0</v>
      </c>
      <c r="L84" s="2">
        <f t="shared" ca="1" si="57"/>
        <v>0</v>
      </c>
      <c r="M84" s="2">
        <f t="shared" ca="1" si="57"/>
        <v>0</v>
      </c>
      <c r="O84" s="1"/>
    </row>
    <row r="85" spans="2:15" x14ac:dyDescent="0.3">
      <c r="B85" s="1"/>
      <c r="D85" s="6" t="s">
        <v>72</v>
      </c>
      <c r="H85" t="e">
        <f ca="1">-H141</f>
        <v>#DIV/0!</v>
      </c>
      <c r="I85" t="e">
        <f t="shared" ref="I85:M85" ca="1" si="58">-I141</f>
        <v>#DIV/0!</v>
      </c>
      <c r="J85" t="e">
        <f t="shared" ca="1" si="58"/>
        <v>#DIV/0!</v>
      </c>
      <c r="K85" t="e">
        <f t="shared" ca="1" si="58"/>
        <v>#DIV/0!</v>
      </c>
      <c r="L85" t="e">
        <f t="shared" ca="1" si="58"/>
        <v>#DIV/0!</v>
      </c>
      <c r="M85" t="e">
        <f t="shared" ca="1" si="58"/>
        <v>#DIV/0!</v>
      </c>
      <c r="O85" s="1"/>
    </row>
    <row r="86" spans="2:15" x14ac:dyDescent="0.3">
      <c r="B86" s="1"/>
      <c r="D86" s="7" t="s">
        <v>73</v>
      </c>
      <c r="F86" s="2"/>
      <c r="G86" s="2"/>
      <c r="H86" s="2" t="str">
        <f ca="1">IFERROR(H85,"NR")</f>
        <v>NR</v>
      </c>
      <c r="I86" s="2" t="str">
        <f t="shared" ref="I86:M86" ca="1" si="59">IFERROR(I85,"NR")</f>
        <v>NR</v>
      </c>
      <c r="J86" s="2" t="str">
        <f t="shared" ca="1" si="59"/>
        <v>NR</v>
      </c>
      <c r="K86" s="2" t="str">
        <f t="shared" ca="1" si="59"/>
        <v>NR</v>
      </c>
      <c r="L86" s="2" t="str">
        <f t="shared" ca="1" si="59"/>
        <v>NR</v>
      </c>
      <c r="M86" s="2" t="str">
        <f t="shared" ca="1" si="59"/>
        <v>NR</v>
      </c>
      <c r="O86" s="1"/>
    </row>
    <row r="87" spans="2:15" x14ac:dyDescent="0.3">
      <c r="B87" s="1"/>
      <c r="D87" s="6" t="s">
        <v>74</v>
      </c>
      <c r="H87">
        <f t="shared" ref="H87:M87" si="60">H65-G65</f>
        <v>0</v>
      </c>
      <c r="I87">
        <f t="shared" si="60"/>
        <v>0</v>
      </c>
      <c r="J87">
        <f t="shared" si="60"/>
        <v>0</v>
      </c>
      <c r="K87">
        <f t="shared" si="60"/>
        <v>0</v>
      </c>
      <c r="L87">
        <f t="shared" si="60"/>
        <v>0</v>
      </c>
      <c r="M87">
        <f t="shared" si="60"/>
        <v>0</v>
      </c>
      <c r="O87" s="1"/>
    </row>
    <row r="88" spans="2:15" x14ac:dyDescent="0.3">
      <c r="B88" s="1"/>
      <c r="D88" s="6" t="s">
        <v>59</v>
      </c>
      <c r="H88">
        <f t="shared" ref="H88:M88" ca="1" si="61">H64-G64</f>
        <v>0</v>
      </c>
      <c r="I88">
        <f t="shared" ca="1" si="61"/>
        <v>0</v>
      </c>
      <c r="J88">
        <f t="shared" ca="1" si="61"/>
        <v>0</v>
      </c>
      <c r="K88">
        <f t="shared" ca="1" si="61"/>
        <v>0</v>
      </c>
      <c r="L88">
        <f t="shared" ca="1" si="61"/>
        <v>0</v>
      </c>
      <c r="M88">
        <f t="shared" ca="1" si="61"/>
        <v>0</v>
      </c>
      <c r="O88" s="1"/>
    </row>
    <row r="89" spans="2:15" x14ac:dyDescent="0.3">
      <c r="B89" s="1"/>
      <c r="D89" s="6" t="s">
        <v>75</v>
      </c>
      <c r="H89">
        <f>H167</f>
        <v>0</v>
      </c>
      <c r="I89">
        <f t="shared" ref="I89:M89" si="62">I167</f>
        <v>0</v>
      </c>
      <c r="J89">
        <f t="shared" si="62"/>
        <v>0</v>
      </c>
      <c r="K89">
        <f t="shared" si="62"/>
        <v>0</v>
      </c>
      <c r="L89">
        <f t="shared" si="62"/>
        <v>0</v>
      </c>
      <c r="M89">
        <f t="shared" si="62"/>
        <v>0</v>
      </c>
      <c r="O89" s="1"/>
    </row>
    <row r="90" spans="2:15" x14ac:dyDescent="0.3">
      <c r="B90" s="1"/>
      <c r="D90" s="6" t="s">
        <v>76</v>
      </c>
      <c r="H90">
        <f ca="1">H166</f>
        <v>0</v>
      </c>
      <c r="I90">
        <f t="shared" ref="I90:M90" ca="1" si="63">I166</f>
        <v>0</v>
      </c>
      <c r="J90">
        <f t="shared" ca="1" si="63"/>
        <v>0</v>
      </c>
      <c r="K90">
        <f t="shared" ca="1" si="63"/>
        <v>0</v>
      </c>
      <c r="L90">
        <f t="shared" ca="1" si="63"/>
        <v>0</v>
      </c>
      <c r="M90">
        <f t="shared" ca="1" si="63"/>
        <v>0</v>
      </c>
      <c r="O90" s="1"/>
    </row>
    <row r="91" spans="2:15" x14ac:dyDescent="0.3">
      <c r="B91" s="1"/>
      <c r="D91" s="7" t="s">
        <v>77</v>
      </c>
      <c r="F91" s="2"/>
      <c r="G91" s="2"/>
      <c r="H91" s="2">
        <f t="shared" ref="H91:M91" ca="1" si="64">SUM(H87:H90)</f>
        <v>0</v>
      </c>
      <c r="I91" s="2">
        <f t="shared" ca="1" si="64"/>
        <v>0</v>
      </c>
      <c r="J91" s="2">
        <f t="shared" ca="1" si="64"/>
        <v>0</v>
      </c>
      <c r="K91" s="2">
        <f t="shared" ca="1" si="64"/>
        <v>0</v>
      </c>
      <c r="L91" s="2">
        <f t="shared" ca="1" si="64"/>
        <v>0</v>
      </c>
      <c r="M91" s="2">
        <f t="shared" ca="1" si="64"/>
        <v>0</v>
      </c>
      <c r="O91" s="1"/>
    </row>
    <row r="92" spans="2:15" x14ac:dyDescent="0.3">
      <c r="B92" s="1"/>
      <c r="D92" s="5" t="s">
        <v>78</v>
      </c>
      <c r="F92" s="2"/>
      <c r="G92" s="2"/>
      <c r="H92" s="2">
        <f t="shared" ref="H92:M92" ca="1" si="65">SUM(H84+H86+H91)</f>
        <v>0</v>
      </c>
      <c r="I92" s="2">
        <f t="shared" ca="1" si="65"/>
        <v>0</v>
      </c>
      <c r="J92" s="2">
        <f t="shared" ca="1" si="65"/>
        <v>0</v>
      </c>
      <c r="K92" s="2">
        <f t="shared" ca="1" si="65"/>
        <v>0</v>
      </c>
      <c r="L92" s="2">
        <f t="shared" ca="1" si="65"/>
        <v>0</v>
      </c>
      <c r="M92" s="2">
        <f t="shared" ca="1" si="65"/>
        <v>0</v>
      </c>
      <c r="O92" s="1"/>
    </row>
    <row r="93" spans="2:15" x14ac:dyDescent="0.3">
      <c r="B93" s="1"/>
      <c r="O93" s="1"/>
    </row>
    <row r="94" spans="2:15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ht="15" thickBot="1" x14ac:dyDescent="0.35">
      <c r="B95" s="1"/>
      <c r="O95" s="1"/>
    </row>
    <row r="96" spans="2:15" x14ac:dyDescent="0.3">
      <c r="B96" s="1"/>
      <c r="D96" s="10" t="s">
        <v>79</v>
      </c>
      <c r="E96" s="14" t="s">
        <v>8</v>
      </c>
      <c r="F96" s="8" t="s">
        <v>9</v>
      </c>
      <c r="G96" s="8" t="s">
        <v>10</v>
      </c>
      <c r="H96" s="8" t="s">
        <v>11</v>
      </c>
      <c r="I96" s="8" t="s">
        <v>12</v>
      </c>
      <c r="J96" s="8" t="s">
        <v>13</v>
      </c>
      <c r="K96" s="8" t="s">
        <v>14</v>
      </c>
      <c r="L96" s="8" t="s">
        <v>15</v>
      </c>
      <c r="M96" s="15" t="s">
        <v>100</v>
      </c>
      <c r="O96" s="1"/>
    </row>
    <row r="97" spans="2:15" x14ac:dyDescent="0.3">
      <c r="B97" s="1"/>
      <c r="D97" s="11" t="s">
        <v>27</v>
      </c>
      <c r="E97">
        <f t="shared" ref="E97:M97" si="66">E26</f>
        <v>0</v>
      </c>
      <c r="F97">
        <f t="shared" si="66"/>
        <v>0</v>
      </c>
      <c r="G97">
        <f t="shared" si="66"/>
        <v>0</v>
      </c>
      <c r="H97">
        <f t="shared" ca="1" si="66"/>
        <v>0</v>
      </c>
      <c r="I97">
        <f t="shared" ca="1" si="66"/>
        <v>0</v>
      </c>
      <c r="J97">
        <f t="shared" ca="1" si="66"/>
        <v>0</v>
      </c>
      <c r="K97">
        <f t="shared" ca="1" si="66"/>
        <v>0</v>
      </c>
      <c r="L97">
        <f t="shared" ca="1" si="66"/>
        <v>0</v>
      </c>
      <c r="M97">
        <f t="shared" ca="1" si="66"/>
        <v>0</v>
      </c>
      <c r="O97" s="1"/>
    </row>
    <row r="98" spans="2:15" x14ac:dyDescent="0.3">
      <c r="B98" s="1"/>
      <c r="D98" s="6" t="s">
        <v>80</v>
      </c>
      <c r="E98" s="28"/>
      <c r="F98" s="28"/>
      <c r="G98" s="28"/>
      <c r="H98" t="e">
        <f ca="1">G98+(-H102+H103)/H104</f>
        <v>#DIV/0!</v>
      </c>
      <c r="I98" t="e">
        <f t="shared" ref="I98:M98" ca="1" si="67">H98+(-I102+I103)/I104</f>
        <v>#DIV/0!</v>
      </c>
      <c r="J98" t="e">
        <f t="shared" ca="1" si="67"/>
        <v>#DIV/0!</v>
      </c>
      <c r="K98" t="e">
        <f t="shared" ca="1" si="67"/>
        <v>#DIV/0!</v>
      </c>
      <c r="L98" t="e">
        <f t="shared" ca="1" si="67"/>
        <v>#DIV/0!</v>
      </c>
      <c r="M98" t="e">
        <f t="shared" ca="1" si="67"/>
        <v>#DIV/0!</v>
      </c>
      <c r="O98" s="1"/>
    </row>
    <row r="99" spans="2:15" x14ac:dyDescent="0.3">
      <c r="B99" s="1"/>
      <c r="D99" s="7" t="s">
        <v>81</v>
      </c>
      <c r="E99" s="2" t="e">
        <f>E97/E98</f>
        <v>#DIV/0!</v>
      </c>
      <c r="F99" s="2" t="e">
        <f t="shared" ref="F99:M99" si="68">F97/F98</f>
        <v>#DIV/0!</v>
      </c>
      <c r="G99" s="2" t="e">
        <f t="shared" si="68"/>
        <v>#DIV/0!</v>
      </c>
      <c r="H99" s="2" t="e">
        <f t="shared" ca="1" si="68"/>
        <v>#DIV/0!</v>
      </c>
      <c r="I99" s="2" t="e">
        <f t="shared" ca="1" si="68"/>
        <v>#DIV/0!</v>
      </c>
      <c r="J99" s="2" t="e">
        <f t="shared" ca="1" si="68"/>
        <v>#DIV/0!</v>
      </c>
      <c r="K99" s="2" t="e">
        <f t="shared" ca="1" si="68"/>
        <v>#DIV/0!</v>
      </c>
      <c r="L99" s="2" t="e">
        <f t="shared" ca="1" si="68"/>
        <v>#DIV/0!</v>
      </c>
      <c r="M99" s="2" t="e">
        <f t="shared" ca="1" si="68"/>
        <v>#DIV/0!</v>
      </c>
      <c r="O99" s="1"/>
    </row>
    <row r="100" spans="2:15" x14ac:dyDescent="0.3">
      <c r="B100" s="1"/>
      <c r="D100" s="6" t="s">
        <v>82</v>
      </c>
      <c r="E100" s="28"/>
      <c r="F100" s="28"/>
      <c r="G100" s="28"/>
      <c r="H100" t="e">
        <f ca="1">H98+G100-G98</f>
        <v>#DIV/0!</v>
      </c>
      <c r="I100" t="e">
        <f t="shared" ref="I100:M100" ca="1" si="69">I98+H100-H98</f>
        <v>#DIV/0!</v>
      </c>
      <c r="J100" t="e">
        <f t="shared" ca="1" si="69"/>
        <v>#DIV/0!</v>
      </c>
      <c r="K100" t="e">
        <f t="shared" ca="1" si="69"/>
        <v>#DIV/0!</v>
      </c>
      <c r="L100" t="e">
        <f t="shared" ca="1" si="69"/>
        <v>#DIV/0!</v>
      </c>
      <c r="M100" t="e">
        <f t="shared" ca="1" si="69"/>
        <v>#DIV/0!</v>
      </c>
      <c r="O100" s="1"/>
    </row>
    <row r="101" spans="2:15" x14ac:dyDescent="0.3">
      <c r="B101" s="1"/>
      <c r="D101" s="7" t="s">
        <v>83</v>
      </c>
      <c r="E101" s="2" t="e">
        <f>E97/E100</f>
        <v>#DIV/0!</v>
      </c>
      <c r="F101" s="2" t="e">
        <f t="shared" ref="F101:M101" si="70">F97/F100</f>
        <v>#DIV/0!</v>
      </c>
      <c r="G101" s="2" t="e">
        <f t="shared" si="70"/>
        <v>#DIV/0!</v>
      </c>
      <c r="H101" s="2" t="e">
        <f t="shared" ca="1" si="70"/>
        <v>#DIV/0!</v>
      </c>
      <c r="I101" s="2" t="e">
        <f t="shared" ca="1" si="70"/>
        <v>#DIV/0!</v>
      </c>
      <c r="J101" s="2" t="e">
        <f t="shared" ca="1" si="70"/>
        <v>#DIV/0!</v>
      </c>
      <c r="K101" s="2" t="e">
        <f t="shared" ca="1" si="70"/>
        <v>#DIV/0!</v>
      </c>
      <c r="L101" s="2" t="e">
        <f t="shared" ca="1" si="70"/>
        <v>#DIV/0!</v>
      </c>
      <c r="M101" s="2" t="e">
        <f t="shared" ca="1" si="70"/>
        <v>#DIV/0!</v>
      </c>
      <c r="O101" s="1"/>
    </row>
    <row r="102" spans="2:15" x14ac:dyDescent="0.3">
      <c r="B102" s="1"/>
      <c r="D102" s="6" t="s">
        <v>84</v>
      </c>
      <c r="H102">
        <f>-H89</f>
        <v>0</v>
      </c>
      <c r="I102">
        <f t="shared" ref="I102:M102" si="71">-I89</f>
        <v>0</v>
      </c>
      <c r="J102">
        <f t="shared" si="71"/>
        <v>0</v>
      </c>
      <c r="K102">
        <f t="shared" si="71"/>
        <v>0</v>
      </c>
      <c r="L102">
        <f t="shared" si="71"/>
        <v>0</v>
      </c>
      <c r="M102">
        <f t="shared" si="71"/>
        <v>0</v>
      </c>
      <c r="O102" s="1"/>
    </row>
    <row r="103" spans="2:15" x14ac:dyDescent="0.3">
      <c r="B103" s="1"/>
      <c r="D103" s="6" t="s">
        <v>85</v>
      </c>
      <c r="H103" t="e">
        <f ca="1">H31</f>
        <v>#DIV/0!</v>
      </c>
      <c r="I103" t="e">
        <f t="shared" ref="I103:M103" ca="1" si="72">I31</f>
        <v>#DIV/0!</v>
      </c>
      <c r="J103" t="e">
        <f t="shared" ca="1" si="72"/>
        <v>#DIV/0!</v>
      </c>
      <c r="K103" t="e">
        <f t="shared" ca="1" si="72"/>
        <v>#DIV/0!</v>
      </c>
      <c r="L103" t="e">
        <f t="shared" ca="1" si="72"/>
        <v>#DIV/0!</v>
      </c>
      <c r="M103" t="e">
        <f t="shared" ca="1" si="72"/>
        <v>#DIV/0!</v>
      </c>
      <c r="O103" s="1"/>
    </row>
    <row r="104" spans="2:15" x14ac:dyDescent="0.3">
      <c r="B104" s="1"/>
      <c r="D104" s="6" t="s">
        <v>86</v>
      </c>
      <c r="H104" s="28"/>
      <c r="I104">
        <f ca="1">H104*(1+I105)</f>
        <v>0</v>
      </c>
      <c r="J104">
        <f t="shared" ref="J104:M104" ca="1" si="73">I104*(1+J105)</f>
        <v>0</v>
      </c>
      <c r="K104">
        <f t="shared" ca="1" si="73"/>
        <v>0</v>
      </c>
      <c r="L104">
        <f t="shared" ca="1" si="73"/>
        <v>0</v>
      </c>
      <c r="M104">
        <f t="shared" ca="1" si="73"/>
        <v>0</v>
      </c>
      <c r="O104" s="1"/>
    </row>
    <row r="105" spans="2:15" x14ac:dyDescent="0.3">
      <c r="B105" s="1"/>
      <c r="D105" s="6" t="s">
        <v>87</v>
      </c>
      <c r="I105">
        <f ca="1">(I97-H97)/H97</f>
        <v>0</v>
      </c>
      <c r="J105">
        <f t="shared" ref="J105:M105" ca="1" si="74">(J97-I97)/I97</f>
        <v>0</v>
      </c>
      <c r="K105">
        <f t="shared" ca="1" si="74"/>
        <v>0</v>
      </c>
      <c r="L105">
        <f t="shared" ca="1" si="74"/>
        <v>0</v>
      </c>
      <c r="M105">
        <f t="shared" ca="1" si="74"/>
        <v>0</v>
      </c>
      <c r="O105" s="1"/>
    </row>
    <row r="106" spans="2:15" x14ac:dyDescent="0.3">
      <c r="B106" s="1"/>
      <c r="D106" s="6" t="s">
        <v>88</v>
      </c>
      <c r="H106">
        <f>I10</f>
        <v>0</v>
      </c>
      <c r="I106" t="e">
        <f ca="1">H108</f>
        <v>#DIV/0!</v>
      </c>
      <c r="J106" t="e">
        <f t="shared" ref="J106:M106" ca="1" si="75">I108</f>
        <v>#DIV/0!</v>
      </c>
      <c r="K106" t="e">
        <f t="shared" ca="1" si="75"/>
        <v>#DIV/0!</v>
      </c>
      <c r="L106" t="e">
        <f t="shared" ca="1" si="75"/>
        <v>#DIV/0!</v>
      </c>
      <c r="M106" t="e">
        <f t="shared" ca="1" si="75"/>
        <v>#DIV/0!</v>
      </c>
      <c r="O106" s="1"/>
    </row>
    <row r="107" spans="2:15" x14ac:dyDescent="0.3">
      <c r="B107" s="1"/>
      <c r="D107" s="6" t="s">
        <v>89</v>
      </c>
      <c r="H107" t="e">
        <f ca="1">(-H102+H103)/H104</f>
        <v>#DIV/0!</v>
      </c>
      <c r="I107" t="e">
        <f t="shared" ref="I107:M107" ca="1" si="76">(-I102+I103)/I104</f>
        <v>#DIV/0!</v>
      </c>
      <c r="J107" t="e">
        <f t="shared" ca="1" si="76"/>
        <v>#DIV/0!</v>
      </c>
      <c r="K107" t="e">
        <f t="shared" ca="1" si="76"/>
        <v>#DIV/0!</v>
      </c>
      <c r="L107" t="e">
        <f t="shared" ca="1" si="76"/>
        <v>#DIV/0!</v>
      </c>
      <c r="M107" t="e">
        <f t="shared" ca="1" si="76"/>
        <v>#DIV/0!</v>
      </c>
      <c r="O107" s="1"/>
    </row>
    <row r="108" spans="2:15" x14ac:dyDescent="0.3">
      <c r="B108" s="1"/>
      <c r="D108" s="6" t="s">
        <v>90</v>
      </c>
      <c r="H108" t="e">
        <f ca="1">SUM(H106:H107)</f>
        <v>#DIV/0!</v>
      </c>
      <c r="I108" t="e">
        <f t="shared" ref="I108:M108" ca="1" si="77">SUM(I106:I107)</f>
        <v>#DIV/0!</v>
      </c>
      <c r="J108" t="e">
        <f t="shared" ca="1" si="77"/>
        <v>#DIV/0!</v>
      </c>
      <c r="K108" t="e">
        <f t="shared" ca="1" si="77"/>
        <v>#DIV/0!</v>
      </c>
      <c r="L108" t="e">
        <f t="shared" ca="1" si="77"/>
        <v>#DIV/0!</v>
      </c>
      <c r="M108" t="e">
        <f t="shared" ca="1" si="77"/>
        <v>#DIV/0!</v>
      </c>
      <c r="O108" s="1"/>
    </row>
    <row r="109" spans="2:15" x14ac:dyDescent="0.3">
      <c r="B109" s="1"/>
      <c r="D109" s="5" t="s">
        <v>91</v>
      </c>
      <c r="E109" s="2"/>
      <c r="F109" s="2"/>
      <c r="G109" s="2"/>
      <c r="H109" s="2" t="e">
        <f ca="1">AVERAGE(H106,H108)</f>
        <v>#DIV/0!</v>
      </c>
      <c r="I109" s="2" t="e">
        <f t="shared" ref="I109:M109" ca="1" si="78">AVERAGE(I106,I108)</f>
        <v>#DIV/0!</v>
      </c>
      <c r="J109" s="2" t="e">
        <f t="shared" ca="1" si="78"/>
        <v>#DIV/0!</v>
      </c>
      <c r="K109" s="2" t="e">
        <f t="shared" ca="1" si="78"/>
        <v>#DIV/0!</v>
      </c>
      <c r="L109" s="2" t="e">
        <f t="shared" ca="1" si="78"/>
        <v>#DIV/0!</v>
      </c>
      <c r="M109" s="2" t="e">
        <f t="shared" ca="1" si="78"/>
        <v>#DIV/0!</v>
      </c>
      <c r="O109" s="1"/>
    </row>
    <row r="110" spans="2:15" x14ac:dyDescent="0.3">
      <c r="B110" s="1"/>
      <c r="O110" s="1"/>
    </row>
    <row r="111" spans="2:15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ht="15" thickBot="1" x14ac:dyDescent="0.35">
      <c r="B112" s="1"/>
      <c r="O112" s="1"/>
    </row>
    <row r="113" spans="2:15" x14ac:dyDescent="0.3">
      <c r="B113" s="1"/>
      <c r="D113" s="10" t="s">
        <v>92</v>
      </c>
      <c r="E113" s="14"/>
      <c r="F113" s="8"/>
      <c r="G113" s="8" t="s">
        <v>200</v>
      </c>
      <c r="H113" s="8" t="s">
        <v>11</v>
      </c>
      <c r="I113" s="8" t="s">
        <v>12</v>
      </c>
      <c r="J113" s="8" t="s">
        <v>13</v>
      </c>
      <c r="K113" s="8" t="s">
        <v>14</v>
      </c>
      <c r="L113" s="8" t="s">
        <v>15</v>
      </c>
      <c r="M113" s="15" t="s">
        <v>100</v>
      </c>
      <c r="O113" s="1"/>
    </row>
    <row r="114" spans="2:15" x14ac:dyDescent="0.3">
      <c r="B114" s="1"/>
      <c r="D114" s="11"/>
      <c r="O114" s="1"/>
    </row>
    <row r="115" spans="2:15" x14ac:dyDescent="0.3">
      <c r="B115" s="1"/>
      <c r="D115" s="6" t="s">
        <v>93</v>
      </c>
      <c r="G115" s="23" t="str">
        <f ca="1">OFFSET(G$120,MATCH($I$8,$D$121:$D$123,0)+MATCH($D115,$D$120:$D$135,0)-1,0)</f>
        <v>DNE</v>
      </c>
      <c r="H115" t="e">
        <f ca="1">OFFSET(H$120,MATCH($I$8,$D$121:$D$123,0)+MATCH($D115,$D$120:$D$135,0)-1,0)</f>
        <v>#DIV/0!</v>
      </c>
      <c r="I115" t="e">
        <f ca="1">OFFSET(I$120,MATCH($I$8,$D$121:$D$123,0)+MATCH($D115,$D$120:$D$135,0)-1,0)</f>
        <v>#DIV/0!</v>
      </c>
      <c r="J115" t="e">
        <f ca="1">OFFSET(J$120,MATCH($I$8,$D$121:$D$123,0)+MATCH($D115,$D$120:$D$135,0)-1,0)</f>
        <v>#DIV/0!</v>
      </c>
      <c r="K115" t="e">
        <f ca="1">OFFSET(K$120,MATCH($I$8,$D$121:$D$123,0)+MATCH($D115,$D$120:$D$135,0)-1,0)</f>
        <v>#DIV/0!</v>
      </c>
      <c r="L115" t="e">
        <f ca="1">OFFSET(L$120,MATCH($I$8,$D$121:$D$123,0)+MATCH($D115,$D$120:$D$135,0)-1,0)</f>
        <v>#DIV/0!</v>
      </c>
      <c r="M115" t="e">
        <f ca="1">OFFSET(M$120,MATCH($I$8,$D$121:$D$123,0)+MATCH($D115,$D$120:$D$135,0)-1,0)</f>
        <v>#DIV/0!</v>
      </c>
      <c r="O115" s="1"/>
    </row>
    <row r="116" spans="2:15" x14ac:dyDescent="0.3">
      <c r="B116" s="1"/>
      <c r="D116" s="6" t="s">
        <v>202</v>
      </c>
      <c r="G116" s="23" t="e">
        <f ca="1">OFFSET(G$120,MATCH($I$8,$D$121:$D$123,0)+MATCH($D116,$D$120:$D$135,0)-1,0)</f>
        <v>#N/A</v>
      </c>
      <c r="H116" t="e">
        <f ca="1">OFFSET(H$120,MATCH($I$8,$D$121:$D$123,0)+MATCH($D116,$D$120:$D$135,0)-1,0)</f>
        <v>#N/A</v>
      </c>
      <c r="I116" t="e">
        <f ca="1">OFFSET(I$120,MATCH($I$8,$D$121:$D$123,0)+MATCH($D116,$D$120:$D$135,0)-1,0)</f>
        <v>#N/A</v>
      </c>
      <c r="J116" t="e">
        <f ca="1">OFFSET(J$120,MATCH($I$8,$D$121:$D$123,0)+MATCH($D116,$D$120:$D$135,0)-1,0)</f>
        <v>#N/A</v>
      </c>
      <c r="K116" t="e">
        <f ca="1">OFFSET(K$120,MATCH($I$8,$D$121:$D$123,0)+MATCH($D116,$D$120:$D$135,0)-1,0)</f>
        <v>#N/A</v>
      </c>
      <c r="L116" t="e">
        <f ca="1">OFFSET(L$120,MATCH($I$8,$D$121:$D$123,0)+MATCH($D116,$D$120:$D$135,0)-1,0)</f>
        <v>#N/A</v>
      </c>
      <c r="M116" t="e">
        <f ca="1">OFFSET(M$120,MATCH($I$8,$D$121:$D$123,0)+MATCH($D116,$D$120:$D$135,0)-1,0)</f>
        <v>#N/A</v>
      </c>
      <c r="O116" s="1"/>
    </row>
    <row r="117" spans="2:15" x14ac:dyDescent="0.3">
      <c r="B117" s="1"/>
      <c r="D117" s="6" t="s">
        <v>95</v>
      </c>
      <c r="G117" s="23" t="str">
        <f ca="1">OFFSET(G$120,MATCH($I$8,$D$121:$D$123,0)+MATCH($D117,$D$120:$D$135,0)-1,0)</f>
        <v>DNE</v>
      </c>
      <c r="H117" t="e">
        <f ca="1">OFFSET(H$120,MATCH($I$8,$D$121:$D$123,0)+MATCH($D117,$D$120:$D$135,0)-1,0)</f>
        <v>#DIV/0!</v>
      </c>
      <c r="I117" t="e">
        <f ca="1">OFFSET(I$120,MATCH($I$8,$D$121:$D$123,0)+MATCH($D117,$D$120:$D$135,0)-1,0)</f>
        <v>#DIV/0!</v>
      </c>
      <c r="J117" t="e">
        <f ca="1">OFFSET(J$120,MATCH($I$8,$D$121:$D$123,0)+MATCH($D117,$D$120:$D$135,0)-1,0)</f>
        <v>#DIV/0!</v>
      </c>
      <c r="K117" t="e">
        <f ca="1">OFFSET(K$120,MATCH($I$8,$D$121:$D$123,0)+MATCH($D117,$D$120:$D$135,0)-1,0)</f>
        <v>#DIV/0!</v>
      </c>
      <c r="L117" t="e">
        <f ca="1">OFFSET(L$120,MATCH($I$8,$D$121:$D$123,0)+MATCH($D117,$D$120:$D$135,0)-1,0)</f>
        <v>#DIV/0!</v>
      </c>
      <c r="M117" t="e">
        <f ca="1">OFFSET(M$120,MATCH($I$8,$D$121:$D$123,0)+MATCH($D117,$D$120:$D$135,0)-1,0)</f>
        <v>#DIV/0!</v>
      </c>
      <c r="O117" s="1"/>
    </row>
    <row r="118" spans="2:15" x14ac:dyDescent="0.3">
      <c r="B118" s="1"/>
      <c r="D118" s="6" t="s">
        <v>96</v>
      </c>
      <c r="G118" s="23" t="str">
        <f ca="1">OFFSET(G$120,MATCH($I$8,$D$121:$D$123,0)+MATCH($D118,$D$120:$D$135,0)-1,0)</f>
        <v>DNE</v>
      </c>
      <c r="H118" t="e">
        <f ca="1">OFFSET(H$120,MATCH($I$8,$D$121:$D$123,0)+MATCH($D118,$D$120:$D$135,0)-1,0)</f>
        <v>#DIV/0!</v>
      </c>
      <c r="I118" t="e">
        <f ca="1">OFFSET(I$120,MATCH($I$8,$D$121:$D$123,0)+MATCH($D118,$D$120:$D$135,0)-1,0)</f>
        <v>#DIV/0!</v>
      </c>
      <c r="J118" t="e">
        <f ca="1">OFFSET(J$120,MATCH($I$8,$D$121:$D$123,0)+MATCH($D118,$D$120:$D$135,0)-1,0)</f>
        <v>#DIV/0!</v>
      </c>
      <c r="K118" t="e">
        <f ca="1">OFFSET(K$120,MATCH($I$8,$D$121:$D$123,0)+MATCH($D118,$D$120:$D$135,0)-1,0)</f>
        <v>#DIV/0!</v>
      </c>
      <c r="L118" t="e">
        <f ca="1">OFFSET(L$120,MATCH($I$8,$D$121:$D$123,0)+MATCH($D118,$D$120:$D$135,0)-1,0)</f>
        <v>#DIV/0!</v>
      </c>
      <c r="M118" t="e">
        <f ca="1">OFFSET(M$120,MATCH($I$8,$D$121:$D$123,0)+MATCH($D118,$D$120:$D$135,0)-1,0)</f>
        <v>#DIV/0!</v>
      </c>
      <c r="O118" s="1"/>
    </row>
    <row r="119" spans="2:15" x14ac:dyDescent="0.3">
      <c r="B119" s="1"/>
      <c r="D119" s="6"/>
      <c r="G119" s="23"/>
      <c r="O119" s="1"/>
    </row>
    <row r="120" spans="2:15" x14ac:dyDescent="0.3">
      <c r="B120" s="1"/>
      <c r="D120" s="6" t="s">
        <v>93</v>
      </c>
      <c r="G120" s="23"/>
      <c r="O120" s="1"/>
    </row>
    <row r="121" spans="2:15" x14ac:dyDescent="0.3">
      <c r="B121" s="1"/>
      <c r="D121" s="6" t="s">
        <v>97</v>
      </c>
      <c r="G121" s="34" t="e">
        <f>0.1*H122</f>
        <v>#DIV/0!</v>
      </c>
      <c r="H121" t="e">
        <f>H122+G121</f>
        <v>#DIV/0!</v>
      </c>
      <c r="I121" t="e">
        <f t="shared" ref="I121:M121" si="79">I122+H121</f>
        <v>#DIV/0!</v>
      </c>
      <c r="J121" t="e">
        <f t="shared" si="79"/>
        <v>#DIV/0!</v>
      </c>
      <c r="K121" t="e">
        <f t="shared" si="79"/>
        <v>#DIV/0!</v>
      </c>
      <c r="L121" t="e">
        <f t="shared" si="79"/>
        <v>#DIV/0!</v>
      </c>
      <c r="M121" t="e">
        <f t="shared" si="79"/>
        <v>#DIV/0!</v>
      </c>
      <c r="O121" s="1"/>
    </row>
    <row r="122" spans="2:15" x14ac:dyDescent="0.3">
      <c r="B122" s="1"/>
      <c r="D122" s="6" t="s">
        <v>98</v>
      </c>
      <c r="G122" s="23" t="s">
        <v>201</v>
      </c>
      <c r="H122" s="20" t="e">
        <f>AVERAGE($F$35,$G$35)</f>
        <v>#DIV/0!</v>
      </c>
      <c r="I122" s="20" t="e">
        <f t="shared" ref="I122:M122" si="80">AVERAGE($F$35,$G$35)</f>
        <v>#DIV/0!</v>
      </c>
      <c r="J122" s="20" t="e">
        <f t="shared" si="80"/>
        <v>#DIV/0!</v>
      </c>
      <c r="K122" s="20" t="e">
        <f t="shared" si="80"/>
        <v>#DIV/0!</v>
      </c>
      <c r="L122" s="20" t="e">
        <f t="shared" si="80"/>
        <v>#DIV/0!</v>
      </c>
      <c r="M122" s="20" t="e">
        <f t="shared" si="80"/>
        <v>#DIV/0!</v>
      </c>
      <c r="O122" s="1"/>
    </row>
    <row r="123" spans="2:15" x14ac:dyDescent="0.3">
      <c r="B123" s="1"/>
      <c r="D123" s="6" t="s">
        <v>99</v>
      </c>
      <c r="G123" s="34" t="e">
        <f>-0.1*H122</f>
        <v>#DIV/0!</v>
      </c>
      <c r="H123" t="e">
        <f>H122+G123</f>
        <v>#DIV/0!</v>
      </c>
      <c r="I123" t="e">
        <f t="shared" ref="I123:M123" si="81">I122+H123</f>
        <v>#DIV/0!</v>
      </c>
      <c r="J123" t="e">
        <f t="shared" si="81"/>
        <v>#DIV/0!</v>
      </c>
      <c r="K123" t="e">
        <f t="shared" si="81"/>
        <v>#DIV/0!</v>
      </c>
      <c r="L123" t="e">
        <f t="shared" si="81"/>
        <v>#DIV/0!</v>
      </c>
      <c r="M123" t="e">
        <f t="shared" si="81"/>
        <v>#DIV/0!</v>
      </c>
      <c r="O123" s="1"/>
    </row>
    <row r="124" spans="2:15" x14ac:dyDescent="0.3">
      <c r="B124" s="1"/>
      <c r="D124" s="6" t="s">
        <v>94</v>
      </c>
      <c r="G124" s="23"/>
      <c r="O124" s="1"/>
    </row>
    <row r="125" spans="2:15" x14ac:dyDescent="0.3">
      <c r="B125" s="1"/>
      <c r="D125" s="6" t="s">
        <v>97</v>
      </c>
      <c r="G125" s="34" t="e">
        <f>0.1*H126</f>
        <v>#DIV/0!</v>
      </c>
      <c r="H125" t="e">
        <f>H126+G125</f>
        <v>#DIV/0!</v>
      </c>
      <c r="I125" t="e">
        <f t="shared" ref="I125:M125" si="82">I126+H125</f>
        <v>#DIV/0!</v>
      </c>
      <c r="J125" t="e">
        <f t="shared" si="82"/>
        <v>#DIV/0!</v>
      </c>
      <c r="K125" t="e">
        <f t="shared" si="82"/>
        <v>#DIV/0!</v>
      </c>
      <c r="L125" t="e">
        <f t="shared" si="82"/>
        <v>#DIV/0!</v>
      </c>
      <c r="M125" t="e">
        <f t="shared" si="82"/>
        <v>#DIV/0!</v>
      </c>
      <c r="O125" s="1"/>
    </row>
    <row r="126" spans="2:15" x14ac:dyDescent="0.3">
      <c r="B126" s="1"/>
      <c r="D126" s="6" t="s">
        <v>98</v>
      </c>
      <c r="G126" s="23" t="s">
        <v>201</v>
      </c>
      <c r="H126" s="20" t="e">
        <f>AVERAGE($E$38,$F$38,$G$38)</f>
        <v>#DIV/0!</v>
      </c>
      <c r="I126" s="20" t="e">
        <f t="shared" ref="I126:M126" si="83">AVERAGE($E$38,$F$38,$G$38)</f>
        <v>#DIV/0!</v>
      </c>
      <c r="J126" s="20" t="e">
        <f t="shared" si="83"/>
        <v>#DIV/0!</v>
      </c>
      <c r="K126" s="20" t="e">
        <f t="shared" si="83"/>
        <v>#DIV/0!</v>
      </c>
      <c r="L126" s="20" t="e">
        <f t="shared" si="83"/>
        <v>#DIV/0!</v>
      </c>
      <c r="M126" s="20" t="e">
        <f t="shared" si="83"/>
        <v>#DIV/0!</v>
      </c>
      <c r="O126" s="1"/>
    </row>
    <row r="127" spans="2:15" x14ac:dyDescent="0.3">
      <c r="B127" s="1"/>
      <c r="D127" s="6" t="s">
        <v>99</v>
      </c>
      <c r="G127" s="34" t="e">
        <f>-0.1*H126</f>
        <v>#DIV/0!</v>
      </c>
      <c r="H127" t="e">
        <f>H126+G127</f>
        <v>#DIV/0!</v>
      </c>
      <c r="I127" t="e">
        <f t="shared" ref="I127:M127" si="84">I126+H127</f>
        <v>#DIV/0!</v>
      </c>
      <c r="J127" t="e">
        <f t="shared" si="84"/>
        <v>#DIV/0!</v>
      </c>
      <c r="K127" t="e">
        <f t="shared" si="84"/>
        <v>#DIV/0!</v>
      </c>
      <c r="L127" t="e">
        <f t="shared" si="84"/>
        <v>#DIV/0!</v>
      </c>
      <c r="M127" t="e">
        <f t="shared" si="84"/>
        <v>#DIV/0!</v>
      </c>
      <c r="O127" s="1"/>
    </row>
    <row r="128" spans="2:15" x14ac:dyDescent="0.3">
      <c r="B128" s="1"/>
      <c r="D128" s="6" t="s">
        <v>95</v>
      </c>
      <c r="G128" s="23"/>
      <c r="O128" s="1"/>
    </row>
    <row r="129" spans="2:15" x14ac:dyDescent="0.3">
      <c r="B129" s="1"/>
      <c r="D129" s="6" t="s">
        <v>97</v>
      </c>
      <c r="G129" s="34" t="e">
        <f>-0.1*H130</f>
        <v>#DIV/0!</v>
      </c>
      <c r="H129" t="e">
        <f>H130+G129</f>
        <v>#DIV/0!</v>
      </c>
      <c r="I129" t="e">
        <f t="shared" ref="I129:M129" si="85">I130+H129</f>
        <v>#DIV/0!</v>
      </c>
      <c r="J129" t="e">
        <f t="shared" si="85"/>
        <v>#DIV/0!</v>
      </c>
      <c r="K129" t="e">
        <f t="shared" si="85"/>
        <v>#DIV/0!</v>
      </c>
      <c r="L129" t="e">
        <f t="shared" si="85"/>
        <v>#DIV/0!</v>
      </c>
      <c r="M129" t="e">
        <f t="shared" si="85"/>
        <v>#DIV/0!</v>
      </c>
      <c r="O129" s="1"/>
    </row>
    <row r="130" spans="2:15" x14ac:dyDescent="0.3">
      <c r="B130" s="1"/>
      <c r="D130" s="6" t="s">
        <v>98</v>
      </c>
      <c r="G130" s="23" t="s">
        <v>201</v>
      </c>
      <c r="H130" s="20" t="e">
        <f>AVERAGE($E$40,$F$40,$G$40)</f>
        <v>#DIV/0!</v>
      </c>
      <c r="I130" s="20" t="e">
        <f t="shared" ref="I130:M130" si="86">AVERAGE($E$40,$F$40,$G$40)</f>
        <v>#DIV/0!</v>
      </c>
      <c r="J130" s="20" t="e">
        <f t="shared" si="86"/>
        <v>#DIV/0!</v>
      </c>
      <c r="K130" s="20" t="e">
        <f t="shared" si="86"/>
        <v>#DIV/0!</v>
      </c>
      <c r="L130" s="20" t="e">
        <f t="shared" si="86"/>
        <v>#DIV/0!</v>
      </c>
      <c r="M130" s="20" t="e">
        <f t="shared" si="86"/>
        <v>#DIV/0!</v>
      </c>
      <c r="O130" s="1"/>
    </row>
    <row r="131" spans="2:15" x14ac:dyDescent="0.3">
      <c r="B131" s="1"/>
      <c r="D131" s="6" t="s">
        <v>99</v>
      </c>
      <c r="G131" s="34" t="e">
        <f>0.1*H130</f>
        <v>#DIV/0!</v>
      </c>
      <c r="H131" t="e">
        <f>H130+G131</f>
        <v>#DIV/0!</v>
      </c>
      <c r="I131" t="e">
        <f t="shared" ref="I131:M131" si="87">I130+H131</f>
        <v>#DIV/0!</v>
      </c>
      <c r="J131" t="e">
        <f t="shared" si="87"/>
        <v>#DIV/0!</v>
      </c>
      <c r="K131" t="e">
        <f t="shared" si="87"/>
        <v>#DIV/0!</v>
      </c>
      <c r="L131" t="e">
        <f t="shared" si="87"/>
        <v>#DIV/0!</v>
      </c>
      <c r="M131" t="e">
        <f t="shared" si="87"/>
        <v>#DIV/0!</v>
      </c>
      <c r="O131" s="1"/>
    </row>
    <row r="132" spans="2:15" x14ac:dyDescent="0.3">
      <c r="B132" s="1"/>
      <c r="D132" s="6" t="s">
        <v>96</v>
      </c>
      <c r="G132" s="23"/>
      <c r="O132" s="1"/>
    </row>
    <row r="133" spans="2:15" x14ac:dyDescent="0.3">
      <c r="B133" s="1"/>
      <c r="D133" s="6" t="s">
        <v>97</v>
      </c>
      <c r="G133" s="34" t="e">
        <f>-0.1*H134</f>
        <v>#DIV/0!</v>
      </c>
      <c r="H133" t="e">
        <f>H134+G133</f>
        <v>#DIV/0!</v>
      </c>
      <c r="I133" t="e">
        <f t="shared" ref="I133:M133" si="88">I134+H133</f>
        <v>#DIV/0!</v>
      </c>
      <c r="J133" t="e">
        <f t="shared" si="88"/>
        <v>#DIV/0!</v>
      </c>
      <c r="K133" t="e">
        <f t="shared" si="88"/>
        <v>#DIV/0!</v>
      </c>
      <c r="L133" t="e">
        <f t="shared" si="88"/>
        <v>#DIV/0!</v>
      </c>
      <c r="M133" t="e">
        <f t="shared" si="88"/>
        <v>#DIV/0!</v>
      </c>
      <c r="O133" s="1"/>
    </row>
    <row r="134" spans="2:15" x14ac:dyDescent="0.3">
      <c r="B134" s="1"/>
      <c r="D134" s="6" t="s">
        <v>98</v>
      </c>
      <c r="G134" s="23" t="s">
        <v>201</v>
      </c>
      <c r="H134" s="20" t="e">
        <f>AVERAGE($E$42,$F$42,$G$42)</f>
        <v>#DIV/0!</v>
      </c>
      <c r="I134" s="20" t="e">
        <f t="shared" ref="I134:M134" si="89">AVERAGE($E$42,$F$42,$G$42)</f>
        <v>#DIV/0!</v>
      </c>
      <c r="J134" s="20" t="e">
        <f t="shared" si="89"/>
        <v>#DIV/0!</v>
      </c>
      <c r="K134" s="20" t="e">
        <f t="shared" si="89"/>
        <v>#DIV/0!</v>
      </c>
      <c r="L134" s="20" t="e">
        <f t="shared" si="89"/>
        <v>#DIV/0!</v>
      </c>
      <c r="M134" s="20" t="e">
        <f t="shared" si="89"/>
        <v>#DIV/0!</v>
      </c>
      <c r="O134" s="1"/>
    </row>
    <row r="135" spans="2:15" x14ac:dyDescent="0.3">
      <c r="B135" s="1"/>
      <c r="D135" s="12" t="s">
        <v>99</v>
      </c>
      <c r="G135" s="34" t="e">
        <f>0.1*H134</f>
        <v>#DIV/0!</v>
      </c>
      <c r="H135" t="e">
        <f>H134+G135</f>
        <v>#DIV/0!</v>
      </c>
      <c r="I135" t="e">
        <f t="shared" ref="I135:M135" si="90">I134+H135</f>
        <v>#DIV/0!</v>
      </c>
      <c r="J135" t="e">
        <f t="shared" si="90"/>
        <v>#DIV/0!</v>
      </c>
      <c r="K135" t="e">
        <f t="shared" si="90"/>
        <v>#DIV/0!</v>
      </c>
      <c r="L135" t="e">
        <f t="shared" si="90"/>
        <v>#DIV/0!</v>
      </c>
      <c r="M135" t="e">
        <f t="shared" si="90"/>
        <v>#DIV/0!</v>
      </c>
      <c r="O135" s="1"/>
    </row>
    <row r="136" spans="2:15" x14ac:dyDescent="0.3">
      <c r="B136" s="1"/>
      <c r="O136" s="1"/>
    </row>
    <row r="137" spans="2:15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ht="15" thickBot="1" x14ac:dyDescent="0.35">
      <c r="B138" s="1"/>
      <c r="O138" s="1"/>
    </row>
    <row r="139" spans="2:15" x14ac:dyDescent="0.3">
      <c r="B139" s="1"/>
      <c r="D139" s="10" t="s">
        <v>105</v>
      </c>
      <c r="E139" s="14" t="s">
        <v>8</v>
      </c>
      <c r="F139" s="8" t="s">
        <v>9</v>
      </c>
      <c r="G139" s="8" t="s">
        <v>10</v>
      </c>
      <c r="H139" s="8" t="s">
        <v>11</v>
      </c>
      <c r="I139" s="8" t="s">
        <v>12</v>
      </c>
      <c r="J139" s="8" t="s">
        <v>13</v>
      </c>
      <c r="K139" s="8" t="s">
        <v>14</v>
      </c>
      <c r="L139" s="8" t="s">
        <v>15</v>
      </c>
      <c r="M139" s="15" t="s">
        <v>100</v>
      </c>
      <c r="O139" s="1"/>
    </row>
    <row r="140" spans="2:15" x14ac:dyDescent="0.3">
      <c r="B140" s="1"/>
      <c r="D140" s="11" t="s">
        <v>102</v>
      </c>
      <c r="H140">
        <f>G143</f>
        <v>0</v>
      </c>
      <c r="I140" t="e">
        <f t="shared" ref="I140:M140" ca="1" si="91">H143</f>
        <v>#DIV/0!</v>
      </c>
      <c r="J140" t="e">
        <f t="shared" ca="1" si="91"/>
        <v>#DIV/0!</v>
      </c>
      <c r="K140" t="e">
        <f t="shared" ca="1" si="91"/>
        <v>#DIV/0!</v>
      </c>
      <c r="L140" t="e">
        <f t="shared" ca="1" si="91"/>
        <v>#DIV/0!</v>
      </c>
      <c r="M140" t="e">
        <f t="shared" ca="1" si="91"/>
        <v>#DIV/0!</v>
      </c>
      <c r="O140" s="1"/>
    </row>
    <row r="141" spans="2:15" x14ac:dyDescent="0.3">
      <c r="B141" s="1"/>
      <c r="D141" s="6" t="s">
        <v>72</v>
      </c>
      <c r="E141" s="28"/>
      <c r="F141" s="28"/>
      <c r="G141" s="28"/>
      <c r="H141" s="20" t="e">
        <f ca="1">G141*(1+H35)</f>
        <v>#DIV/0!</v>
      </c>
      <c r="I141" s="20" t="e">
        <f t="shared" ref="I141:M141" ca="1" si="92">H141*(1+I35)</f>
        <v>#DIV/0!</v>
      </c>
      <c r="J141" s="20" t="e">
        <f t="shared" ca="1" si="92"/>
        <v>#DIV/0!</v>
      </c>
      <c r="K141" s="20" t="e">
        <f t="shared" ca="1" si="92"/>
        <v>#DIV/0!</v>
      </c>
      <c r="L141" s="20" t="e">
        <f t="shared" ca="1" si="92"/>
        <v>#DIV/0!</v>
      </c>
      <c r="M141" s="20" t="e">
        <f t="shared" ca="1" si="92"/>
        <v>#DIV/0!</v>
      </c>
      <c r="O141" s="1"/>
    </row>
    <row r="142" spans="2:15" x14ac:dyDescent="0.3">
      <c r="B142" s="1"/>
      <c r="D142" s="6" t="s">
        <v>103</v>
      </c>
      <c r="E142" s="28"/>
      <c r="F142" s="28"/>
      <c r="G142" s="28"/>
      <c r="H142" t="e">
        <f ca="1">-(H144*H141)</f>
        <v>#DIV/0!</v>
      </c>
      <c r="I142" t="e">
        <f t="shared" ref="I142:M142" ca="1" si="93">-(I144*I141)</f>
        <v>#DIV/0!</v>
      </c>
      <c r="J142" t="e">
        <f t="shared" ca="1" si="93"/>
        <v>#DIV/0!</v>
      </c>
      <c r="K142" t="e">
        <f t="shared" ca="1" si="93"/>
        <v>#DIV/0!</v>
      </c>
      <c r="L142" t="e">
        <f t="shared" ca="1" si="93"/>
        <v>#DIV/0!</v>
      </c>
      <c r="M142" t="e">
        <f t="shared" ca="1" si="93"/>
        <v>#DIV/0!</v>
      </c>
      <c r="O142" s="1"/>
    </row>
    <row r="143" spans="2:15" x14ac:dyDescent="0.3">
      <c r="B143" s="1"/>
      <c r="D143" s="7" t="s">
        <v>104</v>
      </c>
      <c r="E143" s="2">
        <f>E57</f>
        <v>0</v>
      </c>
      <c r="F143" s="2">
        <f>F57</f>
        <v>0</v>
      </c>
      <c r="G143" s="2">
        <f>G57</f>
        <v>0</v>
      </c>
      <c r="H143" s="2" t="e">
        <f ca="1">SUM(H140:H142)</f>
        <v>#DIV/0!</v>
      </c>
      <c r="I143" s="2" t="e">
        <f t="shared" ref="I143:M143" ca="1" si="94">SUM(I140:I142)</f>
        <v>#DIV/0!</v>
      </c>
      <c r="J143" s="2" t="e">
        <f t="shared" ca="1" si="94"/>
        <v>#DIV/0!</v>
      </c>
      <c r="K143" s="2" t="e">
        <f t="shared" ca="1" si="94"/>
        <v>#DIV/0!</v>
      </c>
      <c r="L143" s="2" t="e">
        <f t="shared" ca="1" si="94"/>
        <v>#DIV/0!</v>
      </c>
      <c r="M143" s="2" t="e">
        <f t="shared" ca="1" si="94"/>
        <v>#DIV/0!</v>
      </c>
      <c r="O143" s="1"/>
    </row>
    <row r="144" spans="2:15" x14ac:dyDescent="0.3">
      <c r="B144" s="1"/>
      <c r="D144" s="12" t="s">
        <v>106</v>
      </c>
      <c r="E144" t="e">
        <f>-(E142/E141)</f>
        <v>#DIV/0!</v>
      </c>
      <c r="F144" t="e">
        <f t="shared" ref="F144:G144" si="95">-(F142/F141)</f>
        <v>#DIV/0!</v>
      </c>
      <c r="G144" t="e">
        <f t="shared" si="95"/>
        <v>#DIV/0!</v>
      </c>
      <c r="H144" t="e">
        <f>AVERAGE(E144:G144)</f>
        <v>#DIV/0!</v>
      </c>
      <c r="I144" t="e">
        <f>H144+$I$9</f>
        <v>#DIV/0!</v>
      </c>
      <c r="J144" t="e">
        <f t="shared" ref="J144:M144" si="96">I144+$I$9</f>
        <v>#DIV/0!</v>
      </c>
      <c r="K144" t="e">
        <f t="shared" si="96"/>
        <v>#DIV/0!</v>
      </c>
      <c r="L144" t="e">
        <f t="shared" si="96"/>
        <v>#DIV/0!</v>
      </c>
      <c r="M144" t="e">
        <f t="shared" si="96"/>
        <v>#DIV/0!</v>
      </c>
      <c r="O144" s="1"/>
    </row>
    <row r="145" spans="2:15" x14ac:dyDescent="0.3">
      <c r="B145" s="1"/>
      <c r="O145" s="1"/>
    </row>
    <row r="146" spans="2:15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ht="15" thickBot="1" x14ac:dyDescent="0.35">
      <c r="B147" s="1"/>
      <c r="O147" s="1"/>
    </row>
    <row r="148" spans="2:15" x14ac:dyDescent="0.3">
      <c r="B148" s="1"/>
      <c r="D148" s="10" t="s">
        <v>108</v>
      </c>
      <c r="E148" s="14" t="s">
        <v>8</v>
      </c>
      <c r="F148" s="8" t="s">
        <v>9</v>
      </c>
      <c r="G148" s="8" t="s">
        <v>10</v>
      </c>
      <c r="H148" s="8" t="s">
        <v>11</v>
      </c>
      <c r="I148" s="8" t="s">
        <v>12</v>
      </c>
      <c r="J148" s="8" t="s">
        <v>13</v>
      </c>
      <c r="K148" s="8" t="s">
        <v>14</v>
      </c>
      <c r="L148" s="8" t="s">
        <v>15</v>
      </c>
      <c r="M148" s="15" t="s">
        <v>100</v>
      </c>
      <c r="O148" s="1"/>
    </row>
    <row r="149" spans="2:15" x14ac:dyDescent="0.3">
      <c r="B149" s="1"/>
      <c r="D149" s="11" t="s">
        <v>109</v>
      </c>
      <c r="E149">
        <f>E151+E142</f>
        <v>0</v>
      </c>
      <c r="F149">
        <f t="shared" ref="F149:G149" si="97">F151+F142</f>
        <v>0</v>
      </c>
      <c r="G149">
        <f t="shared" si="97"/>
        <v>0</v>
      </c>
      <c r="H149" t="e">
        <f t="shared" ref="H149:M149" ca="1" si="98">H150*H15</f>
        <v>#DIV/0!</v>
      </c>
      <c r="I149" t="e">
        <f t="shared" ca="1" si="98"/>
        <v>#DIV/0!</v>
      </c>
      <c r="J149" t="e">
        <f t="shared" ca="1" si="98"/>
        <v>#DIV/0!</v>
      </c>
      <c r="K149" t="e">
        <f t="shared" ca="1" si="98"/>
        <v>#DIV/0!</v>
      </c>
      <c r="L149" t="e">
        <f t="shared" ca="1" si="98"/>
        <v>#DIV/0!</v>
      </c>
      <c r="M149" t="e">
        <f t="shared" ca="1" si="98"/>
        <v>#DIV/0!</v>
      </c>
      <c r="O149" s="1"/>
    </row>
    <row r="150" spans="2:15" x14ac:dyDescent="0.3">
      <c r="B150" s="1"/>
      <c r="D150" s="6" t="s">
        <v>110</v>
      </c>
      <c r="E150" s="26" t="e">
        <f>E149/E15</f>
        <v>#DIV/0!</v>
      </c>
      <c r="F150" s="26" t="e">
        <f>F149/F15</f>
        <v>#DIV/0!</v>
      </c>
      <c r="G150" s="26" t="e">
        <f>G149/G15</f>
        <v>#DIV/0!</v>
      </c>
      <c r="H150" s="26" t="e">
        <f>G150</f>
        <v>#DIV/0!</v>
      </c>
      <c r="I150" s="26" t="e">
        <f t="shared" ref="I150:M150" si="99">H150</f>
        <v>#DIV/0!</v>
      </c>
      <c r="J150" s="26" t="e">
        <f t="shared" si="99"/>
        <v>#DIV/0!</v>
      </c>
      <c r="K150" s="26" t="e">
        <f t="shared" si="99"/>
        <v>#DIV/0!</v>
      </c>
      <c r="L150" s="26" t="e">
        <f t="shared" si="99"/>
        <v>#DIV/0!</v>
      </c>
      <c r="M150" s="26" t="e">
        <f t="shared" si="99"/>
        <v>#DIV/0!</v>
      </c>
      <c r="O150" s="1"/>
    </row>
    <row r="151" spans="2:15" x14ac:dyDescent="0.3">
      <c r="B151" s="1"/>
      <c r="D151" s="5" t="s">
        <v>111</v>
      </c>
      <c r="E151" s="2">
        <f>E29</f>
        <v>0</v>
      </c>
      <c r="F151" s="2">
        <f t="shared" ref="F151:G151" si="100">F29</f>
        <v>0</v>
      </c>
      <c r="G151" s="2">
        <f t="shared" si="100"/>
        <v>0</v>
      </c>
      <c r="H151" s="2" t="e">
        <f ca="1">-H142+H149</f>
        <v>#DIV/0!</v>
      </c>
      <c r="I151" s="2" t="e">
        <f t="shared" ref="I151:M151" ca="1" si="101">-I142+I149</f>
        <v>#DIV/0!</v>
      </c>
      <c r="J151" s="2" t="e">
        <f t="shared" ca="1" si="101"/>
        <v>#DIV/0!</v>
      </c>
      <c r="K151" s="2" t="e">
        <f t="shared" ca="1" si="101"/>
        <v>#DIV/0!</v>
      </c>
      <c r="L151" s="2" t="e">
        <f t="shared" ca="1" si="101"/>
        <v>#DIV/0!</v>
      </c>
      <c r="M151" s="2" t="e">
        <f t="shared" ca="1" si="101"/>
        <v>#DIV/0!</v>
      </c>
      <c r="O151" s="1"/>
    </row>
    <row r="152" spans="2:15" x14ac:dyDescent="0.3">
      <c r="B152" s="1"/>
      <c r="D152" s="2"/>
      <c r="O152" s="1"/>
    </row>
    <row r="153" spans="2:15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ht="15" thickBot="1" x14ac:dyDescent="0.35">
      <c r="B154" s="1"/>
      <c r="O154" s="1"/>
    </row>
    <row r="155" spans="2:15" x14ac:dyDescent="0.3">
      <c r="B155" s="1"/>
      <c r="D155" s="10" t="s">
        <v>54</v>
      </c>
      <c r="E155" s="14" t="s">
        <v>8</v>
      </c>
      <c r="F155" s="8" t="s">
        <v>9</v>
      </c>
      <c r="G155" s="8" t="s">
        <v>10</v>
      </c>
      <c r="H155" s="8" t="s">
        <v>11</v>
      </c>
      <c r="I155" s="8" t="s">
        <v>12</v>
      </c>
      <c r="J155" s="8" t="s">
        <v>13</v>
      </c>
      <c r="K155" s="8" t="s">
        <v>14</v>
      </c>
      <c r="L155" s="8" t="s">
        <v>15</v>
      </c>
      <c r="M155" s="15" t="s">
        <v>100</v>
      </c>
      <c r="O155" s="1"/>
    </row>
    <row r="156" spans="2:15" x14ac:dyDescent="0.3">
      <c r="B156" s="1"/>
      <c r="D156" s="11" t="s">
        <v>102</v>
      </c>
      <c r="H156">
        <f>G159</f>
        <v>0</v>
      </c>
      <c r="I156" t="e">
        <f t="shared" ref="I156:M156" ca="1" si="102">H159</f>
        <v>#DIV/0!</v>
      </c>
      <c r="J156" t="e">
        <f t="shared" ca="1" si="102"/>
        <v>#DIV/0!</v>
      </c>
      <c r="K156" t="e">
        <f t="shared" ca="1" si="102"/>
        <v>#DIV/0!</v>
      </c>
      <c r="L156" t="e">
        <f t="shared" ca="1" si="102"/>
        <v>#DIV/0!</v>
      </c>
      <c r="M156" t="e">
        <f t="shared" ca="1" si="102"/>
        <v>#DIV/0!</v>
      </c>
      <c r="O156" s="1"/>
    </row>
    <row r="157" spans="2:15" x14ac:dyDescent="0.3">
      <c r="B157" s="1"/>
      <c r="D157" s="6" t="s">
        <v>112</v>
      </c>
      <c r="H157" t="e">
        <f ca="1">-H149</f>
        <v>#DIV/0!</v>
      </c>
      <c r="I157" t="e">
        <f t="shared" ref="I157:M157" ca="1" si="103">-I149</f>
        <v>#DIV/0!</v>
      </c>
      <c r="J157" t="e">
        <f t="shared" ca="1" si="103"/>
        <v>#DIV/0!</v>
      </c>
      <c r="K157" t="e">
        <f t="shared" ca="1" si="103"/>
        <v>#DIV/0!</v>
      </c>
      <c r="L157" t="e">
        <f t="shared" ca="1" si="103"/>
        <v>#DIV/0!</v>
      </c>
      <c r="M157" t="e">
        <f t="shared" ca="1" si="103"/>
        <v>#DIV/0!</v>
      </c>
      <c r="O157" s="1"/>
    </row>
    <row r="158" spans="2:15" x14ac:dyDescent="0.3">
      <c r="B158" s="1"/>
      <c r="D158" s="6" t="s">
        <v>113</v>
      </c>
      <c r="H158" t="e">
        <f ca="1">H159-H156-H157</f>
        <v>#DIV/0!</v>
      </c>
      <c r="I158" t="e">
        <f t="shared" ref="I158:M158" ca="1" si="104">I159-I156-I157</f>
        <v>#DIV/0!</v>
      </c>
      <c r="J158" t="e">
        <f t="shared" ca="1" si="104"/>
        <v>#DIV/0!</v>
      </c>
      <c r="K158" t="e">
        <f t="shared" ca="1" si="104"/>
        <v>#DIV/0!</v>
      </c>
      <c r="L158" t="e">
        <f t="shared" ca="1" si="104"/>
        <v>#DIV/0!</v>
      </c>
      <c r="M158" t="e">
        <f t="shared" ca="1" si="104"/>
        <v>#DIV/0!</v>
      </c>
      <c r="O158" s="1"/>
    </row>
    <row r="159" spans="2:15" x14ac:dyDescent="0.3">
      <c r="B159" s="1"/>
      <c r="D159" s="5" t="s">
        <v>104</v>
      </c>
      <c r="E159" s="2">
        <f>E58</f>
        <v>0</v>
      </c>
      <c r="F159" s="2">
        <f t="shared" ref="F159:M159" si="105">F58</f>
        <v>0</v>
      </c>
      <c r="G159" s="2">
        <f t="shared" si="105"/>
        <v>0</v>
      </c>
      <c r="H159" s="2" t="e">
        <f t="shared" ca="1" si="105"/>
        <v>#DIV/0!</v>
      </c>
      <c r="I159" s="2" t="e">
        <f t="shared" ca="1" si="105"/>
        <v>#DIV/0!</v>
      </c>
      <c r="J159" s="2" t="e">
        <f t="shared" ca="1" si="105"/>
        <v>#DIV/0!</v>
      </c>
      <c r="K159" s="2" t="e">
        <f t="shared" ca="1" si="105"/>
        <v>#DIV/0!</v>
      </c>
      <c r="L159" s="2" t="e">
        <f t="shared" ca="1" si="105"/>
        <v>#DIV/0!</v>
      </c>
      <c r="M159" s="2" t="e">
        <f t="shared" ca="1" si="105"/>
        <v>#DIV/0!</v>
      </c>
      <c r="O159" s="1"/>
    </row>
    <row r="160" spans="2:15" x14ac:dyDescent="0.3">
      <c r="B160" s="1"/>
      <c r="O160" s="1"/>
    </row>
    <row r="161" spans="2:15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ht="15" thickBot="1" x14ac:dyDescent="0.35">
      <c r="B162" s="1"/>
      <c r="O162" s="1"/>
    </row>
    <row r="163" spans="2:15" x14ac:dyDescent="0.3">
      <c r="B163" s="1"/>
      <c r="D163" s="10" t="s">
        <v>64</v>
      </c>
      <c r="E163" s="14" t="s">
        <v>8</v>
      </c>
      <c r="F163" s="8" t="s">
        <v>9</v>
      </c>
      <c r="G163" s="8" t="s">
        <v>10</v>
      </c>
      <c r="H163" s="8" t="s">
        <v>11</v>
      </c>
      <c r="I163" s="8" t="s">
        <v>12</v>
      </c>
      <c r="J163" s="8" t="s">
        <v>13</v>
      </c>
      <c r="K163" s="8" t="s">
        <v>14</v>
      </c>
      <c r="L163" s="8" t="s">
        <v>15</v>
      </c>
      <c r="M163" s="15" t="s">
        <v>100</v>
      </c>
      <c r="O163" s="1"/>
    </row>
    <row r="164" spans="2:15" x14ac:dyDescent="0.3">
      <c r="B164" s="1"/>
      <c r="D164" s="11" t="s">
        <v>102</v>
      </c>
      <c r="H164">
        <f>G168</f>
        <v>0</v>
      </c>
      <c r="I164">
        <f t="shared" ref="I164:M164" ca="1" si="106">H168</f>
        <v>0</v>
      </c>
      <c r="J164">
        <f t="shared" ca="1" si="106"/>
        <v>0</v>
      </c>
      <c r="K164">
        <f t="shared" ca="1" si="106"/>
        <v>0</v>
      </c>
      <c r="L164">
        <f t="shared" ca="1" si="106"/>
        <v>0</v>
      </c>
      <c r="M164">
        <f t="shared" ca="1" si="106"/>
        <v>0</v>
      </c>
      <c r="O164" s="1"/>
    </row>
    <row r="165" spans="2:15" x14ac:dyDescent="0.3">
      <c r="B165" s="1"/>
      <c r="D165" s="6" t="s">
        <v>27</v>
      </c>
      <c r="E165">
        <f t="shared" ref="E165:M165" si="107">E26</f>
        <v>0</v>
      </c>
      <c r="F165">
        <f t="shared" si="107"/>
        <v>0</v>
      </c>
      <c r="G165">
        <f t="shared" si="107"/>
        <v>0</v>
      </c>
      <c r="H165">
        <f t="shared" ca="1" si="107"/>
        <v>0</v>
      </c>
      <c r="I165">
        <f t="shared" ca="1" si="107"/>
        <v>0</v>
      </c>
      <c r="J165">
        <f t="shared" ca="1" si="107"/>
        <v>0</v>
      </c>
      <c r="K165">
        <f t="shared" ca="1" si="107"/>
        <v>0</v>
      </c>
      <c r="L165">
        <f t="shared" ca="1" si="107"/>
        <v>0</v>
      </c>
      <c r="M165">
        <f t="shared" ca="1" si="107"/>
        <v>0</v>
      </c>
      <c r="O165" s="1"/>
    </row>
    <row r="166" spans="2:15" x14ac:dyDescent="0.3">
      <c r="B166" s="1"/>
      <c r="D166" s="6" t="s">
        <v>114</v>
      </c>
      <c r="E166" s="28"/>
      <c r="F166" s="28"/>
      <c r="G166" s="28"/>
      <c r="H166">
        <f ca="1">H165*G166/G165</f>
        <v>0</v>
      </c>
      <c r="I166">
        <f t="shared" ref="I166:M166" ca="1" si="108">I165*H166/H165</f>
        <v>0</v>
      </c>
      <c r="J166">
        <f t="shared" ca="1" si="108"/>
        <v>0</v>
      </c>
      <c r="K166">
        <f t="shared" ca="1" si="108"/>
        <v>0</v>
      </c>
      <c r="L166">
        <f t="shared" ca="1" si="108"/>
        <v>0</v>
      </c>
      <c r="M166">
        <f t="shared" ca="1" si="108"/>
        <v>0</v>
      </c>
      <c r="O166" s="1"/>
    </row>
    <row r="167" spans="2:15" x14ac:dyDescent="0.3">
      <c r="B167" s="1"/>
      <c r="D167" s="6" t="s">
        <v>115</v>
      </c>
      <c r="E167" s="28"/>
      <c r="F167" s="28"/>
      <c r="G167" s="28"/>
      <c r="H167">
        <f>G167</f>
        <v>0</v>
      </c>
      <c r="I167">
        <f t="shared" ref="I167:M167" si="109">H167</f>
        <v>0</v>
      </c>
      <c r="J167">
        <f t="shared" si="109"/>
        <v>0</v>
      </c>
      <c r="K167">
        <f t="shared" si="109"/>
        <v>0</v>
      </c>
      <c r="L167">
        <f t="shared" si="109"/>
        <v>0</v>
      </c>
      <c r="M167">
        <f t="shared" si="109"/>
        <v>0</v>
      </c>
      <c r="O167" s="1"/>
    </row>
    <row r="168" spans="2:15" x14ac:dyDescent="0.3">
      <c r="B168" s="1"/>
      <c r="D168" s="5" t="s">
        <v>104</v>
      </c>
      <c r="E168" s="2">
        <f>E69</f>
        <v>0</v>
      </c>
      <c r="F168" s="2">
        <f t="shared" ref="F168:G168" si="110">F69</f>
        <v>0</v>
      </c>
      <c r="G168" s="2">
        <f t="shared" si="110"/>
        <v>0</v>
      </c>
      <c r="H168" s="2">
        <f ca="1">SUM(H164:H167)</f>
        <v>0</v>
      </c>
      <c r="I168" s="2">
        <f t="shared" ref="I168:M168" ca="1" si="111">SUM(I164:I167)</f>
        <v>0</v>
      </c>
      <c r="J168" s="2">
        <f t="shared" ca="1" si="111"/>
        <v>0</v>
      </c>
      <c r="K168" s="2">
        <f t="shared" ca="1" si="111"/>
        <v>0</v>
      </c>
      <c r="L168" s="2">
        <f t="shared" ca="1" si="111"/>
        <v>0</v>
      </c>
      <c r="M168" s="2">
        <f t="shared" ca="1" si="111"/>
        <v>0</v>
      </c>
      <c r="O168" s="1"/>
    </row>
    <row r="169" spans="2:15" x14ac:dyDescent="0.3">
      <c r="B169" s="1"/>
      <c r="O169" s="1"/>
    </row>
    <row r="170" spans="2:15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ht="15" thickBot="1" x14ac:dyDescent="0.35">
      <c r="B171" s="1"/>
      <c r="O171" s="1"/>
    </row>
    <row r="172" spans="2:15" x14ac:dyDescent="0.3">
      <c r="B172" s="1"/>
      <c r="D172" s="10" t="s">
        <v>206</v>
      </c>
      <c r="E172" s="14" t="s">
        <v>8</v>
      </c>
      <c r="F172" s="8" t="s">
        <v>9</v>
      </c>
      <c r="G172" s="8" t="s">
        <v>10</v>
      </c>
      <c r="H172" s="8" t="s">
        <v>11</v>
      </c>
      <c r="I172" s="8" t="s">
        <v>12</v>
      </c>
      <c r="J172" s="8" t="s">
        <v>13</v>
      </c>
      <c r="K172" s="8" t="s">
        <v>14</v>
      </c>
      <c r="L172" s="8" t="s">
        <v>15</v>
      </c>
      <c r="M172" s="15" t="s">
        <v>100</v>
      </c>
      <c r="O172" s="1"/>
    </row>
    <row r="173" spans="2:15" x14ac:dyDescent="0.3">
      <c r="B173" s="1"/>
      <c r="D173" s="11" t="s">
        <v>116</v>
      </c>
      <c r="H173">
        <f>G53</f>
        <v>0</v>
      </c>
      <c r="I173">
        <f t="shared" ref="I173:M173" ca="1" si="112">H53</f>
        <v>0</v>
      </c>
      <c r="J173">
        <f t="shared" ca="1" si="112"/>
        <v>0</v>
      </c>
      <c r="K173">
        <f t="shared" ca="1" si="112"/>
        <v>0</v>
      </c>
      <c r="L173">
        <f t="shared" ca="1" si="112"/>
        <v>0</v>
      </c>
      <c r="M173">
        <f t="shared" ca="1" si="112"/>
        <v>0</v>
      </c>
      <c r="O173" s="1"/>
    </row>
    <row r="174" spans="2:15" x14ac:dyDescent="0.3">
      <c r="B174" s="1"/>
      <c r="D174" s="6" t="s">
        <v>117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O174" s="1"/>
    </row>
    <row r="175" spans="2:15" x14ac:dyDescent="0.3">
      <c r="B175" s="1"/>
      <c r="D175" s="6" t="s">
        <v>118</v>
      </c>
      <c r="H175">
        <f ca="1">SUM(H84+H86+H87+H89+H90)</f>
        <v>0</v>
      </c>
      <c r="I175">
        <f t="shared" ref="I175:M175" ca="1" si="113">SUM(I84+I86+I87+I89+I90)</f>
        <v>0</v>
      </c>
      <c r="J175">
        <f t="shared" ca="1" si="113"/>
        <v>0</v>
      </c>
      <c r="K175">
        <f t="shared" ca="1" si="113"/>
        <v>0</v>
      </c>
      <c r="L175">
        <f t="shared" ca="1" si="113"/>
        <v>0</v>
      </c>
      <c r="M175">
        <f t="shared" ca="1" si="113"/>
        <v>0</v>
      </c>
      <c r="O175" s="1"/>
    </row>
    <row r="176" spans="2:15" x14ac:dyDescent="0.3">
      <c r="B176" s="1"/>
      <c r="D176" s="7" t="s">
        <v>119</v>
      </c>
      <c r="H176">
        <f ca="1">SUM(H173:H175)</f>
        <v>0</v>
      </c>
      <c r="I176">
        <f t="shared" ref="I176:M176" ca="1" si="114">SUM(I173:I175)</f>
        <v>0</v>
      </c>
      <c r="J176">
        <f t="shared" ca="1" si="114"/>
        <v>0</v>
      </c>
      <c r="K176">
        <f t="shared" ca="1" si="114"/>
        <v>0</v>
      </c>
      <c r="L176">
        <f t="shared" ca="1" si="114"/>
        <v>0</v>
      </c>
      <c r="M176">
        <f t="shared" ca="1" si="114"/>
        <v>0</v>
      </c>
      <c r="O176" s="1"/>
    </row>
    <row r="177" spans="2:15" x14ac:dyDescent="0.3">
      <c r="B177" s="1"/>
      <c r="D177" s="6" t="s">
        <v>120</v>
      </c>
      <c r="H177">
        <f>G180</f>
        <v>0</v>
      </c>
      <c r="I177">
        <f t="shared" ref="I177:M177" ca="1" si="115">H180</f>
        <v>0</v>
      </c>
      <c r="J177">
        <f t="shared" ca="1" si="115"/>
        <v>0</v>
      </c>
      <c r="K177">
        <f t="shared" ca="1" si="115"/>
        <v>0</v>
      </c>
      <c r="L177">
        <f t="shared" ca="1" si="115"/>
        <v>0</v>
      </c>
      <c r="M177">
        <f t="shared" ca="1" si="115"/>
        <v>0</v>
      </c>
      <c r="O177" s="1"/>
    </row>
    <row r="178" spans="2:15" x14ac:dyDescent="0.3">
      <c r="B178" s="1"/>
      <c r="D178" s="6" t="s">
        <v>121</v>
      </c>
      <c r="H178">
        <f ca="1">-MIN(H177,H176)</f>
        <v>0</v>
      </c>
      <c r="I178">
        <f t="shared" ref="I178:M178" ca="1" si="116">-MIN(I177,I176)</f>
        <v>0</v>
      </c>
      <c r="J178">
        <f t="shared" ca="1" si="116"/>
        <v>0</v>
      </c>
      <c r="K178">
        <f t="shared" ca="1" si="116"/>
        <v>0</v>
      </c>
      <c r="L178">
        <f t="shared" ca="1" si="116"/>
        <v>0</v>
      </c>
      <c r="M178">
        <f t="shared" ca="1" si="116"/>
        <v>0</v>
      </c>
      <c r="O178" s="1"/>
    </row>
    <row r="179" spans="2:15" x14ac:dyDescent="0.3">
      <c r="B179" s="1"/>
      <c r="D179" s="6" t="s">
        <v>122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O179" s="1"/>
    </row>
    <row r="180" spans="2:15" x14ac:dyDescent="0.3">
      <c r="B180" s="1"/>
      <c r="D180" s="12" t="s">
        <v>123</v>
      </c>
      <c r="E180">
        <f>E64</f>
        <v>0</v>
      </c>
      <c r="F180">
        <f t="shared" ref="F180:G180" si="117">F64</f>
        <v>0</v>
      </c>
      <c r="G180">
        <f t="shared" si="117"/>
        <v>0</v>
      </c>
      <c r="H180">
        <f ca="1">SUM(H177:H179)</f>
        <v>0</v>
      </c>
      <c r="I180">
        <f t="shared" ref="I180:M180" ca="1" si="118">SUM(I177:I179)</f>
        <v>0</v>
      </c>
      <c r="J180">
        <f t="shared" ca="1" si="118"/>
        <v>0</v>
      </c>
      <c r="K180">
        <f t="shared" ca="1" si="118"/>
        <v>0</v>
      </c>
      <c r="L180">
        <f t="shared" ca="1" si="118"/>
        <v>0</v>
      </c>
      <c r="M180">
        <f t="shared" ca="1" si="118"/>
        <v>0</v>
      </c>
      <c r="O180" s="1"/>
    </row>
    <row r="181" spans="2:15" x14ac:dyDescent="0.3">
      <c r="B181" s="1"/>
      <c r="O181" s="1"/>
    </row>
    <row r="182" spans="2:15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ht="15" thickBot="1" x14ac:dyDescent="0.35">
      <c r="B183" s="1"/>
      <c r="O183" s="1"/>
    </row>
    <row r="184" spans="2:15" x14ac:dyDescent="0.3">
      <c r="B184" s="1"/>
      <c r="D184" s="10" t="s">
        <v>124</v>
      </c>
      <c r="E184" s="14" t="s">
        <v>8</v>
      </c>
      <c r="F184" s="8" t="s">
        <v>9</v>
      </c>
      <c r="G184" s="8" t="s">
        <v>10</v>
      </c>
      <c r="H184" s="8" t="s">
        <v>11</v>
      </c>
      <c r="I184" s="8" t="s">
        <v>12</v>
      </c>
      <c r="J184" s="8" t="s">
        <v>13</v>
      </c>
      <c r="K184" s="8" t="s">
        <v>14</v>
      </c>
      <c r="L184" s="8" t="s">
        <v>15</v>
      </c>
      <c r="M184" s="15" t="s">
        <v>100</v>
      </c>
      <c r="O184" s="1"/>
    </row>
    <row r="185" spans="2:15" x14ac:dyDescent="0.3">
      <c r="B185" s="1"/>
      <c r="D185" s="11" t="s">
        <v>125</v>
      </c>
      <c r="E185">
        <f>-E22</f>
        <v>0</v>
      </c>
      <c r="F185">
        <f>-F22</f>
        <v>0</v>
      </c>
      <c r="G185">
        <f>-G22</f>
        <v>0</v>
      </c>
      <c r="H185" t="e">
        <f ca="1">H188+H191</f>
        <v>#DIV/0!</v>
      </c>
      <c r="I185" t="e">
        <f t="shared" ref="I185:M185" ca="1" si="119">I188+I191</f>
        <v>#DIV/0!</v>
      </c>
      <c r="J185" t="e">
        <f t="shared" ca="1" si="119"/>
        <v>#DIV/0!</v>
      </c>
      <c r="K185" t="e">
        <f t="shared" ca="1" si="119"/>
        <v>#DIV/0!</v>
      </c>
      <c r="L185" t="e">
        <f t="shared" ca="1" si="119"/>
        <v>#DIV/0!</v>
      </c>
      <c r="M185" t="e">
        <f t="shared" ca="1" si="119"/>
        <v>#DIV/0!</v>
      </c>
      <c r="O185" s="1"/>
    </row>
    <row r="186" spans="2:15" x14ac:dyDescent="0.3">
      <c r="B186" s="1"/>
      <c r="D186" s="6" t="s">
        <v>126</v>
      </c>
      <c r="E186" s="28"/>
      <c r="F186" s="28"/>
      <c r="G186" s="28"/>
      <c r="H186">
        <f>G186</f>
        <v>0</v>
      </c>
      <c r="I186">
        <f t="shared" ref="I186:M186" si="120">H186</f>
        <v>0</v>
      </c>
      <c r="J186">
        <f t="shared" si="120"/>
        <v>0</v>
      </c>
      <c r="K186">
        <f t="shared" si="120"/>
        <v>0</v>
      </c>
      <c r="L186">
        <f t="shared" si="120"/>
        <v>0</v>
      </c>
      <c r="M186">
        <f t="shared" si="120"/>
        <v>0</v>
      </c>
      <c r="O186" s="1"/>
    </row>
    <row r="187" spans="2:15" x14ac:dyDescent="0.3">
      <c r="B187" s="1"/>
      <c r="D187" s="6" t="s">
        <v>127</v>
      </c>
      <c r="E187">
        <f>E64</f>
        <v>0</v>
      </c>
      <c r="F187">
        <f t="shared" ref="F187:M187" si="121">F64</f>
        <v>0</v>
      </c>
      <c r="G187">
        <f t="shared" si="121"/>
        <v>0</v>
      </c>
      <c r="H187">
        <f t="shared" ca="1" si="121"/>
        <v>0</v>
      </c>
      <c r="I187">
        <f t="shared" ca="1" si="121"/>
        <v>0</v>
      </c>
      <c r="J187">
        <f t="shared" ca="1" si="121"/>
        <v>0</v>
      </c>
      <c r="K187">
        <f t="shared" ca="1" si="121"/>
        <v>0</v>
      </c>
      <c r="L187">
        <f t="shared" ca="1" si="121"/>
        <v>0</v>
      </c>
      <c r="M187">
        <f t="shared" ca="1" si="121"/>
        <v>0</v>
      </c>
      <c r="O187" s="1"/>
    </row>
    <row r="188" spans="2:15" x14ac:dyDescent="0.3">
      <c r="B188" s="1"/>
      <c r="D188" s="7" t="s">
        <v>131</v>
      </c>
      <c r="E188" s="2">
        <f>AVERAGE(D187:E187)*E186</f>
        <v>0</v>
      </c>
      <c r="F188" s="2">
        <f>AVERAGE(E187:F187)*F186</f>
        <v>0</v>
      </c>
      <c r="G188" s="2">
        <f t="shared" ref="G188" si="122">AVERAGE(F187:G187)*G186</f>
        <v>0</v>
      </c>
      <c r="H188" s="2">
        <f ca="1">IF($K$5=1,AVERAGE(G187,H187)*H186,0)</f>
        <v>0</v>
      </c>
      <c r="I188" s="2">
        <f t="shared" ref="I188:M188" ca="1" si="123">IF($K$5=1,AVERAGE(H187,I187)*I186,0)</f>
        <v>0</v>
      </c>
      <c r="J188" s="2">
        <f t="shared" ca="1" si="123"/>
        <v>0</v>
      </c>
      <c r="K188" s="2">
        <f t="shared" ca="1" si="123"/>
        <v>0</v>
      </c>
      <c r="L188" s="2">
        <f t="shared" ca="1" si="123"/>
        <v>0</v>
      </c>
      <c r="M188" s="2">
        <f t="shared" ca="1" si="123"/>
        <v>0</v>
      </c>
      <c r="O188" s="1"/>
    </row>
    <row r="189" spans="2:15" x14ac:dyDescent="0.3">
      <c r="B189" s="1"/>
      <c r="D189" s="6" t="s">
        <v>128</v>
      </c>
      <c r="E189">
        <f>E65</f>
        <v>0</v>
      </c>
      <c r="F189">
        <f t="shared" ref="F189:M189" si="124">F65</f>
        <v>0</v>
      </c>
      <c r="G189">
        <f t="shared" si="124"/>
        <v>0</v>
      </c>
      <c r="H189">
        <f t="shared" si="124"/>
        <v>0</v>
      </c>
      <c r="I189">
        <f t="shared" si="124"/>
        <v>0</v>
      </c>
      <c r="J189">
        <f t="shared" si="124"/>
        <v>0</v>
      </c>
      <c r="K189">
        <f t="shared" si="124"/>
        <v>0</v>
      </c>
      <c r="L189">
        <f t="shared" si="124"/>
        <v>0</v>
      </c>
      <c r="M189">
        <f t="shared" si="124"/>
        <v>0</v>
      </c>
      <c r="O189" s="1"/>
    </row>
    <row r="190" spans="2:15" x14ac:dyDescent="0.3">
      <c r="B190" s="1"/>
      <c r="D190" s="6" t="s">
        <v>129</v>
      </c>
      <c r="E190" t="e">
        <f>E191/(AVERAGE(E189,D189))</f>
        <v>#DIV/0!</v>
      </c>
      <c r="F190" t="e">
        <f t="shared" ref="F190:G190" si="125">F191/(AVERAGE(F189,E189))</f>
        <v>#DIV/0!</v>
      </c>
      <c r="G190" t="e">
        <f t="shared" si="125"/>
        <v>#DIV/0!</v>
      </c>
      <c r="H190" t="e">
        <f>G190</f>
        <v>#DIV/0!</v>
      </c>
      <c r="I190" t="e">
        <f t="shared" ref="I190:M190" si="126">H190</f>
        <v>#DIV/0!</v>
      </c>
      <c r="J190" t="e">
        <f t="shared" si="126"/>
        <v>#DIV/0!</v>
      </c>
      <c r="K190" t="e">
        <f t="shared" si="126"/>
        <v>#DIV/0!</v>
      </c>
      <c r="L190" t="e">
        <f t="shared" si="126"/>
        <v>#DIV/0!</v>
      </c>
      <c r="M190" t="e">
        <f t="shared" si="126"/>
        <v>#DIV/0!</v>
      </c>
      <c r="O190" s="1"/>
    </row>
    <row r="191" spans="2:15" x14ac:dyDescent="0.3">
      <c r="B191" s="1"/>
      <c r="D191" s="7" t="s">
        <v>130</v>
      </c>
      <c r="E191">
        <f>E185-E188</f>
        <v>0</v>
      </c>
      <c r="F191">
        <f t="shared" ref="F191:G191" si="127">F185-F188</f>
        <v>0</v>
      </c>
      <c r="G191">
        <f t="shared" si="127"/>
        <v>0</v>
      </c>
      <c r="H191" t="e">
        <f>H190*AVERAGE(H189,G189)</f>
        <v>#DIV/0!</v>
      </c>
      <c r="I191" t="e">
        <f t="shared" ref="I191:M191" si="128">I190*AVERAGE(I189,H189)</f>
        <v>#DIV/0!</v>
      </c>
      <c r="J191" t="e">
        <f t="shared" si="128"/>
        <v>#DIV/0!</v>
      </c>
      <c r="K191" t="e">
        <f t="shared" si="128"/>
        <v>#DIV/0!</v>
      </c>
      <c r="L191" t="e">
        <f t="shared" si="128"/>
        <v>#DIV/0!</v>
      </c>
      <c r="M191" t="e">
        <f t="shared" si="128"/>
        <v>#DIV/0!</v>
      </c>
      <c r="O191" s="1"/>
    </row>
    <row r="192" spans="2:15" x14ac:dyDescent="0.3">
      <c r="B192" s="1"/>
      <c r="D192" s="6" t="s">
        <v>132</v>
      </c>
      <c r="E192" s="28"/>
      <c r="F192" s="28"/>
      <c r="G192" s="28"/>
      <c r="H192">
        <f>G192</f>
        <v>0</v>
      </c>
      <c r="I192">
        <f t="shared" ref="I192:M192" si="129">H192</f>
        <v>0</v>
      </c>
      <c r="J192">
        <f t="shared" si="129"/>
        <v>0</v>
      </c>
      <c r="K192">
        <f t="shared" si="129"/>
        <v>0</v>
      </c>
      <c r="L192">
        <f t="shared" si="129"/>
        <v>0</v>
      </c>
      <c r="M192">
        <f t="shared" si="129"/>
        <v>0</v>
      </c>
      <c r="O192" s="1"/>
    </row>
    <row r="193" spans="2:15" x14ac:dyDescent="0.3">
      <c r="B193" s="1"/>
      <c r="D193" s="12" t="s">
        <v>22</v>
      </c>
      <c r="E193">
        <f>E21</f>
        <v>0</v>
      </c>
      <c r="F193">
        <f>F21</f>
        <v>0</v>
      </c>
      <c r="G193">
        <f>G21</f>
        <v>0</v>
      </c>
      <c r="H193">
        <f ca="1">IF($K$5=1,AVERAGE(G53,H53)*H192,0)</f>
        <v>0</v>
      </c>
      <c r="I193">
        <f t="shared" ref="I193:M193" ca="1" si="130">IF($K$5=1,AVERAGE(H53,I53)*I192,0)</f>
        <v>0</v>
      </c>
      <c r="J193">
        <f t="shared" ca="1" si="130"/>
        <v>0</v>
      </c>
      <c r="K193">
        <f t="shared" ca="1" si="130"/>
        <v>0</v>
      </c>
      <c r="L193">
        <f t="shared" ca="1" si="130"/>
        <v>0</v>
      </c>
      <c r="M193">
        <f t="shared" ca="1" si="130"/>
        <v>0</v>
      </c>
      <c r="O193" s="1"/>
    </row>
    <row r="194" spans="2:15" x14ac:dyDescent="0.3">
      <c r="B194" s="1"/>
      <c r="O194" s="1"/>
    </row>
    <row r="195" spans="2:15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</sheetData>
  <mergeCells count="4">
    <mergeCell ref="F5:H5"/>
    <mergeCell ref="F6:H6"/>
    <mergeCell ref="F7:H7"/>
    <mergeCell ref="F9:H9"/>
  </mergeCells>
  <dataValidations count="2">
    <dataValidation type="list" allowBlank="1" showInputMessage="1" showErrorMessage="1" sqref="K5" xr:uid="{9E851046-6114-42BB-9051-59866CBD44D5}">
      <formula1>"0,1"</formula1>
    </dataValidation>
    <dataValidation type="list" allowBlank="1" showInputMessage="1" showErrorMessage="1" sqref="I8" xr:uid="{3E88AF9F-9F59-4EA0-A91E-92C8EFD2988B}">
      <formula1>$D$121:$D$123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8"/>
  <sheetViews>
    <sheetView topLeftCell="A52" zoomScale="70" zoomScaleNormal="70" workbookViewId="0">
      <selection activeCell="J83" sqref="J83"/>
    </sheetView>
  </sheetViews>
  <sheetFormatPr defaultRowHeight="14.4" x14ac:dyDescent="0.3"/>
  <cols>
    <col min="1" max="3" width="2.77734375" customWidth="1"/>
    <col min="4" max="4" width="63" customWidth="1"/>
    <col min="14" max="15" width="2.77734375" customWidth="1"/>
  </cols>
  <sheetData>
    <row r="1" spans="2:15" ht="12" customHeight="1" x14ac:dyDescent="0.3"/>
    <row r="2" spans="2:15" ht="12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3">
      <c r="B3" s="1"/>
      <c r="O3" s="1"/>
    </row>
    <row r="4" spans="2:15" x14ac:dyDescent="0.3">
      <c r="B4" s="1"/>
      <c r="D4" s="2" t="s">
        <v>207</v>
      </c>
      <c r="O4" s="1"/>
    </row>
    <row r="5" spans="2:15" x14ac:dyDescent="0.3">
      <c r="B5" s="1"/>
      <c r="D5" t="s">
        <v>6</v>
      </c>
      <c r="E5">
        <f>'FSM Model Complete Output'!E5</f>
        <v>0</v>
      </c>
      <c r="F5" s="48" t="s">
        <v>204</v>
      </c>
      <c r="G5" s="48"/>
      <c r="H5" s="48"/>
      <c r="I5">
        <f>E70</f>
        <v>0</v>
      </c>
      <c r="J5" s="48"/>
      <c r="K5" s="48"/>
      <c r="O5" s="1"/>
    </row>
    <row r="6" spans="2:15" x14ac:dyDescent="0.3">
      <c r="B6" s="1"/>
      <c r="D6" t="s">
        <v>1</v>
      </c>
      <c r="E6">
        <f>'FSM Model Complete Output'!E6</f>
        <v>0</v>
      </c>
      <c r="F6" s="48"/>
      <c r="G6" s="48"/>
      <c r="H6" s="48"/>
      <c r="O6" s="1"/>
    </row>
    <row r="7" spans="2:15" x14ac:dyDescent="0.3">
      <c r="B7" s="1"/>
      <c r="D7" t="s">
        <v>2</v>
      </c>
      <c r="E7">
        <f>'FSM Model Complete Output'!E7</f>
        <v>0</v>
      </c>
      <c r="F7" s="48" t="s">
        <v>133</v>
      </c>
      <c r="G7" s="48"/>
      <c r="H7" s="48"/>
      <c r="I7" t="e">
        <f>E122</f>
        <v>#DIV/0!</v>
      </c>
      <c r="O7" s="1"/>
    </row>
    <row r="8" spans="2:15" x14ac:dyDescent="0.3">
      <c r="B8" s="1"/>
      <c r="D8" t="s">
        <v>4</v>
      </c>
      <c r="E8">
        <f>'FSM Model Complete Output'!E8</f>
        <v>0</v>
      </c>
      <c r="F8" s="48" t="s">
        <v>208</v>
      </c>
      <c r="G8" s="48"/>
      <c r="H8" s="48"/>
      <c r="I8" s="26">
        <f>YEARFRAC(E10,EOMONTH(E10,12))</f>
        <v>1.086111111111111</v>
      </c>
      <c r="O8" s="1"/>
    </row>
    <row r="9" spans="2:15" x14ac:dyDescent="0.3">
      <c r="B9" s="1"/>
      <c r="D9" t="s">
        <v>3</v>
      </c>
      <c r="E9">
        <f>'FSM Model Complete Output'!E9</f>
        <v>0</v>
      </c>
      <c r="F9" s="48"/>
      <c r="G9" s="48"/>
      <c r="H9" s="48"/>
      <c r="O9" s="1"/>
    </row>
    <row r="10" spans="2:15" x14ac:dyDescent="0.3">
      <c r="B10" s="1"/>
      <c r="D10" t="s">
        <v>5</v>
      </c>
      <c r="E10">
        <f>'FSM Model Complete Output'!E10</f>
        <v>0</v>
      </c>
      <c r="O10" s="1"/>
    </row>
    <row r="11" spans="2:15" x14ac:dyDescent="0.3">
      <c r="B11" s="1"/>
      <c r="O11" s="1"/>
    </row>
    <row r="12" spans="2:15" x14ac:dyDescent="0.3">
      <c r="B12" s="1"/>
      <c r="C12" s="1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ht="15" thickBot="1" x14ac:dyDescent="0.35">
      <c r="B13" s="1"/>
      <c r="O13" s="1"/>
    </row>
    <row r="14" spans="2:15" ht="15" thickBot="1" x14ac:dyDescent="0.35">
      <c r="B14" s="1"/>
      <c r="D14" s="13" t="s">
        <v>135</v>
      </c>
      <c r="E14" s="14" t="s">
        <v>134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8"/>
      <c r="M14" s="15"/>
      <c r="O14" s="1"/>
    </row>
    <row r="15" spans="2:15" x14ac:dyDescent="0.3">
      <c r="B15" s="1"/>
      <c r="D15" s="7" t="s">
        <v>16</v>
      </c>
      <c r="E15" s="2" t="e">
        <f ca="1">G15*(1-$I$8)+F15*$I$8</f>
        <v>#DIV/0!</v>
      </c>
      <c r="F15" s="2">
        <f>'FSM Model Complete Output'!G15</f>
        <v>0</v>
      </c>
      <c r="G15" s="2" t="e">
        <f ca="1">'FSM Model Complete Output'!H15</f>
        <v>#DIV/0!</v>
      </c>
      <c r="H15" s="2" t="e">
        <f ca="1">'FSM Model Complete Output'!I15</f>
        <v>#DIV/0!</v>
      </c>
      <c r="I15" s="2" t="e">
        <f ca="1">'FSM Model Complete Output'!J15</f>
        <v>#DIV/0!</v>
      </c>
      <c r="J15" s="2" t="e">
        <f ca="1">'FSM Model Complete Output'!K15</f>
        <v>#DIV/0!</v>
      </c>
      <c r="K15" s="2" t="e">
        <f ca="1">'FSM Model Complete Output'!L15</f>
        <v>#DIV/0!</v>
      </c>
      <c r="O15" s="1"/>
    </row>
    <row r="16" spans="2:15" x14ac:dyDescent="0.3">
      <c r="B16" s="1"/>
      <c r="D16" s="7" t="s">
        <v>30</v>
      </c>
      <c r="E16" s="2" t="e">
        <f t="shared" ref="E16:E17" ca="1" si="0">G16*(1-$I$8)+F16*$I$8</f>
        <v>#DIV/0!</v>
      </c>
      <c r="F16" s="2">
        <f>'FSM Model Complete Output'!G30</f>
        <v>0</v>
      </c>
      <c r="G16" s="2">
        <f ca="1">'FSM Model Complete Output'!H30</f>
        <v>0</v>
      </c>
      <c r="H16" s="2">
        <f ca="1">'FSM Model Complete Output'!I30</f>
        <v>0</v>
      </c>
      <c r="I16" s="2">
        <f ca="1">'FSM Model Complete Output'!J30</f>
        <v>0</v>
      </c>
      <c r="J16" s="2">
        <f ca="1">'FSM Model Complete Output'!K30</f>
        <v>0</v>
      </c>
      <c r="K16" s="2">
        <f ca="1">'FSM Model Complete Output'!L30</f>
        <v>0</v>
      </c>
      <c r="O16" s="1"/>
    </row>
    <row r="17" spans="2:15" x14ac:dyDescent="0.3">
      <c r="B17" s="1"/>
      <c r="D17" s="7" t="s">
        <v>136</v>
      </c>
      <c r="E17" s="2" t="e">
        <f t="shared" ca="1" si="0"/>
        <v>#DIV/0!</v>
      </c>
      <c r="F17" s="2">
        <f>'FSM Model Complete Output'!G20</f>
        <v>0</v>
      </c>
      <c r="G17" s="2">
        <f ca="1">'FSM Model Complete Output'!H20</f>
        <v>0</v>
      </c>
      <c r="H17" s="2">
        <f ca="1">'FSM Model Complete Output'!I20</f>
        <v>0</v>
      </c>
      <c r="I17" s="2">
        <f ca="1">'FSM Model Complete Output'!J20</f>
        <v>0</v>
      </c>
      <c r="J17" s="2">
        <f ca="1">'FSM Model Complete Output'!K20</f>
        <v>0</v>
      </c>
      <c r="K17" s="2">
        <f ca="1">'FSM Model Complete Output'!L20</f>
        <v>0</v>
      </c>
      <c r="O17" s="1"/>
    </row>
    <row r="18" spans="2:15" x14ac:dyDescent="0.3">
      <c r="B18" s="1"/>
      <c r="D18" s="7" t="s">
        <v>137</v>
      </c>
      <c r="E18" s="2"/>
      <c r="F18" s="2">
        <f>'FSM Model Complete Output'!G25</f>
        <v>0</v>
      </c>
      <c r="G18" s="2">
        <f ca="1">'FSM Model Complete Output'!H25</f>
        <v>0</v>
      </c>
      <c r="H18" s="2">
        <f ca="1">'FSM Model Complete Output'!I25</f>
        <v>0</v>
      </c>
      <c r="I18" s="2">
        <f ca="1">'FSM Model Complete Output'!J25</f>
        <v>0</v>
      </c>
      <c r="J18" s="2">
        <f ca="1">'FSM Model Complete Output'!K25</f>
        <v>0</v>
      </c>
      <c r="K18" s="2">
        <f ca="1">'FSM Model Complete Output'!L25</f>
        <v>0</v>
      </c>
      <c r="O18" s="1"/>
    </row>
    <row r="19" spans="2:15" x14ac:dyDescent="0.3">
      <c r="B19" s="1"/>
      <c r="D19" s="7" t="s">
        <v>138</v>
      </c>
      <c r="E19" s="2"/>
      <c r="F19" s="2" t="e">
        <f>F17*(1-F30)</f>
        <v>#DIV/0!</v>
      </c>
      <c r="G19" s="2">
        <f t="shared" ref="G19:K19" ca="1" si="1">G17*(1-G30)</f>
        <v>0</v>
      </c>
      <c r="H19" s="2">
        <f t="shared" ca="1" si="1"/>
        <v>0</v>
      </c>
      <c r="I19" s="2">
        <f t="shared" ca="1" si="1"/>
        <v>0</v>
      </c>
      <c r="J19" s="2">
        <f t="shared" ca="1" si="1"/>
        <v>0</v>
      </c>
      <c r="K19" s="2">
        <f t="shared" ca="1" si="1"/>
        <v>0</v>
      </c>
      <c r="O19" s="1"/>
    </row>
    <row r="20" spans="2:15" x14ac:dyDescent="0.3">
      <c r="B20" s="1"/>
      <c r="D20" s="6" t="s">
        <v>29</v>
      </c>
      <c r="F20">
        <f>'FSM Model Complete Output'!G29</f>
        <v>0</v>
      </c>
      <c r="G20" t="e">
        <f ca="1">'FSM Model Complete Output'!H29</f>
        <v>#DIV/0!</v>
      </c>
      <c r="H20" t="e">
        <f ca="1">'FSM Model Complete Output'!I29</f>
        <v>#DIV/0!</v>
      </c>
      <c r="I20" t="e">
        <f ca="1">'FSM Model Complete Output'!J29</f>
        <v>#DIV/0!</v>
      </c>
      <c r="J20" t="e">
        <f ca="1">'FSM Model Complete Output'!K29</f>
        <v>#DIV/0!</v>
      </c>
      <c r="K20" t="e">
        <f ca="1">'FSM Model Complete Output'!L29</f>
        <v>#DIV/0!</v>
      </c>
      <c r="O20" s="1"/>
    </row>
    <row r="21" spans="2:15" x14ac:dyDescent="0.3">
      <c r="B21" s="1"/>
      <c r="D21" s="6" t="s">
        <v>139</v>
      </c>
      <c r="G21">
        <f ca="1">G24-F24</f>
        <v>0</v>
      </c>
      <c r="H21">
        <f t="shared" ref="H21:K21" ca="1" si="2">H24-G24</f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O21" s="1"/>
    </row>
    <row r="22" spans="2:15" x14ac:dyDescent="0.3">
      <c r="B22" s="1"/>
      <c r="D22" s="6" t="s">
        <v>140</v>
      </c>
      <c r="F22">
        <f>-'FSM Model Complete Output'!G141</f>
        <v>0</v>
      </c>
      <c r="G22" t="e">
        <f ca="1">-'FSM Model Complete Output'!H141</f>
        <v>#DIV/0!</v>
      </c>
      <c r="H22" t="e">
        <f ca="1">-'FSM Model Complete Output'!I141</f>
        <v>#DIV/0!</v>
      </c>
      <c r="I22" t="e">
        <f ca="1">-'FSM Model Complete Output'!J141</f>
        <v>#DIV/0!</v>
      </c>
      <c r="J22" t="e">
        <f ca="1">-'FSM Model Complete Output'!K141</f>
        <v>#DIV/0!</v>
      </c>
      <c r="K22" t="e">
        <f ca="1">-'FSM Model Complete Output'!L141</f>
        <v>#DIV/0!</v>
      </c>
      <c r="O22" s="1"/>
    </row>
    <row r="23" spans="2:15" x14ac:dyDescent="0.3">
      <c r="B23" s="1"/>
      <c r="D23" s="7" t="s">
        <v>135</v>
      </c>
      <c r="G23" s="2">
        <f ca="1">SUM(G19:G22)</f>
        <v>0</v>
      </c>
      <c r="H23" s="2">
        <f t="shared" ref="H23:K23" ca="1" si="3">SUM(H19:H22)</f>
        <v>0</v>
      </c>
      <c r="I23" s="2">
        <f t="shared" ca="1" si="3"/>
        <v>0</v>
      </c>
      <c r="J23" s="2">
        <f t="shared" ca="1" si="3"/>
        <v>0</v>
      </c>
      <c r="K23" s="2">
        <f t="shared" ca="1" si="3"/>
        <v>0</v>
      </c>
      <c r="O23" s="1"/>
    </row>
    <row r="24" spans="2:15" x14ac:dyDescent="0.3">
      <c r="B24" s="1"/>
      <c r="D24" s="6" t="s">
        <v>141</v>
      </c>
      <c r="F24">
        <f>SUM('FSM Model Complete Output'!G54:G56)-SUM('FSM Model Complete Output'!G61:G63)</f>
        <v>0</v>
      </c>
      <c r="G24">
        <f ca="1">SUM('FSM Model Complete Output'!H54:H56)-SUM('FSM Model Complete Output'!H61:H63)</f>
        <v>0</v>
      </c>
      <c r="H24">
        <f ca="1">SUM('FSM Model Complete Output'!I54:I56)-SUM('FSM Model Complete Output'!I61:I63)</f>
        <v>0</v>
      </c>
      <c r="I24">
        <f ca="1">SUM('FSM Model Complete Output'!J54:J56)-SUM('FSM Model Complete Output'!J61:J63)</f>
        <v>0</v>
      </c>
      <c r="J24">
        <f ca="1">SUM('FSM Model Complete Output'!K54:K56)-SUM('FSM Model Complete Output'!K61:K63)</f>
        <v>0</v>
      </c>
      <c r="K24">
        <f ca="1">SUM('FSM Model Complete Output'!L54:L56)-SUM('FSM Model Complete Output'!L61:L63)</f>
        <v>0</v>
      </c>
      <c r="O24" s="1"/>
    </row>
    <row r="25" spans="2:15" ht="15" thickBot="1" x14ac:dyDescent="0.35">
      <c r="B25" s="1"/>
      <c r="D25" s="6"/>
      <c r="O25" s="1"/>
    </row>
    <row r="26" spans="2:15" x14ac:dyDescent="0.3">
      <c r="B26" s="1"/>
      <c r="D26" s="10" t="s">
        <v>142</v>
      </c>
      <c r="E26" s="14" t="s">
        <v>134</v>
      </c>
      <c r="F26" s="8" t="s">
        <v>10</v>
      </c>
      <c r="G26" s="8" t="s">
        <v>11</v>
      </c>
      <c r="H26" s="8" t="s">
        <v>12</v>
      </c>
      <c r="I26" s="8" t="s">
        <v>13</v>
      </c>
      <c r="J26" s="8" t="s">
        <v>14</v>
      </c>
      <c r="K26" s="8" t="s">
        <v>15</v>
      </c>
      <c r="L26" s="8"/>
      <c r="M26" s="15"/>
      <c r="O26" s="1"/>
    </row>
    <row r="27" spans="2:15" x14ac:dyDescent="0.3">
      <c r="B27" s="1"/>
      <c r="D27" s="11" t="s">
        <v>143</v>
      </c>
      <c r="E27" s="26"/>
      <c r="F27" s="26"/>
      <c r="G27" s="26" t="e">
        <f ca="1">(G15-F15)/F15</f>
        <v>#DIV/0!</v>
      </c>
      <c r="H27" s="26" t="e">
        <f t="shared" ref="H27:K27" ca="1" si="4">(H15-G15)/G15</f>
        <v>#DIV/0!</v>
      </c>
      <c r="I27" s="26" t="e">
        <f t="shared" ca="1" si="4"/>
        <v>#DIV/0!</v>
      </c>
      <c r="J27" s="26" t="e">
        <f t="shared" ca="1" si="4"/>
        <v>#DIV/0!</v>
      </c>
      <c r="K27" s="26" t="e">
        <f t="shared" ca="1" si="4"/>
        <v>#DIV/0!</v>
      </c>
      <c r="O27" s="1"/>
    </row>
    <row r="28" spans="2:15" x14ac:dyDescent="0.3">
      <c r="B28" s="1"/>
      <c r="D28" s="6" t="s">
        <v>46</v>
      </c>
      <c r="E28" s="26">
        <f ca="1">E16/E15</f>
        <v>0</v>
      </c>
      <c r="F28" s="26" t="e">
        <f t="shared" ref="F28:K28" si="5">F16/F15</f>
        <v>#DIV/0!</v>
      </c>
      <c r="G28" s="26">
        <f t="shared" ca="1" si="5"/>
        <v>0</v>
      </c>
      <c r="H28" s="26">
        <f t="shared" ca="1" si="5"/>
        <v>0</v>
      </c>
      <c r="I28" s="26">
        <f t="shared" ca="1" si="5"/>
        <v>0</v>
      </c>
      <c r="J28" s="26">
        <f t="shared" ca="1" si="5"/>
        <v>0</v>
      </c>
      <c r="K28" s="26">
        <f t="shared" ca="1" si="5"/>
        <v>0</v>
      </c>
      <c r="O28" s="1"/>
    </row>
    <row r="29" spans="2:15" x14ac:dyDescent="0.3">
      <c r="B29" s="1"/>
      <c r="D29" s="6" t="s">
        <v>43</v>
      </c>
      <c r="E29" s="26">
        <f ca="1">E17/E15</f>
        <v>0</v>
      </c>
      <c r="F29" s="26" t="e">
        <f t="shared" ref="F29:K29" si="6">F17/F15</f>
        <v>#DIV/0!</v>
      </c>
      <c r="G29" s="26">
        <f t="shared" ca="1" si="6"/>
        <v>0</v>
      </c>
      <c r="H29" s="26">
        <f t="shared" ca="1" si="6"/>
        <v>0</v>
      </c>
      <c r="I29" s="26">
        <f t="shared" ca="1" si="6"/>
        <v>0</v>
      </c>
      <c r="J29" s="26">
        <f t="shared" ca="1" si="6"/>
        <v>0</v>
      </c>
      <c r="K29" s="26">
        <f t="shared" ca="1" si="6"/>
        <v>0</v>
      </c>
      <c r="O29" s="1"/>
    </row>
    <row r="30" spans="2:15" x14ac:dyDescent="0.3">
      <c r="B30" s="1"/>
      <c r="D30" s="6" t="s">
        <v>144</v>
      </c>
      <c r="E30" s="26"/>
      <c r="F30" s="26" t="e">
        <f>'FSM Model Complete Output'!G46</f>
        <v>#DIV/0!</v>
      </c>
      <c r="G30" s="26" t="e">
        <f>'FSM Model Complete Output'!H46</f>
        <v>#DIV/0!</v>
      </c>
      <c r="H30" s="26" t="e">
        <f>'FSM Model Complete Output'!I46</f>
        <v>#DIV/0!</v>
      </c>
      <c r="I30" s="26" t="e">
        <f>'FSM Model Complete Output'!J46</f>
        <v>#DIV/0!</v>
      </c>
      <c r="J30" s="26" t="e">
        <f>'FSM Model Complete Output'!K46</f>
        <v>#DIV/0!</v>
      </c>
      <c r="K30" s="26" t="e">
        <f>'FSM Model Complete Output'!L46</f>
        <v>#DIV/0!</v>
      </c>
      <c r="O30" s="1"/>
    </row>
    <row r="31" spans="2:15" x14ac:dyDescent="0.3">
      <c r="B31" s="1"/>
      <c r="D31" s="6" t="s">
        <v>145</v>
      </c>
      <c r="E31" s="26"/>
      <c r="F31" s="26" t="e">
        <f>-F22/F15</f>
        <v>#DIV/0!</v>
      </c>
      <c r="G31" s="26" t="e">
        <f ca="1">-G22/G15</f>
        <v>#DIV/0!</v>
      </c>
      <c r="H31" s="26" t="e">
        <f t="shared" ref="H31:K31" ca="1" si="7">-H22/H15</f>
        <v>#DIV/0!</v>
      </c>
      <c r="I31" s="26" t="e">
        <f t="shared" ca="1" si="7"/>
        <v>#DIV/0!</v>
      </c>
      <c r="J31" s="26" t="e">
        <f t="shared" ca="1" si="7"/>
        <v>#DIV/0!</v>
      </c>
      <c r="K31" s="26" t="e">
        <f t="shared" ca="1" si="7"/>
        <v>#DIV/0!</v>
      </c>
      <c r="O31" s="1"/>
    </row>
    <row r="32" spans="2:15" x14ac:dyDescent="0.3">
      <c r="B32" s="1"/>
      <c r="D32" s="6" t="s">
        <v>146</v>
      </c>
      <c r="E32" s="26"/>
      <c r="F32" s="26" t="e">
        <f>-F24/F15</f>
        <v>#DIV/0!</v>
      </c>
      <c r="G32" s="26">
        <f ca="1">-G24/G15</f>
        <v>0</v>
      </c>
      <c r="H32" s="26" t="e">
        <f t="shared" ref="H32:K32" ca="1" si="8">-H24/H15</f>
        <v>#DIV/0!</v>
      </c>
      <c r="I32" s="26">
        <f t="shared" ca="1" si="8"/>
        <v>0</v>
      </c>
      <c r="J32" s="26" t="e">
        <f t="shared" ca="1" si="8"/>
        <v>#DIV/0!</v>
      </c>
      <c r="K32" s="26">
        <f t="shared" ca="1" si="8"/>
        <v>0</v>
      </c>
      <c r="O32" s="1"/>
    </row>
    <row r="33" spans="2:15" x14ac:dyDescent="0.3">
      <c r="B33" s="1"/>
      <c r="D33" s="5"/>
      <c r="O33" s="1"/>
    </row>
    <row r="34" spans="2:15" ht="15" thickBot="1" x14ac:dyDescent="0.35">
      <c r="B34" s="1"/>
      <c r="D34" s="19" t="s">
        <v>147</v>
      </c>
      <c r="E34" s="14"/>
      <c r="F34" s="8"/>
      <c r="G34" s="36">
        <f ca="1">(G23*I8)/(1+$I$7)^((G26-$E$5)/365)</f>
        <v>0</v>
      </c>
      <c r="H34" s="36">
        <f ca="1">(H23)/(1+$I$7)^((H26-$E$5)/365)</f>
        <v>0</v>
      </c>
      <c r="I34" s="36">
        <f t="shared" ref="I34:K34" ca="1" si="9">(I23)/(1+$I$7)^((I26-$E$5)/365)</f>
        <v>0</v>
      </c>
      <c r="J34" s="36">
        <f t="shared" ca="1" si="9"/>
        <v>0</v>
      </c>
      <c r="K34" s="36">
        <f t="shared" ca="1" si="9"/>
        <v>0</v>
      </c>
      <c r="L34" s="8"/>
      <c r="M34" s="15"/>
      <c r="O34" s="1"/>
    </row>
    <row r="35" spans="2:15" x14ac:dyDescent="0.3">
      <c r="B35" s="1"/>
      <c r="O35" s="1"/>
    </row>
    <row r="36" spans="2:15" x14ac:dyDescent="0.3">
      <c r="B36" s="1"/>
      <c r="C36" s="1"/>
      <c r="D36" s="1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3">
      <c r="B37" s="1"/>
      <c r="O37" s="1"/>
    </row>
    <row r="38" spans="2:15" x14ac:dyDescent="0.3">
      <c r="B38" s="1"/>
      <c r="D38" s="2" t="s">
        <v>159</v>
      </c>
      <c r="O38" s="1"/>
    </row>
    <row r="39" spans="2:15" x14ac:dyDescent="0.3">
      <c r="B39" s="1"/>
      <c r="D39" t="s">
        <v>148</v>
      </c>
      <c r="E39" s="37">
        <v>0.02</v>
      </c>
      <c r="O39" s="1"/>
    </row>
    <row r="40" spans="2:15" x14ac:dyDescent="0.3">
      <c r="B40" s="1"/>
      <c r="D40" t="s">
        <v>149</v>
      </c>
      <c r="E40">
        <f ca="1">K23*(1+E39)</f>
        <v>0</v>
      </c>
      <c r="O40" s="1"/>
    </row>
    <row r="41" spans="2:15" x14ac:dyDescent="0.3">
      <c r="B41" s="1"/>
      <c r="D41" t="s">
        <v>150</v>
      </c>
      <c r="E41">
        <f ca="1">E40/(I7-E39)</f>
        <v>0</v>
      </c>
      <c r="O41" s="1"/>
    </row>
    <row r="42" spans="2:15" x14ac:dyDescent="0.3">
      <c r="B42" s="1"/>
      <c r="D42" t="s">
        <v>151</v>
      </c>
      <c r="E42">
        <f ca="1">E41/(1+I7)^((K14-$E$5)/365)</f>
        <v>0</v>
      </c>
      <c r="O42" s="1"/>
    </row>
    <row r="43" spans="2:15" x14ac:dyDescent="0.3">
      <c r="B43" s="1"/>
      <c r="D43" t="s">
        <v>152</v>
      </c>
      <c r="E43">
        <f ca="1">SUM(G34:K34)</f>
        <v>0</v>
      </c>
      <c r="O43" s="1"/>
    </row>
    <row r="44" spans="2:15" x14ac:dyDescent="0.3">
      <c r="B44" s="1"/>
      <c r="D44" s="18" t="s">
        <v>153</v>
      </c>
      <c r="E44">
        <f ca="1">E42+E43</f>
        <v>0</v>
      </c>
      <c r="O44" s="1"/>
    </row>
    <row r="45" spans="2:15" x14ac:dyDescent="0.3">
      <c r="B45" s="1"/>
      <c r="D45" s="18"/>
      <c r="O45" s="1"/>
    </row>
    <row r="46" spans="2:15" x14ac:dyDescent="0.3">
      <c r="B46" s="1"/>
      <c r="D46" s="2" t="s">
        <v>158</v>
      </c>
      <c r="O46" s="1"/>
    </row>
    <row r="47" spans="2:15" x14ac:dyDescent="0.3">
      <c r="B47" s="1"/>
      <c r="D47" t="s">
        <v>154</v>
      </c>
      <c r="E47">
        <f ca="1">K16</f>
        <v>0</v>
      </c>
      <c r="O47" s="1"/>
    </row>
    <row r="48" spans="2:15" x14ac:dyDescent="0.3">
      <c r="B48" s="1"/>
      <c r="D48" t="s">
        <v>155</v>
      </c>
      <c r="E48" s="39">
        <v>10</v>
      </c>
      <c r="O48" s="1"/>
    </row>
    <row r="49" spans="2:15" x14ac:dyDescent="0.3">
      <c r="B49" s="1"/>
      <c r="D49" t="s">
        <v>150</v>
      </c>
      <c r="E49">
        <f ca="1">E47*E48</f>
        <v>0</v>
      </c>
      <c r="O49" s="1"/>
    </row>
    <row r="50" spans="2:15" x14ac:dyDescent="0.3">
      <c r="B50" s="1"/>
      <c r="D50" t="s">
        <v>156</v>
      </c>
      <c r="E50">
        <f ca="1">E49/((1+I7)^((K14-$E$5)/365))</f>
        <v>0</v>
      </c>
      <c r="O50" s="1"/>
    </row>
    <row r="51" spans="2:15" x14ac:dyDescent="0.3">
      <c r="B51" s="1"/>
      <c r="D51" t="s">
        <v>152</v>
      </c>
      <c r="E51">
        <f ca="1">SUM(G34:K34)</f>
        <v>0</v>
      </c>
      <c r="O51" s="1"/>
    </row>
    <row r="52" spans="2:15" x14ac:dyDescent="0.3">
      <c r="B52" s="1"/>
      <c r="D52" s="18" t="s">
        <v>157</v>
      </c>
      <c r="E52">
        <f ca="1">SUM(E50:E51)</f>
        <v>0</v>
      </c>
      <c r="O52" s="1"/>
    </row>
    <row r="53" spans="2:15" x14ac:dyDescent="0.3">
      <c r="B53" s="1"/>
      <c r="O53" s="1"/>
    </row>
    <row r="54" spans="2:15" x14ac:dyDescent="0.3">
      <c r="B54" s="1"/>
      <c r="D54" s="2" t="s">
        <v>160</v>
      </c>
      <c r="O54" s="1"/>
    </row>
    <row r="55" spans="2:15" x14ac:dyDescent="0.3">
      <c r="B55" s="1"/>
      <c r="D55" t="s">
        <v>161</v>
      </c>
      <c r="E55">
        <f ca="1">E42/E44</f>
        <v>0</v>
      </c>
      <c r="O55" s="1"/>
    </row>
    <row r="56" spans="2:15" x14ac:dyDescent="0.3">
      <c r="B56" s="1"/>
      <c r="D56" t="s">
        <v>162</v>
      </c>
      <c r="E56">
        <f ca="1">E50/E52</f>
        <v>0</v>
      </c>
      <c r="O56" s="1"/>
    </row>
    <row r="57" spans="2:15" x14ac:dyDescent="0.3">
      <c r="B57" s="1"/>
      <c r="D57" t="s">
        <v>163</v>
      </c>
      <c r="E57">
        <f ca="1">E43/E44</f>
        <v>0</v>
      </c>
      <c r="O57" s="1"/>
    </row>
    <row r="58" spans="2:15" x14ac:dyDescent="0.3">
      <c r="B58" s="1"/>
      <c r="D58" t="s">
        <v>164</v>
      </c>
      <c r="E58">
        <f ca="1">E51/E52</f>
        <v>0</v>
      </c>
      <c r="O58" s="1"/>
    </row>
    <row r="59" spans="2:15" x14ac:dyDescent="0.3">
      <c r="B59" s="1"/>
      <c r="D59" t="s">
        <v>165</v>
      </c>
      <c r="E59">
        <f ca="1">((I7-K23)/E49)/((1+K23)/(E49))</f>
        <v>0</v>
      </c>
      <c r="O59" s="1"/>
    </row>
    <row r="60" spans="2:15" x14ac:dyDescent="0.3">
      <c r="B60" s="1"/>
      <c r="D60" t="s">
        <v>166</v>
      </c>
      <c r="E60" s="38">
        <f ca="1">E41/K16</f>
        <v>0</v>
      </c>
      <c r="O60" s="1"/>
    </row>
    <row r="61" spans="2:15" x14ac:dyDescent="0.3">
      <c r="B61" s="1"/>
      <c r="O61" s="1"/>
    </row>
    <row r="62" spans="2:1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3">
      <c r="B63" s="1"/>
      <c r="O63" s="1"/>
    </row>
    <row r="64" spans="2:15" x14ac:dyDescent="0.3">
      <c r="B64" s="1"/>
      <c r="D64" s="2" t="s">
        <v>167</v>
      </c>
      <c r="F64" t="s">
        <v>172</v>
      </c>
      <c r="J64" s="45"/>
      <c r="O64" s="1"/>
    </row>
    <row r="65" spans="2:15" x14ac:dyDescent="0.3">
      <c r="B65" s="1"/>
      <c r="D65" t="s">
        <v>80</v>
      </c>
      <c r="E65" s="28"/>
      <c r="O65" s="1"/>
    </row>
    <row r="66" spans="2:15" x14ac:dyDescent="0.3">
      <c r="B66" s="1"/>
      <c r="D66" t="s">
        <v>168</v>
      </c>
      <c r="E66" s="28"/>
      <c r="O66" s="1"/>
    </row>
    <row r="67" spans="2:15" x14ac:dyDescent="0.3">
      <c r="B67" s="1"/>
      <c r="D67" t="s">
        <v>169</v>
      </c>
      <c r="E67" s="20">
        <v>0</v>
      </c>
      <c r="O67" s="1"/>
    </row>
    <row r="68" spans="2:15" x14ac:dyDescent="0.3">
      <c r="B68" s="1"/>
      <c r="D68" t="s">
        <v>171</v>
      </c>
      <c r="E68" s="20">
        <v>0</v>
      </c>
      <c r="O68" s="1"/>
    </row>
    <row r="69" spans="2:15" x14ac:dyDescent="0.3">
      <c r="B69" s="1"/>
      <c r="D69" t="s">
        <v>170</v>
      </c>
      <c r="E69" s="20">
        <v>0</v>
      </c>
      <c r="O69" s="1"/>
    </row>
    <row r="70" spans="2:15" x14ac:dyDescent="0.3">
      <c r="B70" s="1"/>
      <c r="D70" s="18" t="s">
        <v>82</v>
      </c>
      <c r="E70" s="2">
        <f>SUM(E65:E69)</f>
        <v>0</v>
      </c>
      <c r="O70" s="1"/>
    </row>
    <row r="71" spans="2:15" x14ac:dyDescent="0.3">
      <c r="B71" s="1"/>
      <c r="O71" s="1"/>
    </row>
    <row r="72" spans="2:15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3">
      <c r="B73" s="1"/>
      <c r="D73" s="2"/>
      <c r="O73" s="1"/>
    </row>
    <row r="74" spans="2:15" x14ac:dyDescent="0.3">
      <c r="B74" s="1"/>
      <c r="D74" s="2" t="s">
        <v>173</v>
      </c>
      <c r="O74" s="1"/>
    </row>
    <row r="75" spans="2:15" x14ac:dyDescent="0.3">
      <c r="B75" s="1"/>
      <c r="D75" t="s">
        <v>174</v>
      </c>
      <c r="E75" s="44">
        <f>J64</f>
        <v>0</v>
      </c>
      <c r="O75" s="1"/>
    </row>
    <row r="76" spans="2:15" x14ac:dyDescent="0.3">
      <c r="B76" s="1"/>
      <c r="D76" t="s">
        <v>173</v>
      </c>
      <c r="E76" s="30"/>
      <c r="O76" s="1"/>
    </row>
    <row r="77" spans="2:15" x14ac:dyDescent="0.3">
      <c r="B77" s="1"/>
      <c r="D77" t="s">
        <v>171</v>
      </c>
      <c r="O77" s="1"/>
    </row>
    <row r="78" spans="2:15" x14ac:dyDescent="0.3">
      <c r="B78" s="1"/>
      <c r="D78" t="s">
        <v>176</v>
      </c>
      <c r="O78" s="1"/>
    </row>
    <row r="79" spans="2:15" x14ac:dyDescent="0.3">
      <c r="B79" s="1"/>
      <c r="D79" t="s">
        <v>175</v>
      </c>
      <c r="O79" s="1"/>
    </row>
    <row r="80" spans="2:15" x14ac:dyDescent="0.3">
      <c r="B80" s="1"/>
      <c r="D80" t="s">
        <v>177</v>
      </c>
      <c r="E80" s="30"/>
      <c r="O80" s="1"/>
    </row>
    <row r="81" spans="2:15" x14ac:dyDescent="0.3">
      <c r="B81" s="1"/>
      <c r="D81" t="s">
        <v>178</v>
      </c>
      <c r="E81" s="20">
        <v>0</v>
      </c>
      <c r="O81" s="1"/>
    </row>
    <row r="82" spans="2:15" x14ac:dyDescent="0.3">
      <c r="B82" s="1"/>
      <c r="D82" s="2" t="s">
        <v>179</v>
      </c>
      <c r="E82" s="2">
        <f>SUM(E75:E79)-SUM(E80:E81)</f>
        <v>0</v>
      </c>
      <c r="O82" s="1"/>
    </row>
    <row r="83" spans="2:15" x14ac:dyDescent="0.3">
      <c r="B83" s="1"/>
      <c r="D83" s="18"/>
      <c r="O83" s="1"/>
    </row>
    <row r="84" spans="2:15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3">
      <c r="B85" s="1"/>
      <c r="O85" s="1"/>
    </row>
    <row r="86" spans="2:15" x14ac:dyDescent="0.3">
      <c r="B86" s="1"/>
      <c r="D86" s="2" t="s">
        <v>180</v>
      </c>
      <c r="O86" s="1"/>
    </row>
    <row r="87" spans="2:15" x14ac:dyDescent="0.3">
      <c r="B87" s="1"/>
      <c r="D87" t="s">
        <v>181</v>
      </c>
      <c r="E87">
        <f ca="1">E88-E90</f>
        <v>0</v>
      </c>
      <c r="O87" s="1"/>
    </row>
    <row r="88" spans="2:15" x14ac:dyDescent="0.3">
      <c r="B88" s="1"/>
      <c r="D88" t="s">
        <v>182</v>
      </c>
      <c r="E88">
        <f ca="1">E44</f>
        <v>0</v>
      </c>
      <c r="O88" s="1"/>
    </row>
    <row r="89" spans="2:15" x14ac:dyDescent="0.3">
      <c r="B89" s="1"/>
      <c r="D89" t="s">
        <v>82</v>
      </c>
      <c r="E89">
        <f>E70</f>
        <v>0</v>
      </c>
      <c r="O89" s="1"/>
    </row>
    <row r="90" spans="2:15" x14ac:dyDescent="0.3">
      <c r="B90" s="1"/>
      <c r="D90" t="s">
        <v>179</v>
      </c>
      <c r="E90">
        <f>E82</f>
        <v>0</v>
      </c>
      <c r="O90" s="1"/>
    </row>
    <row r="91" spans="2:15" x14ac:dyDescent="0.3">
      <c r="B91" s="1"/>
      <c r="D91" s="2" t="s">
        <v>183</v>
      </c>
      <c r="E91" s="2">
        <f ca="1">E87/E89</f>
        <v>0</v>
      </c>
      <c r="O91" s="1"/>
    </row>
    <row r="92" spans="2:15" x14ac:dyDescent="0.3">
      <c r="B92" s="1"/>
      <c r="O92" s="1"/>
    </row>
    <row r="93" spans="2:15" x14ac:dyDescent="0.3">
      <c r="B93" s="1"/>
      <c r="D93" s="2" t="s">
        <v>184</v>
      </c>
      <c r="O93" s="1"/>
    </row>
    <row r="94" spans="2:15" x14ac:dyDescent="0.3">
      <c r="B94" s="1"/>
      <c r="D94" t="s">
        <v>185</v>
      </c>
      <c r="E94" s="38">
        <f ca="1">E88/E15</f>
        <v>0</v>
      </c>
      <c r="O94" s="1"/>
    </row>
    <row r="95" spans="2:15" x14ac:dyDescent="0.3">
      <c r="B95" s="1"/>
      <c r="D95" t="s">
        <v>186</v>
      </c>
      <c r="E95" s="38">
        <f ca="1">E88/E16</f>
        <v>0</v>
      </c>
      <c r="O95" s="1"/>
    </row>
    <row r="96" spans="2:15" x14ac:dyDescent="0.3">
      <c r="B96" s="1"/>
      <c r="D96" t="s">
        <v>187</v>
      </c>
      <c r="E96" s="38">
        <f ca="1">E88/E17</f>
        <v>0</v>
      </c>
      <c r="O96" s="1"/>
    </row>
    <row r="97" spans="2:15" x14ac:dyDescent="0.3">
      <c r="B97" s="1"/>
      <c r="O97" s="1"/>
    </row>
    <row r="98" spans="2:15" x14ac:dyDescent="0.3">
      <c r="B98" s="1"/>
      <c r="D98" s="2" t="s">
        <v>188</v>
      </c>
      <c r="O98" s="1"/>
    </row>
    <row r="99" spans="2:15" x14ac:dyDescent="0.3">
      <c r="B99" s="1"/>
      <c r="D99" t="s">
        <v>181</v>
      </c>
      <c r="E99">
        <f ca="1">E100-E102</f>
        <v>0</v>
      </c>
      <c r="O99" s="1"/>
    </row>
    <row r="100" spans="2:15" x14ac:dyDescent="0.3">
      <c r="B100" s="1"/>
      <c r="D100" t="s">
        <v>182</v>
      </c>
      <c r="E100">
        <f ca="1">E52</f>
        <v>0</v>
      </c>
      <c r="O100" s="1"/>
    </row>
    <row r="101" spans="2:15" x14ac:dyDescent="0.3">
      <c r="B101" s="1"/>
      <c r="D101" t="s">
        <v>82</v>
      </c>
      <c r="E101">
        <f>E70</f>
        <v>0</v>
      </c>
      <c r="O101" s="1"/>
    </row>
    <row r="102" spans="2:15" x14ac:dyDescent="0.3">
      <c r="B102" s="1"/>
      <c r="D102" t="s">
        <v>179</v>
      </c>
      <c r="E102">
        <f>E82</f>
        <v>0</v>
      </c>
      <c r="O102" s="1"/>
    </row>
    <row r="103" spans="2:15" x14ac:dyDescent="0.3">
      <c r="B103" s="1"/>
      <c r="D103" s="2" t="s">
        <v>183</v>
      </c>
      <c r="E103">
        <f ca="1">E99/E101</f>
        <v>0</v>
      </c>
      <c r="O103" s="1"/>
    </row>
    <row r="104" spans="2:15" x14ac:dyDescent="0.3">
      <c r="B104" s="1"/>
      <c r="O104" s="1"/>
    </row>
    <row r="105" spans="2:15" x14ac:dyDescent="0.3">
      <c r="B105" s="1"/>
      <c r="D105" s="2" t="s">
        <v>189</v>
      </c>
      <c r="O105" s="1"/>
    </row>
    <row r="106" spans="2:15" x14ac:dyDescent="0.3">
      <c r="B106" s="1"/>
      <c r="D106" t="s">
        <v>185</v>
      </c>
      <c r="E106" s="38">
        <f ca="1">E100/E15</f>
        <v>0</v>
      </c>
      <c r="O106" s="1"/>
    </row>
    <row r="107" spans="2:15" x14ac:dyDescent="0.3">
      <c r="B107" s="1"/>
      <c r="D107" t="s">
        <v>186</v>
      </c>
      <c r="E107" s="38">
        <f ca="1">E100/E16</f>
        <v>0</v>
      </c>
      <c r="O107" s="1"/>
    </row>
    <row r="108" spans="2:15" x14ac:dyDescent="0.3">
      <c r="B108" s="1"/>
      <c r="D108" t="s">
        <v>187</v>
      </c>
      <c r="E108" s="38">
        <f ca="1">E100/E17</f>
        <v>0</v>
      </c>
      <c r="O108" s="1"/>
    </row>
    <row r="109" spans="2:15" x14ac:dyDescent="0.3">
      <c r="B109" s="1"/>
      <c r="O109" s="1"/>
    </row>
    <row r="110" spans="2:15" x14ac:dyDescent="0.3"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x14ac:dyDescent="0.3">
      <c r="B111" s="1"/>
      <c r="O111" s="1"/>
    </row>
    <row r="112" spans="2:15" x14ac:dyDescent="0.3">
      <c r="B112" s="1"/>
      <c r="D112" s="2" t="s">
        <v>190</v>
      </c>
      <c r="O112" s="1"/>
    </row>
    <row r="113" spans="2:15" x14ac:dyDescent="0.3">
      <c r="B113" s="1"/>
      <c r="D113" t="s">
        <v>191</v>
      </c>
      <c r="E113" s="35" t="e">
        <f>K30</f>
        <v>#DIV/0!</v>
      </c>
      <c r="O113" s="1"/>
    </row>
    <row r="114" spans="2:15" x14ac:dyDescent="0.3">
      <c r="B114" s="1"/>
      <c r="D114" t="s">
        <v>192</v>
      </c>
      <c r="E114" s="30"/>
      <c r="O114" s="1"/>
    </row>
    <row r="115" spans="2:15" x14ac:dyDescent="0.3">
      <c r="B115" s="1"/>
      <c r="D115" t="s">
        <v>193</v>
      </c>
      <c r="E115" t="e">
        <f>E114*(1-E113)</f>
        <v>#DIV/0!</v>
      </c>
      <c r="O115" s="1"/>
    </row>
    <row r="116" spans="2:15" x14ac:dyDescent="0.3">
      <c r="B116" s="1"/>
      <c r="D116" t="s">
        <v>194</v>
      </c>
      <c r="E116" s="30"/>
      <c r="O116" s="1"/>
    </row>
    <row r="117" spans="2:15" x14ac:dyDescent="0.3">
      <c r="B117" s="1"/>
      <c r="D117" t="s">
        <v>195</v>
      </c>
      <c r="E117" s="30"/>
      <c r="O117" s="1"/>
    </row>
    <row r="118" spans="2:15" x14ac:dyDescent="0.3">
      <c r="B118" s="1"/>
      <c r="D118" t="s">
        <v>196</v>
      </c>
      <c r="E118" s="30"/>
      <c r="O118" s="1"/>
    </row>
    <row r="119" spans="2:15" x14ac:dyDescent="0.3">
      <c r="B119" s="1"/>
      <c r="D119" t="s">
        <v>197</v>
      </c>
      <c r="E119">
        <f>E117+E116*E118</f>
        <v>0</v>
      </c>
      <c r="O119" s="1"/>
    </row>
    <row r="120" spans="2:15" x14ac:dyDescent="0.3">
      <c r="B120" s="1"/>
      <c r="D120" t="s">
        <v>173</v>
      </c>
      <c r="E120">
        <f>E90</f>
        <v>0</v>
      </c>
      <c r="O120" s="1"/>
    </row>
    <row r="121" spans="2:15" x14ac:dyDescent="0.3">
      <c r="B121" s="1"/>
      <c r="D121" t="s">
        <v>198</v>
      </c>
      <c r="E121">
        <f>E70*E9</f>
        <v>0</v>
      </c>
      <c r="O121" s="1"/>
    </row>
    <row r="122" spans="2:15" x14ac:dyDescent="0.3">
      <c r="B122" s="1"/>
      <c r="D122" s="2" t="s">
        <v>199</v>
      </c>
      <c r="E122" t="e">
        <f>E115*((E120)/(E120+E121))+E119*((E121)/(E121+E120))</f>
        <v>#DIV/0!</v>
      </c>
      <c r="O122" s="1"/>
    </row>
    <row r="123" spans="2:15" x14ac:dyDescent="0.3">
      <c r="B123" s="1"/>
      <c r="O123" s="1"/>
    </row>
    <row r="124" spans="2:15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36" spans="4:4" x14ac:dyDescent="0.3">
      <c r="D136" s="2"/>
    </row>
    <row r="140" spans="4:4" x14ac:dyDescent="0.3">
      <c r="D140" s="18"/>
    </row>
    <row r="145" spans="4:4" x14ac:dyDescent="0.3">
      <c r="D145" s="2"/>
    </row>
    <row r="148" spans="4:4" x14ac:dyDescent="0.3">
      <c r="D148" s="18"/>
    </row>
    <row r="149" spans="4:4" x14ac:dyDescent="0.3">
      <c r="D149" s="2"/>
    </row>
    <row r="152" spans="4:4" x14ac:dyDescent="0.3">
      <c r="D152" s="2"/>
    </row>
    <row r="156" spans="4:4" x14ac:dyDescent="0.3">
      <c r="D156" s="18"/>
    </row>
    <row r="160" spans="4:4" x14ac:dyDescent="0.3">
      <c r="D160" s="2"/>
    </row>
    <row r="165" spans="4:4" x14ac:dyDescent="0.3">
      <c r="D165" s="18"/>
    </row>
    <row r="169" spans="4:4" x14ac:dyDescent="0.3">
      <c r="D169" s="2"/>
    </row>
    <row r="173" spans="4:4" x14ac:dyDescent="0.3">
      <c r="D173" s="18"/>
    </row>
    <row r="181" spans="4:4" x14ac:dyDescent="0.3">
      <c r="D181" s="2"/>
    </row>
    <row r="185" spans="4:4" x14ac:dyDescent="0.3">
      <c r="D185" s="18"/>
    </row>
    <row r="188" spans="4:4" x14ac:dyDescent="0.3">
      <c r="D188" s="18"/>
    </row>
  </sheetData>
  <mergeCells count="6">
    <mergeCell ref="F5:H5"/>
    <mergeCell ref="F6:H6"/>
    <mergeCell ref="F7:H7"/>
    <mergeCell ref="F9:H9"/>
    <mergeCell ref="J5:K5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FSM Model Complete Output</vt:lpstr>
      <vt:lpstr>DCF Model Complete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Mihaly</dc:creator>
  <cp:lastModifiedBy>John Mihaly</cp:lastModifiedBy>
  <dcterms:created xsi:type="dcterms:W3CDTF">2015-06-05T18:17:20Z</dcterms:created>
  <dcterms:modified xsi:type="dcterms:W3CDTF">2022-10-12T22:17:36Z</dcterms:modified>
</cp:coreProperties>
</file>