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cposada_sura_com_co2/Documents/Escritorio/amortization/"/>
    </mc:Choice>
  </mc:AlternateContent>
  <xr:revisionPtr revIDLastSave="0" documentId="8_{0EC8D04C-013A-4B23-9BA4-6CF20C5AE8F0}" xr6:coauthVersionLast="47" xr6:coauthVersionMax="47" xr10:uidLastSave="{00000000-0000-0000-0000-000000000000}"/>
  <bookViews>
    <workbookView xWindow="10180" yWindow="2190" windowWidth="7500" windowHeight="6000" xr2:uid="{F60EB1DB-A8C3-42EB-AF77-B0B8339839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23" i="1" s="1"/>
  <c r="D27" i="1"/>
  <c r="D28" i="1"/>
  <c r="D30" i="1"/>
  <c r="D35" i="1"/>
  <c r="D36" i="1"/>
  <c r="L16" i="1"/>
  <c r="L18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1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D17" i="1"/>
  <c r="K21" i="1"/>
  <c r="K12" i="1"/>
  <c r="L12" i="1" s="1"/>
  <c r="K13" i="1"/>
  <c r="L13" i="1" s="1"/>
  <c r="K14" i="1"/>
  <c r="L14" i="1" s="1"/>
  <c r="K15" i="1"/>
  <c r="L15" i="1" s="1"/>
  <c r="K16" i="1"/>
  <c r="K17" i="1"/>
  <c r="L17" i="1" s="1"/>
  <c r="K18" i="1"/>
  <c r="K19" i="1"/>
  <c r="L19" i="1" s="1"/>
  <c r="K20" i="1"/>
  <c r="L20" i="1" s="1"/>
  <c r="K11" i="1"/>
  <c r="E12" i="1"/>
  <c r="G11" i="1"/>
  <c r="D37" i="1" l="1"/>
  <c r="D29" i="1"/>
  <c r="D34" i="1"/>
  <c r="D26" i="1"/>
  <c r="D33" i="1"/>
  <c r="D25" i="1"/>
  <c r="D32" i="1"/>
  <c r="D24" i="1"/>
  <c r="D31" i="1"/>
  <c r="K9" i="1"/>
  <c r="M8" i="1" s="1"/>
  <c r="D12" i="1"/>
  <c r="F12" i="1" s="1"/>
  <c r="G12" i="1" s="1"/>
  <c r="E13" i="1" s="1"/>
  <c r="D15" i="1"/>
  <c r="D22" i="1"/>
  <c r="D14" i="1"/>
  <c r="D21" i="1"/>
  <c r="D13" i="1"/>
  <c r="D20" i="1"/>
  <c r="D19" i="1"/>
  <c r="D18" i="1"/>
  <c r="D16" i="1"/>
  <c r="F13" i="1" l="1"/>
  <c r="G13" i="1" s="1"/>
  <c r="E14" i="1" s="1"/>
  <c r="F14" i="1" s="1"/>
  <c r="G14" i="1" s="1"/>
  <c r="E15" i="1" l="1"/>
  <c r="F15" i="1" s="1"/>
  <c r="G15" i="1" s="1"/>
  <c r="E16" i="1" l="1"/>
  <c r="F16" i="1" s="1"/>
  <c r="G16" i="1" s="1"/>
  <c r="E17" i="1" s="1"/>
  <c r="F17" i="1" s="1"/>
  <c r="G17" i="1" s="1"/>
  <c r="E18" i="1" s="1"/>
  <c r="F18" i="1" s="1"/>
  <c r="G18" i="1" s="1"/>
  <c r="E19" i="1" s="1"/>
  <c r="F19" i="1" l="1"/>
  <c r="G19" i="1" s="1"/>
  <c r="E20" i="1" s="1"/>
  <c r="F20" i="1" l="1"/>
  <c r="G20" i="1" s="1"/>
  <c r="E21" i="1" s="1"/>
  <c r="F21" i="1" l="1"/>
  <c r="G21" i="1" s="1"/>
  <c r="E22" i="1" s="1"/>
  <c r="F22" i="1" l="1"/>
  <c r="G22" i="1" s="1"/>
  <c r="E23" i="1" s="1"/>
  <c r="F23" i="1" s="1"/>
  <c r="G23" i="1" s="1"/>
  <c r="E24" i="1" l="1"/>
  <c r="F24" i="1" s="1"/>
  <c r="G24" i="1" s="1"/>
  <c r="E25" i="1" s="1"/>
  <c r="F25" i="1" s="1"/>
  <c r="G25" i="1" s="1"/>
  <c r="E26" i="1" l="1"/>
  <c r="F26" i="1" s="1"/>
  <c r="G26" i="1" s="1"/>
  <c r="E27" i="1" l="1"/>
  <c r="F27" i="1" s="1"/>
  <c r="G27" i="1"/>
  <c r="E28" i="1" s="1"/>
  <c r="F28" i="1" s="1"/>
  <c r="G28" i="1" s="1"/>
  <c r="E29" i="1" l="1"/>
  <c r="F29" i="1" s="1"/>
  <c r="G29" i="1"/>
  <c r="E30" i="1" s="1"/>
  <c r="F30" i="1" s="1"/>
  <c r="G30" i="1" s="1"/>
  <c r="E31" i="1" s="1"/>
  <c r="F31" i="1" s="1"/>
  <c r="G31" i="1" s="1"/>
  <c r="E32" i="1" l="1"/>
  <c r="F32" i="1" s="1"/>
  <c r="G32" i="1" s="1"/>
  <c r="E33" i="1" l="1"/>
  <c r="F33" i="1" s="1"/>
  <c r="G33" i="1" s="1"/>
  <c r="E34" i="1" s="1"/>
  <c r="F34" i="1" s="1"/>
  <c r="G34" i="1" s="1"/>
  <c r="E35" i="1" l="1"/>
  <c r="F35" i="1" s="1"/>
  <c r="G35" i="1"/>
  <c r="E36" i="1" s="1"/>
  <c r="F36" i="1" s="1"/>
  <c r="G36" i="1" s="1"/>
  <c r="E37" i="1" s="1"/>
  <c r="F37" i="1" s="1"/>
  <c r="G37" i="1" s="1"/>
</calcChain>
</file>

<file path=xl/sharedStrings.xml><?xml version="1.0" encoding="utf-8"?>
<sst xmlns="http://schemas.openxmlformats.org/spreadsheetml/2006/main" count="15" uniqueCount="15">
  <si>
    <t>M</t>
  </si>
  <si>
    <t>tasa</t>
  </si>
  <si>
    <t>i</t>
  </si>
  <si>
    <t>monto préstamo</t>
  </si>
  <si>
    <t># cuotas</t>
  </si>
  <si>
    <t>n</t>
  </si>
  <si>
    <t># cuota</t>
  </si>
  <si>
    <t>valor cuota</t>
  </si>
  <si>
    <t>intereses</t>
  </si>
  <si>
    <t>saldo restante</t>
  </si>
  <si>
    <t>cuota</t>
  </si>
  <si>
    <t>c</t>
  </si>
  <si>
    <t>capital</t>
  </si>
  <si>
    <t>sumatorias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</si>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</sst>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0" fontId="0" fillId="0" borderId="0" xfId="0" applyNumberForma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96DA-F534-4C15-8ACD-4392DB026BE7}">
  <dimension ref="B4:M63"/>
  <sheetViews>
    <sheetView tabSelected="1" topLeftCell="C1" workbookViewId="0">
      <selection activeCell="F10" sqref="F10"/>
    </sheetView>
  </sheetViews>
  <sheetFormatPr baseColWidth="10" defaultRowHeight="14.5" x14ac:dyDescent="0.35"/>
  <cols>
    <col min="2" max="2" width="14.81640625" bestFit="1" customWidth="1"/>
    <col min="4" max="4" width="15" bestFit="1" customWidth="1"/>
    <col min="5" max="5" width="12.54296875" bestFit="1" customWidth="1"/>
    <col min="6" max="6" width="14" bestFit="1" customWidth="1"/>
    <col min="7" max="7" width="15" bestFit="1" customWidth="1"/>
    <col min="13" max="13" width="14" bestFit="1" customWidth="1"/>
  </cols>
  <sheetData>
    <row r="4" spans="2:13" x14ac:dyDescent="0.35">
      <c r="B4" t="s">
        <v>3</v>
      </c>
      <c r="C4" t="s">
        <v>0</v>
      </c>
      <c r="D4" s="1">
        <v>10000000</v>
      </c>
    </row>
    <row r="5" spans="2:13" x14ac:dyDescent="0.35">
      <c r="B5" t="s">
        <v>1</v>
      </c>
      <c r="C5" t="s">
        <v>2</v>
      </c>
      <c r="D5" s="2">
        <v>1.4999999999999999E-2</v>
      </c>
    </row>
    <row r="6" spans="2:13" x14ac:dyDescent="0.35">
      <c r="B6" t="s">
        <v>4</v>
      </c>
      <c r="C6" t="s">
        <v>5</v>
      </c>
      <c r="D6">
        <v>10</v>
      </c>
    </row>
    <row r="8" spans="2:13" x14ac:dyDescent="0.35">
      <c r="B8" t="s">
        <v>10</v>
      </c>
      <c r="C8" t="s">
        <v>11</v>
      </c>
      <c r="D8" s="1">
        <f>M8</f>
        <v>1084341.7786503904</v>
      </c>
      <c r="L8" t="s">
        <v>14</v>
      </c>
      <c r="M8" s="3">
        <f>D4/(K9)</f>
        <v>1084341.7786503904</v>
      </c>
    </row>
    <row r="9" spans="2:13" x14ac:dyDescent="0.35">
      <c r="K9">
        <f>SUM(L11:L63)</f>
        <v>9.2221845518544416</v>
      </c>
    </row>
    <row r="10" spans="2:13" x14ac:dyDescent="0.35">
      <c r="C10" t="s">
        <v>6</v>
      </c>
      <c r="D10" t="s">
        <v>7</v>
      </c>
      <c r="E10" t="s">
        <v>8</v>
      </c>
      <c r="F10" t="s">
        <v>12</v>
      </c>
      <c r="G10" t="s">
        <v>9</v>
      </c>
      <c r="J10" t="s">
        <v>13</v>
      </c>
    </row>
    <row r="11" spans="2:13" x14ac:dyDescent="0.35">
      <c r="C11">
        <v>0</v>
      </c>
      <c r="D11">
        <v>0</v>
      </c>
      <c r="E11">
        <v>0</v>
      </c>
      <c r="F11">
        <v>0</v>
      </c>
      <c r="G11" s="3">
        <f>D4</f>
        <v>10000000</v>
      </c>
      <c r="J11">
        <v>1</v>
      </c>
      <c r="K11">
        <f>1/(1+$D$5)^J11</f>
        <v>0.98522167487684742</v>
      </c>
      <c r="L11">
        <f>IF(J11&lt;=$D$6,K11,0)</f>
        <v>0.98522167487684742</v>
      </c>
    </row>
    <row r="12" spans="2:13" x14ac:dyDescent="0.35">
      <c r="C12">
        <v>1</v>
      </c>
      <c r="D12" s="3">
        <f>$D$8</f>
        <v>1084341.7786503904</v>
      </c>
      <c r="E12" s="3">
        <f>G11*$D$5</f>
        <v>150000</v>
      </c>
      <c r="F12" s="3">
        <f>D12-E12</f>
        <v>934341.77865039045</v>
      </c>
      <c r="G12" s="3">
        <f>G11-F12</f>
        <v>9065658.22134961</v>
      </c>
      <c r="J12">
        <v>2</v>
      </c>
      <c r="K12">
        <f t="shared" ref="K12:K63" si="0">1/(1+$D$5)^J12</f>
        <v>0.9706617486471405</v>
      </c>
      <c r="L12">
        <f t="shared" ref="L12:L63" si="1">IF(J12&lt;=$D$6,K12,0)</f>
        <v>0.9706617486471405</v>
      </c>
    </row>
    <row r="13" spans="2:13" x14ac:dyDescent="0.35">
      <c r="C13">
        <v>2</v>
      </c>
      <c r="D13" s="3">
        <f t="shared" ref="D13:D37" si="2">$D$8</f>
        <v>1084341.7786503904</v>
      </c>
      <c r="E13" s="3">
        <f t="shared" ref="E13:E22" si="3">G12*$D$5</f>
        <v>135984.87332024414</v>
      </c>
      <c r="F13" s="3">
        <f t="shared" ref="F13:F22" si="4">D13-E13</f>
        <v>948356.90533014631</v>
      </c>
      <c r="G13" s="3">
        <f t="shared" ref="G13:G22" si="5">G12-F13</f>
        <v>8117301.3160194634</v>
      </c>
      <c r="J13">
        <v>3</v>
      </c>
      <c r="K13">
        <f t="shared" si="0"/>
        <v>0.95631699374102519</v>
      </c>
      <c r="L13">
        <f t="shared" si="1"/>
        <v>0.95631699374102519</v>
      </c>
    </row>
    <row r="14" spans="2:13" x14ac:dyDescent="0.35">
      <c r="C14">
        <v>3</v>
      </c>
      <c r="D14" s="3">
        <f t="shared" si="2"/>
        <v>1084341.7786503904</v>
      </c>
      <c r="E14" s="3">
        <f t="shared" si="3"/>
        <v>121759.51974029194</v>
      </c>
      <c r="F14" s="3">
        <f t="shared" si="4"/>
        <v>962582.25891009846</v>
      </c>
      <c r="G14" s="3">
        <f t="shared" si="5"/>
        <v>7154719.0571093652</v>
      </c>
      <c r="J14">
        <v>4</v>
      </c>
      <c r="K14">
        <f t="shared" si="0"/>
        <v>0.94218423028672449</v>
      </c>
      <c r="L14">
        <f t="shared" si="1"/>
        <v>0.94218423028672449</v>
      </c>
    </row>
    <row r="15" spans="2:13" x14ac:dyDescent="0.35">
      <c r="C15">
        <v>4</v>
      </c>
      <c r="D15" s="3">
        <f t="shared" si="2"/>
        <v>1084341.7786503904</v>
      </c>
      <c r="E15" s="3">
        <f t="shared" si="3"/>
        <v>107320.78585664048</v>
      </c>
      <c r="F15" s="3">
        <f t="shared" si="4"/>
        <v>977020.99279375002</v>
      </c>
      <c r="G15" s="3">
        <f t="shared" si="5"/>
        <v>6177698.0643156152</v>
      </c>
      <c r="J15">
        <v>5</v>
      </c>
      <c r="K15">
        <f t="shared" si="0"/>
        <v>0.92826032540563996</v>
      </c>
      <c r="L15">
        <f t="shared" si="1"/>
        <v>0.92826032540563996</v>
      </c>
    </row>
    <row r="16" spans="2:13" x14ac:dyDescent="0.35">
      <c r="C16">
        <v>5</v>
      </c>
      <c r="D16" s="3">
        <f t="shared" si="2"/>
        <v>1084341.7786503904</v>
      </c>
      <c r="E16" s="3">
        <f t="shared" si="3"/>
        <v>92665.470964734224</v>
      </c>
      <c r="F16" s="3">
        <f t="shared" si="4"/>
        <v>991676.30768565624</v>
      </c>
      <c r="G16" s="3">
        <f t="shared" si="5"/>
        <v>5186021.7566299587</v>
      </c>
      <c r="J16">
        <v>6</v>
      </c>
      <c r="K16">
        <f t="shared" si="0"/>
        <v>0.91454219251787205</v>
      </c>
      <c r="L16">
        <f t="shared" si="1"/>
        <v>0.91454219251787205</v>
      </c>
    </row>
    <row r="17" spans="3:12" x14ac:dyDescent="0.35">
      <c r="C17">
        <v>6</v>
      </c>
      <c r="D17" s="3">
        <f t="shared" si="2"/>
        <v>1084341.7786503904</v>
      </c>
      <c r="E17" s="3">
        <f t="shared" si="3"/>
        <v>77790.326349449373</v>
      </c>
      <c r="F17" s="3">
        <f t="shared" si="4"/>
        <v>1006551.4523009411</v>
      </c>
      <c r="G17" s="3">
        <f t="shared" si="5"/>
        <v>4179470.3043290176</v>
      </c>
      <c r="J17">
        <v>7</v>
      </c>
      <c r="K17">
        <f t="shared" si="0"/>
        <v>0.90102679065800217</v>
      </c>
      <c r="L17">
        <f t="shared" si="1"/>
        <v>0.90102679065800217</v>
      </c>
    </row>
    <row r="18" spans="3:12" x14ac:dyDescent="0.35">
      <c r="C18">
        <v>7</v>
      </c>
      <c r="D18" s="3">
        <f t="shared" si="2"/>
        <v>1084341.7786503904</v>
      </c>
      <c r="E18" s="3">
        <f t="shared" si="3"/>
        <v>62692.054564935264</v>
      </c>
      <c r="F18" s="3">
        <f t="shared" si="4"/>
        <v>1021649.7240854552</v>
      </c>
      <c r="G18" s="3">
        <f t="shared" si="5"/>
        <v>3157820.5802435623</v>
      </c>
      <c r="J18">
        <v>8</v>
      </c>
      <c r="K18">
        <f t="shared" si="0"/>
        <v>0.88771112380098749</v>
      </c>
      <c r="L18">
        <f t="shared" si="1"/>
        <v>0.88771112380098749</v>
      </c>
    </row>
    <row r="19" spans="3:12" x14ac:dyDescent="0.35">
      <c r="C19">
        <v>8</v>
      </c>
      <c r="D19" s="3">
        <f t="shared" si="2"/>
        <v>1084341.7786503904</v>
      </c>
      <c r="E19" s="3">
        <f t="shared" si="3"/>
        <v>47367.308703653434</v>
      </c>
      <c r="F19" s="3">
        <f t="shared" si="4"/>
        <v>1036974.4699467371</v>
      </c>
      <c r="G19" s="3">
        <f t="shared" si="5"/>
        <v>2120846.1102968254</v>
      </c>
      <c r="J19">
        <v>9</v>
      </c>
      <c r="K19">
        <f t="shared" si="0"/>
        <v>0.87459224019801729</v>
      </c>
      <c r="L19">
        <f t="shared" si="1"/>
        <v>0.87459224019801729</v>
      </c>
    </row>
    <row r="20" spans="3:12" x14ac:dyDescent="0.35">
      <c r="C20">
        <v>9</v>
      </c>
      <c r="D20" s="3">
        <f t="shared" si="2"/>
        <v>1084341.7786503904</v>
      </c>
      <c r="E20" s="3">
        <f t="shared" si="3"/>
        <v>31812.691654452381</v>
      </c>
      <c r="F20" s="3">
        <f t="shared" si="4"/>
        <v>1052529.0869959381</v>
      </c>
      <c r="G20" s="3">
        <f t="shared" si="5"/>
        <v>1068317.0233008873</v>
      </c>
      <c r="J20">
        <v>10</v>
      </c>
      <c r="K20">
        <f t="shared" si="0"/>
        <v>0.86166723172218462</v>
      </c>
      <c r="L20">
        <f t="shared" si="1"/>
        <v>0.86166723172218462</v>
      </c>
    </row>
    <row r="21" spans="3:12" x14ac:dyDescent="0.35">
      <c r="C21">
        <v>10</v>
      </c>
      <c r="D21" s="3">
        <f t="shared" si="2"/>
        <v>1084341.7786503904</v>
      </c>
      <c r="E21" s="3">
        <f t="shared" si="3"/>
        <v>16024.755349513309</v>
      </c>
      <c r="F21" s="3">
        <f t="shared" si="4"/>
        <v>1068317.0233008771</v>
      </c>
      <c r="G21" s="3">
        <f t="shared" si="5"/>
        <v>1.0244548320770264E-8</v>
      </c>
      <c r="J21">
        <v>11</v>
      </c>
      <c r="K21">
        <f t="shared" si="0"/>
        <v>0.8489332332238273</v>
      </c>
      <c r="L21">
        <f t="shared" si="1"/>
        <v>0</v>
      </c>
    </row>
    <row r="22" spans="3:12" x14ac:dyDescent="0.35">
      <c r="C22">
        <v>11</v>
      </c>
      <c r="D22" s="3">
        <f t="shared" si="2"/>
        <v>1084341.7786503904</v>
      </c>
      <c r="E22" s="3">
        <f t="shared" si="3"/>
        <v>1.5366822481155394E-10</v>
      </c>
      <c r="F22" s="3">
        <f t="shared" si="4"/>
        <v>1084341.7786503902</v>
      </c>
      <c r="G22" s="3">
        <f t="shared" si="5"/>
        <v>-1084341.77865038</v>
      </c>
      <c r="J22">
        <v>12</v>
      </c>
      <c r="K22">
        <f t="shared" si="0"/>
        <v>0.83638742189539661</v>
      </c>
      <c r="L22">
        <f t="shared" si="1"/>
        <v>0</v>
      </c>
    </row>
    <row r="23" spans="3:12" x14ac:dyDescent="0.35">
      <c r="C23">
        <v>12</v>
      </c>
      <c r="D23" s="3">
        <f t="shared" si="2"/>
        <v>1084341.7786503904</v>
      </c>
      <c r="E23" s="3">
        <f t="shared" ref="E23:E37" si="6">G22*$D$5</f>
        <v>-16265.126679755698</v>
      </c>
      <c r="F23" s="3">
        <f t="shared" ref="F23:F37" si="7">D23-E23</f>
        <v>1100606.9053301462</v>
      </c>
      <c r="G23" s="3">
        <f t="shared" ref="G23:G37" si="8">G22-F23</f>
        <v>-2184948.6839805264</v>
      </c>
      <c r="J23">
        <v>13</v>
      </c>
      <c r="K23">
        <f t="shared" si="0"/>
        <v>0.82402701664571099</v>
      </c>
      <c r="L23">
        <f t="shared" si="1"/>
        <v>0</v>
      </c>
    </row>
    <row r="24" spans="3:12" x14ac:dyDescent="0.35">
      <c r="C24">
        <v>13</v>
      </c>
      <c r="D24" s="3">
        <f t="shared" si="2"/>
        <v>1084341.7786503904</v>
      </c>
      <c r="E24" s="3">
        <f t="shared" si="6"/>
        <v>-32774.230259707896</v>
      </c>
      <c r="F24" s="3">
        <f t="shared" si="7"/>
        <v>1117116.0089100983</v>
      </c>
      <c r="G24" s="3">
        <f t="shared" si="8"/>
        <v>-3302064.6928906245</v>
      </c>
      <c r="J24">
        <v>14</v>
      </c>
      <c r="K24">
        <f t="shared" si="0"/>
        <v>0.81184927748345925</v>
      </c>
      <c r="L24">
        <f t="shared" si="1"/>
        <v>0</v>
      </c>
    </row>
    <row r="25" spans="3:12" x14ac:dyDescent="0.35">
      <c r="C25">
        <v>14</v>
      </c>
      <c r="D25" s="3">
        <f t="shared" si="2"/>
        <v>1084341.7786503904</v>
      </c>
      <c r="E25" s="3">
        <f t="shared" si="6"/>
        <v>-49530.970393359363</v>
      </c>
      <c r="F25" s="3">
        <f t="shared" si="7"/>
        <v>1133872.7490437499</v>
      </c>
      <c r="G25" s="3">
        <f t="shared" si="8"/>
        <v>-4435937.4419343742</v>
      </c>
      <c r="J25">
        <v>15</v>
      </c>
      <c r="K25">
        <f t="shared" si="0"/>
        <v>0.79985150490981216</v>
      </c>
      <c r="L25">
        <f t="shared" si="1"/>
        <v>0</v>
      </c>
    </row>
    <row r="26" spans="3:12" x14ac:dyDescent="0.35">
      <c r="C26">
        <v>15</v>
      </c>
      <c r="D26" s="3">
        <f t="shared" si="2"/>
        <v>1084341.7786503904</v>
      </c>
      <c r="E26" s="3">
        <f t="shared" si="6"/>
        <v>-66539.061629015603</v>
      </c>
      <c r="F26" s="3">
        <f t="shared" si="7"/>
        <v>1150880.8402794059</v>
      </c>
      <c r="G26" s="3">
        <f t="shared" si="8"/>
        <v>-5586818.2822137801</v>
      </c>
      <c r="J26">
        <v>16</v>
      </c>
      <c r="K26">
        <f t="shared" si="0"/>
        <v>0.78803103932001206</v>
      </c>
      <c r="L26">
        <f t="shared" si="1"/>
        <v>0</v>
      </c>
    </row>
    <row r="27" spans="3:12" x14ac:dyDescent="0.35">
      <c r="C27">
        <v>16</v>
      </c>
      <c r="D27" s="3">
        <f t="shared" si="2"/>
        <v>1084341.7786503904</v>
      </c>
      <c r="E27" s="3">
        <f t="shared" si="6"/>
        <v>-83802.274233206699</v>
      </c>
      <c r="F27" s="3">
        <f t="shared" si="7"/>
        <v>1168144.0528835971</v>
      </c>
      <c r="G27" s="3">
        <f t="shared" si="8"/>
        <v>-6754962.3350973772</v>
      </c>
      <c r="J27">
        <v>17</v>
      </c>
      <c r="K27">
        <f t="shared" si="0"/>
        <v>0.77638526041380518</v>
      </c>
      <c r="L27">
        <f t="shared" si="1"/>
        <v>0</v>
      </c>
    </row>
    <row r="28" spans="3:12" x14ac:dyDescent="0.35">
      <c r="C28">
        <v>17</v>
      </c>
      <c r="D28" s="3">
        <f t="shared" si="2"/>
        <v>1084341.7786503904</v>
      </c>
      <c r="E28" s="3">
        <f t="shared" si="6"/>
        <v>-101324.43502646065</v>
      </c>
      <c r="F28" s="3">
        <f t="shared" si="7"/>
        <v>1185666.213676851</v>
      </c>
      <c r="G28" s="3">
        <f t="shared" si="8"/>
        <v>-7940628.5487742284</v>
      </c>
      <c r="J28">
        <v>18</v>
      </c>
      <c r="K28">
        <f t="shared" si="0"/>
        <v>0.76491158661458636</v>
      </c>
      <c r="L28">
        <f t="shared" si="1"/>
        <v>0</v>
      </c>
    </row>
    <row r="29" spans="3:12" x14ac:dyDescent="0.35">
      <c r="C29">
        <v>18</v>
      </c>
      <c r="D29" s="3">
        <f t="shared" si="2"/>
        <v>1084341.7786503904</v>
      </c>
      <c r="E29" s="3">
        <f t="shared" si="6"/>
        <v>-119109.42823161342</v>
      </c>
      <c r="F29" s="3">
        <f t="shared" si="7"/>
        <v>1203451.2068820039</v>
      </c>
      <c r="G29" s="3">
        <f t="shared" si="8"/>
        <v>-9144079.7556562331</v>
      </c>
      <c r="J29">
        <v>19</v>
      </c>
      <c r="K29">
        <f t="shared" si="0"/>
        <v>0.7536074744971295</v>
      </c>
      <c r="L29">
        <f t="shared" si="1"/>
        <v>0</v>
      </c>
    </row>
    <row r="30" spans="3:12" x14ac:dyDescent="0.35">
      <c r="C30">
        <v>19</v>
      </c>
      <c r="D30" s="3">
        <f t="shared" si="2"/>
        <v>1084341.7786503904</v>
      </c>
      <c r="E30" s="3">
        <f t="shared" si="6"/>
        <v>-137161.19633484349</v>
      </c>
      <c r="F30" s="3">
        <f t="shared" si="7"/>
        <v>1221502.974985234</v>
      </c>
      <c r="G30" s="3">
        <f t="shared" si="8"/>
        <v>-10365582.730641467</v>
      </c>
      <c r="J30">
        <v>20</v>
      </c>
      <c r="K30">
        <f t="shared" si="0"/>
        <v>0.74247041822377313</v>
      </c>
      <c r="L30">
        <f t="shared" si="1"/>
        <v>0</v>
      </c>
    </row>
    <row r="31" spans="3:12" x14ac:dyDescent="0.35">
      <c r="C31">
        <v>20</v>
      </c>
      <c r="D31" s="3">
        <f t="shared" si="2"/>
        <v>1084341.7786503904</v>
      </c>
      <c r="E31" s="3">
        <f t="shared" si="6"/>
        <v>-155483.74095962199</v>
      </c>
      <c r="F31" s="3">
        <f t="shared" si="7"/>
        <v>1239825.5196100124</v>
      </c>
      <c r="G31" s="3">
        <f t="shared" si="8"/>
        <v>-11605408.250251479</v>
      </c>
      <c r="J31">
        <v>21</v>
      </c>
      <c r="K31">
        <f t="shared" si="0"/>
        <v>0.73149794898893916</v>
      </c>
      <c r="L31">
        <f t="shared" si="1"/>
        <v>0</v>
      </c>
    </row>
    <row r="32" spans="3:12" x14ac:dyDescent="0.35">
      <c r="C32">
        <v>21</v>
      </c>
      <c r="D32" s="3">
        <f t="shared" si="2"/>
        <v>1084341.7786503904</v>
      </c>
      <c r="E32" s="3">
        <f t="shared" si="6"/>
        <v>-174081.12375377218</v>
      </c>
      <c r="F32" s="3">
        <f t="shared" si="7"/>
        <v>1258422.9024041626</v>
      </c>
      <c r="G32" s="3">
        <f t="shared" si="8"/>
        <v>-12863831.152655642</v>
      </c>
      <c r="J32">
        <v>22</v>
      </c>
      <c r="K32">
        <f t="shared" si="0"/>
        <v>0.72068763447186135</v>
      </c>
      <c r="L32">
        <f t="shared" si="1"/>
        <v>0</v>
      </c>
    </row>
    <row r="33" spans="3:12" x14ac:dyDescent="0.35">
      <c r="C33">
        <v>22</v>
      </c>
      <c r="D33" s="3">
        <f t="shared" si="2"/>
        <v>1084341.7786503904</v>
      </c>
      <c r="E33" s="3">
        <f t="shared" si="6"/>
        <v>-192957.46728983463</v>
      </c>
      <c r="F33" s="3">
        <f t="shared" si="7"/>
        <v>1277299.2459402252</v>
      </c>
      <c r="G33" s="3">
        <f t="shared" si="8"/>
        <v>-14141130.398595868</v>
      </c>
      <c r="J33">
        <v>23</v>
      </c>
      <c r="K33">
        <f t="shared" si="0"/>
        <v>0.71003707829740037</v>
      </c>
      <c r="L33">
        <f t="shared" si="1"/>
        <v>0</v>
      </c>
    </row>
    <row r="34" spans="3:12" x14ac:dyDescent="0.35">
      <c r="C34">
        <v>23</v>
      </c>
      <c r="D34" s="3">
        <f t="shared" si="2"/>
        <v>1084341.7786503904</v>
      </c>
      <c r="E34" s="3">
        <f t="shared" si="6"/>
        <v>-212116.955978938</v>
      </c>
      <c r="F34" s="3">
        <f t="shared" si="7"/>
        <v>1296458.7346293284</v>
      </c>
      <c r="G34" s="3">
        <f t="shared" si="8"/>
        <v>-15437589.133225195</v>
      </c>
      <c r="J34">
        <v>24</v>
      </c>
      <c r="K34">
        <f t="shared" si="0"/>
        <v>0.69954391950482808</v>
      </c>
      <c r="L34">
        <f t="shared" si="1"/>
        <v>0</v>
      </c>
    </row>
    <row r="35" spans="3:12" x14ac:dyDescent="0.35">
      <c r="C35">
        <v>24</v>
      </c>
      <c r="D35" s="3">
        <f t="shared" si="2"/>
        <v>1084341.7786503904</v>
      </c>
      <c r="E35" s="3">
        <f t="shared" si="6"/>
        <v>-231563.83699837793</v>
      </c>
      <c r="F35" s="3">
        <f t="shared" si="7"/>
        <v>1315905.6156487684</v>
      </c>
      <c r="G35" s="3">
        <f t="shared" si="8"/>
        <v>-16753494.748873964</v>
      </c>
      <c r="J35">
        <v>25</v>
      </c>
      <c r="K35">
        <f t="shared" si="0"/>
        <v>0.68920583202446117</v>
      </c>
      <c r="L35">
        <f t="shared" si="1"/>
        <v>0</v>
      </c>
    </row>
    <row r="36" spans="3:12" x14ac:dyDescent="0.35">
      <c r="C36">
        <v>25</v>
      </c>
      <c r="D36" s="3">
        <f t="shared" si="2"/>
        <v>1084341.7786503904</v>
      </c>
      <c r="E36" s="3">
        <f t="shared" si="6"/>
        <v>-251302.42123310946</v>
      </c>
      <c r="F36" s="3">
        <f t="shared" si="7"/>
        <v>1335644.1998834999</v>
      </c>
      <c r="G36" s="3">
        <f t="shared" si="8"/>
        <v>-18089138.948757462</v>
      </c>
      <c r="J36">
        <v>26</v>
      </c>
      <c r="K36">
        <f t="shared" si="0"/>
        <v>0.67902052416203085</v>
      </c>
      <c r="L36">
        <f t="shared" si="1"/>
        <v>0</v>
      </c>
    </row>
    <row r="37" spans="3:12" x14ac:dyDescent="0.35">
      <c r="C37">
        <v>26</v>
      </c>
      <c r="D37" s="3">
        <f t="shared" si="2"/>
        <v>1084341.7786503904</v>
      </c>
      <c r="E37" s="3">
        <f t="shared" si="6"/>
        <v>-271337.08423136192</v>
      </c>
      <c r="F37" s="3">
        <f t="shared" si="7"/>
        <v>1355678.8628817524</v>
      </c>
      <c r="G37" s="3">
        <f t="shared" si="8"/>
        <v>-19444817.811639216</v>
      </c>
      <c r="J37">
        <v>27</v>
      </c>
      <c r="K37">
        <f t="shared" si="0"/>
        <v>0.66898573809067086</v>
      </c>
      <c r="L37">
        <f t="shared" si="1"/>
        <v>0</v>
      </c>
    </row>
    <row r="38" spans="3:12" x14ac:dyDescent="0.35">
      <c r="J38">
        <v>28</v>
      </c>
      <c r="K38">
        <f t="shared" si="0"/>
        <v>0.65909924935041486</v>
      </c>
      <c r="L38">
        <f t="shared" si="1"/>
        <v>0</v>
      </c>
    </row>
    <row r="39" spans="3:12" x14ac:dyDescent="0.35">
      <c r="J39">
        <v>29</v>
      </c>
      <c r="K39">
        <f t="shared" si="0"/>
        <v>0.64935886635508844</v>
      </c>
      <c r="L39">
        <f t="shared" si="1"/>
        <v>0</v>
      </c>
    </row>
    <row r="40" spans="3:12" x14ac:dyDescent="0.35">
      <c r="J40">
        <v>30</v>
      </c>
      <c r="K40">
        <f t="shared" si="0"/>
        <v>0.63976242990649135</v>
      </c>
      <c r="L40">
        <f t="shared" si="1"/>
        <v>0</v>
      </c>
    </row>
    <row r="41" spans="3:12" x14ac:dyDescent="0.35">
      <c r="J41">
        <v>31</v>
      </c>
      <c r="K41">
        <f t="shared" si="0"/>
        <v>0.63030781271575509</v>
      </c>
      <c r="L41">
        <f t="shared" si="1"/>
        <v>0</v>
      </c>
    </row>
    <row r="42" spans="3:12" x14ac:dyDescent="0.35">
      <c r="J42">
        <v>32</v>
      </c>
      <c r="K42">
        <f t="shared" si="0"/>
        <v>0.62099291893177844</v>
      </c>
      <c r="L42">
        <f t="shared" si="1"/>
        <v>0</v>
      </c>
    </row>
    <row r="43" spans="3:12" x14ac:dyDescent="0.35">
      <c r="J43">
        <v>33</v>
      </c>
      <c r="K43">
        <f t="shared" si="0"/>
        <v>0.61181568367662909</v>
      </c>
      <c r="L43">
        <f t="shared" si="1"/>
        <v>0</v>
      </c>
    </row>
    <row r="44" spans="3:12" x14ac:dyDescent="0.35">
      <c r="J44">
        <v>34</v>
      </c>
      <c r="K44">
        <f t="shared" si="0"/>
        <v>0.60277407258781202</v>
      </c>
      <c r="L44">
        <f t="shared" si="1"/>
        <v>0</v>
      </c>
    </row>
    <row r="45" spans="3:12" x14ac:dyDescent="0.35">
      <c r="J45">
        <v>35</v>
      </c>
      <c r="K45">
        <f t="shared" si="0"/>
        <v>0.59386608136730257</v>
      </c>
      <c r="L45">
        <f t="shared" si="1"/>
        <v>0</v>
      </c>
    </row>
    <row r="46" spans="3:12" x14ac:dyDescent="0.35">
      <c r="J46">
        <v>36</v>
      </c>
      <c r="K46">
        <f t="shared" si="0"/>
        <v>0.58508973533724395</v>
      </c>
      <c r="L46">
        <f t="shared" si="1"/>
        <v>0</v>
      </c>
    </row>
    <row r="47" spans="3:12" x14ac:dyDescent="0.35">
      <c r="J47">
        <v>37</v>
      </c>
      <c r="K47">
        <f t="shared" si="0"/>
        <v>0.57644308900221086</v>
      </c>
      <c r="L47">
        <f t="shared" si="1"/>
        <v>0</v>
      </c>
    </row>
    <row r="48" spans="3:12" x14ac:dyDescent="0.35">
      <c r="J48">
        <v>38</v>
      </c>
      <c r="K48">
        <f t="shared" si="0"/>
        <v>0.56792422561794187</v>
      </c>
      <c r="L48">
        <f t="shared" si="1"/>
        <v>0</v>
      </c>
    </row>
    <row r="49" spans="10:12" x14ac:dyDescent="0.35">
      <c r="J49">
        <v>39</v>
      </c>
      <c r="K49">
        <f t="shared" si="0"/>
        <v>0.55953125676644533</v>
      </c>
      <c r="L49">
        <f t="shared" si="1"/>
        <v>0</v>
      </c>
    </row>
    <row r="50" spans="10:12" x14ac:dyDescent="0.35">
      <c r="J50">
        <v>40</v>
      </c>
      <c r="K50">
        <f t="shared" si="0"/>
        <v>0.55126232193738456</v>
      </c>
      <c r="L50">
        <f t="shared" si="1"/>
        <v>0</v>
      </c>
    </row>
    <row r="51" spans="10:12" x14ac:dyDescent="0.35">
      <c r="J51">
        <v>41</v>
      </c>
      <c r="K51">
        <f t="shared" si="0"/>
        <v>0.54311558811564986</v>
      </c>
      <c r="L51">
        <f t="shared" si="1"/>
        <v>0</v>
      </c>
    </row>
    <row r="52" spans="10:12" x14ac:dyDescent="0.35">
      <c r="J52">
        <v>42</v>
      </c>
      <c r="K52">
        <f t="shared" si="0"/>
        <v>0.53508924937502456</v>
      </c>
      <c r="L52">
        <f t="shared" si="1"/>
        <v>0</v>
      </c>
    </row>
    <row r="53" spans="10:12" x14ac:dyDescent="0.35">
      <c r="J53">
        <v>43</v>
      </c>
      <c r="K53">
        <f t="shared" si="0"/>
        <v>0.52718152647785677</v>
      </c>
      <c r="L53">
        <f t="shared" si="1"/>
        <v>0</v>
      </c>
    </row>
    <row r="54" spans="10:12" x14ac:dyDescent="0.35">
      <c r="J54">
        <v>44</v>
      </c>
      <c r="K54">
        <f t="shared" si="0"/>
        <v>0.51939066648064725</v>
      </c>
      <c r="L54">
        <f t="shared" si="1"/>
        <v>0</v>
      </c>
    </row>
    <row r="55" spans="10:12" x14ac:dyDescent="0.35">
      <c r="J55">
        <v>45</v>
      </c>
      <c r="K55">
        <f t="shared" si="0"/>
        <v>0.51171494234546522</v>
      </c>
      <c r="L55">
        <f t="shared" si="1"/>
        <v>0</v>
      </c>
    </row>
    <row r="56" spans="10:12" x14ac:dyDescent="0.35">
      <c r="J56">
        <v>46</v>
      </c>
      <c r="K56">
        <f t="shared" si="0"/>
        <v>0.50415265255710873</v>
      </c>
      <c r="L56">
        <f t="shared" si="1"/>
        <v>0</v>
      </c>
    </row>
    <row r="57" spans="10:12" x14ac:dyDescent="0.35">
      <c r="J57">
        <v>47</v>
      </c>
      <c r="K57">
        <f t="shared" si="0"/>
        <v>0.49670212074591996</v>
      </c>
      <c r="L57">
        <f t="shared" si="1"/>
        <v>0</v>
      </c>
    </row>
    <row r="58" spans="10:12" x14ac:dyDescent="0.35">
      <c r="J58">
        <v>48</v>
      </c>
      <c r="K58">
        <f t="shared" si="0"/>
        <v>0.4893616953161774</v>
      </c>
      <c r="L58">
        <f t="shared" si="1"/>
        <v>0</v>
      </c>
    </row>
    <row r="59" spans="10:12" x14ac:dyDescent="0.35">
      <c r="J59">
        <v>49</v>
      </c>
      <c r="K59">
        <f t="shared" si="0"/>
        <v>0.48212974907997785</v>
      </c>
      <c r="L59">
        <f t="shared" si="1"/>
        <v>0</v>
      </c>
    </row>
    <row r="60" spans="10:12" x14ac:dyDescent="0.35">
      <c r="J60">
        <v>50</v>
      </c>
      <c r="K60">
        <f t="shared" si="0"/>
        <v>0.47500467889652986</v>
      </c>
      <c r="L60">
        <f t="shared" si="1"/>
        <v>0</v>
      </c>
    </row>
    <row r="61" spans="10:12" x14ac:dyDescent="0.35">
      <c r="J61">
        <v>51</v>
      </c>
      <c r="K61">
        <f t="shared" si="0"/>
        <v>0.46798490531677822</v>
      </c>
      <c r="L61">
        <f t="shared" si="1"/>
        <v>0</v>
      </c>
    </row>
    <row r="62" spans="10:12" x14ac:dyDescent="0.35">
      <c r="J62">
        <v>52</v>
      </c>
      <c r="K62">
        <f t="shared" si="0"/>
        <v>0.46106887223327919</v>
      </c>
      <c r="L62">
        <f t="shared" si="1"/>
        <v>0</v>
      </c>
    </row>
    <row r="63" spans="10:12" x14ac:dyDescent="0.35">
      <c r="J63">
        <v>53</v>
      </c>
      <c r="K63">
        <f t="shared" si="0"/>
        <v>0.45425504653525051</v>
      </c>
      <c r="L6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Esteban Posada Mejia</dc:creator>
  <cp:lastModifiedBy>Carlos Esteban Posada Mejia</cp:lastModifiedBy>
  <dcterms:created xsi:type="dcterms:W3CDTF">2023-08-23T04:04:45Z</dcterms:created>
  <dcterms:modified xsi:type="dcterms:W3CDTF">2023-08-24T05:49:27Z</dcterms:modified>
</cp:coreProperties>
</file>