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aster_ia\4_razonamiento_aproximado\"/>
    </mc:Choice>
  </mc:AlternateContent>
  <xr:revisionPtr revIDLastSave="0" documentId="13_ncr:1_{6A333EC0-52EB-4D33-9125-2255AF984121}" xr6:coauthVersionLast="46" xr6:coauthVersionMax="46" xr10:uidLastSave="{00000000-0000-0000-0000-000000000000}"/>
  <bookViews>
    <workbookView xWindow="-110" yWindow="-110" windowWidth="19420" windowHeight="10420" activeTab="1" xr2:uid="{030FD0AB-EC39-4174-97E2-D7BC49BBE42C}"/>
  </bookViews>
  <sheets>
    <sheet name="CF" sheetId="1" r:id="rId1"/>
    <sheet name="D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7" i="2" l="1"/>
  <c r="Y11" i="2"/>
  <c r="X11" i="2"/>
  <c r="W11" i="2"/>
  <c r="V11" i="2"/>
  <c r="U11" i="2"/>
  <c r="T11" i="2"/>
  <c r="S11" i="2"/>
  <c r="Q9" i="2"/>
  <c r="Q8" i="2"/>
  <c r="Q7" i="2"/>
  <c r="Q6" i="2"/>
  <c r="Q5" i="2"/>
  <c r="Q4" i="2"/>
  <c r="Q3" i="2"/>
  <c r="G4" i="2"/>
  <c r="W4" i="2" s="1"/>
  <c r="G5" i="2"/>
  <c r="U5" i="2" s="1"/>
  <c r="G6" i="2"/>
  <c r="Y6" i="2" s="1"/>
  <c r="G7" i="2"/>
  <c r="X7" i="2" s="1"/>
  <c r="G8" i="2"/>
  <c r="S8" i="2" s="1"/>
  <c r="G9" i="2"/>
  <c r="W9" i="2" s="1"/>
  <c r="G3" i="2"/>
  <c r="Y3" i="2" s="1"/>
  <c r="J11" i="2"/>
  <c r="K11" i="2"/>
  <c r="L11" i="2"/>
  <c r="M11" i="2"/>
  <c r="N11" i="2"/>
  <c r="O11" i="2"/>
  <c r="I11" i="2"/>
  <c r="E4" i="1"/>
  <c r="E5" i="1"/>
  <c r="E6" i="1"/>
  <c r="E7" i="1"/>
  <c r="E8" i="1"/>
  <c r="E3" i="1"/>
  <c r="V9" i="2" l="1"/>
  <c r="U9" i="2"/>
  <c r="S3" i="2"/>
  <c r="X3" i="2"/>
  <c r="W3" i="2"/>
  <c r="V3" i="2"/>
  <c r="U3" i="2"/>
  <c r="T3" i="2"/>
  <c r="V4" i="2"/>
  <c r="U4" i="2"/>
  <c r="T4" i="2"/>
  <c r="S4" i="2"/>
  <c r="Y4" i="2"/>
  <c r="X4" i="2"/>
  <c r="S5" i="2"/>
  <c r="T5" i="2"/>
  <c r="Y5" i="2"/>
  <c r="X5" i="2"/>
  <c r="W5" i="2"/>
  <c r="V5" i="2"/>
  <c r="X6" i="2"/>
  <c r="W6" i="2"/>
  <c r="V6" i="2"/>
  <c r="U6" i="2"/>
  <c r="T6" i="2"/>
  <c r="S6" i="2"/>
  <c r="W7" i="2"/>
  <c r="S7" i="2"/>
  <c r="Y7" i="2"/>
  <c r="V7" i="2"/>
  <c r="U7" i="2"/>
  <c r="T7" i="2"/>
  <c r="Y8" i="2"/>
  <c r="X8" i="2"/>
  <c r="W8" i="2"/>
  <c r="V8" i="2"/>
  <c r="U8" i="2"/>
  <c r="T8" i="2"/>
  <c r="T9" i="2"/>
  <c r="S9" i="2"/>
  <c r="Y9" i="2"/>
  <c r="X9" i="2"/>
  <c r="U13" i="2" l="1"/>
  <c r="T13" i="2"/>
  <c r="V13" i="2"/>
  <c r="X13" i="2"/>
  <c r="S13" i="2"/>
  <c r="W13" i="2"/>
  <c r="Y13" i="2"/>
</calcChain>
</file>

<file path=xl/sharedStrings.xml><?xml version="1.0" encoding="utf-8"?>
<sst xmlns="http://schemas.openxmlformats.org/spreadsheetml/2006/main" count="117" uniqueCount="74">
  <si>
    <t>R1</t>
  </si>
  <si>
    <t>R2</t>
  </si>
  <si>
    <t>R3</t>
  </si>
  <si>
    <t>R4</t>
  </si>
  <si>
    <t>R5</t>
  </si>
  <si>
    <t>R6</t>
  </si>
  <si>
    <t>A1</t>
  </si>
  <si>
    <t>A2</t>
  </si>
  <si>
    <t>H2 &amp; H3</t>
  </si>
  <si>
    <t>H1</t>
  </si>
  <si>
    <t>H4</t>
  </si>
  <si>
    <t>A3</t>
  </si>
  <si>
    <t>M</t>
  </si>
  <si>
    <t>H5 &amp; H6</t>
  </si>
  <si>
    <t>A4</t>
  </si>
  <si>
    <t>H4 | A4</t>
  </si>
  <si>
    <t>N° Paso</t>
  </si>
  <si>
    <t>Contenido agenda</t>
  </si>
  <si>
    <t>Regras Seleccionadas</t>
  </si>
  <si>
    <t>conj. Conflicto</t>
  </si>
  <si>
    <t>reg. Disparar</t>
  </si>
  <si>
    <t>inferencia</t>
  </si>
  <si>
    <t>H1, H2, H3, H4, H6</t>
  </si>
  <si>
    <t>R1, R2, R3, R5, R6</t>
  </si>
  <si>
    <t>R1, R2, R3, R6</t>
  </si>
  <si>
    <t>H1, H2, H3, H4, H6, A1</t>
  </si>
  <si>
    <t>A1 &amp; A2 &amp; A3</t>
  </si>
  <si>
    <r>
      <rPr>
        <b/>
        <sz val="11"/>
        <color rgb="FFFF0000"/>
        <rFont val="Calibri"/>
        <family val="2"/>
        <scheme val="minor"/>
      </rPr>
      <t>R1,</t>
    </r>
    <r>
      <rPr>
        <sz val="11"/>
        <color theme="1"/>
        <rFont val="Calibri"/>
        <family val="2"/>
        <scheme val="minor"/>
      </rPr>
      <t xml:space="preserve"> R2, R3, R4, R5, R6</t>
    </r>
  </si>
  <si>
    <t>R2, R3, R6</t>
  </si>
  <si>
    <t>H1, H2, H3, H4, H6, A1, A2</t>
  </si>
  <si>
    <r>
      <rPr>
        <b/>
        <sz val="11"/>
        <color rgb="FFFF0000"/>
        <rFont val="Calibri"/>
        <family val="2"/>
        <scheme val="minor"/>
      </rPr>
      <t>R1,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R2</t>
    </r>
    <r>
      <rPr>
        <sz val="11"/>
        <color theme="1"/>
        <rFont val="Calibri"/>
        <family val="2"/>
        <scheme val="minor"/>
      </rPr>
      <t>, R3, R4, R5, R6</t>
    </r>
  </si>
  <si>
    <t>R3, R6</t>
  </si>
  <si>
    <t>H1, H2, H3, H4, H6, A1, A2, A3</t>
  </si>
  <si>
    <r>
      <rPr>
        <b/>
        <sz val="11"/>
        <color rgb="FFFF0000"/>
        <rFont val="Calibri"/>
        <family val="2"/>
        <scheme val="minor"/>
      </rPr>
      <t>R1,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R2, R3</t>
    </r>
    <r>
      <rPr>
        <sz val="11"/>
        <color theme="1"/>
        <rFont val="Calibri"/>
        <family val="2"/>
        <scheme val="minor"/>
      </rPr>
      <t>, R4, R5, R6</t>
    </r>
  </si>
  <si>
    <t>R4, R6</t>
  </si>
  <si>
    <t>H1, H2, H3, H4, H6, A1, A2, A3, M</t>
  </si>
  <si>
    <r>
      <rPr>
        <b/>
        <sz val="11"/>
        <color rgb="FFFF0000"/>
        <rFont val="Calibri"/>
        <family val="2"/>
        <scheme val="minor"/>
      </rPr>
      <t>R1,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R2, R3, R4,</t>
    </r>
    <r>
      <rPr>
        <sz val="11"/>
        <color theme="1"/>
        <rFont val="Calibri"/>
        <family val="2"/>
        <scheme val="minor"/>
      </rPr>
      <t xml:space="preserve"> R5, R6</t>
    </r>
  </si>
  <si>
    <r>
      <rPr>
        <b/>
        <sz val="11"/>
        <color rgb="FFFF0000"/>
        <rFont val="Calibri"/>
        <family val="2"/>
        <scheme val="minor"/>
      </rPr>
      <t>R1,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R2, R3, R4,</t>
    </r>
    <r>
      <rPr>
        <sz val="11"/>
        <color theme="1"/>
        <rFont val="Calibri"/>
        <family val="2"/>
        <scheme val="minor"/>
      </rPr>
      <t xml:space="preserve"> R5,</t>
    </r>
    <r>
      <rPr>
        <b/>
        <sz val="11"/>
        <color rgb="FFFF0000"/>
        <rFont val="Calibri"/>
        <family val="2"/>
        <scheme val="minor"/>
      </rPr>
      <t xml:space="preserve"> R6</t>
    </r>
  </si>
  <si>
    <t>FIN</t>
  </si>
  <si>
    <t>Regla</t>
  </si>
  <si>
    <t>antecedente</t>
  </si>
  <si>
    <t>consecuente</t>
  </si>
  <si>
    <t>regla lógica</t>
  </si>
  <si>
    <t>CF - Regla</t>
  </si>
  <si>
    <t>Tabla de operaciones</t>
  </si>
  <si>
    <t>Como se puede observar en la tabla 1, de los hechos observados y las reglas dadas se puede inferir: A1, A2, A3 y M</t>
  </si>
  <si>
    <t xml:space="preserve">Indicar con todos los cálculos necesarios la certidumbre </t>
  </si>
  <si>
    <t xml:space="preserve">de las inferencias obtenidas por el Sistema Inteligente </t>
  </si>
  <si>
    <t>en el caso anterior si se sabe que los factores de certeza</t>
  </si>
  <si>
    <t xml:space="preserve"> asociados a las observaciones han sido: </t>
  </si>
  <si>
    <t>H1, 0.6; H2, 0.8; H3, 0.6; H4, 0.8; H6, 0.9;</t>
  </si>
  <si>
    <t>RESPUESTA</t>
  </si>
  <si>
    <t>la certidumbre de las inferencias obtenidas por el sistema en el caso anterior</t>
  </si>
  <si>
    <t>conociendo los factores de certeza anteriormente mencionados son:</t>
  </si>
  <si>
    <t>CF(A1, H1) = 0.48</t>
  </si>
  <si>
    <t>CF(A2, H2 &amp; H3) = 0.36</t>
  </si>
  <si>
    <t>CF(A3, H4) = -0.72</t>
  </si>
  <si>
    <t>CF(M, A1 &amp; A2 &amp; A3) = -0.07</t>
  </si>
  <si>
    <t>Los cálculos para obtenerlos se describen en las siguientes imágenes</t>
  </si>
  <si>
    <t>A</t>
  </si>
  <si>
    <t>N</t>
  </si>
  <si>
    <t>G</t>
  </si>
  <si>
    <t>AN</t>
  </si>
  <si>
    <t>AG</t>
  </si>
  <si>
    <t>NG</t>
  </si>
  <si>
    <t>ANG</t>
  </si>
  <si>
    <t>m_original</t>
  </si>
  <si>
    <t>m_reasignada</t>
  </si>
  <si>
    <t>conflicto</t>
  </si>
  <si>
    <t>sumas_parciales</t>
  </si>
  <si>
    <t>matriz intersecciones vacías (1 si la intersección es vacía)</t>
  </si>
  <si>
    <t>Las masas iniciales se obtuvieron de la siguiente manera:</t>
  </si>
  <si>
    <t>elemento</t>
  </si>
  <si>
    <t>Cálculo de conflicto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</si>
</sst>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4" fillId="0" borderId="0" xfId="0" applyFont="1"/>
    <xf numFmtId="0" fontId="0" fillId="2" borderId="0" xfId="0" applyFill="1"/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10</xdr:col>
      <xdr:colOff>190500</xdr:colOff>
      <xdr:row>86</xdr:row>
      <xdr:rowOff>114300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7BDD5CA-4B44-4FA3-9235-AA44DDBCD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6813550"/>
          <a:ext cx="7543800" cy="10058400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21</xdr:col>
      <xdr:colOff>6350</xdr:colOff>
      <xdr:row>86</xdr:row>
      <xdr:rowOff>114300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DCBF021-2FCE-4576-9BCF-6A216B87D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97950" y="6813550"/>
          <a:ext cx="7543800" cy="10058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10</xdr:col>
      <xdr:colOff>577850</xdr:colOff>
      <xdr:row>70</xdr:row>
      <xdr:rowOff>114300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8CA74FC-A080-47A1-AE1F-2CAD3F9BCD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2578100"/>
          <a:ext cx="7543800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D3E06-C75E-41B1-A287-8F86EDBB3E06}">
  <dimension ref="B2:M32"/>
  <sheetViews>
    <sheetView topLeftCell="A38" zoomScale="79" workbookViewId="0">
      <selection activeCell="B27" sqref="B27:B30"/>
    </sheetView>
  </sheetViews>
  <sheetFormatPr baseColWidth="10" defaultRowHeight="14.5" x14ac:dyDescent="0.35"/>
  <cols>
    <col min="2" max="2" width="9.1796875" customWidth="1"/>
    <col min="3" max="3" width="11.90625" bestFit="1" customWidth="1"/>
    <col min="4" max="4" width="11.26953125" bestFit="1" customWidth="1"/>
    <col min="5" max="5" width="16.26953125" bestFit="1" customWidth="1"/>
    <col min="6" max="6" width="8.81640625" bestFit="1" customWidth="1"/>
    <col min="7" max="7" width="6" customWidth="1"/>
    <col min="8" max="8" width="7.08984375" bestFit="1" customWidth="1"/>
    <col min="9" max="9" width="16.26953125" customWidth="1"/>
    <col min="10" max="10" width="18.453125" bestFit="1" customWidth="1"/>
    <col min="11" max="11" width="12.6328125" bestFit="1" customWidth="1"/>
    <col min="12" max="12" width="11.54296875" bestFit="1" customWidth="1"/>
    <col min="13" max="13" width="9.08984375" bestFit="1" customWidth="1"/>
  </cols>
  <sheetData>
    <row r="2" spans="2:13" x14ac:dyDescent="0.35">
      <c r="B2" s="3" t="s">
        <v>39</v>
      </c>
      <c r="C2" s="3" t="s">
        <v>40</v>
      </c>
      <c r="D2" s="3" t="s">
        <v>41</v>
      </c>
      <c r="E2" s="3" t="s">
        <v>42</v>
      </c>
      <c r="F2" s="3" t="s">
        <v>43</v>
      </c>
      <c r="H2" s="5" t="s">
        <v>44</v>
      </c>
      <c r="I2" s="5"/>
      <c r="J2" s="5"/>
      <c r="K2" s="5"/>
      <c r="L2" s="5"/>
      <c r="M2" s="5"/>
    </row>
    <row r="3" spans="2:13" x14ac:dyDescent="0.35">
      <c r="B3" t="s">
        <v>0</v>
      </c>
      <c r="C3" t="s">
        <v>9</v>
      </c>
      <c r="D3" t="s">
        <v>6</v>
      </c>
      <c r="E3" t="str">
        <f>CONCATENATE(C3," -&gt; ",D3)</f>
        <v>H1 -&gt; A1</v>
      </c>
      <c r="F3">
        <v>0.8</v>
      </c>
      <c r="H3" t="s">
        <v>16</v>
      </c>
      <c r="I3" t="s">
        <v>17</v>
      </c>
      <c r="J3" t="s">
        <v>18</v>
      </c>
      <c r="K3" t="s">
        <v>19</v>
      </c>
      <c r="L3" t="s">
        <v>20</v>
      </c>
      <c r="M3" t="s">
        <v>21</v>
      </c>
    </row>
    <row r="4" spans="2:13" x14ac:dyDescent="0.35">
      <c r="B4" t="s">
        <v>1</v>
      </c>
      <c r="C4" t="s">
        <v>8</v>
      </c>
      <c r="D4" t="s">
        <v>7</v>
      </c>
      <c r="E4" t="str">
        <f t="shared" ref="E4:E8" si="0">CONCATENATE(C4," -&gt; ",D4)</f>
        <v>H2 &amp; H3 -&gt; A2</v>
      </c>
      <c r="F4">
        <v>0.6</v>
      </c>
      <c r="H4">
        <v>0</v>
      </c>
      <c r="I4" t="s">
        <v>22</v>
      </c>
      <c r="J4" t="s">
        <v>23</v>
      </c>
      <c r="K4" t="s">
        <v>24</v>
      </c>
      <c r="L4" t="s">
        <v>0</v>
      </c>
      <c r="M4" t="s">
        <v>6</v>
      </c>
    </row>
    <row r="5" spans="2:13" ht="29" x14ac:dyDescent="0.35">
      <c r="B5" t="s">
        <v>2</v>
      </c>
      <c r="C5" t="s">
        <v>10</v>
      </c>
      <c r="D5" t="s">
        <v>11</v>
      </c>
      <c r="E5" t="str">
        <f t="shared" si="0"/>
        <v>H4 -&gt; A3</v>
      </c>
      <c r="F5">
        <v>-0.9</v>
      </c>
      <c r="H5">
        <v>1</v>
      </c>
      <c r="I5" s="1" t="s">
        <v>25</v>
      </c>
      <c r="J5" t="s">
        <v>27</v>
      </c>
      <c r="K5" t="s">
        <v>28</v>
      </c>
      <c r="L5" t="s">
        <v>1</v>
      </c>
      <c r="M5" t="s">
        <v>7</v>
      </c>
    </row>
    <row r="6" spans="2:13" ht="29" x14ac:dyDescent="0.35">
      <c r="B6" t="s">
        <v>3</v>
      </c>
      <c r="C6" t="s">
        <v>26</v>
      </c>
      <c r="D6" t="s">
        <v>12</v>
      </c>
      <c r="E6" t="str">
        <f t="shared" si="0"/>
        <v>A1 &amp; A2 &amp; A3 -&gt; M</v>
      </c>
      <c r="F6">
        <v>0.5</v>
      </c>
      <c r="H6">
        <v>2</v>
      </c>
      <c r="I6" s="1" t="s">
        <v>29</v>
      </c>
      <c r="J6" t="s">
        <v>30</v>
      </c>
      <c r="K6" t="s">
        <v>31</v>
      </c>
      <c r="L6" t="s">
        <v>2</v>
      </c>
      <c r="M6" t="s">
        <v>11</v>
      </c>
    </row>
    <row r="7" spans="2:13" ht="29" x14ac:dyDescent="0.35">
      <c r="B7" t="s">
        <v>4</v>
      </c>
      <c r="C7" t="s">
        <v>13</v>
      </c>
      <c r="D7" t="s">
        <v>14</v>
      </c>
      <c r="E7" t="str">
        <f t="shared" si="0"/>
        <v>H5 &amp; H6 -&gt; A4</v>
      </c>
      <c r="F7">
        <v>0.9</v>
      </c>
      <c r="H7">
        <v>3</v>
      </c>
      <c r="I7" s="1" t="s">
        <v>32</v>
      </c>
      <c r="J7" t="s">
        <v>33</v>
      </c>
      <c r="K7" t="s">
        <v>34</v>
      </c>
      <c r="L7" t="s">
        <v>3</v>
      </c>
      <c r="M7" t="s">
        <v>12</v>
      </c>
    </row>
    <row r="8" spans="2:13" ht="29" x14ac:dyDescent="0.35">
      <c r="B8" t="s">
        <v>5</v>
      </c>
      <c r="C8" t="s">
        <v>15</v>
      </c>
      <c r="D8" t="s">
        <v>12</v>
      </c>
      <c r="E8" t="str">
        <f t="shared" si="0"/>
        <v>H4 | A4 -&gt; M</v>
      </c>
      <c r="F8">
        <v>0.7</v>
      </c>
      <c r="H8">
        <v>4</v>
      </c>
      <c r="I8" s="1" t="s">
        <v>35</v>
      </c>
      <c r="J8" t="s">
        <v>36</v>
      </c>
      <c r="K8" t="s">
        <v>5</v>
      </c>
      <c r="L8" t="s">
        <v>5</v>
      </c>
      <c r="M8" t="s">
        <v>12</v>
      </c>
    </row>
    <row r="9" spans="2:13" ht="29" x14ac:dyDescent="0.35">
      <c r="H9">
        <v>5</v>
      </c>
      <c r="I9" s="1" t="s">
        <v>35</v>
      </c>
      <c r="J9" t="s">
        <v>37</v>
      </c>
      <c r="K9">
        <v>0</v>
      </c>
      <c r="L9" t="s">
        <v>38</v>
      </c>
      <c r="M9" t="s">
        <v>38</v>
      </c>
    </row>
    <row r="10" spans="2:13" x14ac:dyDescent="0.35">
      <c r="I10" s="1"/>
    </row>
    <row r="11" spans="2:13" x14ac:dyDescent="0.35">
      <c r="B11" s="2" t="s">
        <v>51</v>
      </c>
    </row>
    <row r="12" spans="2:13" x14ac:dyDescent="0.35">
      <c r="B12" t="s">
        <v>45</v>
      </c>
    </row>
    <row r="17" spans="2:2" x14ac:dyDescent="0.35">
      <c r="B17" t="s">
        <v>46</v>
      </c>
    </row>
    <row r="18" spans="2:2" x14ac:dyDescent="0.35">
      <c r="B18" t="s">
        <v>47</v>
      </c>
    </row>
    <row r="19" spans="2:2" x14ac:dyDescent="0.35">
      <c r="B19" t="s">
        <v>48</v>
      </c>
    </row>
    <row r="20" spans="2:2" x14ac:dyDescent="0.35">
      <c r="B20" t="s">
        <v>49</v>
      </c>
    </row>
    <row r="21" spans="2:2" x14ac:dyDescent="0.35">
      <c r="B21" t="s">
        <v>50</v>
      </c>
    </row>
    <row r="23" spans="2:2" x14ac:dyDescent="0.35">
      <c r="B23" s="2" t="s">
        <v>51</v>
      </c>
    </row>
    <row r="24" spans="2:2" x14ac:dyDescent="0.35">
      <c r="B24" t="s">
        <v>52</v>
      </c>
    </row>
    <row r="25" spans="2:2" x14ac:dyDescent="0.35">
      <c r="B25" t="s">
        <v>53</v>
      </c>
    </row>
    <row r="27" spans="2:2" x14ac:dyDescent="0.35">
      <c r="B27" t="s">
        <v>54</v>
      </c>
    </row>
    <row r="28" spans="2:2" x14ac:dyDescent="0.35">
      <c r="B28" t="s">
        <v>55</v>
      </c>
    </row>
    <row r="29" spans="2:2" x14ac:dyDescent="0.35">
      <c r="B29" t="s">
        <v>56</v>
      </c>
    </row>
    <row r="30" spans="2:2" x14ac:dyDescent="0.35">
      <c r="B30" t="s">
        <v>57</v>
      </c>
    </row>
    <row r="32" spans="2:2" x14ac:dyDescent="0.35">
      <c r="B32" t="s">
        <v>58</v>
      </c>
    </row>
  </sheetData>
  <mergeCells count="1">
    <mergeCell ref="H2:M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90D75-C8A8-44D1-8EC9-CFB4D3082106}">
  <dimension ref="B2:Y17"/>
  <sheetViews>
    <sheetView tabSelected="1" topLeftCell="K1" zoomScale="98" workbookViewId="0">
      <selection activeCell="U5" sqref="U5"/>
    </sheetView>
  </sheetViews>
  <sheetFormatPr baseColWidth="10" defaultRowHeight="14.5" x14ac:dyDescent="0.35"/>
  <cols>
    <col min="4" max="4" width="12.453125" bestFit="1" customWidth="1"/>
    <col min="18" max="18" width="14.81640625" bestFit="1" customWidth="1"/>
  </cols>
  <sheetData>
    <row r="2" spans="2:25" x14ac:dyDescent="0.35">
      <c r="C2" t="s">
        <v>72</v>
      </c>
      <c r="D2" t="s">
        <v>66</v>
      </c>
      <c r="E2" t="s">
        <v>67</v>
      </c>
      <c r="G2" s="7" t="s">
        <v>70</v>
      </c>
      <c r="H2" s="5"/>
      <c r="I2" s="5"/>
      <c r="J2" s="5"/>
      <c r="K2" s="5"/>
      <c r="L2" s="5"/>
      <c r="M2" s="5"/>
      <c r="N2" s="5"/>
      <c r="O2" s="8"/>
      <c r="R2" s="9" t="s">
        <v>73</v>
      </c>
      <c r="S2" s="10"/>
      <c r="T2" s="10"/>
      <c r="U2" s="10"/>
      <c r="V2" s="10"/>
      <c r="W2" s="10"/>
      <c r="X2" s="10"/>
      <c r="Y2" s="11"/>
    </row>
    <row r="3" spans="2:25" x14ac:dyDescent="0.35">
      <c r="B3">
        <v>1</v>
      </c>
      <c r="C3" t="s">
        <v>59</v>
      </c>
      <c r="D3">
        <v>0.3</v>
      </c>
      <c r="E3" s="4">
        <v>0.4</v>
      </c>
      <c r="G3" s="6">
        <f>VLOOKUP(H3,$C$3:$E$9,3,0)</f>
        <v>0.4</v>
      </c>
      <c r="H3" s="6" t="s">
        <v>59</v>
      </c>
      <c r="I3" s="6"/>
      <c r="J3" s="6">
        <v>1</v>
      </c>
      <c r="K3" s="6">
        <v>1</v>
      </c>
      <c r="L3" s="6"/>
      <c r="M3" s="6"/>
      <c r="N3" s="6">
        <v>1</v>
      </c>
      <c r="O3" s="6"/>
      <c r="Q3">
        <f>VLOOKUP(R3,$C$3:$E$9,3,0)</f>
        <v>0.4</v>
      </c>
      <c r="R3" s="6" t="s">
        <v>59</v>
      </c>
      <c r="S3" s="6">
        <f>I3*$G3</f>
        <v>0</v>
      </c>
      <c r="T3" s="6">
        <f t="shared" ref="T3:X3" si="0">J3*$G3</f>
        <v>0.4</v>
      </c>
      <c r="U3" s="6">
        <f t="shared" si="0"/>
        <v>0.4</v>
      </c>
      <c r="V3" s="6">
        <f t="shared" si="0"/>
        <v>0</v>
      </c>
      <c r="W3" s="6">
        <f t="shared" si="0"/>
        <v>0</v>
      </c>
      <c r="X3" s="6">
        <f t="shared" si="0"/>
        <v>0.4</v>
      </c>
      <c r="Y3" s="6">
        <f>O3*$G3</f>
        <v>0</v>
      </c>
    </row>
    <row r="4" spans="2:25" x14ac:dyDescent="0.35">
      <c r="B4">
        <v>2</v>
      </c>
      <c r="C4" t="s">
        <v>60</v>
      </c>
      <c r="D4">
        <v>0.2</v>
      </c>
      <c r="E4">
        <v>0.2</v>
      </c>
      <c r="G4" s="6">
        <f t="shared" ref="G4:G9" si="1">VLOOKUP(H4,$C$3:$E$9,3,0)</f>
        <v>0.2</v>
      </c>
      <c r="H4" s="6" t="s">
        <v>60</v>
      </c>
      <c r="I4" s="6">
        <v>1</v>
      </c>
      <c r="J4" s="6"/>
      <c r="K4" s="6">
        <v>1</v>
      </c>
      <c r="L4" s="6"/>
      <c r="M4" s="6">
        <v>1</v>
      </c>
      <c r="N4" s="6"/>
      <c r="O4" s="6"/>
      <c r="Q4">
        <f t="shared" ref="Q4:Q9" si="2">VLOOKUP(R4,$C$3:$E$9,3,0)</f>
        <v>0.2</v>
      </c>
      <c r="R4" s="6" t="s">
        <v>60</v>
      </c>
      <c r="S4" s="6">
        <f t="shared" ref="S4:S9" si="3">I4*$G4</f>
        <v>0.2</v>
      </c>
      <c r="T4" s="6">
        <f t="shared" ref="T4:T9" si="4">J4*$G4</f>
        <v>0</v>
      </c>
      <c r="U4" s="6">
        <f t="shared" ref="U4:U9" si="5">K4*$G4</f>
        <v>0.2</v>
      </c>
      <c r="V4" s="6">
        <f t="shared" ref="V4:V9" si="6">L4*$G4</f>
        <v>0</v>
      </c>
      <c r="W4" s="6">
        <f t="shared" ref="W4:W9" si="7">M4*$G4</f>
        <v>0.2</v>
      </c>
      <c r="X4" s="6">
        <f t="shared" ref="X4:X9" si="8">N4*$G4</f>
        <v>0</v>
      </c>
      <c r="Y4" s="6">
        <f t="shared" ref="Y4:Y9" si="9">O4*$G4</f>
        <v>0</v>
      </c>
    </row>
    <row r="5" spans="2:25" x14ac:dyDescent="0.35">
      <c r="B5">
        <v>3</v>
      </c>
      <c r="C5" t="s">
        <v>61</v>
      </c>
      <c r="D5">
        <v>0.1</v>
      </c>
      <c r="E5">
        <v>0.1</v>
      </c>
      <c r="G5" s="6">
        <f t="shared" si="1"/>
        <v>0.1</v>
      </c>
      <c r="H5" s="6" t="s">
        <v>61</v>
      </c>
      <c r="I5" s="6">
        <v>1</v>
      </c>
      <c r="J5" s="6">
        <v>1</v>
      </c>
      <c r="K5" s="6"/>
      <c r="L5" s="6">
        <v>1</v>
      </c>
      <c r="M5" s="6"/>
      <c r="N5" s="6"/>
      <c r="O5" s="6"/>
      <c r="Q5">
        <f t="shared" si="2"/>
        <v>0.1</v>
      </c>
      <c r="R5" s="6" t="s">
        <v>61</v>
      </c>
      <c r="S5" s="6">
        <f t="shared" si="3"/>
        <v>0.1</v>
      </c>
      <c r="T5" s="6">
        <f t="shared" si="4"/>
        <v>0.1</v>
      </c>
      <c r="U5" s="6">
        <f t="shared" si="5"/>
        <v>0</v>
      </c>
      <c r="V5" s="6">
        <f t="shared" si="6"/>
        <v>0.1</v>
      </c>
      <c r="W5" s="6">
        <f t="shared" si="7"/>
        <v>0</v>
      </c>
      <c r="X5" s="6">
        <f t="shared" si="8"/>
        <v>0</v>
      </c>
      <c r="Y5" s="6">
        <f t="shared" si="9"/>
        <v>0</v>
      </c>
    </row>
    <row r="6" spans="2:25" x14ac:dyDescent="0.35">
      <c r="B6">
        <v>4</v>
      </c>
      <c r="C6" t="s">
        <v>62</v>
      </c>
      <c r="D6">
        <v>0.2</v>
      </c>
      <c r="E6">
        <v>0.2</v>
      </c>
      <c r="G6" s="6">
        <f t="shared" si="1"/>
        <v>0.2</v>
      </c>
      <c r="H6" s="6" t="s">
        <v>62</v>
      </c>
      <c r="I6" s="6"/>
      <c r="J6" s="6"/>
      <c r="K6" s="6">
        <v>1</v>
      </c>
      <c r="L6" s="6"/>
      <c r="M6" s="6"/>
      <c r="N6" s="6"/>
      <c r="O6" s="6"/>
      <c r="Q6">
        <f t="shared" si="2"/>
        <v>0.2</v>
      </c>
      <c r="R6" s="6" t="s">
        <v>62</v>
      </c>
      <c r="S6" s="6">
        <f t="shared" si="3"/>
        <v>0</v>
      </c>
      <c r="T6" s="6">
        <f t="shared" si="4"/>
        <v>0</v>
      </c>
      <c r="U6" s="6">
        <f t="shared" si="5"/>
        <v>0.2</v>
      </c>
      <c r="V6" s="6">
        <f t="shared" si="6"/>
        <v>0</v>
      </c>
      <c r="W6" s="6">
        <f t="shared" si="7"/>
        <v>0</v>
      </c>
      <c r="X6" s="6">
        <f t="shared" si="8"/>
        <v>0</v>
      </c>
      <c r="Y6" s="6">
        <f t="shared" si="9"/>
        <v>0</v>
      </c>
    </row>
    <row r="7" spans="2:25" x14ac:dyDescent="0.35">
      <c r="B7">
        <v>5</v>
      </c>
      <c r="C7" t="s">
        <v>63</v>
      </c>
      <c r="D7">
        <v>0.2</v>
      </c>
      <c r="E7" s="4">
        <v>0.1</v>
      </c>
      <c r="G7" s="6">
        <f t="shared" si="1"/>
        <v>0.1</v>
      </c>
      <c r="H7" s="6" t="s">
        <v>63</v>
      </c>
      <c r="I7" s="6"/>
      <c r="J7" s="6">
        <v>1</v>
      </c>
      <c r="K7" s="6"/>
      <c r="L7" s="6"/>
      <c r="M7" s="6"/>
      <c r="N7" s="6"/>
      <c r="O7" s="6"/>
      <c r="Q7">
        <f t="shared" si="2"/>
        <v>0.1</v>
      </c>
      <c r="R7" s="6" t="s">
        <v>63</v>
      </c>
      <c r="S7" s="6">
        <f t="shared" si="3"/>
        <v>0</v>
      </c>
      <c r="T7" s="6">
        <f t="shared" si="4"/>
        <v>0.1</v>
      </c>
      <c r="U7" s="6">
        <f t="shared" si="5"/>
        <v>0</v>
      </c>
      <c r="V7" s="6">
        <f t="shared" si="6"/>
        <v>0</v>
      </c>
      <c r="W7" s="6">
        <f t="shared" si="7"/>
        <v>0</v>
      </c>
      <c r="X7" s="6">
        <f t="shared" si="8"/>
        <v>0</v>
      </c>
      <c r="Y7" s="6">
        <f t="shared" si="9"/>
        <v>0</v>
      </c>
    </row>
    <row r="8" spans="2:25" x14ac:dyDescent="0.35">
      <c r="B8">
        <v>6</v>
      </c>
      <c r="C8" t="s">
        <v>64</v>
      </c>
      <c r="D8">
        <v>0</v>
      </c>
      <c r="E8">
        <v>0</v>
      </c>
      <c r="G8" s="6">
        <f t="shared" si="1"/>
        <v>0</v>
      </c>
      <c r="H8" s="6" t="s">
        <v>64</v>
      </c>
      <c r="I8" s="6">
        <v>1</v>
      </c>
      <c r="J8" s="6"/>
      <c r="K8" s="6"/>
      <c r="L8" s="6"/>
      <c r="M8" s="6"/>
      <c r="N8" s="6"/>
      <c r="O8" s="6"/>
      <c r="Q8">
        <f t="shared" si="2"/>
        <v>0</v>
      </c>
      <c r="R8" s="6" t="s">
        <v>64</v>
      </c>
      <c r="S8" s="6">
        <f t="shared" si="3"/>
        <v>0</v>
      </c>
      <c r="T8" s="6">
        <f t="shared" si="4"/>
        <v>0</v>
      </c>
      <c r="U8" s="6">
        <f t="shared" si="5"/>
        <v>0</v>
      </c>
      <c r="V8" s="6">
        <f t="shared" si="6"/>
        <v>0</v>
      </c>
      <c r="W8" s="6">
        <f t="shared" si="7"/>
        <v>0</v>
      </c>
      <c r="X8" s="6">
        <f t="shared" si="8"/>
        <v>0</v>
      </c>
      <c r="Y8" s="6">
        <f t="shared" si="9"/>
        <v>0</v>
      </c>
    </row>
    <row r="9" spans="2:25" x14ac:dyDescent="0.35">
      <c r="B9">
        <v>7</v>
      </c>
      <c r="C9" t="s">
        <v>65</v>
      </c>
      <c r="D9">
        <v>0</v>
      </c>
      <c r="E9">
        <v>0</v>
      </c>
      <c r="G9" s="6">
        <f t="shared" si="1"/>
        <v>0</v>
      </c>
      <c r="H9" s="6" t="s">
        <v>65</v>
      </c>
      <c r="I9" s="6"/>
      <c r="J9" s="6"/>
      <c r="K9" s="6"/>
      <c r="L9" s="6"/>
      <c r="M9" s="6"/>
      <c r="N9" s="6"/>
      <c r="O9" s="6"/>
      <c r="Q9">
        <f t="shared" si="2"/>
        <v>0</v>
      </c>
      <c r="R9" s="6" t="s">
        <v>65</v>
      </c>
      <c r="S9" s="6">
        <f t="shared" si="3"/>
        <v>0</v>
      </c>
      <c r="T9" s="6">
        <f t="shared" si="4"/>
        <v>0</v>
      </c>
      <c r="U9" s="6">
        <f t="shared" si="5"/>
        <v>0</v>
      </c>
      <c r="V9" s="6">
        <f t="shared" si="6"/>
        <v>0</v>
      </c>
      <c r="W9" s="6">
        <f t="shared" si="7"/>
        <v>0</v>
      </c>
      <c r="X9" s="6">
        <f t="shared" si="8"/>
        <v>0</v>
      </c>
      <c r="Y9" s="6">
        <f t="shared" si="9"/>
        <v>0</v>
      </c>
    </row>
    <row r="10" spans="2:25" x14ac:dyDescent="0.35">
      <c r="G10" s="6"/>
      <c r="H10" s="6"/>
      <c r="I10" s="6" t="s">
        <v>59</v>
      </c>
      <c r="J10" s="6" t="s">
        <v>60</v>
      </c>
      <c r="K10" s="6" t="s">
        <v>61</v>
      </c>
      <c r="L10" s="6" t="s">
        <v>62</v>
      </c>
      <c r="M10" s="6" t="s">
        <v>63</v>
      </c>
      <c r="N10" s="6" t="s">
        <v>64</v>
      </c>
      <c r="O10" s="6" t="s">
        <v>65</v>
      </c>
      <c r="R10" s="6"/>
      <c r="S10" s="6" t="s">
        <v>59</v>
      </c>
      <c r="T10" s="6" t="s">
        <v>60</v>
      </c>
      <c r="U10" s="6" t="s">
        <v>61</v>
      </c>
      <c r="V10" s="6" t="s">
        <v>62</v>
      </c>
      <c r="W10" s="6" t="s">
        <v>63</v>
      </c>
      <c r="X10" s="6" t="s">
        <v>64</v>
      </c>
      <c r="Y10" s="6" t="s">
        <v>65</v>
      </c>
    </row>
    <row r="11" spans="2:25" x14ac:dyDescent="0.35">
      <c r="G11" s="6"/>
      <c r="H11" s="6"/>
      <c r="I11" s="6">
        <f>VLOOKUP(I10,$C$3:$E$9,2,0)</f>
        <v>0.3</v>
      </c>
      <c r="J11" s="6">
        <f t="shared" ref="J11:O11" si="10">VLOOKUP(J10,$C$3:$E$9,2,0)</f>
        <v>0.2</v>
      </c>
      <c r="K11" s="6">
        <f t="shared" si="10"/>
        <v>0.1</v>
      </c>
      <c r="L11" s="6">
        <f t="shared" si="10"/>
        <v>0.2</v>
      </c>
      <c r="M11" s="6">
        <f t="shared" si="10"/>
        <v>0.2</v>
      </c>
      <c r="N11" s="6">
        <f t="shared" si="10"/>
        <v>0</v>
      </c>
      <c r="O11" s="6">
        <f t="shared" si="10"/>
        <v>0</v>
      </c>
      <c r="R11" s="6"/>
      <c r="S11" s="6">
        <f>VLOOKUP(S10,$C$3:$E$9,2,0)</f>
        <v>0.3</v>
      </c>
      <c r="T11" s="6">
        <f t="shared" ref="T11" si="11">VLOOKUP(T10,$C$3:$E$9,2,0)</f>
        <v>0.2</v>
      </c>
      <c r="U11" s="6">
        <f t="shared" ref="U11" si="12">VLOOKUP(U10,$C$3:$E$9,2,0)</f>
        <v>0.1</v>
      </c>
      <c r="V11" s="6">
        <f t="shared" ref="V11" si="13">VLOOKUP(V10,$C$3:$E$9,2,0)</f>
        <v>0.2</v>
      </c>
      <c r="W11" s="6">
        <f t="shared" ref="W11" si="14">VLOOKUP(W10,$C$3:$E$9,2,0)</f>
        <v>0.2</v>
      </c>
      <c r="X11" s="6">
        <f t="shared" ref="X11" si="15">VLOOKUP(X10,$C$3:$E$9,2,0)</f>
        <v>0</v>
      </c>
      <c r="Y11" s="6">
        <f t="shared" ref="Y11" si="16">VLOOKUP(Y10,$C$3:$E$9,2,0)</f>
        <v>0</v>
      </c>
    </row>
    <row r="13" spans="2:25" x14ac:dyDescent="0.35">
      <c r="R13" s="6" t="s">
        <v>69</v>
      </c>
      <c r="S13" s="6">
        <f>SUM(S3:S9)*S11</f>
        <v>9.0000000000000011E-2</v>
      </c>
      <c r="T13" s="6">
        <f t="shared" ref="T13:Y13" si="17">SUM(T3:T9)*T11</f>
        <v>0.12</v>
      </c>
      <c r="U13" s="6">
        <f t="shared" si="17"/>
        <v>8.0000000000000016E-2</v>
      </c>
      <c r="V13" s="6">
        <f t="shared" si="17"/>
        <v>2.0000000000000004E-2</v>
      </c>
      <c r="W13" s="6">
        <f t="shared" si="17"/>
        <v>4.0000000000000008E-2</v>
      </c>
      <c r="X13" s="6">
        <f t="shared" si="17"/>
        <v>0</v>
      </c>
      <c r="Y13" s="6">
        <f t="shared" si="17"/>
        <v>0</v>
      </c>
    </row>
    <row r="15" spans="2:25" x14ac:dyDescent="0.35">
      <c r="B15" t="s">
        <v>71</v>
      </c>
    </row>
    <row r="17" spans="18:19" x14ac:dyDescent="0.35">
      <c r="R17" s="6" t="s">
        <v>68</v>
      </c>
      <c r="S17" s="6">
        <f>SUM(S13:Y13)</f>
        <v>0.35000000000000009</v>
      </c>
    </row>
  </sheetData>
  <mergeCells count="2">
    <mergeCell ref="G2:O2"/>
    <mergeCell ref="R2:Y2"/>
  </mergeCells>
  <conditionalFormatting sqref="I3:O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{73C44FF8-563F-437B-8611-B3B3023F1646}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C44FF8-563F-437B-8611-B3B3023F16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I3:O9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CF</vt:lpstr>
      <vt:lpstr>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2021-04-19T02:14:06Z</dcterms:created>
  <dcterms:modified xsi:type="dcterms:W3CDTF">2021-04-26T00:22:13Z</dcterms:modified>
</cp:coreProperties>
</file>