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_ia\4_razonamiento_aproximado\trabajo_final\"/>
    </mc:Choice>
  </mc:AlternateContent>
  <xr:revisionPtr revIDLastSave="0" documentId="13_ncr:1_{154658B5-B9FC-43DD-BFDF-84DB596B2710}" xr6:coauthVersionLast="46" xr6:coauthVersionMax="46" xr10:uidLastSave="{00000000-0000-0000-0000-000000000000}"/>
  <bookViews>
    <workbookView xWindow="-110" yWindow="-110" windowWidth="19420" windowHeight="10420" xr2:uid="{E7D4687A-45E0-48D5-ACC4-15866BD98E06}"/>
  </bookViews>
  <sheets>
    <sheet name="Reglas" sheetId="4" r:id="rId1"/>
    <sheet name="riesgo" sheetId="3" r:id="rId2"/>
    <sheet name="num" sheetId="2" r:id="rId3"/>
    <sheet name="Monto" sheetId="1" r:id="rId4"/>
    <sheet name="cálculos_modus_ponen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5" l="1"/>
  <c r="J14" i="5"/>
  <c r="N14" i="5" s="1"/>
  <c r="I14" i="5"/>
  <c r="I13" i="5"/>
  <c r="I12" i="5"/>
  <c r="I11" i="5"/>
  <c r="J10" i="5"/>
  <c r="N10" i="5" s="1"/>
  <c r="I10" i="5"/>
  <c r="J6" i="5"/>
  <c r="J15" i="5" s="1"/>
  <c r="I6" i="5"/>
  <c r="E6" i="5"/>
  <c r="D6" i="5"/>
  <c r="J5" i="5"/>
  <c r="J13" i="5" s="1"/>
  <c r="I5" i="5"/>
  <c r="J12" i="5" s="1"/>
  <c r="E5" i="5"/>
  <c r="D5" i="5"/>
  <c r="J4" i="5"/>
  <c r="J11" i="5" s="1"/>
  <c r="I4" i="5"/>
  <c r="E4" i="5"/>
  <c r="D4" i="5"/>
  <c r="H13" i="4"/>
  <c r="G13" i="4"/>
  <c r="F13" i="4"/>
  <c r="I13" i="4" s="1"/>
  <c r="H12" i="4"/>
  <c r="G12" i="4"/>
  <c r="F12" i="4"/>
  <c r="I12" i="4" s="1"/>
  <c r="H11" i="4"/>
  <c r="G11" i="4"/>
  <c r="F11" i="4"/>
  <c r="I11" i="4" s="1"/>
  <c r="H10" i="4"/>
  <c r="G10" i="4"/>
  <c r="F10" i="4"/>
  <c r="I10" i="4" s="1"/>
  <c r="H9" i="4"/>
  <c r="G9" i="4"/>
  <c r="F9" i="4"/>
  <c r="I9" i="4" s="1"/>
  <c r="H8" i="4"/>
  <c r="G8" i="4"/>
  <c r="F8" i="4"/>
  <c r="I8" i="4" s="1"/>
  <c r="H7" i="4"/>
  <c r="G7" i="4"/>
  <c r="F7" i="4"/>
  <c r="I7" i="4" s="1"/>
  <c r="H6" i="4"/>
  <c r="G6" i="4"/>
  <c r="F6" i="4"/>
  <c r="I6" i="4" s="1"/>
  <c r="H5" i="4"/>
  <c r="G5" i="4"/>
  <c r="F5" i="4"/>
  <c r="I5" i="4" s="1"/>
  <c r="H4" i="4"/>
  <c r="G4" i="4"/>
  <c r="F4" i="4"/>
  <c r="I4" i="4" s="1"/>
  <c r="H3" i="4"/>
  <c r="G3" i="4"/>
  <c r="F3" i="4"/>
  <c r="I3" i="4" s="1"/>
  <c r="L6" i="3"/>
  <c r="J21" i="3"/>
  <c r="L4" i="3"/>
  <c r="L5" i="3"/>
  <c r="F18" i="3"/>
  <c r="D15" i="3"/>
  <c r="J11" i="3"/>
  <c r="J12" i="3" s="1"/>
  <c r="I11" i="3"/>
  <c r="I12" i="3" s="1"/>
  <c r="H11" i="3"/>
  <c r="H12" i="3" s="1"/>
  <c r="J9" i="3"/>
  <c r="J10" i="3" s="1"/>
  <c r="I9" i="3"/>
  <c r="I10" i="3" s="1"/>
  <c r="H9" i="3"/>
  <c r="H10" i="3" s="1"/>
  <c r="G9" i="3"/>
  <c r="J18" i="2"/>
  <c r="F18" i="2"/>
  <c r="D15" i="2"/>
  <c r="F19" i="2" s="1"/>
  <c r="F20" i="2" s="1"/>
  <c r="J12" i="2"/>
  <c r="J11" i="2"/>
  <c r="I11" i="2"/>
  <c r="I12" i="2" s="1"/>
  <c r="H11" i="2"/>
  <c r="H12" i="2" s="1"/>
  <c r="J9" i="2"/>
  <c r="J10" i="2" s="1"/>
  <c r="I9" i="2"/>
  <c r="I10" i="2" s="1"/>
  <c r="H9" i="2"/>
  <c r="H10" i="2" s="1"/>
  <c r="G9" i="2"/>
  <c r="J18" i="1"/>
  <c r="J11" i="1"/>
  <c r="J12" i="1" s="1"/>
  <c r="J9" i="1"/>
  <c r="J10" i="1" s="1"/>
  <c r="I11" i="1"/>
  <c r="I12" i="1" s="1"/>
  <c r="I9" i="1"/>
  <c r="I10" i="1" s="1"/>
  <c r="H12" i="1"/>
  <c r="H11" i="1"/>
  <c r="H10" i="1"/>
  <c r="H9" i="1"/>
  <c r="G9" i="1"/>
  <c r="F18" i="1"/>
  <c r="G18" i="1" s="1"/>
  <c r="D15" i="1"/>
  <c r="F19" i="1" s="1"/>
  <c r="G19" i="1" s="1"/>
  <c r="P15" i="5" l="1"/>
  <c r="N15" i="5"/>
  <c r="O15" i="5"/>
  <c r="K15" i="5"/>
  <c r="P11" i="5"/>
  <c r="N11" i="5"/>
  <c r="O11" i="5"/>
  <c r="K11" i="5"/>
  <c r="P12" i="5"/>
  <c r="O12" i="5"/>
  <c r="N12" i="5"/>
  <c r="K12" i="5"/>
  <c r="P13" i="5"/>
  <c r="O13" i="5"/>
  <c r="K13" i="5"/>
  <c r="N13" i="5"/>
  <c r="P10" i="5"/>
  <c r="P14" i="5"/>
  <c r="O10" i="5"/>
  <c r="O14" i="5"/>
  <c r="K10" i="5"/>
  <c r="K14" i="5"/>
  <c r="J18" i="3"/>
  <c r="I18" i="3"/>
  <c r="H18" i="3"/>
  <c r="F19" i="3"/>
  <c r="G18" i="3"/>
  <c r="G20" i="2"/>
  <c r="F21" i="2"/>
  <c r="H21" i="2" s="1"/>
  <c r="J20" i="2"/>
  <c r="H19" i="2"/>
  <c r="G19" i="2"/>
  <c r="I19" i="2"/>
  <c r="J19" i="2"/>
  <c r="H20" i="2"/>
  <c r="I18" i="2"/>
  <c r="H18" i="2"/>
  <c r="G18" i="2"/>
  <c r="I20" i="2"/>
  <c r="J19" i="1"/>
  <c r="H19" i="1"/>
  <c r="I18" i="1"/>
  <c r="H18" i="1"/>
  <c r="I19" i="1"/>
  <c r="F20" i="1"/>
  <c r="J20" i="1" s="1"/>
  <c r="F22" i="2" l="1"/>
  <c r="J22" i="2" s="1"/>
  <c r="G21" i="2"/>
  <c r="I21" i="2"/>
  <c r="J21" i="2"/>
  <c r="F20" i="3"/>
  <c r="I19" i="3"/>
  <c r="H19" i="3"/>
  <c r="G19" i="3"/>
  <c r="J19" i="3"/>
  <c r="H20" i="1"/>
  <c r="I20" i="1"/>
  <c r="G20" i="1"/>
  <c r="F21" i="1"/>
  <c r="J21" i="1" s="1"/>
  <c r="H22" i="2" l="1"/>
  <c r="G22" i="2"/>
  <c r="F23" i="2"/>
  <c r="I22" i="2"/>
  <c r="H20" i="3"/>
  <c r="G20" i="3"/>
  <c r="F21" i="3"/>
  <c r="J20" i="3"/>
  <c r="I20" i="3"/>
  <c r="I23" i="2"/>
  <c r="H23" i="2"/>
  <c r="G23" i="2"/>
  <c r="F24" i="2"/>
  <c r="J23" i="2"/>
  <c r="G21" i="1"/>
  <c r="I21" i="1"/>
  <c r="H21" i="1"/>
  <c r="F22" i="1"/>
  <c r="J22" i="1" s="1"/>
  <c r="F22" i="3" l="1"/>
  <c r="J22" i="3" s="1"/>
  <c r="I21" i="3"/>
  <c r="G21" i="3"/>
  <c r="H21" i="3"/>
  <c r="F25" i="2"/>
  <c r="J24" i="2"/>
  <c r="H24" i="2"/>
  <c r="I24" i="2"/>
  <c r="G24" i="2"/>
  <c r="I22" i="1"/>
  <c r="G22" i="1"/>
  <c r="H22" i="1"/>
  <c r="F23" i="1"/>
  <c r="J23" i="1" s="1"/>
  <c r="H22" i="3" l="1"/>
  <c r="G22" i="3"/>
  <c r="F23" i="3"/>
  <c r="I22" i="3"/>
  <c r="G25" i="2"/>
  <c r="I25" i="2"/>
  <c r="F26" i="2"/>
  <c r="H25" i="2"/>
  <c r="J25" i="2"/>
  <c r="G23" i="1"/>
  <c r="H23" i="1"/>
  <c r="I23" i="1"/>
  <c r="F24" i="1"/>
  <c r="J24" i="1" s="1"/>
  <c r="I23" i="3" l="1"/>
  <c r="H23" i="3"/>
  <c r="G23" i="3"/>
  <c r="F24" i="3"/>
  <c r="J23" i="3"/>
  <c r="J26" i="2"/>
  <c r="I26" i="2"/>
  <c r="H26" i="2"/>
  <c r="F27" i="2"/>
  <c r="G26" i="2"/>
  <c r="G24" i="1"/>
  <c r="I24" i="1"/>
  <c r="H24" i="1"/>
  <c r="F25" i="1"/>
  <c r="J25" i="1" s="1"/>
  <c r="F25" i="3" l="1"/>
  <c r="J24" i="3"/>
  <c r="I24" i="3"/>
  <c r="H24" i="3"/>
  <c r="G24" i="3"/>
  <c r="F28" i="2"/>
  <c r="J27" i="2"/>
  <c r="I27" i="2"/>
  <c r="H27" i="2"/>
  <c r="G27" i="2"/>
  <c r="G25" i="1"/>
  <c r="I25" i="1"/>
  <c r="H25" i="1"/>
  <c r="F26" i="1"/>
  <c r="J26" i="1" s="1"/>
  <c r="G25" i="3" l="1"/>
  <c r="F26" i="3"/>
  <c r="J25" i="3"/>
  <c r="I25" i="3"/>
  <c r="H25" i="3"/>
  <c r="H28" i="2"/>
  <c r="G28" i="2"/>
  <c r="F29" i="2"/>
  <c r="I28" i="2"/>
  <c r="J28" i="2"/>
  <c r="H26" i="1"/>
  <c r="G26" i="1"/>
  <c r="I26" i="1"/>
  <c r="F27" i="1"/>
  <c r="J27" i="1" s="1"/>
  <c r="J26" i="3" l="1"/>
  <c r="I26" i="3"/>
  <c r="H26" i="3"/>
  <c r="F27" i="3"/>
  <c r="G26" i="3"/>
  <c r="F30" i="2"/>
  <c r="J29" i="2"/>
  <c r="I29" i="2"/>
  <c r="H29" i="2"/>
  <c r="G29" i="2"/>
  <c r="G27" i="1"/>
  <c r="I27" i="1"/>
  <c r="H27" i="1"/>
  <c r="F28" i="1"/>
  <c r="J28" i="1" s="1"/>
  <c r="J27" i="3" l="1"/>
  <c r="F28" i="3"/>
  <c r="H27" i="3"/>
  <c r="G27" i="3"/>
  <c r="I27" i="3"/>
  <c r="F31" i="2"/>
  <c r="I30" i="2"/>
  <c r="J30" i="2"/>
  <c r="H30" i="2"/>
  <c r="G30" i="2"/>
  <c r="H28" i="1"/>
  <c r="I28" i="1"/>
  <c r="G28" i="1"/>
  <c r="F29" i="1"/>
  <c r="J29" i="1" s="1"/>
  <c r="H28" i="3" l="1"/>
  <c r="G28" i="3"/>
  <c r="J28" i="3"/>
  <c r="F29" i="3"/>
  <c r="I28" i="3"/>
  <c r="I31" i="2"/>
  <c r="H31" i="2"/>
  <c r="G31" i="2"/>
  <c r="F32" i="2"/>
  <c r="J31" i="2"/>
  <c r="G29" i="1"/>
  <c r="I29" i="1"/>
  <c r="H29" i="1"/>
  <c r="F30" i="1"/>
  <c r="J30" i="1" s="1"/>
  <c r="F30" i="3" l="1"/>
  <c r="J29" i="3"/>
  <c r="I29" i="3"/>
  <c r="H29" i="3"/>
  <c r="G29" i="3"/>
  <c r="F33" i="2"/>
  <c r="J32" i="2"/>
  <c r="I32" i="2"/>
  <c r="G32" i="2"/>
  <c r="H32" i="2"/>
  <c r="I30" i="1"/>
  <c r="G30" i="1"/>
  <c r="H30" i="1"/>
  <c r="F31" i="1"/>
  <c r="J31" i="1" s="1"/>
  <c r="F31" i="3" l="1"/>
  <c r="H30" i="3"/>
  <c r="G30" i="3"/>
  <c r="J30" i="3"/>
  <c r="I30" i="3"/>
  <c r="G33" i="2"/>
  <c r="H33" i="2"/>
  <c r="I33" i="2"/>
  <c r="F34" i="2"/>
  <c r="J33" i="2"/>
  <c r="G31" i="1"/>
  <c r="H31" i="1"/>
  <c r="I31" i="1"/>
  <c r="F32" i="1"/>
  <c r="J32" i="1" s="1"/>
  <c r="I31" i="3" l="1"/>
  <c r="H31" i="3"/>
  <c r="G31" i="3"/>
  <c r="F32" i="3"/>
  <c r="J31" i="3"/>
  <c r="J34" i="2"/>
  <c r="I34" i="2"/>
  <c r="H34" i="2"/>
  <c r="F35" i="2"/>
  <c r="G34" i="2"/>
  <c r="G32" i="1"/>
  <c r="H32" i="1"/>
  <c r="I32" i="1"/>
  <c r="F33" i="1"/>
  <c r="J33" i="1" s="1"/>
  <c r="F33" i="3" l="1"/>
  <c r="I32" i="3"/>
  <c r="J32" i="3"/>
  <c r="G32" i="3"/>
  <c r="H32" i="3"/>
  <c r="F36" i="2"/>
  <c r="I35" i="2"/>
  <c r="H35" i="2"/>
  <c r="G35" i="2"/>
  <c r="J35" i="2"/>
  <c r="G33" i="1"/>
  <c r="H33" i="1"/>
  <c r="I33" i="1"/>
  <c r="F34" i="1"/>
  <c r="J34" i="1" s="1"/>
  <c r="G33" i="3" l="1"/>
  <c r="I33" i="3"/>
  <c r="H33" i="3"/>
  <c r="F34" i="3"/>
  <c r="J33" i="3"/>
  <c r="H36" i="2"/>
  <c r="G36" i="2"/>
  <c r="I36" i="2"/>
  <c r="F37" i="2"/>
  <c r="J36" i="2"/>
  <c r="G34" i="1"/>
  <c r="H34" i="1"/>
  <c r="I34" i="1"/>
  <c r="F35" i="1"/>
  <c r="J35" i="1" s="1"/>
  <c r="J34" i="3" l="1"/>
  <c r="I34" i="3"/>
  <c r="H34" i="3"/>
  <c r="G34" i="3"/>
  <c r="F35" i="3"/>
  <c r="F38" i="2"/>
  <c r="J37" i="2"/>
  <c r="I37" i="2"/>
  <c r="G37" i="2"/>
  <c r="H37" i="2"/>
  <c r="G35" i="1"/>
  <c r="I35" i="1"/>
  <c r="H35" i="1"/>
  <c r="F36" i="1"/>
  <c r="J36" i="1" s="1"/>
  <c r="J35" i="3" l="1"/>
  <c r="F36" i="3"/>
  <c r="G35" i="3"/>
  <c r="I35" i="3"/>
  <c r="H35" i="3"/>
  <c r="J38" i="2"/>
  <c r="H38" i="2"/>
  <c r="I38" i="2"/>
  <c r="G38" i="2"/>
  <c r="F39" i="2"/>
  <c r="H36" i="1"/>
  <c r="I36" i="1"/>
  <c r="G36" i="1"/>
  <c r="F37" i="1"/>
  <c r="J37" i="1" s="1"/>
  <c r="H36" i="3" l="1"/>
  <c r="G36" i="3"/>
  <c r="J36" i="3"/>
  <c r="I36" i="3"/>
  <c r="F37" i="3"/>
  <c r="I39" i="2"/>
  <c r="H39" i="2"/>
  <c r="G39" i="2"/>
  <c r="F40" i="2"/>
  <c r="J39" i="2"/>
  <c r="G37" i="1"/>
  <c r="I37" i="1"/>
  <c r="H37" i="1"/>
  <c r="F38" i="1"/>
  <c r="J38" i="1" s="1"/>
  <c r="F38" i="3" l="1"/>
  <c r="H37" i="3"/>
  <c r="J37" i="3"/>
  <c r="I37" i="3"/>
  <c r="G37" i="3"/>
  <c r="F41" i="2"/>
  <c r="J40" i="2"/>
  <c r="I40" i="2"/>
  <c r="H40" i="2"/>
  <c r="G40" i="2"/>
  <c r="I38" i="1"/>
  <c r="G38" i="1"/>
  <c r="H38" i="1"/>
  <c r="F39" i="1"/>
  <c r="J39" i="1" s="1"/>
  <c r="F39" i="3" l="1"/>
  <c r="I38" i="3"/>
  <c r="G38" i="3"/>
  <c r="J38" i="3"/>
  <c r="H38" i="3"/>
  <c r="G41" i="2"/>
  <c r="H41" i="2"/>
  <c r="F42" i="2"/>
  <c r="J41" i="2"/>
  <c r="I41" i="2"/>
  <c r="G39" i="1"/>
  <c r="H39" i="1"/>
  <c r="I39" i="1"/>
  <c r="F40" i="1"/>
  <c r="J40" i="1" s="1"/>
  <c r="I39" i="3" l="1"/>
  <c r="H39" i="3"/>
  <c r="G39" i="3"/>
  <c r="F40" i="3"/>
  <c r="J39" i="3"/>
  <c r="J42" i="2"/>
  <c r="I42" i="2"/>
  <c r="H42" i="2"/>
  <c r="G42" i="2"/>
  <c r="F43" i="2"/>
  <c r="I40" i="1"/>
  <c r="G40" i="1"/>
  <c r="H40" i="1"/>
  <c r="F41" i="1"/>
  <c r="J41" i="1" s="1"/>
  <c r="F41" i="3" l="1"/>
  <c r="J40" i="3"/>
  <c r="I40" i="3"/>
  <c r="G40" i="3"/>
  <c r="H40" i="3"/>
  <c r="F44" i="2"/>
  <c r="H43" i="2"/>
  <c r="I43" i="2"/>
  <c r="G43" i="2"/>
  <c r="J43" i="2"/>
  <c r="G41" i="1"/>
  <c r="H41" i="1"/>
  <c r="I41" i="1"/>
  <c r="F42" i="1"/>
  <c r="J42" i="1" s="1"/>
  <c r="G41" i="3" l="1"/>
  <c r="J41" i="3"/>
  <c r="I41" i="3"/>
  <c r="F42" i="3"/>
  <c r="H41" i="3"/>
  <c r="H44" i="2"/>
  <c r="G44" i="2"/>
  <c r="F45" i="2"/>
  <c r="J44" i="2"/>
  <c r="I44" i="2"/>
  <c r="H42" i="1"/>
  <c r="G42" i="1"/>
  <c r="I42" i="1"/>
  <c r="F43" i="1"/>
  <c r="J43" i="1" s="1"/>
  <c r="J42" i="3" l="1"/>
  <c r="I42" i="3"/>
  <c r="G42" i="3"/>
  <c r="H42" i="3"/>
  <c r="F43" i="3"/>
  <c r="F46" i="2"/>
  <c r="J45" i="2"/>
  <c r="I45" i="2"/>
  <c r="H45" i="2"/>
  <c r="G45" i="2"/>
  <c r="I43" i="1"/>
  <c r="G43" i="1"/>
  <c r="H43" i="1"/>
  <c r="F44" i="1"/>
  <c r="J44" i="1" s="1"/>
  <c r="J43" i="3" l="1"/>
  <c r="F44" i="3"/>
  <c r="G43" i="3"/>
  <c r="I43" i="3"/>
  <c r="H43" i="3"/>
  <c r="I46" i="2"/>
  <c r="G46" i="2"/>
  <c r="F47" i="2"/>
  <c r="J46" i="2"/>
  <c r="H46" i="2"/>
  <c r="H44" i="1"/>
  <c r="I44" i="1"/>
  <c r="G44" i="1"/>
  <c r="F45" i="1"/>
  <c r="J45" i="1" s="1"/>
  <c r="H44" i="3" l="1"/>
  <c r="G44" i="3"/>
  <c r="I44" i="3"/>
  <c r="F45" i="3"/>
  <c r="J44" i="3"/>
  <c r="I47" i="2"/>
  <c r="H47" i="2"/>
  <c r="G47" i="2"/>
  <c r="F48" i="2"/>
  <c r="J47" i="2"/>
  <c r="G45" i="1"/>
  <c r="I45" i="1"/>
  <c r="H45" i="1"/>
  <c r="F46" i="1"/>
  <c r="J46" i="1" s="1"/>
  <c r="F46" i="3" l="1"/>
  <c r="J45" i="3"/>
  <c r="I45" i="3"/>
  <c r="H45" i="3"/>
  <c r="G45" i="3"/>
  <c r="F49" i="2"/>
  <c r="J48" i="2"/>
  <c r="I48" i="2"/>
  <c r="H48" i="2"/>
  <c r="G48" i="2"/>
  <c r="I46" i="1"/>
  <c r="G46" i="1"/>
  <c r="H46" i="1"/>
  <c r="F47" i="1"/>
  <c r="J47" i="1" s="1"/>
  <c r="F47" i="3" l="1"/>
  <c r="H46" i="3"/>
  <c r="G46" i="3"/>
  <c r="I46" i="3"/>
  <c r="J46" i="3"/>
  <c r="G49" i="2"/>
  <c r="I49" i="2"/>
  <c r="F50" i="2"/>
  <c r="J49" i="2"/>
  <c r="H49" i="2"/>
  <c r="G47" i="1"/>
  <c r="H47" i="1"/>
  <c r="I47" i="1"/>
  <c r="F48" i="1"/>
  <c r="J48" i="1" s="1"/>
  <c r="I47" i="3" l="1"/>
  <c r="H47" i="3"/>
  <c r="G47" i="3"/>
  <c r="F48" i="3"/>
  <c r="J47" i="3"/>
  <c r="J50" i="2"/>
  <c r="I50" i="2"/>
  <c r="G50" i="2"/>
  <c r="H50" i="2"/>
  <c r="F51" i="2"/>
  <c r="H48" i="1"/>
  <c r="G48" i="1"/>
  <c r="I48" i="1"/>
  <c r="F49" i="1"/>
  <c r="J49" i="1" s="1"/>
  <c r="F49" i="3" l="1"/>
  <c r="I48" i="3"/>
  <c r="J48" i="3"/>
  <c r="G48" i="3"/>
  <c r="H48" i="3"/>
  <c r="J51" i="2"/>
  <c r="F52" i="2"/>
  <c r="I51" i="2"/>
  <c r="H51" i="2"/>
  <c r="G51" i="2"/>
  <c r="G49" i="1"/>
  <c r="H49" i="1"/>
  <c r="I49" i="1"/>
  <c r="F50" i="1"/>
  <c r="J50" i="1" s="1"/>
  <c r="G49" i="3" l="1"/>
  <c r="I49" i="3"/>
  <c r="H49" i="3"/>
  <c r="F50" i="3"/>
  <c r="J49" i="3"/>
  <c r="H52" i="2"/>
  <c r="G52" i="2"/>
  <c r="J52" i="2"/>
  <c r="I52" i="2"/>
  <c r="F53" i="2"/>
  <c r="I50" i="1"/>
  <c r="H50" i="1"/>
  <c r="G50" i="1"/>
  <c r="F51" i="1"/>
  <c r="J51" i="1" s="1"/>
  <c r="J50" i="3" l="1"/>
  <c r="I50" i="3"/>
  <c r="H50" i="3"/>
  <c r="G50" i="3"/>
  <c r="F51" i="3"/>
  <c r="F54" i="2"/>
  <c r="J53" i="2"/>
  <c r="I53" i="2"/>
  <c r="H53" i="2"/>
  <c r="G53" i="2"/>
  <c r="I51" i="1"/>
  <c r="G51" i="1"/>
  <c r="H51" i="1"/>
  <c r="F52" i="1"/>
  <c r="J52" i="1" s="1"/>
  <c r="J51" i="3" l="1"/>
  <c r="F52" i="3"/>
  <c r="G51" i="3"/>
  <c r="I51" i="3"/>
  <c r="H51" i="3"/>
  <c r="F55" i="2"/>
  <c r="J54" i="2"/>
  <c r="I54" i="2"/>
  <c r="H54" i="2"/>
  <c r="G54" i="2"/>
  <c r="H52" i="1"/>
  <c r="I52" i="1"/>
  <c r="G52" i="1"/>
  <c r="F53" i="1"/>
  <c r="J53" i="1" s="1"/>
  <c r="H52" i="3" l="1"/>
  <c r="G52" i="3"/>
  <c r="J52" i="3"/>
  <c r="I52" i="3"/>
  <c r="F53" i="3"/>
  <c r="I55" i="2"/>
  <c r="H55" i="2"/>
  <c r="G55" i="2"/>
  <c r="F56" i="2"/>
  <c r="J55" i="2"/>
  <c r="G53" i="1"/>
  <c r="I53" i="1"/>
  <c r="H53" i="1"/>
  <c r="F54" i="1"/>
  <c r="J54" i="1" s="1"/>
  <c r="F54" i="3" l="1"/>
  <c r="J53" i="3"/>
  <c r="I53" i="3"/>
  <c r="H53" i="3"/>
  <c r="G53" i="3"/>
  <c r="F57" i="2"/>
  <c r="J56" i="2"/>
  <c r="I56" i="2"/>
  <c r="H56" i="2"/>
  <c r="G56" i="2"/>
  <c r="I54" i="1"/>
  <c r="G54" i="1"/>
  <c r="H54" i="1"/>
  <c r="F55" i="1"/>
  <c r="J55" i="1" s="1"/>
  <c r="F55" i="3" l="1"/>
  <c r="I54" i="3"/>
  <c r="G54" i="3"/>
  <c r="J54" i="3"/>
  <c r="H54" i="3"/>
  <c r="G57" i="2"/>
  <c r="F58" i="2"/>
  <c r="H57" i="2"/>
  <c r="J57" i="2"/>
  <c r="I57" i="2"/>
  <c r="G55" i="1"/>
  <c r="H55" i="1"/>
  <c r="I55" i="1"/>
  <c r="F56" i="1"/>
  <c r="J56" i="1" s="1"/>
  <c r="I55" i="3" l="1"/>
  <c r="H55" i="3"/>
  <c r="G55" i="3"/>
  <c r="F56" i="3"/>
  <c r="J55" i="3"/>
  <c r="J58" i="2"/>
  <c r="I58" i="2"/>
  <c r="G58" i="2"/>
  <c r="H58" i="2"/>
  <c r="F59" i="2"/>
  <c r="G56" i="1"/>
  <c r="H56" i="1"/>
  <c r="I56" i="1"/>
  <c r="F57" i="1"/>
  <c r="J57" i="1" s="1"/>
  <c r="F57" i="3" l="1"/>
  <c r="I56" i="3"/>
  <c r="J56" i="3"/>
  <c r="H56" i="3"/>
  <c r="G56" i="3"/>
  <c r="F60" i="2"/>
  <c r="J59" i="2"/>
  <c r="G59" i="2"/>
  <c r="I59" i="2"/>
  <c r="H59" i="2"/>
  <c r="G57" i="1"/>
  <c r="I57" i="1"/>
  <c r="H57" i="1"/>
  <c r="F58" i="1"/>
  <c r="J58" i="1" s="1"/>
  <c r="G57" i="3" l="1"/>
  <c r="I57" i="3"/>
  <c r="F58" i="3"/>
  <c r="J57" i="3"/>
  <c r="H57" i="3"/>
  <c r="H60" i="2"/>
  <c r="G60" i="2"/>
  <c r="F61" i="2"/>
  <c r="J60" i="2"/>
  <c r="I60" i="2"/>
  <c r="H58" i="1"/>
  <c r="I58" i="1"/>
  <c r="G58" i="1"/>
  <c r="F59" i="1"/>
  <c r="J59" i="1" s="1"/>
  <c r="J58" i="3" l="1"/>
  <c r="I58" i="3"/>
  <c r="H58" i="3"/>
  <c r="G58" i="3"/>
  <c r="F59" i="3"/>
  <c r="F62" i="2"/>
  <c r="J61" i="2"/>
  <c r="H61" i="2"/>
  <c r="I61" i="2"/>
  <c r="G61" i="2"/>
  <c r="G59" i="1"/>
  <c r="I59" i="1"/>
  <c r="H59" i="1"/>
  <c r="F60" i="1"/>
  <c r="J60" i="1" s="1"/>
  <c r="F60" i="3" l="1"/>
  <c r="J59" i="3"/>
  <c r="G59" i="3"/>
  <c r="I59" i="3"/>
  <c r="H59" i="3"/>
  <c r="F63" i="2"/>
  <c r="H62" i="2"/>
  <c r="G62" i="2"/>
  <c r="J62" i="2"/>
  <c r="I62" i="2"/>
  <c r="H60" i="1"/>
  <c r="I60" i="1"/>
  <c r="G60" i="1"/>
  <c r="F61" i="1"/>
  <c r="J61" i="1" s="1"/>
  <c r="H60" i="3" l="1"/>
  <c r="G60" i="3"/>
  <c r="F61" i="3"/>
  <c r="J60" i="3"/>
  <c r="I60" i="3"/>
  <c r="I63" i="2"/>
  <c r="H63" i="2"/>
  <c r="G63" i="2"/>
  <c r="F64" i="2"/>
  <c r="J63" i="2"/>
  <c r="G61" i="1"/>
  <c r="I61" i="1"/>
  <c r="H61" i="1"/>
  <c r="F62" i="1"/>
  <c r="J62" i="1" s="1"/>
  <c r="F62" i="3" l="1"/>
  <c r="J61" i="3"/>
  <c r="H61" i="3"/>
  <c r="I61" i="3"/>
  <c r="G61" i="3"/>
  <c r="F65" i="2"/>
  <c r="I64" i="2"/>
  <c r="J64" i="2"/>
  <c r="H64" i="2"/>
  <c r="G64" i="2"/>
  <c r="I62" i="1"/>
  <c r="G62" i="1"/>
  <c r="H62" i="1"/>
  <c r="F63" i="1"/>
  <c r="J63" i="1" s="1"/>
  <c r="F63" i="3" l="1"/>
  <c r="H62" i="3"/>
  <c r="G62" i="3"/>
  <c r="J62" i="3"/>
  <c r="I62" i="3"/>
  <c r="G65" i="2"/>
  <c r="I65" i="2"/>
  <c r="F66" i="2"/>
  <c r="J65" i="2"/>
  <c r="H65" i="2"/>
  <c r="G63" i="1"/>
  <c r="H63" i="1"/>
  <c r="I63" i="1"/>
  <c r="F64" i="1"/>
  <c r="J64" i="1" s="1"/>
  <c r="I63" i="3" l="1"/>
  <c r="H63" i="3"/>
  <c r="G63" i="3"/>
  <c r="F64" i="3"/>
  <c r="J63" i="3"/>
  <c r="J66" i="2"/>
  <c r="I66" i="2"/>
  <c r="H66" i="2"/>
  <c r="G66" i="2"/>
  <c r="F67" i="2"/>
  <c r="H64" i="1"/>
  <c r="I64" i="1"/>
  <c r="G64" i="1"/>
  <c r="F65" i="1"/>
  <c r="J65" i="1" s="1"/>
  <c r="F65" i="3" l="1"/>
  <c r="J64" i="3"/>
  <c r="I64" i="3"/>
  <c r="H64" i="3"/>
  <c r="G64" i="3"/>
  <c r="J67" i="2"/>
  <c r="F68" i="2"/>
  <c r="I67" i="2"/>
  <c r="H67" i="2"/>
  <c r="G67" i="2"/>
  <c r="G65" i="1"/>
  <c r="H65" i="1"/>
  <c r="I65" i="1"/>
  <c r="F66" i="1"/>
  <c r="J66" i="1" s="1"/>
  <c r="G65" i="3" l="1"/>
  <c r="I65" i="3"/>
  <c r="H65" i="3"/>
  <c r="F66" i="3"/>
  <c r="J65" i="3"/>
  <c r="H68" i="2"/>
  <c r="G68" i="2"/>
  <c r="J68" i="2"/>
  <c r="I68" i="2"/>
  <c r="F69" i="2"/>
  <c r="G66" i="1"/>
  <c r="I66" i="1"/>
  <c r="H66" i="1"/>
  <c r="F67" i="1"/>
  <c r="J67" i="1" s="1"/>
  <c r="J66" i="3" l="1"/>
  <c r="I66" i="3"/>
  <c r="G66" i="3"/>
  <c r="H66" i="3"/>
  <c r="F67" i="3"/>
  <c r="F70" i="2"/>
  <c r="J69" i="2"/>
  <c r="I69" i="2"/>
  <c r="H69" i="2"/>
  <c r="G69" i="2"/>
  <c r="I67" i="1"/>
  <c r="G67" i="1"/>
  <c r="H67" i="1"/>
  <c r="F68" i="1"/>
  <c r="J68" i="1" s="1"/>
  <c r="J67" i="3" l="1"/>
  <c r="F68" i="3"/>
  <c r="H67" i="3"/>
  <c r="G67" i="3"/>
  <c r="I67" i="3"/>
  <c r="F71" i="2"/>
  <c r="J70" i="2"/>
  <c r="I70" i="2"/>
  <c r="H70" i="2"/>
  <c r="G70" i="2"/>
  <c r="H68" i="1"/>
  <c r="I68" i="1"/>
  <c r="G68" i="1"/>
  <c r="F69" i="1"/>
  <c r="J69" i="1" s="1"/>
  <c r="H68" i="3" l="1"/>
  <c r="G68" i="3"/>
  <c r="J68" i="3"/>
  <c r="I68" i="3"/>
  <c r="F69" i="3"/>
  <c r="I71" i="2"/>
  <c r="H71" i="2"/>
  <c r="G71" i="2"/>
  <c r="F72" i="2"/>
  <c r="J71" i="2"/>
  <c r="G69" i="1"/>
  <c r="I69" i="1"/>
  <c r="H69" i="1"/>
  <c r="F70" i="1"/>
  <c r="J70" i="1" s="1"/>
  <c r="F70" i="3" l="1"/>
  <c r="J69" i="3"/>
  <c r="I69" i="3"/>
  <c r="H69" i="3"/>
  <c r="G69" i="3"/>
  <c r="F73" i="2"/>
  <c r="J72" i="2"/>
  <c r="I72" i="2"/>
  <c r="H72" i="2"/>
  <c r="G72" i="2"/>
  <c r="I70" i="1"/>
  <c r="G70" i="1"/>
  <c r="H70" i="1"/>
  <c r="F71" i="1"/>
  <c r="J71" i="1" s="1"/>
  <c r="F71" i="3" l="1"/>
  <c r="H70" i="3"/>
  <c r="G70" i="3"/>
  <c r="J70" i="3"/>
  <c r="I70" i="3"/>
  <c r="G73" i="2"/>
  <c r="F74" i="2"/>
  <c r="J73" i="2"/>
  <c r="H73" i="2"/>
  <c r="I73" i="2"/>
  <c r="G71" i="1"/>
  <c r="H71" i="1"/>
  <c r="I71" i="1"/>
  <c r="F72" i="1"/>
  <c r="J72" i="1" s="1"/>
  <c r="I71" i="3" l="1"/>
  <c r="H71" i="3"/>
  <c r="G71" i="3"/>
  <c r="F72" i="3"/>
  <c r="J71" i="3"/>
  <c r="J74" i="2"/>
  <c r="I74" i="2"/>
  <c r="G74" i="2"/>
  <c r="H74" i="2"/>
  <c r="F75" i="2"/>
  <c r="I72" i="1"/>
  <c r="G72" i="1"/>
  <c r="H72" i="1"/>
  <c r="F73" i="1"/>
  <c r="J73" i="1" s="1"/>
  <c r="F73" i="3" l="1"/>
  <c r="J72" i="3"/>
  <c r="I72" i="3"/>
  <c r="H72" i="3"/>
  <c r="G72" i="3"/>
  <c r="J75" i="2"/>
  <c r="F76" i="2"/>
  <c r="G75" i="2"/>
  <c r="I75" i="2"/>
  <c r="H75" i="2"/>
  <c r="H73" i="1"/>
  <c r="G73" i="1"/>
  <c r="I73" i="1"/>
  <c r="F74" i="1"/>
  <c r="J74" i="1" s="1"/>
  <c r="G73" i="3" l="1"/>
  <c r="J73" i="3"/>
  <c r="I73" i="3"/>
  <c r="F74" i="3"/>
  <c r="H73" i="3"/>
  <c r="H76" i="2"/>
  <c r="G76" i="2"/>
  <c r="I76" i="2"/>
  <c r="F77" i="2"/>
  <c r="J76" i="2"/>
  <c r="G74" i="1"/>
  <c r="H74" i="1"/>
  <c r="I74" i="1"/>
  <c r="F75" i="1"/>
  <c r="J75" i="1" s="1"/>
  <c r="J74" i="3" l="1"/>
  <c r="I74" i="3"/>
  <c r="G74" i="3"/>
  <c r="H74" i="3"/>
  <c r="F75" i="3"/>
  <c r="F78" i="2"/>
  <c r="J77" i="2"/>
  <c r="I77" i="2"/>
  <c r="H77" i="2"/>
  <c r="G77" i="2"/>
  <c r="G75" i="1"/>
  <c r="I75" i="1"/>
  <c r="H75" i="1"/>
  <c r="F76" i="1"/>
  <c r="J76" i="1" s="1"/>
  <c r="J75" i="3" l="1"/>
  <c r="F76" i="3"/>
  <c r="G75" i="3"/>
  <c r="I75" i="3"/>
  <c r="H75" i="3"/>
  <c r="F79" i="2"/>
  <c r="H78" i="2"/>
  <c r="J78" i="2"/>
  <c r="I78" i="2"/>
  <c r="G78" i="2"/>
  <c r="H76" i="1"/>
  <c r="I76" i="1"/>
  <c r="G76" i="1"/>
  <c r="F77" i="1"/>
  <c r="J77" i="1" s="1"/>
  <c r="H76" i="3" l="1"/>
  <c r="G76" i="3"/>
  <c r="I76" i="3"/>
  <c r="F77" i="3"/>
  <c r="J76" i="3"/>
  <c r="I79" i="2"/>
  <c r="H79" i="2"/>
  <c r="G79" i="2"/>
  <c r="F80" i="2"/>
  <c r="J79" i="2"/>
  <c r="G77" i="1"/>
  <c r="I77" i="1"/>
  <c r="H77" i="1"/>
  <c r="F78" i="1"/>
  <c r="J78" i="1" l="1"/>
  <c r="F79" i="1"/>
  <c r="F78" i="3"/>
  <c r="J77" i="3"/>
  <c r="I77" i="3"/>
  <c r="H77" i="3"/>
  <c r="G77" i="3"/>
  <c r="F81" i="2"/>
  <c r="J80" i="2"/>
  <c r="I80" i="2"/>
  <c r="H80" i="2"/>
  <c r="G80" i="2"/>
  <c r="I78" i="1"/>
  <c r="G78" i="1"/>
  <c r="H78" i="1"/>
  <c r="G79" i="1" l="1"/>
  <c r="H79" i="1"/>
  <c r="I79" i="1"/>
  <c r="J79" i="1"/>
  <c r="F80" i="1"/>
  <c r="F79" i="3"/>
  <c r="H78" i="3"/>
  <c r="G78" i="3"/>
  <c r="J78" i="3"/>
  <c r="I78" i="3"/>
  <c r="J81" i="2"/>
  <c r="H81" i="2"/>
  <c r="G81" i="2"/>
  <c r="F82" i="2"/>
  <c r="I81" i="2"/>
  <c r="G80" i="1" l="1"/>
  <c r="F81" i="1"/>
  <c r="J80" i="1"/>
  <c r="I80" i="1"/>
  <c r="H80" i="1"/>
  <c r="I79" i="3"/>
  <c r="H79" i="3"/>
  <c r="G79" i="3"/>
  <c r="F80" i="3"/>
  <c r="J79" i="3"/>
  <c r="F83" i="2"/>
  <c r="J82" i="2"/>
  <c r="I82" i="2"/>
  <c r="G82" i="2"/>
  <c r="H82" i="2"/>
  <c r="G81" i="1" l="1"/>
  <c r="I81" i="1"/>
  <c r="F82" i="1"/>
  <c r="H81" i="1"/>
  <c r="J81" i="1"/>
  <c r="F81" i="3"/>
  <c r="J80" i="3"/>
  <c r="I80" i="3"/>
  <c r="G80" i="3"/>
  <c r="H80" i="3"/>
  <c r="I83" i="2"/>
  <c r="H83" i="2"/>
  <c r="G83" i="2"/>
  <c r="F84" i="2"/>
  <c r="J83" i="2"/>
  <c r="J82" i="1" l="1"/>
  <c r="F83" i="1"/>
  <c r="G82" i="1"/>
  <c r="I82" i="1"/>
  <c r="H82" i="1"/>
  <c r="G81" i="3"/>
  <c r="I81" i="3"/>
  <c r="H81" i="3"/>
  <c r="F82" i="3"/>
  <c r="J81" i="3"/>
  <c r="F85" i="2"/>
  <c r="J84" i="2"/>
  <c r="I84" i="2"/>
  <c r="H84" i="2"/>
  <c r="G84" i="2"/>
  <c r="J83" i="1" l="1"/>
  <c r="G83" i="1"/>
  <c r="F84" i="1"/>
  <c r="H83" i="1"/>
  <c r="I83" i="1"/>
  <c r="J82" i="3"/>
  <c r="I82" i="3"/>
  <c r="G82" i="3"/>
  <c r="H82" i="3"/>
  <c r="F83" i="3"/>
  <c r="G85" i="2"/>
  <c r="F86" i="2"/>
  <c r="J85" i="2"/>
  <c r="I85" i="2"/>
  <c r="H85" i="2"/>
  <c r="G84" i="1" l="1"/>
  <c r="I84" i="1"/>
  <c r="H84" i="1"/>
  <c r="J84" i="1"/>
  <c r="F85" i="1"/>
  <c r="F84" i="3"/>
  <c r="J83" i="3"/>
  <c r="H83" i="3"/>
  <c r="G83" i="3"/>
  <c r="I83" i="3"/>
  <c r="J86" i="2"/>
  <c r="I86" i="2"/>
  <c r="H86" i="2"/>
  <c r="G86" i="2"/>
  <c r="F87" i="2"/>
  <c r="I85" i="1" l="1"/>
  <c r="J85" i="1"/>
  <c r="F86" i="1"/>
  <c r="H85" i="1"/>
  <c r="G85" i="1"/>
  <c r="H84" i="3"/>
  <c r="G84" i="3"/>
  <c r="J84" i="3"/>
  <c r="I84" i="3"/>
  <c r="F85" i="3"/>
  <c r="F88" i="2"/>
  <c r="J87" i="2"/>
  <c r="I87" i="2"/>
  <c r="H87" i="2"/>
  <c r="G87" i="2"/>
  <c r="J86" i="1" l="1"/>
  <c r="F87" i="1"/>
  <c r="G86" i="1"/>
  <c r="H86" i="1"/>
  <c r="I86" i="1"/>
  <c r="F86" i="3"/>
  <c r="J85" i="3"/>
  <c r="H85" i="3"/>
  <c r="I85" i="3"/>
  <c r="G85" i="3"/>
  <c r="H88" i="2"/>
  <c r="G88" i="2"/>
  <c r="F89" i="2"/>
  <c r="J88" i="2"/>
  <c r="I88" i="2"/>
  <c r="I87" i="1" l="1"/>
  <c r="J87" i="1"/>
  <c r="F88" i="1"/>
  <c r="H87" i="1"/>
  <c r="G87" i="1"/>
  <c r="F87" i="3"/>
  <c r="H86" i="3"/>
  <c r="J86" i="3"/>
  <c r="I86" i="3"/>
  <c r="G86" i="3"/>
  <c r="F90" i="2"/>
  <c r="J89" i="2"/>
  <c r="I89" i="2"/>
  <c r="H89" i="2"/>
  <c r="G89" i="2"/>
  <c r="J88" i="1" l="1"/>
  <c r="F89" i="1"/>
  <c r="G88" i="1"/>
  <c r="H88" i="1"/>
  <c r="I88" i="1"/>
  <c r="I87" i="3"/>
  <c r="H87" i="3"/>
  <c r="G87" i="3"/>
  <c r="F88" i="3"/>
  <c r="J87" i="3"/>
  <c r="F91" i="2"/>
  <c r="J90" i="2"/>
  <c r="I90" i="2"/>
  <c r="G90" i="2"/>
  <c r="H90" i="2"/>
  <c r="F90" i="1" l="1"/>
  <c r="G89" i="1"/>
  <c r="I89" i="1"/>
  <c r="H89" i="1"/>
  <c r="J89" i="1"/>
  <c r="F89" i="3"/>
  <c r="J88" i="3"/>
  <c r="I88" i="3"/>
  <c r="H88" i="3"/>
  <c r="G88" i="3"/>
  <c r="I91" i="2"/>
  <c r="H91" i="2"/>
  <c r="G91" i="2"/>
  <c r="F92" i="2"/>
  <c r="J91" i="2"/>
  <c r="H90" i="1" l="1"/>
  <c r="I90" i="1"/>
  <c r="F91" i="1"/>
  <c r="J90" i="1"/>
  <c r="G90" i="1"/>
  <c r="G89" i="3"/>
  <c r="H89" i="3"/>
  <c r="J89" i="3"/>
  <c r="I89" i="3"/>
  <c r="F90" i="3"/>
  <c r="F93" i="2"/>
  <c r="J92" i="2"/>
  <c r="I92" i="2"/>
  <c r="H92" i="2"/>
  <c r="G92" i="2"/>
  <c r="F92" i="1" l="1"/>
  <c r="I91" i="1"/>
  <c r="J91" i="1"/>
  <c r="G91" i="1"/>
  <c r="H91" i="1"/>
  <c r="J90" i="3"/>
  <c r="I90" i="3"/>
  <c r="G90" i="3"/>
  <c r="H90" i="3"/>
  <c r="F91" i="3"/>
  <c r="G93" i="2"/>
  <c r="F94" i="2"/>
  <c r="J93" i="2"/>
  <c r="H93" i="2"/>
  <c r="I93" i="2"/>
  <c r="H92" i="1" l="1"/>
  <c r="F93" i="1"/>
  <c r="G92" i="1"/>
  <c r="I92" i="1"/>
  <c r="J92" i="1"/>
  <c r="J91" i="3"/>
  <c r="F92" i="3"/>
  <c r="G91" i="3"/>
  <c r="I91" i="3"/>
  <c r="H91" i="3"/>
  <c r="J94" i="2"/>
  <c r="I94" i="2"/>
  <c r="H94" i="2"/>
  <c r="G94" i="2"/>
  <c r="F95" i="2"/>
  <c r="G93" i="1" l="1"/>
  <c r="J93" i="1"/>
  <c r="F94" i="1"/>
  <c r="I93" i="1"/>
  <c r="H93" i="1"/>
  <c r="H92" i="3"/>
  <c r="G92" i="3"/>
  <c r="J92" i="3"/>
  <c r="I92" i="3"/>
  <c r="F93" i="3"/>
  <c r="F96" i="2"/>
  <c r="J95" i="2"/>
  <c r="I95" i="2"/>
  <c r="H95" i="2"/>
  <c r="G95" i="2"/>
  <c r="G94" i="1" l="1"/>
  <c r="H94" i="1"/>
  <c r="F95" i="1"/>
  <c r="I94" i="1"/>
  <c r="J94" i="1"/>
  <c r="F94" i="3"/>
  <c r="J93" i="3"/>
  <c r="I93" i="3"/>
  <c r="H93" i="3"/>
  <c r="G93" i="3"/>
  <c r="H96" i="2"/>
  <c r="G96" i="2"/>
  <c r="F97" i="2"/>
  <c r="I96" i="2"/>
  <c r="J96" i="2"/>
  <c r="G95" i="1" l="1"/>
  <c r="I95" i="1"/>
  <c r="F96" i="1"/>
  <c r="H95" i="1"/>
  <c r="J95" i="1"/>
  <c r="F95" i="3"/>
  <c r="H94" i="3"/>
  <c r="G94" i="3"/>
  <c r="J94" i="3"/>
  <c r="I94" i="3"/>
  <c r="F98" i="2"/>
  <c r="J97" i="2"/>
  <c r="I97" i="2"/>
  <c r="H97" i="2"/>
  <c r="G97" i="2"/>
  <c r="J96" i="1" l="1"/>
  <c r="F97" i="1"/>
  <c r="I96" i="1"/>
  <c r="H96" i="1"/>
  <c r="G96" i="1"/>
  <c r="I95" i="3"/>
  <c r="H95" i="3"/>
  <c r="G95" i="3"/>
  <c r="F96" i="3"/>
  <c r="J95" i="3"/>
  <c r="F99" i="2"/>
  <c r="J98" i="2"/>
  <c r="I98" i="2"/>
  <c r="H98" i="2"/>
  <c r="G98" i="2"/>
  <c r="G97" i="1" l="1"/>
  <c r="J97" i="1"/>
  <c r="F98" i="1"/>
  <c r="H97" i="1"/>
  <c r="I97" i="1"/>
  <c r="F97" i="3"/>
  <c r="J96" i="3"/>
  <c r="I96" i="3"/>
  <c r="G96" i="3"/>
  <c r="H96" i="3"/>
  <c r="I99" i="2"/>
  <c r="H99" i="2"/>
  <c r="G99" i="2"/>
  <c r="J99" i="2"/>
  <c r="F100" i="2"/>
  <c r="H98" i="1" l="1"/>
  <c r="I98" i="1"/>
  <c r="J98" i="1"/>
  <c r="F99" i="1"/>
  <c r="G98" i="1"/>
  <c r="G97" i="3"/>
  <c r="I97" i="3"/>
  <c r="H97" i="3"/>
  <c r="F98" i="3"/>
  <c r="J97" i="3"/>
  <c r="F101" i="2"/>
  <c r="J100" i="2"/>
  <c r="I100" i="2"/>
  <c r="H100" i="2"/>
  <c r="G100" i="2"/>
  <c r="I99" i="1" l="1"/>
  <c r="J99" i="1"/>
  <c r="H99" i="1"/>
  <c r="F100" i="1"/>
  <c r="G99" i="1"/>
  <c r="J98" i="3"/>
  <c r="G98" i="3"/>
  <c r="I98" i="3"/>
  <c r="H98" i="3"/>
  <c r="F99" i="3"/>
  <c r="G101" i="2"/>
  <c r="F102" i="2"/>
  <c r="J101" i="2"/>
  <c r="I101" i="2"/>
  <c r="H101" i="2"/>
  <c r="G100" i="1" l="1"/>
  <c r="I100" i="1"/>
  <c r="J100" i="1"/>
  <c r="H100" i="1"/>
  <c r="F101" i="1"/>
  <c r="J99" i="3"/>
  <c r="F100" i="3"/>
  <c r="I99" i="3"/>
  <c r="H99" i="3"/>
  <c r="G99" i="3"/>
  <c r="J102" i="2"/>
  <c r="I102" i="2"/>
  <c r="H102" i="2"/>
  <c r="G102" i="2"/>
  <c r="F103" i="2"/>
  <c r="I101" i="1" l="1"/>
  <c r="H101" i="1"/>
  <c r="J101" i="1"/>
  <c r="F102" i="1"/>
  <c r="G101" i="1"/>
  <c r="H100" i="3"/>
  <c r="G100" i="3"/>
  <c r="J100" i="3"/>
  <c r="I100" i="3"/>
  <c r="F101" i="3"/>
  <c r="F104" i="2"/>
  <c r="J103" i="2"/>
  <c r="I103" i="2"/>
  <c r="H103" i="2"/>
  <c r="G103" i="2"/>
  <c r="G102" i="1" l="1"/>
  <c r="H102" i="1"/>
  <c r="F103" i="1"/>
  <c r="J102" i="1"/>
  <c r="I102" i="1"/>
  <c r="F102" i="3"/>
  <c r="J101" i="3"/>
  <c r="I101" i="3"/>
  <c r="H101" i="3"/>
  <c r="G101" i="3"/>
  <c r="H104" i="2"/>
  <c r="G104" i="2"/>
  <c r="F105" i="2"/>
  <c r="J104" i="2"/>
  <c r="I104" i="2"/>
  <c r="G103" i="1" l="1"/>
  <c r="H103" i="1"/>
  <c r="I103" i="1"/>
  <c r="J103" i="1"/>
  <c r="F104" i="1"/>
  <c r="F103" i="3"/>
  <c r="I102" i="3"/>
  <c r="H102" i="3"/>
  <c r="J102" i="3"/>
  <c r="G102" i="3"/>
  <c r="F106" i="2"/>
  <c r="J105" i="2"/>
  <c r="I105" i="2"/>
  <c r="H105" i="2"/>
  <c r="G105" i="2"/>
  <c r="H104" i="1" l="1"/>
  <c r="J104" i="1"/>
  <c r="F105" i="1"/>
  <c r="I104" i="1"/>
  <c r="G104" i="1"/>
  <c r="I103" i="3"/>
  <c r="H103" i="3"/>
  <c r="G103" i="3"/>
  <c r="F104" i="3"/>
  <c r="J103" i="3"/>
  <c r="F107" i="2"/>
  <c r="J106" i="2"/>
  <c r="I106" i="2"/>
  <c r="G106" i="2"/>
  <c r="H106" i="2"/>
  <c r="G105" i="1" l="1"/>
  <c r="H105" i="1"/>
  <c r="I105" i="1"/>
  <c r="J105" i="1"/>
  <c r="F106" i="1"/>
  <c r="F105" i="3"/>
  <c r="I104" i="3"/>
  <c r="J104" i="3"/>
  <c r="H104" i="3"/>
  <c r="G104" i="3"/>
  <c r="I107" i="2"/>
  <c r="H107" i="2"/>
  <c r="G107" i="2"/>
  <c r="F108" i="2"/>
  <c r="J107" i="2"/>
  <c r="H106" i="1" l="1"/>
  <c r="I106" i="1"/>
  <c r="J106" i="1"/>
  <c r="F107" i="1"/>
  <c r="G106" i="1"/>
  <c r="G105" i="3"/>
  <c r="I105" i="3"/>
  <c r="H105" i="3"/>
  <c r="F106" i="3"/>
  <c r="J105" i="3"/>
  <c r="F109" i="2"/>
  <c r="J108" i="2"/>
  <c r="I108" i="2"/>
  <c r="H108" i="2"/>
  <c r="G108" i="2"/>
  <c r="I107" i="1" l="1"/>
  <c r="G107" i="1"/>
  <c r="F108" i="1"/>
  <c r="J107" i="1"/>
  <c r="H107" i="1"/>
  <c r="J106" i="3"/>
  <c r="I106" i="3"/>
  <c r="H106" i="3"/>
  <c r="G106" i="3"/>
  <c r="F107" i="3"/>
  <c r="G109" i="2"/>
  <c r="F110" i="2"/>
  <c r="J109" i="2"/>
  <c r="I109" i="2"/>
  <c r="H109" i="2"/>
  <c r="G108" i="1" l="1"/>
  <c r="H108" i="1"/>
  <c r="I108" i="1"/>
  <c r="J108" i="1"/>
  <c r="F109" i="1"/>
  <c r="J107" i="3"/>
  <c r="F108" i="3"/>
  <c r="G107" i="3"/>
  <c r="I107" i="3"/>
  <c r="H107" i="3"/>
  <c r="J110" i="2"/>
  <c r="I110" i="2"/>
  <c r="H110" i="2"/>
  <c r="G110" i="2"/>
  <c r="F111" i="2"/>
  <c r="I109" i="1" l="1"/>
  <c r="F110" i="1"/>
  <c r="H109" i="1"/>
  <c r="G109" i="1"/>
  <c r="J109" i="1"/>
  <c r="H108" i="3"/>
  <c r="G108" i="3"/>
  <c r="F109" i="3"/>
  <c r="J108" i="3"/>
  <c r="I108" i="3"/>
  <c r="F112" i="2"/>
  <c r="J111" i="2"/>
  <c r="I111" i="2"/>
  <c r="H111" i="2"/>
  <c r="G111" i="2"/>
  <c r="J110" i="1" l="1"/>
  <c r="G110" i="1"/>
  <c r="H110" i="1"/>
  <c r="I110" i="1"/>
  <c r="F111" i="1"/>
  <c r="F110" i="3"/>
  <c r="J109" i="3"/>
  <c r="H109" i="3"/>
  <c r="I109" i="3"/>
  <c r="G109" i="3"/>
  <c r="H112" i="2"/>
  <c r="G112" i="2"/>
  <c r="F113" i="2"/>
  <c r="J112" i="2"/>
  <c r="I112" i="2"/>
  <c r="F112" i="1" l="1"/>
  <c r="G111" i="1"/>
  <c r="I111" i="1"/>
  <c r="J111" i="1"/>
  <c r="H111" i="1"/>
  <c r="F111" i="3"/>
  <c r="H110" i="3"/>
  <c r="J110" i="3"/>
  <c r="G110" i="3"/>
  <c r="I110" i="3"/>
  <c r="F114" i="2"/>
  <c r="J113" i="2"/>
  <c r="I113" i="2"/>
  <c r="H113" i="2"/>
  <c r="G113" i="2"/>
  <c r="J112" i="1" l="1"/>
  <c r="I112" i="1"/>
  <c r="F113" i="1"/>
  <c r="G112" i="1"/>
  <c r="H112" i="1"/>
  <c r="I111" i="3"/>
  <c r="H111" i="3"/>
  <c r="G111" i="3"/>
  <c r="J111" i="3"/>
  <c r="F112" i="3"/>
  <c r="F115" i="2"/>
  <c r="J114" i="2"/>
  <c r="I114" i="2"/>
  <c r="G114" i="2"/>
  <c r="H114" i="2"/>
  <c r="G113" i="1" l="1"/>
  <c r="H113" i="1"/>
  <c r="I113" i="1"/>
  <c r="J113" i="1"/>
  <c r="F114" i="1"/>
  <c r="F113" i="3"/>
  <c r="I112" i="3"/>
  <c r="J112" i="3"/>
  <c r="G112" i="3"/>
  <c r="H112" i="3"/>
  <c r="I115" i="2"/>
  <c r="H115" i="2"/>
  <c r="G115" i="2"/>
  <c r="J115" i="2"/>
  <c r="F116" i="2"/>
  <c r="H114" i="1" l="1"/>
  <c r="I114" i="1"/>
  <c r="J114" i="1"/>
  <c r="F115" i="1"/>
  <c r="G114" i="1"/>
  <c r="G113" i="3"/>
  <c r="I113" i="3"/>
  <c r="H113" i="3"/>
  <c r="F114" i="3"/>
  <c r="J113" i="3"/>
  <c r="F117" i="2"/>
  <c r="J116" i="2"/>
  <c r="I116" i="2"/>
  <c r="H116" i="2"/>
  <c r="G116" i="2"/>
  <c r="F116" i="1" l="1"/>
  <c r="G115" i="1"/>
  <c r="J115" i="1"/>
  <c r="I115" i="1"/>
  <c r="H115" i="1"/>
  <c r="J114" i="3"/>
  <c r="G114" i="3"/>
  <c r="I114" i="3"/>
  <c r="H114" i="3"/>
  <c r="F115" i="3"/>
  <c r="G117" i="2"/>
  <c r="F118" i="2"/>
  <c r="J117" i="2"/>
  <c r="I117" i="2"/>
  <c r="H117" i="2"/>
  <c r="G116" i="1" l="1"/>
  <c r="H116" i="1"/>
  <c r="I116" i="1"/>
  <c r="J116" i="1"/>
  <c r="F117" i="1"/>
  <c r="J115" i="3"/>
  <c r="F116" i="3"/>
  <c r="G115" i="3"/>
  <c r="I115" i="3"/>
  <c r="H115" i="3"/>
  <c r="J118" i="2"/>
  <c r="I118" i="2"/>
  <c r="H118" i="2"/>
  <c r="G118" i="2"/>
  <c r="I117" i="1" l="1"/>
  <c r="J117" i="1"/>
  <c r="F118" i="1"/>
  <c r="H117" i="1"/>
  <c r="G117" i="1"/>
  <c r="H116" i="3"/>
  <c r="G116" i="3"/>
  <c r="J116" i="3"/>
  <c r="I116" i="3"/>
  <c r="F117" i="3"/>
  <c r="G118" i="1" l="1"/>
  <c r="H118" i="1"/>
  <c r="I118" i="1"/>
  <c r="J118" i="1"/>
  <c r="F118" i="3"/>
  <c r="J117" i="3"/>
  <c r="I117" i="3"/>
  <c r="H117" i="3"/>
  <c r="G117" i="3"/>
  <c r="J118" i="3" l="1"/>
  <c r="H118" i="3"/>
  <c r="I118" i="3"/>
  <c r="G118" i="3"/>
</calcChain>
</file>

<file path=xl/sharedStrings.xml><?xml version="1.0" encoding="utf-8"?>
<sst xmlns="http://schemas.openxmlformats.org/spreadsheetml/2006/main" count="425" uniqueCount="142">
  <si>
    <t>dominio</t>
  </si>
  <si>
    <t>min</t>
  </si>
  <si>
    <t>max</t>
  </si>
  <si>
    <t>num_puntos</t>
  </si>
  <si>
    <t>delta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</si>
  <si>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</si>
  <si>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</si>
  <si>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</si>
  <si>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</si>
  <si>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</si>
  <si>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</si>
  <si>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</si>
  <si>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</si>
  <si>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</si>
  <si>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</si>
  <si>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</si>
  <si>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</si>
  <si>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</si>
  <si>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</si>
  <si>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</si>
  <si>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</si>
  <si>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</si>
  <si>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</si>
  <si>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</si>
  <si>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</si>
  <si>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</si>
  <si>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</si>
  <si>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</si>
  <si>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</si>
  <si>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</si>
  <si>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</si>
  <si>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</si>
  <si>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</si>
  <si>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</si>
  <si>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</si>
  <si>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</si>
  <si>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</si>
  <si>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</si>
  <si>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</si>
  <si>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</si>
  <si>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</si>
  <si>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</si>
  <si>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</si>
  <si>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</si>
  <si>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</si>
  <si>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</si>
  <si>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</si>
  <si>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</si>
  <si>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</si>
  <si>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</si>
  <si>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</si>
  <si>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</si>
  <si>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</si>
  <si>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</si>
  <si>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</si>
  <si>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</si>
  <si>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</si>
  <si>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</si>
  <si>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</si>
  <si>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</si>
  <si>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</si>
  <si>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</si>
  <si>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</si>
  <si>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</si>
  <si>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</si>
  <si>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</si>
  <si>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</si>
  <si>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</si>
  <si>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</si>
  <si>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</si>
  <si>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</si>
  <si>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</si>
  <si>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</si>
  <si>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</si>
  <si>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</si>
  <si>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</si>
  <si>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</si>
  <si>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</si>
  <si>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</si>
  <si>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</si>
  <si>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</si>
  <si>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</si>
  <si>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</si>
  <si>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</si>
  <si>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</si>
  <si>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</si>
  <si>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</si>
  <si>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</si>
  <si>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</si>
  <si>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</si>
  <si>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</si>
  <si>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</si>
  <si>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</si>
  <si>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</si>
  <si>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</si>
  <si>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</si>
  <si>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</si>
  <si>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</si>
  <si>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</si>
  <si>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</si>
  <si>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</si>
  <si>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</si>
  <si>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</si>
  <si>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</si>
  <si>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</si>
  <si>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</si>
  <si>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cat</t>
  </si>
  <si>
    <t>baja</t>
  </si>
  <si>
    <t>Baja</t>
  </si>
  <si>
    <t>media</t>
  </si>
  <si>
    <t>medio</t>
  </si>
  <si>
    <t>b1</t>
  </si>
  <si>
    <t>m1</t>
  </si>
  <si>
    <t>m2</t>
  </si>
  <si>
    <t>b2</t>
  </si>
  <si>
    <t>x</t>
  </si>
  <si>
    <t>alta</t>
  </si>
  <si>
    <t>muy alta</t>
  </si>
  <si>
    <t>nombre conjunto</t>
  </si>
  <si>
    <t>número transacciones</t>
  </si>
  <si>
    <t>monto transacción</t>
  </si>
  <si>
    <t>riesgo fraude</t>
  </si>
  <si>
    <t>monto</t>
  </si>
  <si>
    <t>numero transacciones</t>
  </si>
  <si>
    <t>riesgo</t>
  </si>
  <si>
    <t>bajo</t>
  </si>
  <si>
    <t>alto</t>
  </si>
  <si>
    <t xml:space="preserve">muy alto </t>
  </si>
  <si>
    <t>muy alto</t>
  </si>
  <si>
    <t>monto \ num_trx</t>
  </si>
  <si>
    <t>b=</t>
  </si>
  <si>
    <t>num_trx</t>
  </si>
  <si>
    <t>(monto, trx)</t>
  </si>
  <si>
    <t>a</t>
  </si>
  <si>
    <t>1-a</t>
  </si>
  <si>
    <t>(15, 2)</t>
  </si>
  <si>
    <t>(15, 4)</t>
  </si>
  <si>
    <t>(27, 2)</t>
  </si>
  <si>
    <t>(27, 4)</t>
  </si>
  <si>
    <t>(33, 2)</t>
  </si>
  <si>
    <t>(33, 4)</t>
  </si>
  <si>
    <t>max (1-a,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</si>
</sst>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riesgo!$C$3</c:f>
          <c:strCache>
            <c:ptCount val="1"/>
            <c:pt idx="0">
              <c:v>riesgo fraude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riesgo!$G$17</c:f>
              <c:strCache>
                <c:ptCount val="1"/>
                <c:pt idx="0">
                  <c:v>Baja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riesgo!$F$18:$F$118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riesgo!$G$18:$G$118</c:f>
              <c:numCache>
                <c:formatCode>General</c:formatCode>
                <c:ptCount val="101"/>
                <c:pt idx="0">
                  <c:v>1</c:v>
                </c:pt>
                <c:pt idx="1">
                  <c:v>0.97499999999999998</c:v>
                </c:pt>
                <c:pt idx="2">
                  <c:v>0.95</c:v>
                </c:pt>
                <c:pt idx="3">
                  <c:v>0.92500000000000004</c:v>
                </c:pt>
                <c:pt idx="4">
                  <c:v>0.9</c:v>
                </c:pt>
                <c:pt idx="5">
                  <c:v>0.875</c:v>
                </c:pt>
                <c:pt idx="6">
                  <c:v>0.85</c:v>
                </c:pt>
                <c:pt idx="7">
                  <c:v>0.82499999999999996</c:v>
                </c:pt>
                <c:pt idx="8">
                  <c:v>0.8</c:v>
                </c:pt>
                <c:pt idx="9">
                  <c:v>0.77500000000000002</c:v>
                </c:pt>
                <c:pt idx="10">
                  <c:v>0.75</c:v>
                </c:pt>
                <c:pt idx="11">
                  <c:v>0.72499999999999998</c:v>
                </c:pt>
                <c:pt idx="12">
                  <c:v>0.7</c:v>
                </c:pt>
                <c:pt idx="13">
                  <c:v>0.67500000000000004</c:v>
                </c:pt>
                <c:pt idx="14">
                  <c:v>0.64999999999999991</c:v>
                </c:pt>
                <c:pt idx="15">
                  <c:v>0.625</c:v>
                </c:pt>
                <c:pt idx="16">
                  <c:v>0.6</c:v>
                </c:pt>
                <c:pt idx="17">
                  <c:v>0.57499999999999996</c:v>
                </c:pt>
                <c:pt idx="18">
                  <c:v>0.55000000000000004</c:v>
                </c:pt>
                <c:pt idx="19">
                  <c:v>0.52499999999999991</c:v>
                </c:pt>
                <c:pt idx="20">
                  <c:v>0.5</c:v>
                </c:pt>
                <c:pt idx="21">
                  <c:v>0.47499999999999998</c:v>
                </c:pt>
                <c:pt idx="22">
                  <c:v>0.44999999999999996</c:v>
                </c:pt>
                <c:pt idx="23">
                  <c:v>0.42499999999999993</c:v>
                </c:pt>
                <c:pt idx="24">
                  <c:v>0.39999999999999991</c:v>
                </c:pt>
                <c:pt idx="25">
                  <c:v>0.375</c:v>
                </c:pt>
                <c:pt idx="26">
                  <c:v>0.35</c:v>
                </c:pt>
                <c:pt idx="27">
                  <c:v>0.32499999999999996</c:v>
                </c:pt>
                <c:pt idx="28">
                  <c:v>0.29999999999999993</c:v>
                </c:pt>
                <c:pt idx="29">
                  <c:v>0.27499999999999991</c:v>
                </c:pt>
                <c:pt idx="30">
                  <c:v>0.25</c:v>
                </c:pt>
                <c:pt idx="31">
                  <c:v>0.22499999999999998</c:v>
                </c:pt>
                <c:pt idx="32">
                  <c:v>0.19999999999999996</c:v>
                </c:pt>
                <c:pt idx="33">
                  <c:v>0.17499999999999993</c:v>
                </c:pt>
                <c:pt idx="34">
                  <c:v>0.14999999999999991</c:v>
                </c:pt>
                <c:pt idx="35">
                  <c:v>0.125</c:v>
                </c:pt>
                <c:pt idx="36">
                  <c:v>9.9999999999999978E-2</c:v>
                </c:pt>
                <c:pt idx="37">
                  <c:v>7.4999999999999956E-2</c:v>
                </c:pt>
                <c:pt idx="38">
                  <c:v>4.9999999999999933E-2</c:v>
                </c:pt>
                <c:pt idx="39">
                  <c:v>2.4999999999999911E-2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C-4784-8DCE-6E442524738F}"/>
            </c:ext>
          </c:extLst>
        </c:ser>
        <c:ser>
          <c:idx val="1"/>
          <c:order val="1"/>
          <c:tx>
            <c:strRef>
              <c:f>riesgo!$H$17</c:f>
              <c:strCache>
                <c:ptCount val="1"/>
                <c:pt idx="0">
                  <c:v>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riesgo!$F$18:$F$118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riesgo!$H$18:$H$118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6.666666666666643E-2</c:v>
                </c:pt>
                <c:pt idx="32">
                  <c:v>0.1333333333333333</c:v>
                </c:pt>
                <c:pt idx="33">
                  <c:v>0.20000000000000018</c:v>
                </c:pt>
                <c:pt idx="34">
                  <c:v>0.26666666666666661</c:v>
                </c:pt>
                <c:pt idx="35">
                  <c:v>0.33333333333333348</c:v>
                </c:pt>
                <c:pt idx="36">
                  <c:v>0.39999999999999991</c:v>
                </c:pt>
                <c:pt idx="37">
                  <c:v>0.46666666666666679</c:v>
                </c:pt>
                <c:pt idx="38">
                  <c:v>0.53333333333333321</c:v>
                </c:pt>
                <c:pt idx="39">
                  <c:v>0.60000000000000009</c:v>
                </c:pt>
                <c:pt idx="40">
                  <c:v>0.66666666666666652</c:v>
                </c:pt>
                <c:pt idx="41">
                  <c:v>0.73333333333333339</c:v>
                </c:pt>
                <c:pt idx="42">
                  <c:v>0.79999999999999982</c:v>
                </c:pt>
                <c:pt idx="43">
                  <c:v>0.8666666666666667</c:v>
                </c:pt>
                <c:pt idx="44">
                  <c:v>0.93333333333333313</c:v>
                </c:pt>
                <c:pt idx="45">
                  <c:v>1</c:v>
                </c:pt>
                <c:pt idx="46">
                  <c:v>0.93333333333333357</c:v>
                </c:pt>
                <c:pt idx="47">
                  <c:v>0.8666666666666667</c:v>
                </c:pt>
                <c:pt idx="48">
                  <c:v>0.79999999999999982</c:v>
                </c:pt>
                <c:pt idx="49">
                  <c:v>0.73333333333333339</c:v>
                </c:pt>
                <c:pt idx="50">
                  <c:v>0.66666666666666652</c:v>
                </c:pt>
                <c:pt idx="51">
                  <c:v>0.60000000000000009</c:v>
                </c:pt>
                <c:pt idx="52">
                  <c:v>0.53333333333333321</c:v>
                </c:pt>
                <c:pt idx="53">
                  <c:v>0.46666666666666679</c:v>
                </c:pt>
                <c:pt idx="54">
                  <c:v>0.39999999999999991</c:v>
                </c:pt>
                <c:pt idx="55">
                  <c:v>0.33333333333333348</c:v>
                </c:pt>
                <c:pt idx="56">
                  <c:v>0.26666666666666661</c:v>
                </c:pt>
                <c:pt idx="57">
                  <c:v>0.20000000000000018</c:v>
                </c:pt>
                <c:pt idx="58">
                  <c:v>0.1333333333333333</c:v>
                </c:pt>
                <c:pt idx="59">
                  <c:v>6.6666666666666874E-2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C-4784-8DCE-6E442524738F}"/>
            </c:ext>
          </c:extLst>
        </c:ser>
        <c:ser>
          <c:idx val="2"/>
          <c:order val="2"/>
          <c:tx>
            <c:strRef>
              <c:f>riesgo!$I$17</c:f>
              <c:strCache>
                <c:ptCount val="1"/>
                <c:pt idx="0">
                  <c:v>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riesgo!$F$18:$F$118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riesgo!$I$18:$I$118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6.6666666666666874E-2</c:v>
                </c:pt>
                <c:pt idx="52">
                  <c:v>0.13333333333333375</c:v>
                </c:pt>
                <c:pt idx="53">
                  <c:v>0.20000000000000018</c:v>
                </c:pt>
                <c:pt idx="54">
                  <c:v>0.26666666666666705</c:v>
                </c:pt>
                <c:pt idx="55">
                  <c:v>0.33333333333333348</c:v>
                </c:pt>
                <c:pt idx="56">
                  <c:v>0.40000000000000036</c:v>
                </c:pt>
                <c:pt idx="57">
                  <c:v>0.46666666666666679</c:v>
                </c:pt>
                <c:pt idx="58">
                  <c:v>0.53333333333333366</c:v>
                </c:pt>
                <c:pt idx="59">
                  <c:v>0.60000000000000009</c:v>
                </c:pt>
                <c:pt idx="60">
                  <c:v>0.66666666666666696</c:v>
                </c:pt>
                <c:pt idx="61">
                  <c:v>0.73333333333333339</c:v>
                </c:pt>
                <c:pt idx="62">
                  <c:v>0.79999999999999982</c:v>
                </c:pt>
                <c:pt idx="63">
                  <c:v>0.86666666666666714</c:v>
                </c:pt>
                <c:pt idx="64">
                  <c:v>0.93333333333333357</c:v>
                </c:pt>
                <c:pt idx="65">
                  <c:v>1</c:v>
                </c:pt>
                <c:pt idx="66">
                  <c:v>0.93333333333333268</c:v>
                </c:pt>
                <c:pt idx="67">
                  <c:v>0.86666666666666625</c:v>
                </c:pt>
                <c:pt idx="68">
                  <c:v>0.79999999999999982</c:v>
                </c:pt>
                <c:pt idx="69">
                  <c:v>0.73333333333333339</c:v>
                </c:pt>
                <c:pt idx="70">
                  <c:v>0.66666666666666607</c:v>
                </c:pt>
                <c:pt idx="71">
                  <c:v>0.59999999999999964</c:v>
                </c:pt>
                <c:pt idx="72">
                  <c:v>0.53333333333333321</c:v>
                </c:pt>
                <c:pt idx="73">
                  <c:v>0.46666666666666679</c:v>
                </c:pt>
                <c:pt idx="74">
                  <c:v>0.39999999999999947</c:v>
                </c:pt>
                <c:pt idx="75">
                  <c:v>0.33333333333333304</c:v>
                </c:pt>
                <c:pt idx="76">
                  <c:v>0.26666666666666661</c:v>
                </c:pt>
                <c:pt idx="77">
                  <c:v>0.20000000000000018</c:v>
                </c:pt>
                <c:pt idx="78">
                  <c:v>0.13333333333333286</c:v>
                </c:pt>
                <c:pt idx="79">
                  <c:v>6.666666666666643E-2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C-4784-8DCE-6E442524738F}"/>
            </c:ext>
          </c:extLst>
        </c:ser>
        <c:ser>
          <c:idx val="3"/>
          <c:order val="3"/>
          <c:tx>
            <c:strRef>
              <c:f>riesgo!$J$17</c:f>
              <c:strCache>
                <c:ptCount val="1"/>
                <c:pt idx="0">
                  <c:v>muy 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riesgo!$F$18:$F$118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riesgo!$J$18:$J$118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5.0000000000000266E-2</c:v>
                </c:pt>
                <c:pt idx="72">
                  <c:v>0.10000000000000009</c:v>
                </c:pt>
                <c:pt idx="73">
                  <c:v>0.15000000000000036</c:v>
                </c:pt>
                <c:pt idx="74">
                  <c:v>0.20000000000000018</c:v>
                </c:pt>
                <c:pt idx="75">
                  <c:v>0.25</c:v>
                </c:pt>
                <c:pt idx="76">
                  <c:v>0.30000000000000027</c:v>
                </c:pt>
                <c:pt idx="77">
                  <c:v>0.35000000000000009</c:v>
                </c:pt>
                <c:pt idx="78">
                  <c:v>0.40000000000000036</c:v>
                </c:pt>
                <c:pt idx="79">
                  <c:v>0.45000000000000018</c:v>
                </c:pt>
                <c:pt idx="80">
                  <c:v>0.5</c:v>
                </c:pt>
                <c:pt idx="81">
                  <c:v>0.54999999999999982</c:v>
                </c:pt>
                <c:pt idx="82">
                  <c:v>0.60000000000000053</c:v>
                </c:pt>
                <c:pt idx="83">
                  <c:v>0.65000000000000036</c:v>
                </c:pt>
                <c:pt idx="84">
                  <c:v>0.70000000000000018</c:v>
                </c:pt>
                <c:pt idx="85">
                  <c:v>0.75</c:v>
                </c:pt>
                <c:pt idx="86">
                  <c:v>0.79999999999999982</c:v>
                </c:pt>
                <c:pt idx="87">
                  <c:v>0.85000000000000053</c:v>
                </c:pt>
                <c:pt idx="88">
                  <c:v>0.90000000000000036</c:v>
                </c:pt>
                <c:pt idx="89">
                  <c:v>0.95000000000000018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0C-4784-8DCE-6E442524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39103"/>
        <c:axId val="1121920383"/>
      </c:scatterChart>
      <c:valAx>
        <c:axId val="11219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920383"/>
        <c:crosses val="autoZero"/>
        <c:crossBetween val="midCat"/>
      </c:valAx>
      <c:valAx>
        <c:axId val="11219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93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num!$C$3</c:f>
          <c:strCache>
            <c:ptCount val="1"/>
            <c:pt idx="0">
              <c:v>número transacciones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num!$G$17</c:f>
              <c:strCache>
                <c:ptCount val="1"/>
                <c:pt idx="0">
                  <c:v>Baja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num!$F$18:$F$118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</c:numCache>
            </c:numRef>
          </c:xVal>
          <c:yVal>
            <c:numRef>
              <c:f>num!$G$18:$G$118</c:f>
              <c:numCache>
                <c:formatCode>General</c:formatCode>
                <c:ptCount val="10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0.85000000000000009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0.60000000000000009</c:v>
                </c:pt>
                <c:pt idx="9">
                  <c:v>0.55000000000000004</c:v>
                </c:pt>
                <c:pt idx="10">
                  <c:v>0.50000000000000011</c:v>
                </c:pt>
                <c:pt idx="11">
                  <c:v>0.45000000000000018</c:v>
                </c:pt>
                <c:pt idx="12">
                  <c:v>0.40000000000000013</c:v>
                </c:pt>
                <c:pt idx="13">
                  <c:v>0.3500000000000002</c:v>
                </c:pt>
                <c:pt idx="14">
                  <c:v>0.30000000000000016</c:v>
                </c:pt>
                <c:pt idx="15">
                  <c:v>0.25000000000000022</c:v>
                </c:pt>
                <c:pt idx="16">
                  <c:v>0.20000000000000018</c:v>
                </c:pt>
                <c:pt idx="17">
                  <c:v>0.15000000000000024</c:v>
                </c:pt>
                <c:pt idx="18">
                  <c:v>0.10000000000000031</c:v>
                </c:pt>
                <c:pt idx="19">
                  <c:v>5.0000000000000266E-2</c:v>
                </c:pt>
                <c:pt idx="20">
                  <c:v>3.3306690738754696E-16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F-432D-B9EF-D85DE51221C9}"/>
            </c:ext>
          </c:extLst>
        </c:ser>
        <c:ser>
          <c:idx val="1"/>
          <c:order val="1"/>
          <c:tx>
            <c:strRef>
              <c:f>num!$H$17</c:f>
              <c:strCache>
                <c:ptCount val="1"/>
                <c:pt idx="0">
                  <c:v>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num!$F$18:$F$118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</c:numCache>
            </c:numRef>
          </c:xVal>
          <c:yVal>
            <c:numRef>
              <c:f>num!$H$18:$H$118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1.6666666666666718E-2</c:v>
                </c:pt>
                <c:pt idx="8">
                  <c:v>6.6666666666666707E-2</c:v>
                </c:pt>
                <c:pt idx="9">
                  <c:v>0.1166666666666667</c:v>
                </c:pt>
                <c:pt idx="10">
                  <c:v>0.16666666666666663</c:v>
                </c:pt>
                <c:pt idx="11">
                  <c:v>0.21666666666666656</c:v>
                </c:pt>
                <c:pt idx="12">
                  <c:v>0.26666666666666661</c:v>
                </c:pt>
                <c:pt idx="13">
                  <c:v>0.31666666666666654</c:v>
                </c:pt>
                <c:pt idx="14">
                  <c:v>0.36666666666666659</c:v>
                </c:pt>
                <c:pt idx="15">
                  <c:v>0.41666666666666652</c:v>
                </c:pt>
                <c:pt idx="16">
                  <c:v>0.46666666666666656</c:v>
                </c:pt>
                <c:pt idx="17">
                  <c:v>0.5166666666666665</c:v>
                </c:pt>
                <c:pt idx="18">
                  <c:v>0.56666666666666643</c:v>
                </c:pt>
                <c:pt idx="19">
                  <c:v>0.61666666666666647</c:v>
                </c:pt>
                <c:pt idx="20">
                  <c:v>0.66666666666666641</c:v>
                </c:pt>
                <c:pt idx="21">
                  <c:v>0.71666666666666634</c:v>
                </c:pt>
                <c:pt idx="22">
                  <c:v>0.76666666666666639</c:v>
                </c:pt>
                <c:pt idx="23">
                  <c:v>0.81666666666666621</c:v>
                </c:pt>
                <c:pt idx="24">
                  <c:v>0.86666666666666625</c:v>
                </c:pt>
                <c:pt idx="25">
                  <c:v>0.9166666666666663</c:v>
                </c:pt>
                <c:pt idx="26">
                  <c:v>0.96666666666666612</c:v>
                </c:pt>
                <c:pt idx="27">
                  <c:v>0.97500000000000053</c:v>
                </c:pt>
                <c:pt idx="28">
                  <c:v>0.90000000000000036</c:v>
                </c:pt>
                <c:pt idx="29">
                  <c:v>0.82500000000000018</c:v>
                </c:pt>
                <c:pt idx="30">
                  <c:v>0.75</c:v>
                </c:pt>
                <c:pt idx="31">
                  <c:v>0.67499999999999982</c:v>
                </c:pt>
                <c:pt idx="32">
                  <c:v>0.59999999999999964</c:v>
                </c:pt>
                <c:pt idx="33">
                  <c:v>0.52499999999999947</c:v>
                </c:pt>
                <c:pt idx="34">
                  <c:v>0.44999999999999929</c:v>
                </c:pt>
                <c:pt idx="35">
                  <c:v>0.37499999999999911</c:v>
                </c:pt>
                <c:pt idx="36">
                  <c:v>0.29999999999999893</c:v>
                </c:pt>
                <c:pt idx="37">
                  <c:v>0.22499999999999876</c:v>
                </c:pt>
                <c:pt idx="38">
                  <c:v>0.14999999999999858</c:v>
                </c:pt>
                <c:pt idx="39">
                  <c:v>7.4999999999998401E-2</c:v>
                </c:pt>
                <c:pt idx="40">
                  <c:v>-1.7763568394002505E-15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432D-B9EF-D85DE51221C9}"/>
            </c:ext>
          </c:extLst>
        </c:ser>
        <c:ser>
          <c:idx val="2"/>
          <c:order val="2"/>
          <c:tx>
            <c:strRef>
              <c:f>num!$I$17</c:f>
              <c:strCache>
                <c:ptCount val="1"/>
                <c:pt idx="0">
                  <c:v>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num!$F$18:$F$118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</c:numCache>
            </c:numRef>
          </c:xVal>
          <c:yVal>
            <c:numRef>
              <c:f>num!$I$18:$I$118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1.6666666666666607E-2</c:v>
                </c:pt>
                <c:pt idx="28">
                  <c:v>6.6666666666666652E-2</c:v>
                </c:pt>
                <c:pt idx="29">
                  <c:v>0.1166666666666667</c:v>
                </c:pt>
                <c:pt idx="30">
                  <c:v>0.16666666666666696</c:v>
                </c:pt>
                <c:pt idx="31">
                  <c:v>0.21666666666666701</c:v>
                </c:pt>
                <c:pt idx="32">
                  <c:v>0.26666666666666705</c:v>
                </c:pt>
                <c:pt idx="33">
                  <c:v>0.31666666666666732</c:v>
                </c:pt>
                <c:pt idx="34">
                  <c:v>0.36666666666666736</c:v>
                </c:pt>
                <c:pt idx="35">
                  <c:v>0.41666666666666741</c:v>
                </c:pt>
                <c:pt idx="36">
                  <c:v>0.46666666666666767</c:v>
                </c:pt>
                <c:pt idx="37">
                  <c:v>0.51666666666666772</c:v>
                </c:pt>
                <c:pt idx="38">
                  <c:v>0.56666666666666776</c:v>
                </c:pt>
                <c:pt idx="39">
                  <c:v>0.61666666666666803</c:v>
                </c:pt>
                <c:pt idx="40">
                  <c:v>0.66666666666666785</c:v>
                </c:pt>
                <c:pt idx="41">
                  <c:v>0.71666666666666812</c:v>
                </c:pt>
                <c:pt idx="42">
                  <c:v>0.76666666666666838</c:v>
                </c:pt>
                <c:pt idx="43">
                  <c:v>0.81666666666666821</c:v>
                </c:pt>
                <c:pt idx="44">
                  <c:v>0.86666666666666847</c:v>
                </c:pt>
                <c:pt idx="45">
                  <c:v>0.91666666666666874</c:v>
                </c:pt>
                <c:pt idx="46">
                  <c:v>0.96666666666666856</c:v>
                </c:pt>
                <c:pt idx="47">
                  <c:v>0.97499999999999698</c:v>
                </c:pt>
                <c:pt idx="48">
                  <c:v>0.8999999999999968</c:v>
                </c:pt>
                <c:pt idx="49">
                  <c:v>0.82499999999999662</c:v>
                </c:pt>
                <c:pt idx="50">
                  <c:v>0.74999999999999645</c:v>
                </c:pt>
                <c:pt idx="51">
                  <c:v>0.67499999999999627</c:v>
                </c:pt>
                <c:pt idx="52">
                  <c:v>0.59999999999999609</c:v>
                </c:pt>
                <c:pt idx="53">
                  <c:v>0.52499999999999591</c:v>
                </c:pt>
                <c:pt idx="54">
                  <c:v>0.44999999999999574</c:v>
                </c:pt>
                <c:pt idx="55">
                  <c:v>0.37499999999999556</c:v>
                </c:pt>
                <c:pt idx="56">
                  <c:v>0.29999999999999538</c:v>
                </c:pt>
                <c:pt idx="57">
                  <c:v>0.2249999999999952</c:v>
                </c:pt>
                <c:pt idx="58">
                  <c:v>0.14999999999999503</c:v>
                </c:pt>
                <c:pt idx="59">
                  <c:v>7.4999999999994849E-2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F-432D-B9EF-D85DE51221C9}"/>
            </c:ext>
          </c:extLst>
        </c:ser>
        <c:ser>
          <c:idx val="3"/>
          <c:order val="3"/>
          <c:tx>
            <c:strRef>
              <c:f>num!$J$17</c:f>
              <c:strCache>
                <c:ptCount val="1"/>
                <c:pt idx="0">
                  <c:v>muy 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num!$F$18:$F$118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</c:numCache>
            </c:numRef>
          </c:xVal>
          <c:yVal>
            <c:numRef>
              <c:f>num!$J$18:$J$118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1.6666666666668828E-2</c:v>
                </c:pt>
                <c:pt idx="48">
                  <c:v>6.6666666666669094E-2</c:v>
                </c:pt>
                <c:pt idx="49">
                  <c:v>0.11666666666666892</c:v>
                </c:pt>
                <c:pt idx="50">
                  <c:v>0.16666666666666918</c:v>
                </c:pt>
                <c:pt idx="51">
                  <c:v>0.21666666666666945</c:v>
                </c:pt>
                <c:pt idx="52">
                  <c:v>0.26666666666666927</c:v>
                </c:pt>
                <c:pt idx="53">
                  <c:v>0.31666666666666954</c:v>
                </c:pt>
                <c:pt idx="54">
                  <c:v>0.3666666666666698</c:v>
                </c:pt>
                <c:pt idx="55">
                  <c:v>0.41666666666666963</c:v>
                </c:pt>
                <c:pt idx="56">
                  <c:v>0.46666666666666989</c:v>
                </c:pt>
                <c:pt idx="57">
                  <c:v>0.51666666666667016</c:v>
                </c:pt>
                <c:pt idx="58">
                  <c:v>0.56666666666666998</c:v>
                </c:pt>
                <c:pt idx="59">
                  <c:v>0.61666666666667025</c:v>
                </c:pt>
                <c:pt idx="60">
                  <c:v>0.66666666666667052</c:v>
                </c:pt>
                <c:pt idx="61">
                  <c:v>0.71666666666667034</c:v>
                </c:pt>
                <c:pt idx="62">
                  <c:v>0.7666666666666706</c:v>
                </c:pt>
                <c:pt idx="63">
                  <c:v>0.81666666666667087</c:v>
                </c:pt>
                <c:pt idx="64">
                  <c:v>0.86666666666667069</c:v>
                </c:pt>
                <c:pt idx="65">
                  <c:v>0.91666666666667096</c:v>
                </c:pt>
                <c:pt idx="66">
                  <c:v>0.96666666666667123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F-432D-B9EF-D85DE5122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39103"/>
        <c:axId val="1121920383"/>
      </c:scatterChart>
      <c:valAx>
        <c:axId val="11219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920383"/>
        <c:crosses val="autoZero"/>
        <c:crossBetween val="midCat"/>
      </c:valAx>
      <c:valAx>
        <c:axId val="11219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93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Monto!$C$3</c:f>
          <c:strCache>
            <c:ptCount val="1"/>
            <c:pt idx="0">
              <c:v>monto transacción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Monto!$G$17</c:f>
              <c:strCache>
                <c:ptCount val="1"/>
                <c:pt idx="0">
                  <c:v>Baja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Monto!$F$18:$F$118</c:f>
              <c:numCache>
                <c:formatCode>General</c:formatCode>
                <c:ptCount val="10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</c:numCache>
            </c:numRef>
          </c:xVal>
          <c:yVal>
            <c:numRef>
              <c:f>Monto!$G$18:$G$118</c:f>
              <c:numCache>
                <c:formatCode>General</c:formatCode>
                <c:ptCount val="101"/>
                <c:pt idx="0">
                  <c:v>1</c:v>
                </c:pt>
                <c:pt idx="1">
                  <c:v>0.92500000000000004</c:v>
                </c:pt>
                <c:pt idx="2">
                  <c:v>0.85</c:v>
                </c:pt>
                <c:pt idx="3">
                  <c:v>0.77500000000000002</c:v>
                </c:pt>
                <c:pt idx="4">
                  <c:v>0.7</c:v>
                </c:pt>
                <c:pt idx="5">
                  <c:v>0.625</c:v>
                </c:pt>
                <c:pt idx="6">
                  <c:v>0.55000000000000004</c:v>
                </c:pt>
                <c:pt idx="7">
                  <c:v>0.47499999999999998</c:v>
                </c:pt>
                <c:pt idx="8">
                  <c:v>0.4</c:v>
                </c:pt>
                <c:pt idx="9">
                  <c:v>0.32500000000000007</c:v>
                </c:pt>
                <c:pt idx="10">
                  <c:v>0.25000000000000011</c:v>
                </c:pt>
                <c:pt idx="11">
                  <c:v>0.17500000000000016</c:v>
                </c:pt>
                <c:pt idx="12">
                  <c:v>0.1000000000000002</c:v>
                </c:pt>
                <c:pt idx="13">
                  <c:v>2.5000000000000244E-2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9-466A-8CC7-A9A85E0F15E2}"/>
            </c:ext>
          </c:extLst>
        </c:ser>
        <c:ser>
          <c:idx val="1"/>
          <c:order val="1"/>
          <c:tx>
            <c:strRef>
              <c:f>Monto!$H$17</c:f>
              <c:strCache>
                <c:ptCount val="1"/>
                <c:pt idx="0">
                  <c:v>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Monto!$F$18:$F$118</c:f>
              <c:numCache>
                <c:formatCode>General</c:formatCode>
                <c:ptCount val="10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</c:numCache>
            </c:numRef>
          </c:xVal>
          <c:yVal>
            <c:numRef>
              <c:f>Monto!$H$18:$H$118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3.9999999999999925E-2</c:v>
                </c:pt>
                <c:pt idx="10">
                  <c:v>9.9999999999999978E-2</c:v>
                </c:pt>
                <c:pt idx="11">
                  <c:v>0.15999999999999992</c:v>
                </c:pt>
                <c:pt idx="12">
                  <c:v>0.21999999999999986</c:v>
                </c:pt>
                <c:pt idx="13">
                  <c:v>0.2799999999999998</c:v>
                </c:pt>
                <c:pt idx="14">
                  <c:v>0.33999999999999986</c:v>
                </c:pt>
                <c:pt idx="15">
                  <c:v>0.39999999999999991</c:v>
                </c:pt>
                <c:pt idx="16">
                  <c:v>0.45999999999999985</c:v>
                </c:pt>
                <c:pt idx="17">
                  <c:v>0.5199999999999998</c:v>
                </c:pt>
                <c:pt idx="18">
                  <c:v>0.57999999999999985</c:v>
                </c:pt>
                <c:pt idx="19">
                  <c:v>0.63999999999999968</c:v>
                </c:pt>
                <c:pt idx="20">
                  <c:v>0.69999999999999973</c:v>
                </c:pt>
                <c:pt idx="21">
                  <c:v>0.75999999999999979</c:v>
                </c:pt>
                <c:pt idx="22">
                  <c:v>0.81999999999999962</c:v>
                </c:pt>
                <c:pt idx="23">
                  <c:v>0.87999999999999967</c:v>
                </c:pt>
                <c:pt idx="24">
                  <c:v>0.9399999999999995</c:v>
                </c:pt>
                <c:pt idx="25">
                  <c:v>0.99999999999999956</c:v>
                </c:pt>
                <c:pt idx="26">
                  <c:v>0.88000000000000078</c:v>
                </c:pt>
                <c:pt idx="27">
                  <c:v>0.76000000000000068</c:v>
                </c:pt>
                <c:pt idx="28">
                  <c:v>0.64000000000000057</c:v>
                </c:pt>
                <c:pt idx="29">
                  <c:v>0.52</c:v>
                </c:pt>
                <c:pt idx="30">
                  <c:v>0.39999999999999991</c:v>
                </c:pt>
                <c:pt idx="31">
                  <c:v>0.27999999999999936</c:v>
                </c:pt>
                <c:pt idx="32">
                  <c:v>0.15999999999999925</c:v>
                </c:pt>
                <c:pt idx="33">
                  <c:v>3.9999999999999147E-2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9-466A-8CC7-A9A85E0F15E2}"/>
            </c:ext>
          </c:extLst>
        </c:ser>
        <c:ser>
          <c:idx val="2"/>
          <c:order val="2"/>
          <c:tx>
            <c:strRef>
              <c:f>Monto!$I$17</c:f>
              <c:strCache>
                <c:ptCount val="1"/>
                <c:pt idx="0">
                  <c:v>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Monto!$F$18:$F$118</c:f>
              <c:numCache>
                <c:formatCode>General</c:formatCode>
                <c:ptCount val="10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</c:numCache>
            </c:numRef>
          </c:xVal>
          <c:yVal>
            <c:numRef>
              <c:f>Monto!$I$18:$I$118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2.6666666666666394E-2</c:v>
                </c:pt>
                <c:pt idx="20">
                  <c:v>6.6666666666666319E-2</c:v>
                </c:pt>
                <c:pt idx="21">
                  <c:v>0.10666666666666635</c:v>
                </c:pt>
                <c:pt idx="22">
                  <c:v>0.14666666666666628</c:v>
                </c:pt>
                <c:pt idx="23">
                  <c:v>0.18666666666666631</c:v>
                </c:pt>
                <c:pt idx="24">
                  <c:v>0.22666666666666624</c:v>
                </c:pt>
                <c:pt idx="25">
                  <c:v>0.26666666666666627</c:v>
                </c:pt>
                <c:pt idx="26">
                  <c:v>0.3066666666666662</c:v>
                </c:pt>
                <c:pt idx="27">
                  <c:v>0.34666666666666623</c:v>
                </c:pt>
                <c:pt idx="28">
                  <c:v>0.38666666666666649</c:v>
                </c:pt>
                <c:pt idx="29">
                  <c:v>0.42666666666666653</c:v>
                </c:pt>
                <c:pt idx="30">
                  <c:v>0.46666666666666656</c:v>
                </c:pt>
                <c:pt idx="31">
                  <c:v>0.5066666666666666</c:v>
                </c:pt>
                <c:pt idx="32">
                  <c:v>0.54666666666666686</c:v>
                </c:pt>
                <c:pt idx="33">
                  <c:v>0.58666666666666689</c:v>
                </c:pt>
                <c:pt idx="34">
                  <c:v>0.62666666666666693</c:v>
                </c:pt>
                <c:pt idx="35">
                  <c:v>0.66666666666666696</c:v>
                </c:pt>
                <c:pt idx="36">
                  <c:v>0.70666666666666722</c:v>
                </c:pt>
                <c:pt idx="37">
                  <c:v>0.74666666666666726</c:v>
                </c:pt>
                <c:pt idx="38">
                  <c:v>0.78666666666666729</c:v>
                </c:pt>
                <c:pt idx="39">
                  <c:v>0.82666666666666755</c:v>
                </c:pt>
                <c:pt idx="40">
                  <c:v>0.86666666666666758</c:v>
                </c:pt>
                <c:pt idx="41">
                  <c:v>0.90666666666666762</c:v>
                </c:pt>
                <c:pt idx="42">
                  <c:v>0.94666666666666766</c:v>
                </c:pt>
                <c:pt idx="43">
                  <c:v>0.98666666666666791</c:v>
                </c:pt>
                <c:pt idx="44">
                  <c:v>0.95555555555555349</c:v>
                </c:pt>
                <c:pt idx="45">
                  <c:v>0.88888888888888662</c:v>
                </c:pt>
                <c:pt idx="46">
                  <c:v>0.82222222222221975</c:v>
                </c:pt>
                <c:pt idx="47">
                  <c:v>0.75555555555555287</c:v>
                </c:pt>
                <c:pt idx="48">
                  <c:v>0.688888888888886</c:v>
                </c:pt>
                <c:pt idx="49">
                  <c:v>0.62222222222221957</c:v>
                </c:pt>
                <c:pt idx="50">
                  <c:v>0.55555555555555269</c:v>
                </c:pt>
                <c:pt idx="51">
                  <c:v>0.48888888888888582</c:v>
                </c:pt>
                <c:pt idx="52">
                  <c:v>0.42222222222221895</c:v>
                </c:pt>
                <c:pt idx="53">
                  <c:v>0.35555555555555207</c:v>
                </c:pt>
                <c:pt idx="54">
                  <c:v>0.2888888888888852</c:v>
                </c:pt>
                <c:pt idx="55">
                  <c:v>0.22222222222221832</c:v>
                </c:pt>
                <c:pt idx="56">
                  <c:v>0.15555555555555145</c:v>
                </c:pt>
                <c:pt idx="57">
                  <c:v>8.8888888888884576E-2</c:v>
                </c:pt>
                <c:pt idx="58">
                  <c:v>2.2222222222218146E-2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9-466A-8CC7-A9A85E0F15E2}"/>
            </c:ext>
          </c:extLst>
        </c:ser>
        <c:ser>
          <c:idx val="3"/>
          <c:order val="3"/>
          <c:tx>
            <c:strRef>
              <c:f>Monto!$J$17</c:f>
              <c:strCache>
                <c:ptCount val="1"/>
                <c:pt idx="0">
                  <c:v>muy 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Monto!$F$18:$F$118</c:f>
              <c:numCache>
                <c:formatCode>General</c:formatCode>
                <c:ptCount val="10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</c:numCache>
            </c:numRef>
          </c:xVal>
          <c:yVal>
            <c:numRef>
              <c:f>Monto!$J$18:$J$118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4.0000000000001812E-2</c:v>
                </c:pt>
                <c:pt idx="52">
                  <c:v>8.0000000000001847E-2</c:v>
                </c:pt>
                <c:pt idx="53">
                  <c:v>0.12000000000000233</c:v>
                </c:pt>
                <c:pt idx="54">
                  <c:v>0.16000000000000236</c:v>
                </c:pt>
                <c:pt idx="55">
                  <c:v>0.2000000000000024</c:v>
                </c:pt>
                <c:pt idx="56">
                  <c:v>0.24000000000000243</c:v>
                </c:pt>
                <c:pt idx="57">
                  <c:v>0.28000000000000247</c:v>
                </c:pt>
                <c:pt idx="58">
                  <c:v>0.3200000000000025</c:v>
                </c:pt>
                <c:pt idx="59">
                  <c:v>0.36000000000000254</c:v>
                </c:pt>
                <c:pt idx="60">
                  <c:v>0.40000000000000302</c:v>
                </c:pt>
                <c:pt idx="61">
                  <c:v>0.44000000000000306</c:v>
                </c:pt>
                <c:pt idx="62">
                  <c:v>0.48000000000000309</c:v>
                </c:pt>
                <c:pt idx="63">
                  <c:v>0.52000000000000313</c:v>
                </c:pt>
                <c:pt idx="64">
                  <c:v>0.56000000000000316</c:v>
                </c:pt>
                <c:pt idx="65">
                  <c:v>0.6000000000000032</c:v>
                </c:pt>
                <c:pt idx="66">
                  <c:v>0.64000000000000323</c:v>
                </c:pt>
                <c:pt idx="67">
                  <c:v>0.68000000000000327</c:v>
                </c:pt>
                <c:pt idx="68">
                  <c:v>0.72000000000000375</c:v>
                </c:pt>
                <c:pt idx="69">
                  <c:v>0.76000000000000378</c:v>
                </c:pt>
                <c:pt idx="70">
                  <c:v>0.80000000000000382</c:v>
                </c:pt>
                <c:pt idx="71">
                  <c:v>0.84000000000000385</c:v>
                </c:pt>
                <c:pt idx="72">
                  <c:v>0.88000000000000389</c:v>
                </c:pt>
                <c:pt idx="73">
                  <c:v>0.92000000000000393</c:v>
                </c:pt>
                <c:pt idx="74">
                  <c:v>0.96000000000000396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9-466A-8CC7-A9A85E0F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39103"/>
        <c:axId val="1121920383"/>
      </c:scatterChart>
      <c:valAx>
        <c:axId val="11219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920383"/>
        <c:crosses val="autoZero"/>
        <c:crossBetween val="midCat"/>
      </c:valAx>
      <c:valAx>
        <c:axId val="11219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93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16</xdr:row>
      <xdr:rowOff>152400</xdr:rowOff>
    </xdr:from>
    <xdr:to>
      <xdr:col>18</xdr:col>
      <xdr:colOff>6350</xdr:colOff>
      <xdr:row>33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270FDC-1DE3-45A7-B92B-E20E44BE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16</xdr:row>
      <xdr:rowOff>152400</xdr:rowOff>
    </xdr:from>
    <xdr:to>
      <xdr:col>18</xdr:col>
      <xdr:colOff>6350</xdr:colOff>
      <xdr:row>33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7AE8A1-A602-412C-9B22-F7D924D04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16</xdr:row>
      <xdr:rowOff>152400</xdr:rowOff>
    </xdr:from>
    <xdr:to>
      <xdr:col>18</xdr:col>
      <xdr:colOff>6350</xdr:colOff>
      <xdr:row>33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A8467F-39BB-4404-AF7F-E6D041E0F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9CA9-4AC9-48CF-BEAE-D3AC2FAEC1AD}">
  <dimension ref="B2:I13"/>
  <sheetViews>
    <sheetView tabSelected="1" workbookViewId="0">
      <selection activeCell="H11" sqref="H11"/>
    </sheetView>
  </sheetViews>
  <sheetFormatPr baseColWidth="10" defaultRowHeight="14.5" x14ac:dyDescent="0.35"/>
  <sheetData>
    <row r="2" spans="2:9" x14ac:dyDescent="0.35">
      <c r="C2" t="s">
        <v>122</v>
      </c>
      <c r="D2" t="s">
        <v>123</v>
      </c>
      <c r="E2" t="s">
        <v>124</v>
      </c>
    </row>
    <row r="3" spans="2:9" x14ac:dyDescent="0.35">
      <c r="B3">
        <v>1</v>
      </c>
      <c r="C3" t="s">
        <v>125</v>
      </c>
      <c r="D3" t="s">
        <v>125</v>
      </c>
      <c r="E3" t="s">
        <v>125</v>
      </c>
      <c r="F3" t="str">
        <f>CONCATENATE(C$3," ",C3)</f>
        <v>bajo bajo</v>
      </c>
      <c r="G3" t="str">
        <f>CONCATENATE(D$3," ",D3)</f>
        <v>bajo bajo</v>
      </c>
      <c r="H3" t="str">
        <f>CONCATENATE(E$3," ",E3)</f>
        <v>bajo bajo</v>
      </c>
      <c r="I3" t="str">
        <f>CONCATENATE("(",F3,") Y (",G3,") -&gt; ",H3)</f>
        <v>(bajo bajo) Y (bajo bajo) -&gt; bajo bajo</v>
      </c>
    </row>
    <row r="4" spans="2:9" x14ac:dyDescent="0.35">
      <c r="B4">
        <v>2</v>
      </c>
      <c r="C4" t="s">
        <v>110</v>
      </c>
      <c r="D4" t="s">
        <v>125</v>
      </c>
      <c r="E4" t="s">
        <v>110</v>
      </c>
      <c r="F4" t="str">
        <f t="shared" ref="F4:H13" si="0">CONCATENATE(C$3," ",C4)</f>
        <v>bajo medio</v>
      </c>
      <c r="G4" t="str">
        <f t="shared" si="0"/>
        <v>bajo bajo</v>
      </c>
      <c r="H4" t="str">
        <f t="shared" si="0"/>
        <v>bajo medio</v>
      </c>
      <c r="I4" t="str">
        <f t="shared" ref="I4:I13" si="1">CONCATENATE("(",F4,") Y (",G4,") -&gt; ",H4)</f>
        <v>(bajo medio) Y (bajo bajo) -&gt; bajo medio</v>
      </c>
    </row>
    <row r="5" spans="2:9" x14ac:dyDescent="0.35">
      <c r="B5">
        <v>3</v>
      </c>
      <c r="C5" t="s">
        <v>126</v>
      </c>
      <c r="D5" t="s">
        <v>125</v>
      </c>
      <c r="E5" t="s">
        <v>110</v>
      </c>
      <c r="F5" t="str">
        <f t="shared" si="0"/>
        <v>bajo alto</v>
      </c>
      <c r="G5" t="str">
        <f t="shared" si="0"/>
        <v>bajo bajo</v>
      </c>
      <c r="H5" t="str">
        <f t="shared" si="0"/>
        <v>bajo medio</v>
      </c>
      <c r="I5" t="str">
        <f t="shared" si="1"/>
        <v>(bajo alto) Y (bajo bajo) -&gt; bajo medio</v>
      </c>
    </row>
    <row r="6" spans="2:9" x14ac:dyDescent="0.35">
      <c r="B6">
        <v>4</v>
      </c>
      <c r="C6" t="s">
        <v>127</v>
      </c>
      <c r="D6" s="1"/>
      <c r="E6" t="s">
        <v>126</v>
      </c>
      <c r="F6" t="str">
        <f t="shared" si="0"/>
        <v xml:space="preserve">bajo muy alto </v>
      </c>
      <c r="G6" t="str">
        <f t="shared" si="0"/>
        <v xml:space="preserve">bajo </v>
      </c>
      <c r="H6" t="str">
        <f t="shared" si="0"/>
        <v>bajo alto</v>
      </c>
      <c r="I6" t="str">
        <f t="shared" si="1"/>
        <v>(bajo muy alto ) Y (bajo ) -&gt; bajo alto</v>
      </c>
    </row>
    <row r="7" spans="2:9" x14ac:dyDescent="0.35">
      <c r="B7">
        <v>5</v>
      </c>
      <c r="C7" t="s">
        <v>125</v>
      </c>
      <c r="D7" t="s">
        <v>110</v>
      </c>
      <c r="E7" t="s">
        <v>110</v>
      </c>
      <c r="F7" t="str">
        <f t="shared" si="0"/>
        <v>bajo bajo</v>
      </c>
      <c r="G7" t="str">
        <f t="shared" si="0"/>
        <v>bajo medio</v>
      </c>
      <c r="H7" t="str">
        <f t="shared" si="0"/>
        <v>bajo medio</v>
      </c>
      <c r="I7" t="str">
        <f t="shared" si="1"/>
        <v>(bajo bajo) Y (bajo medio) -&gt; bajo medio</v>
      </c>
    </row>
    <row r="8" spans="2:9" x14ac:dyDescent="0.35">
      <c r="B8">
        <v>6</v>
      </c>
      <c r="C8" t="s">
        <v>125</v>
      </c>
      <c r="D8" t="s">
        <v>126</v>
      </c>
      <c r="E8" t="s">
        <v>110</v>
      </c>
      <c r="F8" t="str">
        <f t="shared" si="0"/>
        <v>bajo bajo</v>
      </c>
      <c r="G8" t="str">
        <f t="shared" si="0"/>
        <v>bajo alto</v>
      </c>
      <c r="H8" t="str">
        <f t="shared" si="0"/>
        <v>bajo medio</v>
      </c>
      <c r="I8" t="str">
        <f t="shared" si="1"/>
        <v>(bajo bajo) Y (bajo alto) -&gt; bajo medio</v>
      </c>
    </row>
    <row r="9" spans="2:9" x14ac:dyDescent="0.35">
      <c r="B9">
        <v>7</v>
      </c>
      <c r="C9" t="s">
        <v>110</v>
      </c>
      <c r="D9" t="s">
        <v>110</v>
      </c>
      <c r="E9" t="s">
        <v>110</v>
      </c>
      <c r="F9" t="str">
        <f t="shared" si="0"/>
        <v>bajo medio</v>
      </c>
      <c r="G9" t="str">
        <f t="shared" si="0"/>
        <v>bajo medio</v>
      </c>
      <c r="H9" t="str">
        <f t="shared" si="0"/>
        <v>bajo medio</v>
      </c>
      <c r="I9" t="str">
        <f t="shared" si="1"/>
        <v>(bajo medio) Y (bajo medio) -&gt; bajo medio</v>
      </c>
    </row>
    <row r="10" spans="2:9" x14ac:dyDescent="0.35">
      <c r="B10">
        <v>8</v>
      </c>
      <c r="C10" t="s">
        <v>126</v>
      </c>
      <c r="D10" t="s">
        <v>110</v>
      </c>
      <c r="E10" t="s">
        <v>126</v>
      </c>
      <c r="F10" t="str">
        <f t="shared" si="0"/>
        <v>bajo alto</v>
      </c>
      <c r="G10" t="str">
        <f t="shared" si="0"/>
        <v>bajo medio</v>
      </c>
      <c r="H10" t="str">
        <f t="shared" si="0"/>
        <v>bajo alto</v>
      </c>
      <c r="I10" t="str">
        <f t="shared" si="1"/>
        <v>(bajo alto) Y (bajo medio) -&gt; bajo alto</v>
      </c>
    </row>
    <row r="11" spans="2:9" x14ac:dyDescent="0.35">
      <c r="B11">
        <v>9</v>
      </c>
      <c r="C11" t="s">
        <v>110</v>
      </c>
      <c r="D11" t="s">
        <v>126</v>
      </c>
      <c r="E11" t="s">
        <v>126</v>
      </c>
      <c r="F11" t="str">
        <f t="shared" si="0"/>
        <v>bajo medio</v>
      </c>
      <c r="G11" t="str">
        <f t="shared" si="0"/>
        <v>bajo alto</v>
      </c>
      <c r="H11" t="str">
        <f t="shared" si="0"/>
        <v>bajo alto</v>
      </c>
      <c r="I11" t="str">
        <f t="shared" si="1"/>
        <v>(bajo medio) Y (bajo alto) -&gt; bajo alto</v>
      </c>
    </row>
    <row r="12" spans="2:9" x14ac:dyDescent="0.35">
      <c r="B12">
        <v>10</v>
      </c>
      <c r="C12" t="s">
        <v>126</v>
      </c>
      <c r="D12" t="s">
        <v>126</v>
      </c>
      <c r="E12" t="s">
        <v>128</v>
      </c>
      <c r="F12" t="str">
        <f t="shared" si="0"/>
        <v>bajo alto</v>
      </c>
      <c r="G12" t="str">
        <f t="shared" si="0"/>
        <v>bajo alto</v>
      </c>
      <c r="H12" t="str">
        <f t="shared" si="0"/>
        <v>bajo muy alto</v>
      </c>
      <c r="I12" t="str">
        <f t="shared" si="1"/>
        <v>(bajo alto) Y (bajo alto) -&gt; bajo muy alto</v>
      </c>
    </row>
    <row r="13" spans="2:9" x14ac:dyDescent="0.35">
      <c r="B13">
        <v>11</v>
      </c>
      <c r="D13" t="s">
        <v>128</v>
      </c>
      <c r="E13" t="s">
        <v>126</v>
      </c>
      <c r="F13" t="str">
        <f t="shared" si="0"/>
        <v xml:space="preserve">bajo </v>
      </c>
      <c r="G13" t="str">
        <f t="shared" si="0"/>
        <v>bajo muy alto</v>
      </c>
      <c r="H13" t="str">
        <f t="shared" si="0"/>
        <v>bajo alto</v>
      </c>
      <c r="I13" t="str">
        <f t="shared" si="1"/>
        <v>(bajo ) Y (bajo muy alto) -&gt; bajo alto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DB7E-00B1-4E66-8647-AE12A25859A3}">
  <dimension ref="B3:L118"/>
  <sheetViews>
    <sheetView topLeftCell="A7" zoomScale="85" zoomScaleNormal="85" workbookViewId="0">
      <selection activeCell="L6" sqref="L6"/>
    </sheetView>
  </sheetViews>
  <sheetFormatPr baseColWidth="10" defaultRowHeight="14.5" x14ac:dyDescent="0.35"/>
  <sheetData>
    <row r="3" spans="2:12" x14ac:dyDescent="0.35">
      <c r="B3" t="s">
        <v>118</v>
      </c>
      <c r="C3" t="s">
        <v>121</v>
      </c>
    </row>
    <row r="4" spans="2:12" x14ac:dyDescent="0.35">
      <c r="B4" t="s">
        <v>0</v>
      </c>
      <c r="L4">
        <f>0.333+0.35</f>
        <v>0.68300000000000005</v>
      </c>
    </row>
    <row r="5" spans="2:12" x14ac:dyDescent="0.35">
      <c r="B5" t="s">
        <v>1</v>
      </c>
      <c r="C5">
        <v>0</v>
      </c>
      <c r="F5" t="s">
        <v>106</v>
      </c>
      <c r="G5" t="s">
        <v>107</v>
      </c>
      <c r="H5" t="s">
        <v>109</v>
      </c>
      <c r="I5" t="s">
        <v>116</v>
      </c>
      <c r="J5" t="s">
        <v>117</v>
      </c>
      <c r="L5">
        <f>+L4/0.05</f>
        <v>13.66</v>
      </c>
    </row>
    <row r="6" spans="2:12" x14ac:dyDescent="0.35">
      <c r="B6" t="s">
        <v>2</v>
      </c>
      <c r="C6">
        <v>100</v>
      </c>
      <c r="F6" t="s">
        <v>1</v>
      </c>
      <c r="G6">
        <v>0</v>
      </c>
      <c r="H6">
        <v>30</v>
      </c>
      <c r="I6">
        <v>50</v>
      </c>
      <c r="J6">
        <v>70</v>
      </c>
      <c r="L6">
        <f>+(0.33+3.5)/0.05</f>
        <v>76.599999999999994</v>
      </c>
    </row>
    <row r="7" spans="2:12" x14ac:dyDescent="0.35">
      <c r="F7" t="s">
        <v>110</v>
      </c>
      <c r="G7">
        <v>0</v>
      </c>
      <c r="H7">
        <v>45</v>
      </c>
      <c r="I7">
        <v>65</v>
      </c>
      <c r="J7">
        <v>90</v>
      </c>
    </row>
    <row r="8" spans="2:12" x14ac:dyDescent="0.35">
      <c r="F8" t="s">
        <v>2</v>
      </c>
      <c r="G8">
        <v>40</v>
      </c>
      <c r="H8">
        <v>60</v>
      </c>
      <c r="I8">
        <v>80</v>
      </c>
      <c r="J8">
        <v>100</v>
      </c>
    </row>
    <row r="9" spans="2:12" x14ac:dyDescent="0.35">
      <c r="F9" t="s">
        <v>112</v>
      </c>
      <c r="G9">
        <f>-1/G8</f>
        <v>-2.5000000000000001E-2</v>
      </c>
      <c r="H9">
        <f>+(1)/(H7-H6)</f>
        <v>6.6666666666666666E-2</v>
      </c>
      <c r="I9">
        <f>+(1)/(I7-I6)</f>
        <v>6.6666666666666666E-2</v>
      </c>
      <c r="J9">
        <f>+(1)/(J7-J6)</f>
        <v>0.05</v>
      </c>
    </row>
    <row r="10" spans="2:12" x14ac:dyDescent="0.35">
      <c r="F10" t="s">
        <v>111</v>
      </c>
      <c r="G10">
        <v>1</v>
      </c>
      <c r="H10">
        <f>-H9*H7+1</f>
        <v>-2</v>
      </c>
      <c r="I10">
        <f>-I9*I7+1</f>
        <v>-3.333333333333333</v>
      </c>
      <c r="J10">
        <f>-J9*J7+1</f>
        <v>-3.5</v>
      </c>
    </row>
    <row r="11" spans="2:12" x14ac:dyDescent="0.35">
      <c r="F11" t="s">
        <v>113</v>
      </c>
      <c r="H11">
        <f>-1/(H8-H7)</f>
        <v>-6.6666666666666666E-2</v>
      </c>
      <c r="I11">
        <f>-1/(I8-I7)</f>
        <v>-6.6666666666666666E-2</v>
      </c>
      <c r="J11">
        <f>-1/(J8-J7)</f>
        <v>-0.1</v>
      </c>
    </row>
    <row r="12" spans="2:12" x14ac:dyDescent="0.35">
      <c r="F12" t="s">
        <v>114</v>
      </c>
      <c r="H12">
        <f>-H11*H8+0</f>
        <v>4</v>
      </c>
      <c r="I12">
        <f>-I11*I8+0</f>
        <v>5.333333333333333</v>
      </c>
      <c r="J12">
        <f>-J11*J8+0</f>
        <v>10</v>
      </c>
    </row>
    <row r="14" spans="2:12" x14ac:dyDescent="0.35">
      <c r="C14" t="s">
        <v>3</v>
      </c>
      <c r="D14">
        <v>100</v>
      </c>
    </row>
    <row r="15" spans="2:12" x14ac:dyDescent="0.35">
      <c r="C15" t="s">
        <v>4</v>
      </c>
      <c r="D15">
        <f>C6/D14</f>
        <v>1</v>
      </c>
    </row>
    <row r="17" spans="5:10" x14ac:dyDescent="0.35">
      <c r="F17" t="s">
        <v>115</v>
      </c>
      <c r="G17" t="s">
        <v>108</v>
      </c>
      <c r="H17" t="s">
        <v>109</v>
      </c>
      <c r="I17" t="s">
        <v>116</v>
      </c>
      <c r="J17" t="s">
        <v>117</v>
      </c>
    </row>
    <row r="18" spans="5:10" x14ac:dyDescent="0.35">
      <c r="E18" t="s">
        <v>5</v>
      </c>
      <c r="F18">
        <f>C5</f>
        <v>0</v>
      </c>
      <c r="G18">
        <f t="shared" ref="G18:G49" si="0">IF($F18&lt;=G$8,G$9*$F18+G$10,0)</f>
        <v>1</v>
      </c>
      <c r="H18">
        <f t="shared" ref="H18:I37" si="1">IF($F18&lt;=H$6,0,IF($F18&lt;=H$7,H$9*$F18+H$10,IF($F18&lt;=H$8,H$11*$F18+H$12,0)))</f>
        <v>0</v>
      </c>
      <c r="I18">
        <f t="shared" si="1"/>
        <v>0</v>
      </c>
      <c r="J18">
        <f>IF($F18&lt;=J$6,0,IF($F18&lt;=J$7,J$9*$F18+J$10,1))</f>
        <v>0</v>
      </c>
    </row>
    <row r="19" spans="5:10" x14ac:dyDescent="0.35">
      <c r="E19" t="s">
        <v>6</v>
      </c>
      <c r="F19">
        <f t="shared" ref="F19:F50" si="2">F18+D$15</f>
        <v>1</v>
      </c>
      <c r="G19">
        <f t="shared" si="0"/>
        <v>0.97499999999999998</v>
      </c>
      <c r="H19">
        <f t="shared" si="1"/>
        <v>0</v>
      </c>
      <c r="I19">
        <f t="shared" si="1"/>
        <v>0</v>
      </c>
      <c r="J19">
        <f t="shared" ref="J19:J82" si="3">IF($F19&lt;=J$6,0,IF($F19&lt;=J$7,J$9*$F19+J$10,1))</f>
        <v>0</v>
      </c>
    </row>
    <row r="20" spans="5:10" x14ac:dyDescent="0.35">
      <c r="E20" t="s">
        <v>7</v>
      </c>
      <c r="F20">
        <f t="shared" si="2"/>
        <v>2</v>
      </c>
      <c r="G20">
        <f t="shared" si="0"/>
        <v>0.95</v>
      </c>
      <c r="H20">
        <f t="shared" si="1"/>
        <v>0</v>
      </c>
      <c r="I20">
        <f t="shared" si="1"/>
        <v>0</v>
      </c>
      <c r="J20">
        <f t="shared" si="3"/>
        <v>0</v>
      </c>
    </row>
    <row r="21" spans="5:10" x14ac:dyDescent="0.35">
      <c r="E21" t="s">
        <v>8</v>
      </c>
      <c r="F21">
        <f t="shared" si="2"/>
        <v>3</v>
      </c>
      <c r="G21">
        <f t="shared" si="0"/>
        <v>0.92500000000000004</v>
      </c>
      <c r="H21">
        <f t="shared" si="1"/>
        <v>0</v>
      </c>
      <c r="I21">
        <f t="shared" si="1"/>
        <v>0</v>
      </c>
      <c r="J21">
        <f>IF($F21&lt;=J$6,0,IF($F21&lt;=J$7,J$9*$F21+J$10,1))</f>
        <v>0</v>
      </c>
    </row>
    <row r="22" spans="5:10" x14ac:dyDescent="0.35">
      <c r="E22" t="s">
        <v>9</v>
      </c>
      <c r="F22">
        <f t="shared" si="2"/>
        <v>4</v>
      </c>
      <c r="G22">
        <f t="shared" si="0"/>
        <v>0.9</v>
      </c>
      <c r="H22">
        <f t="shared" si="1"/>
        <v>0</v>
      </c>
      <c r="I22">
        <f t="shared" si="1"/>
        <v>0</v>
      </c>
      <c r="J22">
        <f>IF($F22&lt;=J$6,0,IF($F22&lt;=J$7,J$9*$F22+J$10,1))</f>
        <v>0</v>
      </c>
    </row>
    <row r="23" spans="5:10" x14ac:dyDescent="0.35">
      <c r="E23" t="s">
        <v>10</v>
      </c>
      <c r="F23">
        <f t="shared" si="2"/>
        <v>5</v>
      </c>
      <c r="G23">
        <f t="shared" si="0"/>
        <v>0.875</v>
      </c>
      <c r="H23">
        <f t="shared" si="1"/>
        <v>0</v>
      </c>
      <c r="I23">
        <f t="shared" si="1"/>
        <v>0</v>
      </c>
      <c r="J23">
        <f t="shared" si="3"/>
        <v>0</v>
      </c>
    </row>
    <row r="24" spans="5:10" x14ac:dyDescent="0.35">
      <c r="E24" t="s">
        <v>11</v>
      </c>
      <c r="F24">
        <f t="shared" si="2"/>
        <v>6</v>
      </c>
      <c r="G24">
        <f t="shared" si="0"/>
        <v>0.85</v>
      </c>
      <c r="H24">
        <f t="shared" si="1"/>
        <v>0</v>
      </c>
      <c r="I24">
        <f t="shared" si="1"/>
        <v>0</v>
      </c>
      <c r="J24">
        <f t="shared" si="3"/>
        <v>0</v>
      </c>
    </row>
    <row r="25" spans="5:10" x14ac:dyDescent="0.35">
      <c r="E25" t="s">
        <v>12</v>
      </c>
      <c r="F25">
        <f t="shared" si="2"/>
        <v>7</v>
      </c>
      <c r="G25">
        <f t="shared" si="0"/>
        <v>0.82499999999999996</v>
      </c>
      <c r="H25">
        <f t="shared" si="1"/>
        <v>0</v>
      </c>
      <c r="I25">
        <f t="shared" si="1"/>
        <v>0</v>
      </c>
      <c r="J25">
        <f t="shared" si="3"/>
        <v>0</v>
      </c>
    </row>
    <row r="26" spans="5:10" x14ac:dyDescent="0.35">
      <c r="E26" t="s">
        <v>13</v>
      </c>
      <c r="F26">
        <f t="shared" si="2"/>
        <v>8</v>
      </c>
      <c r="G26">
        <f t="shared" si="0"/>
        <v>0.8</v>
      </c>
      <c r="H26">
        <f t="shared" si="1"/>
        <v>0</v>
      </c>
      <c r="I26">
        <f t="shared" si="1"/>
        <v>0</v>
      </c>
      <c r="J26">
        <f t="shared" si="3"/>
        <v>0</v>
      </c>
    </row>
    <row r="27" spans="5:10" x14ac:dyDescent="0.35">
      <c r="E27" t="s">
        <v>14</v>
      </c>
      <c r="F27">
        <f t="shared" si="2"/>
        <v>9</v>
      </c>
      <c r="G27">
        <f t="shared" si="0"/>
        <v>0.77500000000000002</v>
      </c>
      <c r="H27">
        <f t="shared" si="1"/>
        <v>0</v>
      </c>
      <c r="I27">
        <f t="shared" si="1"/>
        <v>0</v>
      </c>
      <c r="J27">
        <f t="shared" si="3"/>
        <v>0</v>
      </c>
    </row>
    <row r="28" spans="5:10" x14ac:dyDescent="0.35">
      <c r="E28" t="s">
        <v>15</v>
      </c>
      <c r="F28">
        <f t="shared" si="2"/>
        <v>10</v>
      </c>
      <c r="G28">
        <f t="shared" si="0"/>
        <v>0.75</v>
      </c>
      <c r="H28">
        <f t="shared" si="1"/>
        <v>0</v>
      </c>
      <c r="I28">
        <f t="shared" si="1"/>
        <v>0</v>
      </c>
      <c r="J28">
        <f t="shared" si="3"/>
        <v>0</v>
      </c>
    </row>
    <row r="29" spans="5:10" x14ac:dyDescent="0.35">
      <c r="E29" t="s">
        <v>16</v>
      </c>
      <c r="F29">
        <f t="shared" si="2"/>
        <v>11</v>
      </c>
      <c r="G29">
        <f t="shared" si="0"/>
        <v>0.72499999999999998</v>
      </c>
      <c r="H29">
        <f t="shared" si="1"/>
        <v>0</v>
      </c>
      <c r="I29">
        <f t="shared" si="1"/>
        <v>0</v>
      </c>
      <c r="J29">
        <f t="shared" si="3"/>
        <v>0</v>
      </c>
    </row>
    <row r="30" spans="5:10" x14ac:dyDescent="0.35">
      <c r="E30" t="s">
        <v>17</v>
      </c>
      <c r="F30">
        <f t="shared" si="2"/>
        <v>12</v>
      </c>
      <c r="G30">
        <f t="shared" si="0"/>
        <v>0.7</v>
      </c>
      <c r="H30">
        <f t="shared" si="1"/>
        <v>0</v>
      </c>
      <c r="I30">
        <f t="shared" si="1"/>
        <v>0</v>
      </c>
      <c r="J30">
        <f t="shared" si="3"/>
        <v>0</v>
      </c>
    </row>
    <row r="31" spans="5:10" x14ac:dyDescent="0.35">
      <c r="E31" t="s">
        <v>18</v>
      </c>
      <c r="F31">
        <f t="shared" si="2"/>
        <v>13</v>
      </c>
      <c r="G31">
        <f t="shared" si="0"/>
        <v>0.67500000000000004</v>
      </c>
      <c r="H31">
        <f t="shared" si="1"/>
        <v>0</v>
      </c>
      <c r="I31">
        <f t="shared" si="1"/>
        <v>0</v>
      </c>
      <c r="J31">
        <f t="shared" si="3"/>
        <v>0</v>
      </c>
    </row>
    <row r="32" spans="5:10" x14ac:dyDescent="0.35">
      <c r="E32" t="s">
        <v>19</v>
      </c>
      <c r="F32">
        <f t="shared" si="2"/>
        <v>14</v>
      </c>
      <c r="G32">
        <f t="shared" si="0"/>
        <v>0.64999999999999991</v>
      </c>
      <c r="H32">
        <f t="shared" si="1"/>
        <v>0</v>
      </c>
      <c r="I32">
        <f t="shared" si="1"/>
        <v>0</v>
      </c>
      <c r="J32">
        <f t="shared" si="3"/>
        <v>0</v>
      </c>
    </row>
    <row r="33" spans="5:10" x14ac:dyDescent="0.35">
      <c r="E33" t="s">
        <v>20</v>
      </c>
      <c r="F33">
        <f t="shared" si="2"/>
        <v>15</v>
      </c>
      <c r="G33">
        <f t="shared" si="0"/>
        <v>0.625</v>
      </c>
      <c r="H33">
        <f t="shared" si="1"/>
        <v>0</v>
      </c>
      <c r="I33">
        <f t="shared" si="1"/>
        <v>0</v>
      </c>
      <c r="J33">
        <f t="shared" si="3"/>
        <v>0</v>
      </c>
    </row>
    <row r="34" spans="5:10" x14ac:dyDescent="0.35">
      <c r="E34" t="s">
        <v>21</v>
      </c>
      <c r="F34">
        <f t="shared" si="2"/>
        <v>16</v>
      </c>
      <c r="G34">
        <f t="shared" si="0"/>
        <v>0.6</v>
      </c>
      <c r="H34">
        <f t="shared" si="1"/>
        <v>0</v>
      </c>
      <c r="I34">
        <f t="shared" si="1"/>
        <v>0</v>
      </c>
      <c r="J34">
        <f t="shared" si="3"/>
        <v>0</v>
      </c>
    </row>
    <row r="35" spans="5:10" x14ac:dyDescent="0.35">
      <c r="E35" t="s">
        <v>22</v>
      </c>
      <c r="F35">
        <f t="shared" si="2"/>
        <v>17</v>
      </c>
      <c r="G35">
        <f t="shared" si="0"/>
        <v>0.57499999999999996</v>
      </c>
      <c r="H35">
        <f t="shared" si="1"/>
        <v>0</v>
      </c>
      <c r="I35">
        <f t="shared" si="1"/>
        <v>0</v>
      </c>
      <c r="J35">
        <f t="shared" si="3"/>
        <v>0</v>
      </c>
    </row>
    <row r="36" spans="5:10" x14ac:dyDescent="0.35">
      <c r="E36" t="s">
        <v>23</v>
      </c>
      <c r="F36">
        <f t="shared" si="2"/>
        <v>18</v>
      </c>
      <c r="G36">
        <f t="shared" si="0"/>
        <v>0.55000000000000004</v>
      </c>
      <c r="H36">
        <f t="shared" si="1"/>
        <v>0</v>
      </c>
      <c r="I36">
        <f t="shared" si="1"/>
        <v>0</v>
      </c>
      <c r="J36">
        <f t="shared" si="3"/>
        <v>0</v>
      </c>
    </row>
    <row r="37" spans="5:10" x14ac:dyDescent="0.35">
      <c r="E37" t="s">
        <v>24</v>
      </c>
      <c r="F37">
        <f t="shared" si="2"/>
        <v>19</v>
      </c>
      <c r="G37">
        <f t="shared" si="0"/>
        <v>0.52499999999999991</v>
      </c>
      <c r="H37">
        <f t="shared" si="1"/>
        <v>0</v>
      </c>
      <c r="I37">
        <f t="shared" si="1"/>
        <v>0</v>
      </c>
      <c r="J37">
        <f t="shared" si="3"/>
        <v>0</v>
      </c>
    </row>
    <row r="38" spans="5:10" x14ac:dyDescent="0.35">
      <c r="E38" t="s">
        <v>25</v>
      </c>
      <c r="F38">
        <f t="shared" si="2"/>
        <v>20</v>
      </c>
      <c r="G38">
        <f t="shared" si="0"/>
        <v>0.5</v>
      </c>
      <c r="H38">
        <f t="shared" ref="H38:I57" si="4">IF($F38&lt;=H$6,0,IF($F38&lt;=H$7,H$9*$F38+H$10,IF($F38&lt;=H$8,H$11*$F38+H$12,0)))</f>
        <v>0</v>
      </c>
      <c r="I38">
        <f t="shared" si="4"/>
        <v>0</v>
      </c>
      <c r="J38">
        <f t="shared" si="3"/>
        <v>0</v>
      </c>
    </row>
    <row r="39" spans="5:10" x14ac:dyDescent="0.35">
      <c r="E39" t="s">
        <v>26</v>
      </c>
      <c r="F39">
        <f t="shared" si="2"/>
        <v>21</v>
      </c>
      <c r="G39">
        <f t="shared" si="0"/>
        <v>0.47499999999999998</v>
      </c>
      <c r="H39">
        <f t="shared" si="4"/>
        <v>0</v>
      </c>
      <c r="I39">
        <f t="shared" si="4"/>
        <v>0</v>
      </c>
      <c r="J39">
        <f t="shared" si="3"/>
        <v>0</v>
      </c>
    </row>
    <row r="40" spans="5:10" x14ac:dyDescent="0.35">
      <c r="E40" t="s">
        <v>27</v>
      </c>
      <c r="F40">
        <f t="shared" si="2"/>
        <v>22</v>
      </c>
      <c r="G40">
        <f t="shared" si="0"/>
        <v>0.44999999999999996</v>
      </c>
      <c r="H40">
        <f t="shared" si="4"/>
        <v>0</v>
      </c>
      <c r="I40">
        <f t="shared" si="4"/>
        <v>0</v>
      </c>
      <c r="J40">
        <f t="shared" si="3"/>
        <v>0</v>
      </c>
    </row>
    <row r="41" spans="5:10" x14ac:dyDescent="0.35">
      <c r="E41" t="s">
        <v>28</v>
      </c>
      <c r="F41">
        <f t="shared" si="2"/>
        <v>23</v>
      </c>
      <c r="G41">
        <f t="shared" si="0"/>
        <v>0.42499999999999993</v>
      </c>
      <c r="H41">
        <f t="shared" si="4"/>
        <v>0</v>
      </c>
      <c r="I41">
        <f t="shared" si="4"/>
        <v>0</v>
      </c>
      <c r="J41">
        <f t="shared" si="3"/>
        <v>0</v>
      </c>
    </row>
    <row r="42" spans="5:10" x14ac:dyDescent="0.35">
      <c r="E42" t="s">
        <v>29</v>
      </c>
      <c r="F42">
        <f t="shared" si="2"/>
        <v>24</v>
      </c>
      <c r="G42">
        <f t="shared" si="0"/>
        <v>0.39999999999999991</v>
      </c>
      <c r="H42">
        <f t="shared" si="4"/>
        <v>0</v>
      </c>
      <c r="I42">
        <f t="shared" si="4"/>
        <v>0</v>
      </c>
      <c r="J42">
        <f t="shared" si="3"/>
        <v>0</v>
      </c>
    </row>
    <row r="43" spans="5:10" x14ac:dyDescent="0.35">
      <c r="E43" t="s">
        <v>30</v>
      </c>
      <c r="F43">
        <f t="shared" si="2"/>
        <v>25</v>
      </c>
      <c r="G43">
        <f t="shared" si="0"/>
        <v>0.375</v>
      </c>
      <c r="H43">
        <f t="shared" si="4"/>
        <v>0</v>
      </c>
      <c r="I43">
        <f t="shared" si="4"/>
        <v>0</v>
      </c>
      <c r="J43">
        <f t="shared" si="3"/>
        <v>0</v>
      </c>
    </row>
    <row r="44" spans="5:10" x14ac:dyDescent="0.35">
      <c r="E44" t="s">
        <v>31</v>
      </c>
      <c r="F44">
        <f t="shared" si="2"/>
        <v>26</v>
      </c>
      <c r="G44">
        <f t="shared" si="0"/>
        <v>0.35</v>
      </c>
      <c r="H44">
        <f t="shared" si="4"/>
        <v>0</v>
      </c>
      <c r="I44">
        <f t="shared" si="4"/>
        <v>0</v>
      </c>
      <c r="J44">
        <f t="shared" si="3"/>
        <v>0</v>
      </c>
    </row>
    <row r="45" spans="5:10" x14ac:dyDescent="0.35">
      <c r="E45" t="s">
        <v>32</v>
      </c>
      <c r="F45">
        <f t="shared" si="2"/>
        <v>27</v>
      </c>
      <c r="G45">
        <f t="shared" si="0"/>
        <v>0.32499999999999996</v>
      </c>
      <c r="H45">
        <f t="shared" si="4"/>
        <v>0</v>
      </c>
      <c r="I45">
        <f t="shared" si="4"/>
        <v>0</v>
      </c>
      <c r="J45">
        <f t="shared" si="3"/>
        <v>0</v>
      </c>
    </row>
    <row r="46" spans="5:10" x14ac:dyDescent="0.35">
      <c r="E46" t="s">
        <v>33</v>
      </c>
      <c r="F46">
        <f t="shared" si="2"/>
        <v>28</v>
      </c>
      <c r="G46">
        <f t="shared" si="0"/>
        <v>0.29999999999999993</v>
      </c>
      <c r="H46">
        <f t="shared" si="4"/>
        <v>0</v>
      </c>
      <c r="I46">
        <f t="shared" si="4"/>
        <v>0</v>
      </c>
      <c r="J46">
        <f t="shared" si="3"/>
        <v>0</v>
      </c>
    </row>
    <row r="47" spans="5:10" x14ac:dyDescent="0.35">
      <c r="E47" t="s">
        <v>34</v>
      </c>
      <c r="F47">
        <f t="shared" si="2"/>
        <v>29</v>
      </c>
      <c r="G47">
        <f t="shared" si="0"/>
        <v>0.27499999999999991</v>
      </c>
      <c r="H47">
        <f t="shared" si="4"/>
        <v>0</v>
      </c>
      <c r="I47">
        <f t="shared" si="4"/>
        <v>0</v>
      </c>
      <c r="J47">
        <f t="shared" si="3"/>
        <v>0</v>
      </c>
    </row>
    <row r="48" spans="5:10" x14ac:dyDescent="0.35">
      <c r="E48" t="s">
        <v>35</v>
      </c>
      <c r="F48">
        <f t="shared" si="2"/>
        <v>30</v>
      </c>
      <c r="G48">
        <f t="shared" si="0"/>
        <v>0.25</v>
      </c>
      <c r="H48">
        <f t="shared" si="4"/>
        <v>0</v>
      </c>
      <c r="I48">
        <f t="shared" si="4"/>
        <v>0</v>
      </c>
      <c r="J48">
        <f t="shared" si="3"/>
        <v>0</v>
      </c>
    </row>
    <row r="49" spans="5:10" x14ac:dyDescent="0.35">
      <c r="E49" t="s">
        <v>36</v>
      </c>
      <c r="F49">
        <f t="shared" si="2"/>
        <v>31</v>
      </c>
      <c r="G49">
        <f t="shared" si="0"/>
        <v>0.22499999999999998</v>
      </c>
      <c r="H49">
        <f t="shared" si="4"/>
        <v>6.666666666666643E-2</v>
      </c>
      <c r="I49">
        <f t="shared" si="4"/>
        <v>0</v>
      </c>
      <c r="J49">
        <f t="shared" si="3"/>
        <v>0</v>
      </c>
    </row>
    <row r="50" spans="5:10" x14ac:dyDescent="0.35">
      <c r="E50" t="s">
        <v>37</v>
      </c>
      <c r="F50">
        <f t="shared" si="2"/>
        <v>32</v>
      </c>
      <c r="G50">
        <f t="shared" ref="G50:G78" si="5">IF($F50&lt;=G$8,G$9*$F50+G$10,0)</f>
        <v>0.19999999999999996</v>
      </c>
      <c r="H50">
        <f t="shared" si="4"/>
        <v>0.1333333333333333</v>
      </c>
      <c r="I50">
        <f t="shared" si="4"/>
        <v>0</v>
      </c>
      <c r="J50">
        <f t="shared" si="3"/>
        <v>0</v>
      </c>
    </row>
    <row r="51" spans="5:10" x14ac:dyDescent="0.35">
      <c r="E51" t="s">
        <v>38</v>
      </c>
      <c r="F51">
        <f t="shared" ref="F51:F78" si="6">F50+D$15</f>
        <v>33</v>
      </c>
      <c r="G51">
        <f t="shared" si="5"/>
        <v>0.17499999999999993</v>
      </c>
      <c r="H51">
        <f t="shared" si="4"/>
        <v>0.20000000000000018</v>
      </c>
      <c r="I51">
        <f t="shared" si="4"/>
        <v>0</v>
      </c>
      <c r="J51">
        <f t="shared" si="3"/>
        <v>0</v>
      </c>
    </row>
    <row r="52" spans="5:10" x14ac:dyDescent="0.35">
      <c r="E52" t="s">
        <v>39</v>
      </c>
      <c r="F52">
        <f t="shared" si="6"/>
        <v>34</v>
      </c>
      <c r="G52">
        <f t="shared" si="5"/>
        <v>0.14999999999999991</v>
      </c>
      <c r="H52">
        <f t="shared" si="4"/>
        <v>0.26666666666666661</v>
      </c>
      <c r="I52">
        <f t="shared" si="4"/>
        <v>0</v>
      </c>
      <c r="J52">
        <f t="shared" si="3"/>
        <v>0</v>
      </c>
    </row>
    <row r="53" spans="5:10" x14ac:dyDescent="0.35">
      <c r="E53" t="s">
        <v>40</v>
      </c>
      <c r="F53">
        <f t="shared" si="6"/>
        <v>35</v>
      </c>
      <c r="G53">
        <f t="shared" si="5"/>
        <v>0.125</v>
      </c>
      <c r="H53">
        <f t="shared" si="4"/>
        <v>0.33333333333333348</v>
      </c>
      <c r="I53">
        <f t="shared" si="4"/>
        <v>0</v>
      </c>
      <c r="J53">
        <f t="shared" si="3"/>
        <v>0</v>
      </c>
    </row>
    <row r="54" spans="5:10" x14ac:dyDescent="0.35">
      <c r="E54" t="s">
        <v>41</v>
      </c>
      <c r="F54">
        <f t="shared" si="6"/>
        <v>36</v>
      </c>
      <c r="G54">
        <f t="shared" si="5"/>
        <v>9.9999999999999978E-2</v>
      </c>
      <c r="H54">
        <f t="shared" si="4"/>
        <v>0.39999999999999991</v>
      </c>
      <c r="I54">
        <f t="shared" si="4"/>
        <v>0</v>
      </c>
      <c r="J54">
        <f t="shared" si="3"/>
        <v>0</v>
      </c>
    </row>
    <row r="55" spans="5:10" x14ac:dyDescent="0.35">
      <c r="E55" t="s">
        <v>42</v>
      </c>
      <c r="F55">
        <f t="shared" si="6"/>
        <v>37</v>
      </c>
      <c r="G55">
        <f t="shared" si="5"/>
        <v>7.4999999999999956E-2</v>
      </c>
      <c r="H55">
        <f t="shared" si="4"/>
        <v>0.46666666666666679</v>
      </c>
      <c r="I55">
        <f t="shared" si="4"/>
        <v>0</v>
      </c>
      <c r="J55">
        <f t="shared" si="3"/>
        <v>0</v>
      </c>
    </row>
    <row r="56" spans="5:10" x14ac:dyDescent="0.35">
      <c r="E56" t="s">
        <v>43</v>
      </c>
      <c r="F56">
        <f t="shared" si="6"/>
        <v>38</v>
      </c>
      <c r="G56">
        <f t="shared" si="5"/>
        <v>4.9999999999999933E-2</v>
      </c>
      <c r="H56">
        <f t="shared" si="4"/>
        <v>0.53333333333333321</v>
      </c>
      <c r="I56">
        <f t="shared" si="4"/>
        <v>0</v>
      </c>
      <c r="J56">
        <f t="shared" si="3"/>
        <v>0</v>
      </c>
    </row>
    <row r="57" spans="5:10" x14ac:dyDescent="0.35">
      <c r="E57" t="s">
        <v>44</v>
      </c>
      <c r="F57">
        <f t="shared" si="6"/>
        <v>39</v>
      </c>
      <c r="G57">
        <f t="shared" si="5"/>
        <v>2.4999999999999911E-2</v>
      </c>
      <c r="H57">
        <f t="shared" si="4"/>
        <v>0.60000000000000009</v>
      </c>
      <c r="I57">
        <f t="shared" si="4"/>
        <v>0</v>
      </c>
      <c r="J57">
        <f t="shared" si="3"/>
        <v>0</v>
      </c>
    </row>
    <row r="58" spans="5:10" x14ac:dyDescent="0.35">
      <c r="E58" t="s">
        <v>45</v>
      </c>
      <c r="F58">
        <f t="shared" si="6"/>
        <v>40</v>
      </c>
      <c r="G58">
        <f t="shared" si="5"/>
        <v>0</v>
      </c>
      <c r="H58">
        <f t="shared" ref="H58:I78" si="7">IF($F58&lt;=H$6,0,IF($F58&lt;=H$7,H$9*$F58+H$10,IF($F58&lt;=H$8,H$11*$F58+H$12,0)))</f>
        <v>0.66666666666666652</v>
      </c>
      <c r="I58">
        <f t="shared" si="7"/>
        <v>0</v>
      </c>
      <c r="J58">
        <f t="shared" si="3"/>
        <v>0</v>
      </c>
    </row>
    <row r="59" spans="5:10" x14ac:dyDescent="0.35">
      <c r="E59" t="s">
        <v>46</v>
      </c>
      <c r="F59">
        <f t="shared" si="6"/>
        <v>41</v>
      </c>
      <c r="G59">
        <f t="shared" si="5"/>
        <v>0</v>
      </c>
      <c r="H59">
        <f t="shared" si="7"/>
        <v>0.73333333333333339</v>
      </c>
      <c r="I59">
        <f t="shared" si="7"/>
        <v>0</v>
      </c>
      <c r="J59">
        <f t="shared" si="3"/>
        <v>0</v>
      </c>
    </row>
    <row r="60" spans="5:10" x14ac:dyDescent="0.35">
      <c r="E60" t="s">
        <v>47</v>
      </c>
      <c r="F60">
        <f t="shared" si="6"/>
        <v>42</v>
      </c>
      <c r="G60">
        <f t="shared" si="5"/>
        <v>0</v>
      </c>
      <c r="H60">
        <f t="shared" si="7"/>
        <v>0.79999999999999982</v>
      </c>
      <c r="I60">
        <f t="shared" si="7"/>
        <v>0</v>
      </c>
      <c r="J60">
        <f t="shared" si="3"/>
        <v>0</v>
      </c>
    </row>
    <row r="61" spans="5:10" x14ac:dyDescent="0.35">
      <c r="E61" t="s">
        <v>48</v>
      </c>
      <c r="F61">
        <f t="shared" si="6"/>
        <v>43</v>
      </c>
      <c r="G61">
        <f t="shared" si="5"/>
        <v>0</v>
      </c>
      <c r="H61">
        <f t="shared" si="7"/>
        <v>0.8666666666666667</v>
      </c>
      <c r="I61">
        <f t="shared" si="7"/>
        <v>0</v>
      </c>
      <c r="J61">
        <f t="shared" si="3"/>
        <v>0</v>
      </c>
    </row>
    <row r="62" spans="5:10" x14ac:dyDescent="0.35">
      <c r="E62" t="s">
        <v>49</v>
      </c>
      <c r="F62">
        <f t="shared" si="6"/>
        <v>44</v>
      </c>
      <c r="G62">
        <f t="shared" si="5"/>
        <v>0</v>
      </c>
      <c r="H62">
        <f t="shared" si="7"/>
        <v>0.93333333333333313</v>
      </c>
      <c r="I62">
        <f t="shared" si="7"/>
        <v>0</v>
      </c>
      <c r="J62">
        <f t="shared" si="3"/>
        <v>0</v>
      </c>
    </row>
    <row r="63" spans="5:10" x14ac:dyDescent="0.35">
      <c r="E63" t="s">
        <v>50</v>
      </c>
      <c r="F63">
        <f t="shared" si="6"/>
        <v>45</v>
      </c>
      <c r="G63">
        <f t="shared" si="5"/>
        <v>0</v>
      </c>
      <c r="H63">
        <f t="shared" si="7"/>
        <v>1</v>
      </c>
      <c r="I63">
        <f t="shared" si="7"/>
        <v>0</v>
      </c>
      <c r="J63">
        <f t="shared" si="3"/>
        <v>0</v>
      </c>
    </row>
    <row r="64" spans="5:10" x14ac:dyDescent="0.35">
      <c r="E64" t="s">
        <v>51</v>
      </c>
      <c r="F64">
        <f t="shared" si="6"/>
        <v>46</v>
      </c>
      <c r="G64">
        <f t="shared" si="5"/>
        <v>0</v>
      </c>
      <c r="H64">
        <f t="shared" si="7"/>
        <v>0.93333333333333357</v>
      </c>
      <c r="I64">
        <f t="shared" si="7"/>
        <v>0</v>
      </c>
      <c r="J64">
        <f t="shared" si="3"/>
        <v>0</v>
      </c>
    </row>
    <row r="65" spans="5:10" x14ac:dyDescent="0.35">
      <c r="E65" t="s">
        <v>52</v>
      </c>
      <c r="F65">
        <f t="shared" si="6"/>
        <v>47</v>
      </c>
      <c r="G65">
        <f t="shared" si="5"/>
        <v>0</v>
      </c>
      <c r="H65">
        <f t="shared" si="7"/>
        <v>0.8666666666666667</v>
      </c>
      <c r="I65">
        <f t="shared" si="7"/>
        <v>0</v>
      </c>
      <c r="J65">
        <f t="shared" si="3"/>
        <v>0</v>
      </c>
    </row>
    <row r="66" spans="5:10" x14ac:dyDescent="0.35">
      <c r="E66" t="s">
        <v>53</v>
      </c>
      <c r="F66">
        <f t="shared" si="6"/>
        <v>48</v>
      </c>
      <c r="G66">
        <f t="shared" si="5"/>
        <v>0</v>
      </c>
      <c r="H66">
        <f t="shared" si="7"/>
        <v>0.79999999999999982</v>
      </c>
      <c r="I66">
        <f t="shared" si="7"/>
        <v>0</v>
      </c>
      <c r="J66">
        <f t="shared" si="3"/>
        <v>0</v>
      </c>
    </row>
    <row r="67" spans="5:10" x14ac:dyDescent="0.35">
      <c r="E67" t="s">
        <v>54</v>
      </c>
      <c r="F67">
        <f t="shared" si="6"/>
        <v>49</v>
      </c>
      <c r="G67">
        <f t="shared" si="5"/>
        <v>0</v>
      </c>
      <c r="H67">
        <f t="shared" si="7"/>
        <v>0.73333333333333339</v>
      </c>
      <c r="I67">
        <f t="shared" si="7"/>
        <v>0</v>
      </c>
      <c r="J67">
        <f t="shared" si="3"/>
        <v>0</v>
      </c>
    </row>
    <row r="68" spans="5:10" x14ac:dyDescent="0.35">
      <c r="E68" t="s">
        <v>55</v>
      </c>
      <c r="F68">
        <f t="shared" si="6"/>
        <v>50</v>
      </c>
      <c r="G68">
        <f t="shared" si="5"/>
        <v>0</v>
      </c>
      <c r="H68">
        <f t="shared" si="7"/>
        <v>0.66666666666666652</v>
      </c>
      <c r="I68">
        <f t="shared" si="7"/>
        <v>0</v>
      </c>
      <c r="J68">
        <f t="shared" si="3"/>
        <v>0</v>
      </c>
    </row>
    <row r="69" spans="5:10" x14ac:dyDescent="0.35">
      <c r="E69" t="s">
        <v>56</v>
      </c>
      <c r="F69">
        <f t="shared" si="6"/>
        <v>51</v>
      </c>
      <c r="G69">
        <f t="shared" si="5"/>
        <v>0</v>
      </c>
      <c r="H69">
        <f t="shared" si="7"/>
        <v>0.60000000000000009</v>
      </c>
      <c r="I69">
        <f t="shared" si="7"/>
        <v>6.6666666666666874E-2</v>
      </c>
      <c r="J69">
        <f t="shared" si="3"/>
        <v>0</v>
      </c>
    </row>
    <row r="70" spans="5:10" x14ac:dyDescent="0.35">
      <c r="E70" t="s">
        <v>57</v>
      </c>
      <c r="F70">
        <f t="shared" si="6"/>
        <v>52</v>
      </c>
      <c r="G70">
        <f t="shared" si="5"/>
        <v>0</v>
      </c>
      <c r="H70">
        <f t="shared" si="7"/>
        <v>0.53333333333333321</v>
      </c>
      <c r="I70">
        <f t="shared" si="7"/>
        <v>0.13333333333333375</v>
      </c>
      <c r="J70">
        <f t="shared" si="3"/>
        <v>0</v>
      </c>
    </row>
    <row r="71" spans="5:10" x14ac:dyDescent="0.35">
      <c r="E71" t="s">
        <v>58</v>
      </c>
      <c r="F71">
        <f t="shared" si="6"/>
        <v>53</v>
      </c>
      <c r="G71">
        <f t="shared" si="5"/>
        <v>0</v>
      </c>
      <c r="H71">
        <f t="shared" si="7"/>
        <v>0.46666666666666679</v>
      </c>
      <c r="I71">
        <f t="shared" si="7"/>
        <v>0.20000000000000018</v>
      </c>
      <c r="J71">
        <f t="shared" si="3"/>
        <v>0</v>
      </c>
    </row>
    <row r="72" spans="5:10" x14ac:dyDescent="0.35">
      <c r="E72" t="s">
        <v>59</v>
      </c>
      <c r="F72">
        <f t="shared" si="6"/>
        <v>54</v>
      </c>
      <c r="G72">
        <f t="shared" si="5"/>
        <v>0</v>
      </c>
      <c r="H72">
        <f t="shared" si="7"/>
        <v>0.39999999999999991</v>
      </c>
      <c r="I72">
        <f t="shared" si="7"/>
        <v>0.26666666666666705</v>
      </c>
      <c r="J72">
        <f t="shared" si="3"/>
        <v>0</v>
      </c>
    </row>
    <row r="73" spans="5:10" x14ac:dyDescent="0.35">
      <c r="E73" t="s">
        <v>60</v>
      </c>
      <c r="F73">
        <f t="shared" si="6"/>
        <v>55</v>
      </c>
      <c r="G73">
        <f t="shared" si="5"/>
        <v>0</v>
      </c>
      <c r="H73">
        <f t="shared" si="7"/>
        <v>0.33333333333333348</v>
      </c>
      <c r="I73">
        <f t="shared" si="7"/>
        <v>0.33333333333333348</v>
      </c>
      <c r="J73">
        <f t="shared" si="3"/>
        <v>0</v>
      </c>
    </row>
    <row r="74" spans="5:10" x14ac:dyDescent="0.35">
      <c r="E74" t="s">
        <v>61</v>
      </c>
      <c r="F74">
        <f t="shared" si="6"/>
        <v>56</v>
      </c>
      <c r="G74">
        <f t="shared" si="5"/>
        <v>0</v>
      </c>
      <c r="H74">
        <f t="shared" si="7"/>
        <v>0.26666666666666661</v>
      </c>
      <c r="I74">
        <f t="shared" si="7"/>
        <v>0.40000000000000036</v>
      </c>
      <c r="J74">
        <f t="shared" si="3"/>
        <v>0</v>
      </c>
    </row>
    <row r="75" spans="5:10" x14ac:dyDescent="0.35">
      <c r="E75" t="s">
        <v>62</v>
      </c>
      <c r="F75">
        <f t="shared" si="6"/>
        <v>57</v>
      </c>
      <c r="G75">
        <f t="shared" si="5"/>
        <v>0</v>
      </c>
      <c r="H75">
        <f t="shared" si="7"/>
        <v>0.20000000000000018</v>
      </c>
      <c r="I75">
        <f t="shared" si="7"/>
        <v>0.46666666666666679</v>
      </c>
      <c r="J75">
        <f t="shared" si="3"/>
        <v>0</v>
      </c>
    </row>
    <row r="76" spans="5:10" x14ac:dyDescent="0.35">
      <c r="E76" t="s">
        <v>63</v>
      </c>
      <c r="F76">
        <f t="shared" si="6"/>
        <v>58</v>
      </c>
      <c r="G76">
        <f t="shared" si="5"/>
        <v>0</v>
      </c>
      <c r="H76">
        <f t="shared" si="7"/>
        <v>0.1333333333333333</v>
      </c>
      <c r="I76">
        <f t="shared" si="7"/>
        <v>0.53333333333333366</v>
      </c>
      <c r="J76">
        <f t="shared" si="3"/>
        <v>0</v>
      </c>
    </row>
    <row r="77" spans="5:10" x14ac:dyDescent="0.35">
      <c r="E77" t="s">
        <v>64</v>
      </c>
      <c r="F77">
        <f t="shared" si="6"/>
        <v>59</v>
      </c>
      <c r="G77">
        <f t="shared" si="5"/>
        <v>0</v>
      </c>
      <c r="H77">
        <f t="shared" si="7"/>
        <v>6.6666666666666874E-2</v>
      </c>
      <c r="I77">
        <f t="shared" si="7"/>
        <v>0.60000000000000009</v>
      </c>
      <c r="J77">
        <f t="shared" si="3"/>
        <v>0</v>
      </c>
    </row>
    <row r="78" spans="5:10" x14ac:dyDescent="0.35">
      <c r="E78" t="s">
        <v>65</v>
      </c>
      <c r="F78">
        <f t="shared" si="6"/>
        <v>60</v>
      </c>
      <c r="G78">
        <f t="shared" si="5"/>
        <v>0</v>
      </c>
      <c r="H78">
        <f t="shared" si="7"/>
        <v>0</v>
      </c>
      <c r="I78">
        <f t="shared" si="7"/>
        <v>0.66666666666666696</v>
      </c>
      <c r="J78">
        <f t="shared" si="3"/>
        <v>0</v>
      </c>
    </row>
    <row r="79" spans="5:10" x14ac:dyDescent="0.35">
      <c r="E79" t="s">
        <v>66</v>
      </c>
      <c r="F79">
        <f t="shared" ref="F79:F118" si="8">F78+D$15</f>
        <v>61</v>
      </c>
      <c r="G79">
        <f t="shared" ref="G79:G118" si="9">IF($F79&lt;=G$8,G$9*$F79+G$10,0)</f>
        <v>0</v>
      </c>
      <c r="H79">
        <f t="shared" ref="H79:I94" si="10">IF($F79&lt;=H$6,0,IF($F79&lt;=H$7,H$9*$F79+H$10,IF($F79&lt;=H$8,H$11*$F79+H$12,0)))</f>
        <v>0</v>
      </c>
      <c r="I79">
        <f t="shared" si="10"/>
        <v>0.73333333333333339</v>
      </c>
      <c r="J79">
        <f t="shared" si="3"/>
        <v>0</v>
      </c>
    </row>
    <row r="80" spans="5:10" x14ac:dyDescent="0.35">
      <c r="E80" t="s">
        <v>67</v>
      </c>
      <c r="F80">
        <f t="shared" si="8"/>
        <v>62</v>
      </c>
      <c r="G80">
        <f t="shared" si="9"/>
        <v>0</v>
      </c>
      <c r="H80">
        <f t="shared" si="10"/>
        <v>0</v>
      </c>
      <c r="I80">
        <f t="shared" si="10"/>
        <v>0.79999999999999982</v>
      </c>
      <c r="J80">
        <f t="shared" si="3"/>
        <v>0</v>
      </c>
    </row>
    <row r="81" spans="5:10" x14ac:dyDescent="0.35">
      <c r="E81" t="s">
        <v>68</v>
      </c>
      <c r="F81">
        <f t="shared" si="8"/>
        <v>63</v>
      </c>
      <c r="G81">
        <f t="shared" si="9"/>
        <v>0</v>
      </c>
      <c r="H81">
        <f t="shared" si="10"/>
        <v>0</v>
      </c>
      <c r="I81">
        <f t="shared" si="10"/>
        <v>0.86666666666666714</v>
      </c>
      <c r="J81">
        <f t="shared" si="3"/>
        <v>0</v>
      </c>
    </row>
    <row r="82" spans="5:10" x14ac:dyDescent="0.35">
      <c r="E82" t="s">
        <v>69</v>
      </c>
      <c r="F82">
        <f t="shared" si="8"/>
        <v>64</v>
      </c>
      <c r="G82">
        <f t="shared" si="9"/>
        <v>0</v>
      </c>
      <c r="H82">
        <f t="shared" si="10"/>
        <v>0</v>
      </c>
      <c r="I82">
        <f t="shared" si="10"/>
        <v>0.93333333333333357</v>
      </c>
      <c r="J82">
        <f t="shared" si="3"/>
        <v>0</v>
      </c>
    </row>
    <row r="83" spans="5:10" x14ac:dyDescent="0.35">
      <c r="E83" t="s">
        <v>70</v>
      </c>
      <c r="F83">
        <f t="shared" si="8"/>
        <v>65</v>
      </c>
      <c r="G83">
        <f t="shared" si="9"/>
        <v>0</v>
      </c>
      <c r="H83">
        <f t="shared" si="10"/>
        <v>0</v>
      </c>
      <c r="I83">
        <f t="shared" si="10"/>
        <v>1</v>
      </c>
      <c r="J83">
        <f t="shared" ref="J83:J118" si="11">IF($F83&lt;=J$6,0,IF($F83&lt;=J$7,J$9*$F83+J$10,1))</f>
        <v>0</v>
      </c>
    </row>
    <row r="84" spans="5:10" x14ac:dyDescent="0.35">
      <c r="E84" t="s">
        <v>71</v>
      </c>
      <c r="F84">
        <f t="shared" si="8"/>
        <v>66</v>
      </c>
      <c r="G84">
        <f t="shared" si="9"/>
        <v>0</v>
      </c>
      <c r="H84">
        <f t="shared" si="10"/>
        <v>0</v>
      </c>
      <c r="I84">
        <f t="shared" si="10"/>
        <v>0.93333333333333268</v>
      </c>
      <c r="J84">
        <f t="shared" si="11"/>
        <v>0</v>
      </c>
    </row>
    <row r="85" spans="5:10" x14ac:dyDescent="0.35">
      <c r="E85" t="s">
        <v>72</v>
      </c>
      <c r="F85">
        <f t="shared" si="8"/>
        <v>67</v>
      </c>
      <c r="G85">
        <f t="shared" si="9"/>
        <v>0</v>
      </c>
      <c r="H85">
        <f t="shared" si="10"/>
        <v>0</v>
      </c>
      <c r="I85">
        <f t="shared" si="10"/>
        <v>0.86666666666666625</v>
      </c>
      <c r="J85">
        <f t="shared" si="11"/>
        <v>0</v>
      </c>
    </row>
    <row r="86" spans="5:10" x14ac:dyDescent="0.35">
      <c r="E86" t="s">
        <v>73</v>
      </c>
      <c r="F86">
        <f t="shared" si="8"/>
        <v>68</v>
      </c>
      <c r="G86">
        <f t="shared" si="9"/>
        <v>0</v>
      </c>
      <c r="H86">
        <f t="shared" si="10"/>
        <v>0</v>
      </c>
      <c r="I86">
        <f t="shared" si="10"/>
        <v>0.79999999999999982</v>
      </c>
      <c r="J86">
        <f t="shared" si="11"/>
        <v>0</v>
      </c>
    </row>
    <row r="87" spans="5:10" x14ac:dyDescent="0.35">
      <c r="E87" t="s">
        <v>74</v>
      </c>
      <c r="F87">
        <f t="shared" si="8"/>
        <v>69</v>
      </c>
      <c r="G87">
        <f t="shared" si="9"/>
        <v>0</v>
      </c>
      <c r="H87">
        <f t="shared" si="10"/>
        <v>0</v>
      </c>
      <c r="I87">
        <f t="shared" si="10"/>
        <v>0.73333333333333339</v>
      </c>
      <c r="J87">
        <f t="shared" si="11"/>
        <v>0</v>
      </c>
    </row>
    <row r="88" spans="5:10" x14ac:dyDescent="0.35">
      <c r="E88" t="s">
        <v>75</v>
      </c>
      <c r="F88">
        <f t="shared" si="8"/>
        <v>70</v>
      </c>
      <c r="G88">
        <f t="shared" si="9"/>
        <v>0</v>
      </c>
      <c r="H88">
        <f t="shared" si="10"/>
        <v>0</v>
      </c>
      <c r="I88">
        <f t="shared" si="10"/>
        <v>0.66666666666666607</v>
      </c>
      <c r="J88">
        <f t="shared" si="11"/>
        <v>0</v>
      </c>
    </row>
    <row r="89" spans="5:10" x14ac:dyDescent="0.35">
      <c r="E89" t="s">
        <v>76</v>
      </c>
      <c r="F89">
        <f t="shared" si="8"/>
        <v>71</v>
      </c>
      <c r="G89">
        <f t="shared" si="9"/>
        <v>0</v>
      </c>
      <c r="H89">
        <f t="shared" si="10"/>
        <v>0</v>
      </c>
      <c r="I89">
        <f t="shared" si="10"/>
        <v>0.59999999999999964</v>
      </c>
      <c r="J89">
        <f t="shared" si="11"/>
        <v>5.0000000000000266E-2</v>
      </c>
    </row>
    <row r="90" spans="5:10" x14ac:dyDescent="0.35">
      <c r="E90" t="s">
        <v>77</v>
      </c>
      <c r="F90">
        <f t="shared" si="8"/>
        <v>72</v>
      </c>
      <c r="G90">
        <f t="shared" si="9"/>
        <v>0</v>
      </c>
      <c r="H90">
        <f t="shared" si="10"/>
        <v>0</v>
      </c>
      <c r="I90">
        <f t="shared" si="10"/>
        <v>0.53333333333333321</v>
      </c>
      <c r="J90">
        <f t="shared" si="11"/>
        <v>0.10000000000000009</v>
      </c>
    </row>
    <row r="91" spans="5:10" x14ac:dyDescent="0.35">
      <c r="E91" t="s">
        <v>78</v>
      </c>
      <c r="F91">
        <f t="shared" si="8"/>
        <v>73</v>
      </c>
      <c r="G91">
        <f t="shared" si="9"/>
        <v>0</v>
      </c>
      <c r="H91">
        <f t="shared" si="10"/>
        <v>0</v>
      </c>
      <c r="I91">
        <f t="shared" si="10"/>
        <v>0.46666666666666679</v>
      </c>
      <c r="J91">
        <f t="shared" si="11"/>
        <v>0.15000000000000036</v>
      </c>
    </row>
    <row r="92" spans="5:10" x14ac:dyDescent="0.35">
      <c r="E92" t="s">
        <v>79</v>
      </c>
      <c r="F92">
        <f t="shared" si="8"/>
        <v>74</v>
      </c>
      <c r="G92">
        <f t="shared" si="9"/>
        <v>0</v>
      </c>
      <c r="H92">
        <f t="shared" si="10"/>
        <v>0</v>
      </c>
      <c r="I92">
        <f t="shared" si="10"/>
        <v>0.39999999999999947</v>
      </c>
      <c r="J92">
        <f t="shared" si="11"/>
        <v>0.20000000000000018</v>
      </c>
    </row>
    <row r="93" spans="5:10" x14ac:dyDescent="0.35">
      <c r="E93" t="s">
        <v>80</v>
      </c>
      <c r="F93">
        <f t="shared" si="8"/>
        <v>75</v>
      </c>
      <c r="G93">
        <f t="shared" si="9"/>
        <v>0</v>
      </c>
      <c r="H93">
        <f t="shared" si="10"/>
        <v>0</v>
      </c>
      <c r="I93">
        <f t="shared" si="10"/>
        <v>0.33333333333333304</v>
      </c>
      <c r="J93">
        <f t="shared" si="11"/>
        <v>0.25</v>
      </c>
    </row>
    <row r="94" spans="5:10" x14ac:dyDescent="0.35">
      <c r="E94" t="s">
        <v>81</v>
      </c>
      <c r="F94">
        <f t="shared" si="8"/>
        <v>76</v>
      </c>
      <c r="G94">
        <f t="shared" si="9"/>
        <v>0</v>
      </c>
      <c r="H94">
        <f t="shared" si="10"/>
        <v>0</v>
      </c>
      <c r="I94">
        <f t="shared" si="10"/>
        <v>0.26666666666666661</v>
      </c>
      <c r="J94">
        <f t="shared" si="11"/>
        <v>0.30000000000000027</v>
      </c>
    </row>
    <row r="95" spans="5:10" x14ac:dyDescent="0.35">
      <c r="E95" t="s">
        <v>82</v>
      </c>
      <c r="F95">
        <f t="shared" si="8"/>
        <v>77</v>
      </c>
      <c r="G95">
        <f t="shared" si="9"/>
        <v>0</v>
      </c>
      <c r="H95">
        <f t="shared" ref="H95:I118" si="12">IF($F95&lt;=H$6,0,IF($F95&lt;=H$7,H$9*$F95+H$10,IF($F95&lt;=H$8,H$11*$F95+H$12,0)))</f>
        <v>0</v>
      </c>
      <c r="I95">
        <f t="shared" si="12"/>
        <v>0.20000000000000018</v>
      </c>
      <c r="J95">
        <f t="shared" si="11"/>
        <v>0.35000000000000009</v>
      </c>
    </row>
    <row r="96" spans="5:10" x14ac:dyDescent="0.35">
      <c r="E96" t="s">
        <v>83</v>
      </c>
      <c r="F96">
        <f t="shared" si="8"/>
        <v>78</v>
      </c>
      <c r="G96">
        <f t="shared" si="9"/>
        <v>0</v>
      </c>
      <c r="H96">
        <f t="shared" si="12"/>
        <v>0</v>
      </c>
      <c r="I96">
        <f t="shared" si="12"/>
        <v>0.13333333333333286</v>
      </c>
      <c r="J96">
        <f t="shared" si="11"/>
        <v>0.40000000000000036</v>
      </c>
    </row>
    <row r="97" spans="5:10" x14ac:dyDescent="0.35">
      <c r="E97" t="s">
        <v>84</v>
      </c>
      <c r="F97">
        <f t="shared" si="8"/>
        <v>79</v>
      </c>
      <c r="G97">
        <f t="shared" si="9"/>
        <v>0</v>
      </c>
      <c r="H97">
        <f t="shared" si="12"/>
        <v>0</v>
      </c>
      <c r="I97">
        <f t="shared" si="12"/>
        <v>6.666666666666643E-2</v>
      </c>
      <c r="J97">
        <f t="shared" si="11"/>
        <v>0.45000000000000018</v>
      </c>
    </row>
    <row r="98" spans="5:10" x14ac:dyDescent="0.35">
      <c r="E98" t="s">
        <v>85</v>
      </c>
      <c r="F98">
        <f t="shared" si="8"/>
        <v>80</v>
      </c>
      <c r="G98">
        <f t="shared" si="9"/>
        <v>0</v>
      </c>
      <c r="H98">
        <f t="shared" si="12"/>
        <v>0</v>
      </c>
      <c r="I98">
        <f t="shared" si="12"/>
        <v>0</v>
      </c>
      <c r="J98">
        <f t="shared" si="11"/>
        <v>0.5</v>
      </c>
    </row>
    <row r="99" spans="5:10" x14ac:dyDescent="0.35">
      <c r="E99" t="s">
        <v>86</v>
      </c>
      <c r="F99">
        <f t="shared" si="8"/>
        <v>81</v>
      </c>
      <c r="G99">
        <f t="shared" si="9"/>
        <v>0</v>
      </c>
      <c r="H99">
        <f t="shared" si="12"/>
        <v>0</v>
      </c>
      <c r="I99">
        <f t="shared" si="12"/>
        <v>0</v>
      </c>
      <c r="J99">
        <f t="shared" si="11"/>
        <v>0.54999999999999982</v>
      </c>
    </row>
    <row r="100" spans="5:10" x14ac:dyDescent="0.35">
      <c r="E100" t="s">
        <v>87</v>
      </c>
      <c r="F100">
        <f t="shared" si="8"/>
        <v>82</v>
      </c>
      <c r="G100">
        <f t="shared" si="9"/>
        <v>0</v>
      </c>
      <c r="H100">
        <f t="shared" si="12"/>
        <v>0</v>
      </c>
      <c r="I100">
        <f t="shared" si="12"/>
        <v>0</v>
      </c>
      <c r="J100">
        <f t="shared" si="11"/>
        <v>0.60000000000000053</v>
      </c>
    </row>
    <row r="101" spans="5:10" x14ac:dyDescent="0.35">
      <c r="E101" t="s">
        <v>88</v>
      </c>
      <c r="F101">
        <f t="shared" si="8"/>
        <v>83</v>
      </c>
      <c r="G101">
        <f t="shared" si="9"/>
        <v>0</v>
      </c>
      <c r="H101">
        <f t="shared" si="12"/>
        <v>0</v>
      </c>
      <c r="I101">
        <f t="shared" si="12"/>
        <v>0</v>
      </c>
      <c r="J101">
        <f t="shared" si="11"/>
        <v>0.65000000000000036</v>
      </c>
    </row>
    <row r="102" spans="5:10" x14ac:dyDescent="0.35">
      <c r="E102" t="s">
        <v>89</v>
      </c>
      <c r="F102">
        <f t="shared" si="8"/>
        <v>84</v>
      </c>
      <c r="G102">
        <f t="shared" si="9"/>
        <v>0</v>
      </c>
      <c r="H102">
        <f t="shared" si="12"/>
        <v>0</v>
      </c>
      <c r="I102">
        <f t="shared" si="12"/>
        <v>0</v>
      </c>
      <c r="J102">
        <f t="shared" si="11"/>
        <v>0.70000000000000018</v>
      </c>
    </row>
    <row r="103" spans="5:10" x14ac:dyDescent="0.35">
      <c r="E103" t="s">
        <v>90</v>
      </c>
      <c r="F103">
        <f t="shared" si="8"/>
        <v>85</v>
      </c>
      <c r="G103">
        <f t="shared" si="9"/>
        <v>0</v>
      </c>
      <c r="H103">
        <f t="shared" si="12"/>
        <v>0</v>
      </c>
      <c r="I103">
        <f t="shared" si="12"/>
        <v>0</v>
      </c>
      <c r="J103">
        <f t="shared" si="11"/>
        <v>0.75</v>
      </c>
    </row>
    <row r="104" spans="5:10" x14ac:dyDescent="0.35">
      <c r="E104" t="s">
        <v>91</v>
      </c>
      <c r="F104">
        <f t="shared" si="8"/>
        <v>86</v>
      </c>
      <c r="G104">
        <f t="shared" si="9"/>
        <v>0</v>
      </c>
      <c r="H104">
        <f t="shared" si="12"/>
        <v>0</v>
      </c>
      <c r="I104">
        <f t="shared" si="12"/>
        <v>0</v>
      </c>
      <c r="J104">
        <f t="shared" si="11"/>
        <v>0.79999999999999982</v>
      </c>
    </row>
    <row r="105" spans="5:10" x14ac:dyDescent="0.35">
      <c r="E105" t="s">
        <v>92</v>
      </c>
      <c r="F105">
        <f t="shared" si="8"/>
        <v>87</v>
      </c>
      <c r="G105">
        <f t="shared" si="9"/>
        <v>0</v>
      </c>
      <c r="H105">
        <f t="shared" si="12"/>
        <v>0</v>
      </c>
      <c r="I105">
        <f t="shared" si="12"/>
        <v>0</v>
      </c>
      <c r="J105">
        <f t="shared" si="11"/>
        <v>0.85000000000000053</v>
      </c>
    </row>
    <row r="106" spans="5:10" x14ac:dyDescent="0.35">
      <c r="E106" t="s">
        <v>93</v>
      </c>
      <c r="F106">
        <f t="shared" si="8"/>
        <v>88</v>
      </c>
      <c r="G106">
        <f t="shared" si="9"/>
        <v>0</v>
      </c>
      <c r="H106">
        <f t="shared" si="12"/>
        <v>0</v>
      </c>
      <c r="I106">
        <f t="shared" si="12"/>
        <v>0</v>
      </c>
      <c r="J106">
        <f t="shared" si="11"/>
        <v>0.90000000000000036</v>
      </c>
    </row>
    <row r="107" spans="5:10" x14ac:dyDescent="0.35">
      <c r="E107" t="s">
        <v>94</v>
      </c>
      <c r="F107">
        <f t="shared" si="8"/>
        <v>89</v>
      </c>
      <c r="G107">
        <f t="shared" si="9"/>
        <v>0</v>
      </c>
      <c r="H107">
        <f t="shared" si="12"/>
        <v>0</v>
      </c>
      <c r="I107">
        <f t="shared" si="12"/>
        <v>0</v>
      </c>
      <c r="J107">
        <f t="shared" si="11"/>
        <v>0.95000000000000018</v>
      </c>
    </row>
    <row r="108" spans="5:10" x14ac:dyDescent="0.35">
      <c r="E108" t="s">
        <v>95</v>
      </c>
      <c r="F108">
        <f t="shared" si="8"/>
        <v>90</v>
      </c>
      <c r="G108">
        <f t="shared" si="9"/>
        <v>0</v>
      </c>
      <c r="H108">
        <f t="shared" si="12"/>
        <v>0</v>
      </c>
      <c r="I108">
        <f t="shared" si="12"/>
        <v>0</v>
      </c>
      <c r="J108">
        <f t="shared" si="11"/>
        <v>1</v>
      </c>
    </row>
    <row r="109" spans="5:10" x14ac:dyDescent="0.35">
      <c r="E109" t="s">
        <v>96</v>
      </c>
      <c r="F109">
        <f t="shared" si="8"/>
        <v>91</v>
      </c>
      <c r="G109">
        <f t="shared" si="9"/>
        <v>0</v>
      </c>
      <c r="H109">
        <f t="shared" si="12"/>
        <v>0</v>
      </c>
      <c r="I109">
        <f t="shared" si="12"/>
        <v>0</v>
      </c>
      <c r="J109">
        <f t="shared" si="11"/>
        <v>1</v>
      </c>
    </row>
    <row r="110" spans="5:10" x14ac:dyDescent="0.35">
      <c r="E110" t="s">
        <v>97</v>
      </c>
      <c r="F110">
        <f t="shared" si="8"/>
        <v>92</v>
      </c>
      <c r="G110">
        <f t="shared" si="9"/>
        <v>0</v>
      </c>
      <c r="H110">
        <f t="shared" si="12"/>
        <v>0</v>
      </c>
      <c r="I110">
        <f t="shared" si="12"/>
        <v>0</v>
      </c>
      <c r="J110">
        <f t="shared" si="11"/>
        <v>1</v>
      </c>
    </row>
    <row r="111" spans="5:10" x14ac:dyDescent="0.35">
      <c r="E111" t="s">
        <v>98</v>
      </c>
      <c r="F111">
        <f t="shared" si="8"/>
        <v>93</v>
      </c>
      <c r="G111">
        <f t="shared" si="9"/>
        <v>0</v>
      </c>
      <c r="H111">
        <f t="shared" si="12"/>
        <v>0</v>
      </c>
      <c r="I111">
        <f t="shared" si="12"/>
        <v>0</v>
      </c>
      <c r="J111">
        <f t="shared" si="11"/>
        <v>1</v>
      </c>
    </row>
    <row r="112" spans="5:10" x14ac:dyDescent="0.35">
      <c r="E112" t="s">
        <v>99</v>
      </c>
      <c r="F112">
        <f t="shared" si="8"/>
        <v>94</v>
      </c>
      <c r="G112">
        <f t="shared" si="9"/>
        <v>0</v>
      </c>
      <c r="H112">
        <f t="shared" si="12"/>
        <v>0</v>
      </c>
      <c r="I112">
        <f t="shared" si="12"/>
        <v>0</v>
      </c>
      <c r="J112">
        <f t="shared" si="11"/>
        <v>1</v>
      </c>
    </row>
    <row r="113" spans="5:10" x14ac:dyDescent="0.35">
      <c r="E113" t="s">
        <v>100</v>
      </c>
      <c r="F113">
        <f t="shared" si="8"/>
        <v>95</v>
      </c>
      <c r="G113">
        <f t="shared" si="9"/>
        <v>0</v>
      </c>
      <c r="H113">
        <f t="shared" si="12"/>
        <v>0</v>
      </c>
      <c r="I113">
        <f t="shared" si="12"/>
        <v>0</v>
      </c>
      <c r="J113">
        <f t="shared" si="11"/>
        <v>1</v>
      </c>
    </row>
    <row r="114" spans="5:10" x14ac:dyDescent="0.35">
      <c r="E114" t="s">
        <v>101</v>
      </c>
      <c r="F114">
        <f t="shared" si="8"/>
        <v>96</v>
      </c>
      <c r="G114">
        <f t="shared" si="9"/>
        <v>0</v>
      </c>
      <c r="H114">
        <f t="shared" si="12"/>
        <v>0</v>
      </c>
      <c r="I114">
        <f t="shared" si="12"/>
        <v>0</v>
      </c>
      <c r="J114">
        <f t="shared" si="11"/>
        <v>1</v>
      </c>
    </row>
    <row r="115" spans="5:10" x14ac:dyDescent="0.35">
      <c r="E115" t="s">
        <v>102</v>
      </c>
      <c r="F115">
        <f t="shared" si="8"/>
        <v>97</v>
      </c>
      <c r="G115">
        <f t="shared" si="9"/>
        <v>0</v>
      </c>
      <c r="H115">
        <f t="shared" si="12"/>
        <v>0</v>
      </c>
      <c r="I115">
        <f t="shared" si="12"/>
        <v>0</v>
      </c>
      <c r="J115">
        <f t="shared" si="11"/>
        <v>1</v>
      </c>
    </row>
    <row r="116" spans="5:10" x14ac:dyDescent="0.35">
      <c r="E116" t="s">
        <v>103</v>
      </c>
      <c r="F116">
        <f t="shared" si="8"/>
        <v>98</v>
      </c>
      <c r="G116">
        <f t="shared" si="9"/>
        <v>0</v>
      </c>
      <c r="H116">
        <f t="shared" si="12"/>
        <v>0</v>
      </c>
      <c r="I116">
        <f t="shared" si="12"/>
        <v>0</v>
      </c>
      <c r="J116">
        <f t="shared" si="11"/>
        <v>1</v>
      </c>
    </row>
    <row r="117" spans="5:10" x14ac:dyDescent="0.35">
      <c r="E117" t="s">
        <v>104</v>
      </c>
      <c r="F117">
        <f t="shared" si="8"/>
        <v>99</v>
      </c>
      <c r="G117">
        <f t="shared" si="9"/>
        <v>0</v>
      </c>
      <c r="H117">
        <f t="shared" si="12"/>
        <v>0</v>
      </c>
      <c r="I117">
        <f t="shared" si="12"/>
        <v>0</v>
      </c>
      <c r="J117">
        <f t="shared" si="11"/>
        <v>1</v>
      </c>
    </row>
    <row r="118" spans="5:10" x14ac:dyDescent="0.35">
      <c r="E118" t="s">
        <v>105</v>
      </c>
      <c r="F118">
        <f t="shared" si="8"/>
        <v>100</v>
      </c>
      <c r="G118">
        <f t="shared" si="9"/>
        <v>0</v>
      </c>
      <c r="H118">
        <f t="shared" si="12"/>
        <v>0</v>
      </c>
      <c r="I118">
        <f t="shared" si="12"/>
        <v>0</v>
      </c>
      <c r="J118">
        <f t="shared" si="1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BB67-578A-4F81-8F69-7B8A097FC74C}">
  <dimension ref="B3:J118"/>
  <sheetViews>
    <sheetView topLeftCell="A10" zoomScale="85" zoomScaleNormal="85" workbookViewId="0">
      <selection activeCell="D15" sqref="D15"/>
    </sheetView>
  </sheetViews>
  <sheetFormatPr baseColWidth="10" defaultRowHeight="14.5" x14ac:dyDescent="0.35"/>
  <sheetData>
    <row r="3" spans="2:10" x14ac:dyDescent="0.35">
      <c r="B3" t="s">
        <v>118</v>
      </c>
      <c r="C3" t="s">
        <v>119</v>
      </c>
    </row>
    <row r="4" spans="2:10" x14ac:dyDescent="0.35">
      <c r="B4" t="s">
        <v>0</v>
      </c>
    </row>
    <row r="5" spans="2:10" x14ac:dyDescent="0.35">
      <c r="B5" t="s">
        <v>1</v>
      </c>
      <c r="C5">
        <v>0</v>
      </c>
      <c r="F5" t="s">
        <v>106</v>
      </c>
      <c r="G5" t="s">
        <v>107</v>
      </c>
      <c r="H5" t="s">
        <v>109</v>
      </c>
      <c r="I5" t="s">
        <v>116</v>
      </c>
      <c r="J5" t="s">
        <v>117</v>
      </c>
    </row>
    <row r="6" spans="2:10" x14ac:dyDescent="0.35">
      <c r="B6" t="s">
        <v>2</v>
      </c>
      <c r="C6">
        <v>15</v>
      </c>
      <c r="F6" t="s">
        <v>1</v>
      </c>
      <c r="G6">
        <v>0</v>
      </c>
      <c r="H6">
        <v>1</v>
      </c>
      <c r="I6">
        <v>4</v>
      </c>
      <c r="J6">
        <v>7</v>
      </c>
    </row>
    <row r="7" spans="2:10" x14ac:dyDescent="0.35">
      <c r="F7" t="s">
        <v>110</v>
      </c>
      <c r="G7">
        <v>0</v>
      </c>
      <c r="H7">
        <v>4</v>
      </c>
      <c r="I7">
        <v>7</v>
      </c>
      <c r="J7">
        <v>10</v>
      </c>
    </row>
    <row r="8" spans="2:10" x14ac:dyDescent="0.35">
      <c r="F8" t="s">
        <v>2</v>
      </c>
      <c r="G8">
        <v>3</v>
      </c>
      <c r="H8">
        <v>6</v>
      </c>
      <c r="I8">
        <v>9</v>
      </c>
      <c r="J8">
        <v>60</v>
      </c>
    </row>
    <row r="9" spans="2:10" x14ac:dyDescent="0.35">
      <c r="F9" t="s">
        <v>112</v>
      </c>
      <c r="G9">
        <f>-1/G8</f>
        <v>-0.33333333333333331</v>
      </c>
      <c r="H9">
        <f>+(1)/(H7-H6)</f>
        <v>0.33333333333333331</v>
      </c>
      <c r="I9">
        <f>+(1)/(I7-I6)</f>
        <v>0.33333333333333331</v>
      </c>
      <c r="J9">
        <f>+(1)/(J7-J6)</f>
        <v>0.33333333333333331</v>
      </c>
    </row>
    <row r="10" spans="2:10" x14ac:dyDescent="0.35">
      <c r="F10" t="s">
        <v>111</v>
      </c>
      <c r="G10">
        <v>1</v>
      </c>
      <c r="H10">
        <f>-H9*H7+1</f>
        <v>-0.33333333333333326</v>
      </c>
      <c r="I10">
        <f>-I9*I7+1</f>
        <v>-1.333333333333333</v>
      </c>
      <c r="J10">
        <f>-J9*J7+1</f>
        <v>-2.333333333333333</v>
      </c>
    </row>
    <row r="11" spans="2:10" x14ac:dyDescent="0.35">
      <c r="F11" t="s">
        <v>113</v>
      </c>
      <c r="H11">
        <f>-1/(H8-H7)</f>
        <v>-0.5</v>
      </c>
      <c r="I11">
        <f>-1/(I8-I7)</f>
        <v>-0.5</v>
      </c>
      <c r="J11">
        <f>-1/(J8-J7)</f>
        <v>-0.02</v>
      </c>
    </row>
    <row r="12" spans="2:10" x14ac:dyDescent="0.35">
      <c r="F12" t="s">
        <v>114</v>
      </c>
      <c r="H12">
        <f>-H11*H8+0</f>
        <v>3</v>
      </c>
      <c r="I12">
        <f>-I11*I8+0</f>
        <v>4.5</v>
      </c>
      <c r="J12">
        <f>-J11*J8+0</f>
        <v>1.2</v>
      </c>
    </row>
    <row r="14" spans="2:10" x14ac:dyDescent="0.35">
      <c r="C14" t="s">
        <v>3</v>
      </c>
      <c r="D14">
        <v>100</v>
      </c>
    </row>
    <row r="15" spans="2:10" x14ac:dyDescent="0.35">
      <c r="C15" t="s">
        <v>4</v>
      </c>
      <c r="D15">
        <f>C6/D14</f>
        <v>0.15</v>
      </c>
    </row>
    <row r="17" spans="5:10" x14ac:dyDescent="0.35">
      <c r="F17" t="s">
        <v>115</v>
      </c>
      <c r="G17" t="s">
        <v>108</v>
      </c>
      <c r="H17" t="s">
        <v>109</v>
      </c>
      <c r="I17" t="s">
        <v>116</v>
      </c>
      <c r="J17" t="s">
        <v>117</v>
      </c>
    </row>
    <row r="18" spans="5:10" x14ac:dyDescent="0.35">
      <c r="E18" t="s">
        <v>5</v>
      </c>
      <c r="F18">
        <f>C5</f>
        <v>0</v>
      </c>
      <c r="G18">
        <f t="shared" ref="G18:G49" si="0">IF($F18&lt;=G$8,G$9*$F18+G$10,0)</f>
        <v>1</v>
      </c>
      <c r="H18">
        <f t="shared" ref="H18:I37" si="1">IF($F18&lt;=H$6,0,IF($F18&lt;=H$7,H$9*$F18+H$10,IF($F18&lt;=H$8,H$11*$F18+H$12,0)))</f>
        <v>0</v>
      </c>
      <c r="I18">
        <f t="shared" si="1"/>
        <v>0</v>
      </c>
      <c r="J18">
        <f>IF($F18&lt;=J$6,0,IF($F18&lt;=J$7,J$9*$F18+J$10,1))</f>
        <v>0</v>
      </c>
    </row>
    <row r="19" spans="5:10" x14ac:dyDescent="0.35">
      <c r="E19" t="s">
        <v>6</v>
      </c>
      <c r="F19">
        <f t="shared" ref="F19:F50" si="2">F18+D$15</f>
        <v>0.15</v>
      </c>
      <c r="G19">
        <f t="shared" si="0"/>
        <v>0.95</v>
      </c>
      <c r="H19">
        <f t="shared" si="1"/>
        <v>0</v>
      </c>
      <c r="I19">
        <f t="shared" si="1"/>
        <v>0</v>
      </c>
      <c r="J19">
        <f t="shared" ref="J19:J82" si="3">IF($F19&lt;=J$6,0,IF($F19&lt;=J$7,J$9*$F19+J$10,1))</f>
        <v>0</v>
      </c>
    </row>
    <row r="20" spans="5:10" x14ac:dyDescent="0.35">
      <c r="E20" t="s">
        <v>7</v>
      </c>
      <c r="F20">
        <f t="shared" si="2"/>
        <v>0.3</v>
      </c>
      <c r="G20">
        <f t="shared" si="0"/>
        <v>0.9</v>
      </c>
      <c r="H20">
        <f t="shared" si="1"/>
        <v>0</v>
      </c>
      <c r="I20">
        <f t="shared" si="1"/>
        <v>0</v>
      </c>
      <c r="J20">
        <f t="shared" si="3"/>
        <v>0</v>
      </c>
    </row>
    <row r="21" spans="5:10" x14ac:dyDescent="0.35">
      <c r="E21" t="s">
        <v>8</v>
      </c>
      <c r="F21">
        <f t="shared" si="2"/>
        <v>0.44999999999999996</v>
      </c>
      <c r="G21">
        <f t="shared" si="0"/>
        <v>0.85000000000000009</v>
      </c>
      <c r="H21">
        <f t="shared" si="1"/>
        <v>0</v>
      </c>
      <c r="I21">
        <f t="shared" si="1"/>
        <v>0</v>
      </c>
      <c r="J21">
        <f t="shared" si="3"/>
        <v>0</v>
      </c>
    </row>
    <row r="22" spans="5:10" x14ac:dyDescent="0.35">
      <c r="E22" t="s">
        <v>9</v>
      </c>
      <c r="F22">
        <f t="shared" si="2"/>
        <v>0.6</v>
      </c>
      <c r="G22">
        <f t="shared" si="0"/>
        <v>0.8</v>
      </c>
      <c r="H22">
        <f t="shared" si="1"/>
        <v>0</v>
      </c>
      <c r="I22">
        <f t="shared" si="1"/>
        <v>0</v>
      </c>
      <c r="J22">
        <f t="shared" si="3"/>
        <v>0</v>
      </c>
    </row>
    <row r="23" spans="5:10" x14ac:dyDescent="0.35">
      <c r="E23" t="s">
        <v>10</v>
      </c>
      <c r="F23">
        <f t="shared" si="2"/>
        <v>0.75</v>
      </c>
      <c r="G23">
        <f t="shared" si="0"/>
        <v>0.75</v>
      </c>
      <c r="H23">
        <f t="shared" si="1"/>
        <v>0</v>
      </c>
      <c r="I23">
        <f t="shared" si="1"/>
        <v>0</v>
      </c>
      <c r="J23">
        <f t="shared" si="3"/>
        <v>0</v>
      </c>
    </row>
    <row r="24" spans="5:10" x14ac:dyDescent="0.35">
      <c r="E24" t="s">
        <v>11</v>
      </c>
      <c r="F24">
        <f t="shared" si="2"/>
        <v>0.9</v>
      </c>
      <c r="G24">
        <f t="shared" si="0"/>
        <v>0.7</v>
      </c>
      <c r="H24">
        <f t="shared" si="1"/>
        <v>0</v>
      </c>
      <c r="I24">
        <f t="shared" si="1"/>
        <v>0</v>
      </c>
      <c r="J24">
        <f t="shared" si="3"/>
        <v>0</v>
      </c>
    </row>
    <row r="25" spans="5:10" x14ac:dyDescent="0.35">
      <c r="E25" t="s">
        <v>12</v>
      </c>
      <c r="F25">
        <f t="shared" si="2"/>
        <v>1.05</v>
      </c>
      <c r="G25">
        <f t="shared" si="0"/>
        <v>0.65</v>
      </c>
      <c r="H25">
        <f t="shared" si="1"/>
        <v>1.6666666666666718E-2</v>
      </c>
      <c r="I25">
        <f t="shared" si="1"/>
        <v>0</v>
      </c>
      <c r="J25">
        <f t="shared" si="3"/>
        <v>0</v>
      </c>
    </row>
    <row r="26" spans="5:10" x14ac:dyDescent="0.35">
      <c r="E26" t="s">
        <v>13</v>
      </c>
      <c r="F26">
        <f t="shared" si="2"/>
        <v>1.2</v>
      </c>
      <c r="G26">
        <f t="shared" si="0"/>
        <v>0.60000000000000009</v>
      </c>
      <c r="H26">
        <f t="shared" si="1"/>
        <v>6.6666666666666707E-2</v>
      </c>
      <c r="I26">
        <f t="shared" si="1"/>
        <v>0</v>
      </c>
      <c r="J26">
        <f t="shared" si="3"/>
        <v>0</v>
      </c>
    </row>
    <row r="27" spans="5:10" x14ac:dyDescent="0.35">
      <c r="E27" t="s">
        <v>14</v>
      </c>
      <c r="F27">
        <f t="shared" si="2"/>
        <v>1.3499999999999999</v>
      </c>
      <c r="G27">
        <f t="shared" si="0"/>
        <v>0.55000000000000004</v>
      </c>
      <c r="H27">
        <f t="shared" si="1"/>
        <v>0.1166666666666667</v>
      </c>
      <c r="I27">
        <f t="shared" si="1"/>
        <v>0</v>
      </c>
      <c r="J27">
        <f t="shared" si="3"/>
        <v>0</v>
      </c>
    </row>
    <row r="28" spans="5:10" x14ac:dyDescent="0.35">
      <c r="E28" t="s">
        <v>15</v>
      </c>
      <c r="F28">
        <f t="shared" si="2"/>
        <v>1.4999999999999998</v>
      </c>
      <c r="G28">
        <f t="shared" si="0"/>
        <v>0.50000000000000011</v>
      </c>
      <c r="H28">
        <f t="shared" si="1"/>
        <v>0.16666666666666663</v>
      </c>
      <c r="I28">
        <f t="shared" si="1"/>
        <v>0</v>
      </c>
      <c r="J28">
        <f t="shared" si="3"/>
        <v>0</v>
      </c>
    </row>
    <row r="29" spans="5:10" x14ac:dyDescent="0.35">
      <c r="E29" t="s">
        <v>16</v>
      </c>
      <c r="F29">
        <f t="shared" si="2"/>
        <v>1.6499999999999997</v>
      </c>
      <c r="G29">
        <f t="shared" si="0"/>
        <v>0.45000000000000018</v>
      </c>
      <c r="H29">
        <f t="shared" si="1"/>
        <v>0.21666666666666656</v>
      </c>
      <c r="I29">
        <f t="shared" si="1"/>
        <v>0</v>
      </c>
      <c r="J29">
        <f t="shared" si="3"/>
        <v>0</v>
      </c>
    </row>
    <row r="30" spans="5:10" x14ac:dyDescent="0.35">
      <c r="E30" t="s">
        <v>17</v>
      </c>
      <c r="F30">
        <f t="shared" si="2"/>
        <v>1.7999999999999996</v>
      </c>
      <c r="G30">
        <f t="shared" si="0"/>
        <v>0.40000000000000013</v>
      </c>
      <c r="H30">
        <f t="shared" si="1"/>
        <v>0.26666666666666661</v>
      </c>
      <c r="I30">
        <f t="shared" si="1"/>
        <v>0</v>
      </c>
      <c r="J30">
        <f t="shared" si="3"/>
        <v>0</v>
      </c>
    </row>
    <row r="31" spans="5:10" x14ac:dyDescent="0.35">
      <c r="E31" t="s">
        <v>18</v>
      </c>
      <c r="F31">
        <f t="shared" si="2"/>
        <v>1.9499999999999995</v>
      </c>
      <c r="G31">
        <f t="shared" si="0"/>
        <v>0.3500000000000002</v>
      </c>
      <c r="H31">
        <f t="shared" si="1"/>
        <v>0.31666666666666654</v>
      </c>
      <c r="I31">
        <f t="shared" si="1"/>
        <v>0</v>
      </c>
      <c r="J31">
        <f t="shared" si="3"/>
        <v>0</v>
      </c>
    </row>
    <row r="32" spans="5:10" x14ac:dyDescent="0.35">
      <c r="E32" t="s">
        <v>19</v>
      </c>
      <c r="F32">
        <f t="shared" si="2"/>
        <v>2.0999999999999996</v>
      </c>
      <c r="G32">
        <f t="shared" si="0"/>
        <v>0.30000000000000016</v>
      </c>
      <c r="H32">
        <f t="shared" si="1"/>
        <v>0.36666666666666659</v>
      </c>
      <c r="I32">
        <f t="shared" si="1"/>
        <v>0</v>
      </c>
      <c r="J32">
        <f t="shared" si="3"/>
        <v>0</v>
      </c>
    </row>
    <row r="33" spans="5:10" x14ac:dyDescent="0.35">
      <c r="E33" t="s">
        <v>20</v>
      </c>
      <c r="F33">
        <f t="shared" si="2"/>
        <v>2.2499999999999996</v>
      </c>
      <c r="G33">
        <f t="shared" si="0"/>
        <v>0.25000000000000022</v>
      </c>
      <c r="H33">
        <f t="shared" si="1"/>
        <v>0.41666666666666652</v>
      </c>
      <c r="I33">
        <f t="shared" si="1"/>
        <v>0</v>
      </c>
      <c r="J33">
        <f t="shared" si="3"/>
        <v>0</v>
      </c>
    </row>
    <row r="34" spans="5:10" x14ac:dyDescent="0.35">
      <c r="E34" t="s">
        <v>21</v>
      </c>
      <c r="F34">
        <f t="shared" si="2"/>
        <v>2.3999999999999995</v>
      </c>
      <c r="G34">
        <f t="shared" si="0"/>
        <v>0.20000000000000018</v>
      </c>
      <c r="H34">
        <f t="shared" si="1"/>
        <v>0.46666666666666656</v>
      </c>
      <c r="I34">
        <f t="shared" si="1"/>
        <v>0</v>
      </c>
      <c r="J34">
        <f t="shared" si="3"/>
        <v>0</v>
      </c>
    </row>
    <row r="35" spans="5:10" x14ac:dyDescent="0.35">
      <c r="E35" t="s">
        <v>22</v>
      </c>
      <c r="F35">
        <f t="shared" si="2"/>
        <v>2.5499999999999994</v>
      </c>
      <c r="G35">
        <f t="shared" si="0"/>
        <v>0.15000000000000024</v>
      </c>
      <c r="H35">
        <f t="shared" si="1"/>
        <v>0.5166666666666665</v>
      </c>
      <c r="I35">
        <f t="shared" si="1"/>
        <v>0</v>
      </c>
      <c r="J35">
        <f t="shared" si="3"/>
        <v>0</v>
      </c>
    </row>
    <row r="36" spans="5:10" x14ac:dyDescent="0.35">
      <c r="E36" t="s">
        <v>23</v>
      </c>
      <c r="F36">
        <f t="shared" si="2"/>
        <v>2.6999999999999993</v>
      </c>
      <c r="G36">
        <f t="shared" si="0"/>
        <v>0.10000000000000031</v>
      </c>
      <c r="H36">
        <f t="shared" si="1"/>
        <v>0.56666666666666643</v>
      </c>
      <c r="I36">
        <f t="shared" si="1"/>
        <v>0</v>
      </c>
      <c r="J36">
        <f t="shared" si="3"/>
        <v>0</v>
      </c>
    </row>
    <row r="37" spans="5:10" x14ac:dyDescent="0.35">
      <c r="E37" t="s">
        <v>24</v>
      </c>
      <c r="F37">
        <f t="shared" si="2"/>
        <v>2.8499999999999992</v>
      </c>
      <c r="G37">
        <f t="shared" si="0"/>
        <v>5.0000000000000266E-2</v>
      </c>
      <c r="H37">
        <f t="shared" si="1"/>
        <v>0.61666666666666647</v>
      </c>
      <c r="I37">
        <f t="shared" si="1"/>
        <v>0</v>
      </c>
      <c r="J37">
        <f t="shared" si="3"/>
        <v>0</v>
      </c>
    </row>
    <row r="38" spans="5:10" x14ac:dyDescent="0.35">
      <c r="E38" t="s">
        <v>25</v>
      </c>
      <c r="F38">
        <f t="shared" si="2"/>
        <v>2.9999999999999991</v>
      </c>
      <c r="G38">
        <f t="shared" si="0"/>
        <v>3.3306690738754696E-16</v>
      </c>
      <c r="H38">
        <f t="shared" ref="H38:I57" si="4">IF($F38&lt;=H$6,0,IF($F38&lt;=H$7,H$9*$F38+H$10,IF($F38&lt;=H$8,H$11*$F38+H$12,0)))</f>
        <v>0.66666666666666641</v>
      </c>
      <c r="I38">
        <f t="shared" si="4"/>
        <v>0</v>
      </c>
      <c r="J38">
        <f t="shared" si="3"/>
        <v>0</v>
      </c>
    </row>
    <row r="39" spans="5:10" x14ac:dyDescent="0.35">
      <c r="E39" t="s">
        <v>26</v>
      </c>
      <c r="F39">
        <f t="shared" si="2"/>
        <v>3.149999999999999</v>
      </c>
      <c r="G39">
        <f t="shared" si="0"/>
        <v>0</v>
      </c>
      <c r="H39">
        <f t="shared" si="4"/>
        <v>0.71666666666666634</v>
      </c>
      <c r="I39">
        <f t="shared" si="4"/>
        <v>0</v>
      </c>
      <c r="J39">
        <f t="shared" si="3"/>
        <v>0</v>
      </c>
    </row>
    <row r="40" spans="5:10" x14ac:dyDescent="0.35">
      <c r="E40" t="s">
        <v>27</v>
      </c>
      <c r="F40">
        <f t="shared" si="2"/>
        <v>3.2999999999999989</v>
      </c>
      <c r="G40">
        <f t="shared" si="0"/>
        <v>0</v>
      </c>
      <c r="H40">
        <f t="shared" si="4"/>
        <v>0.76666666666666639</v>
      </c>
      <c r="I40">
        <f t="shared" si="4"/>
        <v>0</v>
      </c>
      <c r="J40">
        <f t="shared" si="3"/>
        <v>0</v>
      </c>
    </row>
    <row r="41" spans="5:10" x14ac:dyDescent="0.35">
      <c r="E41" t="s">
        <v>28</v>
      </c>
      <c r="F41">
        <f t="shared" si="2"/>
        <v>3.4499999999999988</v>
      </c>
      <c r="G41">
        <f t="shared" si="0"/>
        <v>0</v>
      </c>
      <c r="H41">
        <f t="shared" si="4"/>
        <v>0.81666666666666621</v>
      </c>
      <c r="I41">
        <f t="shared" si="4"/>
        <v>0</v>
      </c>
      <c r="J41">
        <f t="shared" si="3"/>
        <v>0</v>
      </c>
    </row>
    <row r="42" spans="5:10" x14ac:dyDescent="0.35">
      <c r="E42" t="s">
        <v>29</v>
      </c>
      <c r="F42">
        <f t="shared" si="2"/>
        <v>3.5999999999999988</v>
      </c>
      <c r="G42">
        <f t="shared" si="0"/>
        <v>0</v>
      </c>
      <c r="H42">
        <f t="shared" si="4"/>
        <v>0.86666666666666625</v>
      </c>
      <c r="I42">
        <f t="shared" si="4"/>
        <v>0</v>
      </c>
      <c r="J42">
        <f t="shared" si="3"/>
        <v>0</v>
      </c>
    </row>
    <row r="43" spans="5:10" x14ac:dyDescent="0.35">
      <c r="E43" t="s">
        <v>30</v>
      </c>
      <c r="F43">
        <f t="shared" si="2"/>
        <v>3.7499999999999987</v>
      </c>
      <c r="G43">
        <f t="shared" si="0"/>
        <v>0</v>
      </c>
      <c r="H43">
        <f t="shared" si="4"/>
        <v>0.9166666666666663</v>
      </c>
      <c r="I43">
        <f t="shared" si="4"/>
        <v>0</v>
      </c>
      <c r="J43">
        <f t="shared" si="3"/>
        <v>0</v>
      </c>
    </row>
    <row r="44" spans="5:10" x14ac:dyDescent="0.35">
      <c r="E44" t="s">
        <v>31</v>
      </c>
      <c r="F44">
        <f t="shared" si="2"/>
        <v>3.8999999999999986</v>
      </c>
      <c r="G44">
        <f t="shared" si="0"/>
        <v>0</v>
      </c>
      <c r="H44">
        <f t="shared" si="4"/>
        <v>0.96666666666666612</v>
      </c>
      <c r="I44">
        <f t="shared" si="4"/>
        <v>0</v>
      </c>
      <c r="J44">
        <f t="shared" si="3"/>
        <v>0</v>
      </c>
    </row>
    <row r="45" spans="5:10" x14ac:dyDescent="0.35">
      <c r="E45" t="s">
        <v>32</v>
      </c>
      <c r="F45">
        <f t="shared" si="2"/>
        <v>4.0499999999999989</v>
      </c>
      <c r="G45">
        <f t="shared" si="0"/>
        <v>0</v>
      </c>
      <c r="H45">
        <f t="shared" si="4"/>
        <v>0.97500000000000053</v>
      </c>
      <c r="I45">
        <f t="shared" si="4"/>
        <v>1.6666666666666607E-2</v>
      </c>
      <c r="J45">
        <f t="shared" si="3"/>
        <v>0</v>
      </c>
    </row>
    <row r="46" spans="5:10" x14ac:dyDescent="0.35">
      <c r="E46" t="s">
        <v>33</v>
      </c>
      <c r="F46">
        <f t="shared" si="2"/>
        <v>4.1999999999999993</v>
      </c>
      <c r="G46">
        <f t="shared" si="0"/>
        <v>0</v>
      </c>
      <c r="H46">
        <f t="shared" si="4"/>
        <v>0.90000000000000036</v>
      </c>
      <c r="I46">
        <f t="shared" si="4"/>
        <v>6.6666666666666652E-2</v>
      </c>
      <c r="J46">
        <f t="shared" si="3"/>
        <v>0</v>
      </c>
    </row>
    <row r="47" spans="5:10" x14ac:dyDescent="0.35">
      <c r="E47" t="s">
        <v>34</v>
      </c>
      <c r="F47">
        <f t="shared" si="2"/>
        <v>4.3499999999999996</v>
      </c>
      <c r="G47">
        <f t="shared" si="0"/>
        <v>0</v>
      </c>
      <c r="H47">
        <f t="shared" si="4"/>
        <v>0.82500000000000018</v>
      </c>
      <c r="I47">
        <f t="shared" si="4"/>
        <v>0.1166666666666667</v>
      </c>
      <c r="J47">
        <f t="shared" si="3"/>
        <v>0</v>
      </c>
    </row>
    <row r="48" spans="5:10" x14ac:dyDescent="0.35">
      <c r="E48" t="s">
        <v>35</v>
      </c>
      <c r="F48">
        <f t="shared" si="2"/>
        <v>4.5</v>
      </c>
      <c r="G48">
        <f t="shared" si="0"/>
        <v>0</v>
      </c>
      <c r="H48">
        <f t="shared" si="4"/>
        <v>0.75</v>
      </c>
      <c r="I48">
        <f t="shared" si="4"/>
        <v>0.16666666666666696</v>
      </c>
      <c r="J48">
        <f t="shared" si="3"/>
        <v>0</v>
      </c>
    </row>
    <row r="49" spans="5:10" x14ac:dyDescent="0.35">
      <c r="E49" t="s">
        <v>36</v>
      </c>
      <c r="F49">
        <f t="shared" si="2"/>
        <v>4.6500000000000004</v>
      </c>
      <c r="G49">
        <f t="shared" si="0"/>
        <v>0</v>
      </c>
      <c r="H49">
        <f t="shared" si="4"/>
        <v>0.67499999999999982</v>
      </c>
      <c r="I49">
        <f t="shared" si="4"/>
        <v>0.21666666666666701</v>
      </c>
      <c r="J49">
        <f t="shared" si="3"/>
        <v>0</v>
      </c>
    </row>
    <row r="50" spans="5:10" x14ac:dyDescent="0.35">
      <c r="E50" t="s">
        <v>37</v>
      </c>
      <c r="F50">
        <f t="shared" si="2"/>
        <v>4.8000000000000007</v>
      </c>
      <c r="G50">
        <f t="shared" ref="G50:G78" si="5">IF($F50&lt;=G$8,G$9*$F50+G$10,0)</f>
        <v>0</v>
      </c>
      <c r="H50">
        <f t="shared" si="4"/>
        <v>0.59999999999999964</v>
      </c>
      <c r="I50">
        <f t="shared" si="4"/>
        <v>0.26666666666666705</v>
      </c>
      <c r="J50">
        <f t="shared" si="3"/>
        <v>0</v>
      </c>
    </row>
    <row r="51" spans="5:10" x14ac:dyDescent="0.35">
      <c r="E51" t="s">
        <v>38</v>
      </c>
      <c r="F51">
        <f t="shared" ref="F51:F78" si="6">F50+D$15</f>
        <v>4.9500000000000011</v>
      </c>
      <c r="G51">
        <f t="shared" si="5"/>
        <v>0</v>
      </c>
      <c r="H51">
        <f t="shared" si="4"/>
        <v>0.52499999999999947</v>
      </c>
      <c r="I51">
        <f t="shared" si="4"/>
        <v>0.31666666666666732</v>
      </c>
      <c r="J51">
        <f t="shared" si="3"/>
        <v>0</v>
      </c>
    </row>
    <row r="52" spans="5:10" x14ac:dyDescent="0.35">
      <c r="E52" t="s">
        <v>39</v>
      </c>
      <c r="F52">
        <f t="shared" si="6"/>
        <v>5.1000000000000014</v>
      </c>
      <c r="G52">
        <f t="shared" si="5"/>
        <v>0</v>
      </c>
      <c r="H52">
        <f t="shared" si="4"/>
        <v>0.44999999999999929</v>
      </c>
      <c r="I52">
        <f t="shared" si="4"/>
        <v>0.36666666666666736</v>
      </c>
      <c r="J52">
        <f t="shared" si="3"/>
        <v>0</v>
      </c>
    </row>
    <row r="53" spans="5:10" x14ac:dyDescent="0.35">
      <c r="E53" t="s">
        <v>40</v>
      </c>
      <c r="F53">
        <f t="shared" si="6"/>
        <v>5.2500000000000018</v>
      </c>
      <c r="G53">
        <f t="shared" si="5"/>
        <v>0</v>
      </c>
      <c r="H53">
        <f t="shared" si="4"/>
        <v>0.37499999999999911</v>
      </c>
      <c r="I53">
        <f t="shared" si="4"/>
        <v>0.41666666666666741</v>
      </c>
      <c r="J53">
        <f t="shared" si="3"/>
        <v>0</v>
      </c>
    </row>
    <row r="54" spans="5:10" x14ac:dyDescent="0.35">
      <c r="E54" t="s">
        <v>41</v>
      </c>
      <c r="F54">
        <f t="shared" si="6"/>
        <v>5.4000000000000021</v>
      </c>
      <c r="G54">
        <f t="shared" si="5"/>
        <v>0</v>
      </c>
      <c r="H54">
        <f t="shared" si="4"/>
        <v>0.29999999999999893</v>
      </c>
      <c r="I54">
        <f t="shared" si="4"/>
        <v>0.46666666666666767</v>
      </c>
      <c r="J54">
        <f t="shared" si="3"/>
        <v>0</v>
      </c>
    </row>
    <row r="55" spans="5:10" x14ac:dyDescent="0.35">
      <c r="E55" t="s">
        <v>42</v>
      </c>
      <c r="F55">
        <f t="shared" si="6"/>
        <v>5.5500000000000025</v>
      </c>
      <c r="G55">
        <f t="shared" si="5"/>
        <v>0</v>
      </c>
      <c r="H55">
        <f t="shared" si="4"/>
        <v>0.22499999999999876</v>
      </c>
      <c r="I55">
        <f t="shared" si="4"/>
        <v>0.51666666666666772</v>
      </c>
      <c r="J55">
        <f t="shared" si="3"/>
        <v>0</v>
      </c>
    </row>
    <row r="56" spans="5:10" x14ac:dyDescent="0.35">
      <c r="E56" t="s">
        <v>43</v>
      </c>
      <c r="F56">
        <f t="shared" si="6"/>
        <v>5.7000000000000028</v>
      </c>
      <c r="G56">
        <f t="shared" si="5"/>
        <v>0</v>
      </c>
      <c r="H56">
        <f t="shared" si="4"/>
        <v>0.14999999999999858</v>
      </c>
      <c r="I56">
        <f t="shared" si="4"/>
        <v>0.56666666666666776</v>
      </c>
      <c r="J56">
        <f t="shared" si="3"/>
        <v>0</v>
      </c>
    </row>
    <row r="57" spans="5:10" x14ac:dyDescent="0.35">
      <c r="E57" t="s">
        <v>44</v>
      </c>
      <c r="F57">
        <f t="shared" si="6"/>
        <v>5.8500000000000032</v>
      </c>
      <c r="G57">
        <f t="shared" si="5"/>
        <v>0</v>
      </c>
      <c r="H57">
        <f t="shared" si="4"/>
        <v>7.4999999999998401E-2</v>
      </c>
      <c r="I57">
        <f t="shared" si="4"/>
        <v>0.61666666666666803</v>
      </c>
      <c r="J57">
        <f t="shared" si="3"/>
        <v>0</v>
      </c>
    </row>
    <row r="58" spans="5:10" x14ac:dyDescent="0.35">
      <c r="E58" t="s">
        <v>45</v>
      </c>
      <c r="F58">
        <f t="shared" si="6"/>
        <v>6.0000000000000036</v>
      </c>
      <c r="G58">
        <f t="shared" si="5"/>
        <v>0</v>
      </c>
      <c r="H58">
        <f t="shared" ref="H58:I78" si="7">IF($F58&lt;=H$6,0,IF($F58&lt;=H$7,H$9*$F58+H$10,IF($F58&lt;=H$8,H$11*$F58+H$12,0)))</f>
        <v>-1.7763568394002505E-15</v>
      </c>
      <c r="I58">
        <f t="shared" si="7"/>
        <v>0.66666666666666785</v>
      </c>
      <c r="J58">
        <f t="shared" si="3"/>
        <v>0</v>
      </c>
    </row>
    <row r="59" spans="5:10" x14ac:dyDescent="0.35">
      <c r="E59" t="s">
        <v>46</v>
      </c>
      <c r="F59">
        <f t="shared" si="6"/>
        <v>6.1500000000000039</v>
      </c>
      <c r="G59">
        <f t="shared" si="5"/>
        <v>0</v>
      </c>
      <c r="H59">
        <f t="shared" si="7"/>
        <v>0</v>
      </c>
      <c r="I59">
        <f t="shared" si="7"/>
        <v>0.71666666666666812</v>
      </c>
      <c r="J59">
        <f t="shared" si="3"/>
        <v>0</v>
      </c>
    </row>
    <row r="60" spans="5:10" x14ac:dyDescent="0.35">
      <c r="E60" t="s">
        <v>47</v>
      </c>
      <c r="F60">
        <f t="shared" si="6"/>
        <v>6.3000000000000043</v>
      </c>
      <c r="G60">
        <f t="shared" si="5"/>
        <v>0</v>
      </c>
      <c r="H60">
        <f t="shared" si="7"/>
        <v>0</v>
      </c>
      <c r="I60">
        <f t="shared" si="7"/>
        <v>0.76666666666666838</v>
      </c>
      <c r="J60">
        <f t="shared" si="3"/>
        <v>0</v>
      </c>
    </row>
    <row r="61" spans="5:10" x14ac:dyDescent="0.35">
      <c r="E61" t="s">
        <v>48</v>
      </c>
      <c r="F61">
        <f t="shared" si="6"/>
        <v>6.4500000000000046</v>
      </c>
      <c r="G61">
        <f t="shared" si="5"/>
        <v>0</v>
      </c>
      <c r="H61">
        <f t="shared" si="7"/>
        <v>0</v>
      </c>
      <c r="I61">
        <f t="shared" si="7"/>
        <v>0.81666666666666821</v>
      </c>
      <c r="J61">
        <f t="shared" si="3"/>
        <v>0</v>
      </c>
    </row>
    <row r="62" spans="5:10" x14ac:dyDescent="0.35">
      <c r="E62" t="s">
        <v>49</v>
      </c>
      <c r="F62">
        <f t="shared" si="6"/>
        <v>6.600000000000005</v>
      </c>
      <c r="G62">
        <f t="shared" si="5"/>
        <v>0</v>
      </c>
      <c r="H62">
        <f t="shared" si="7"/>
        <v>0</v>
      </c>
      <c r="I62">
        <f t="shared" si="7"/>
        <v>0.86666666666666847</v>
      </c>
      <c r="J62">
        <f t="shared" si="3"/>
        <v>0</v>
      </c>
    </row>
    <row r="63" spans="5:10" x14ac:dyDescent="0.35">
      <c r="E63" t="s">
        <v>50</v>
      </c>
      <c r="F63">
        <f t="shared" si="6"/>
        <v>6.7500000000000053</v>
      </c>
      <c r="G63">
        <f t="shared" si="5"/>
        <v>0</v>
      </c>
      <c r="H63">
        <f t="shared" si="7"/>
        <v>0</v>
      </c>
      <c r="I63">
        <f t="shared" si="7"/>
        <v>0.91666666666666874</v>
      </c>
      <c r="J63">
        <f t="shared" si="3"/>
        <v>0</v>
      </c>
    </row>
    <row r="64" spans="5:10" x14ac:dyDescent="0.35">
      <c r="E64" t="s">
        <v>51</v>
      </c>
      <c r="F64">
        <f t="shared" si="6"/>
        <v>6.9000000000000057</v>
      </c>
      <c r="G64">
        <f t="shared" si="5"/>
        <v>0</v>
      </c>
      <c r="H64">
        <f t="shared" si="7"/>
        <v>0</v>
      </c>
      <c r="I64">
        <f t="shared" si="7"/>
        <v>0.96666666666666856</v>
      </c>
      <c r="J64">
        <f t="shared" si="3"/>
        <v>0</v>
      </c>
    </row>
    <row r="65" spans="5:10" x14ac:dyDescent="0.35">
      <c r="E65" t="s">
        <v>52</v>
      </c>
      <c r="F65">
        <f t="shared" si="6"/>
        <v>7.050000000000006</v>
      </c>
      <c r="G65">
        <f t="shared" si="5"/>
        <v>0</v>
      </c>
      <c r="H65">
        <f t="shared" si="7"/>
        <v>0</v>
      </c>
      <c r="I65">
        <f t="shared" si="7"/>
        <v>0.97499999999999698</v>
      </c>
      <c r="J65">
        <f t="shared" si="3"/>
        <v>1.6666666666668828E-2</v>
      </c>
    </row>
    <row r="66" spans="5:10" x14ac:dyDescent="0.35">
      <c r="E66" t="s">
        <v>53</v>
      </c>
      <c r="F66">
        <f t="shared" si="6"/>
        <v>7.2000000000000064</v>
      </c>
      <c r="G66">
        <f t="shared" si="5"/>
        <v>0</v>
      </c>
      <c r="H66">
        <f t="shared" si="7"/>
        <v>0</v>
      </c>
      <c r="I66">
        <f t="shared" si="7"/>
        <v>0.8999999999999968</v>
      </c>
      <c r="J66">
        <f t="shared" si="3"/>
        <v>6.6666666666669094E-2</v>
      </c>
    </row>
    <row r="67" spans="5:10" x14ac:dyDescent="0.35">
      <c r="E67" t="s">
        <v>54</v>
      </c>
      <c r="F67">
        <f t="shared" si="6"/>
        <v>7.3500000000000068</v>
      </c>
      <c r="G67">
        <f t="shared" si="5"/>
        <v>0</v>
      </c>
      <c r="H67">
        <f t="shared" si="7"/>
        <v>0</v>
      </c>
      <c r="I67">
        <f t="shared" si="7"/>
        <v>0.82499999999999662</v>
      </c>
      <c r="J67">
        <f t="shared" si="3"/>
        <v>0.11666666666666892</v>
      </c>
    </row>
    <row r="68" spans="5:10" x14ac:dyDescent="0.35">
      <c r="E68" t="s">
        <v>55</v>
      </c>
      <c r="F68">
        <f t="shared" si="6"/>
        <v>7.5000000000000071</v>
      </c>
      <c r="G68">
        <f t="shared" si="5"/>
        <v>0</v>
      </c>
      <c r="H68">
        <f t="shared" si="7"/>
        <v>0</v>
      </c>
      <c r="I68">
        <f t="shared" si="7"/>
        <v>0.74999999999999645</v>
      </c>
      <c r="J68">
        <f t="shared" si="3"/>
        <v>0.16666666666666918</v>
      </c>
    </row>
    <row r="69" spans="5:10" x14ac:dyDescent="0.35">
      <c r="E69" t="s">
        <v>56</v>
      </c>
      <c r="F69">
        <f t="shared" si="6"/>
        <v>7.6500000000000075</v>
      </c>
      <c r="G69">
        <f t="shared" si="5"/>
        <v>0</v>
      </c>
      <c r="H69">
        <f t="shared" si="7"/>
        <v>0</v>
      </c>
      <c r="I69">
        <f t="shared" si="7"/>
        <v>0.67499999999999627</v>
      </c>
      <c r="J69">
        <f t="shared" si="3"/>
        <v>0.21666666666666945</v>
      </c>
    </row>
    <row r="70" spans="5:10" x14ac:dyDescent="0.35">
      <c r="E70" t="s">
        <v>57</v>
      </c>
      <c r="F70">
        <f t="shared" si="6"/>
        <v>7.8000000000000078</v>
      </c>
      <c r="G70">
        <f t="shared" si="5"/>
        <v>0</v>
      </c>
      <c r="H70">
        <f t="shared" si="7"/>
        <v>0</v>
      </c>
      <c r="I70">
        <f t="shared" si="7"/>
        <v>0.59999999999999609</v>
      </c>
      <c r="J70">
        <f t="shared" si="3"/>
        <v>0.26666666666666927</v>
      </c>
    </row>
    <row r="71" spans="5:10" x14ac:dyDescent="0.35">
      <c r="E71" t="s">
        <v>58</v>
      </c>
      <c r="F71">
        <f t="shared" si="6"/>
        <v>7.9500000000000082</v>
      </c>
      <c r="G71">
        <f t="shared" si="5"/>
        <v>0</v>
      </c>
      <c r="H71">
        <f t="shared" si="7"/>
        <v>0</v>
      </c>
      <c r="I71">
        <f t="shared" si="7"/>
        <v>0.52499999999999591</v>
      </c>
      <c r="J71">
        <f t="shared" si="3"/>
        <v>0.31666666666666954</v>
      </c>
    </row>
    <row r="72" spans="5:10" x14ac:dyDescent="0.35">
      <c r="E72" t="s">
        <v>59</v>
      </c>
      <c r="F72">
        <f t="shared" si="6"/>
        <v>8.1000000000000085</v>
      </c>
      <c r="G72">
        <f t="shared" si="5"/>
        <v>0</v>
      </c>
      <c r="H72">
        <f t="shared" si="7"/>
        <v>0</v>
      </c>
      <c r="I72">
        <f t="shared" si="7"/>
        <v>0.44999999999999574</v>
      </c>
      <c r="J72">
        <f t="shared" si="3"/>
        <v>0.3666666666666698</v>
      </c>
    </row>
    <row r="73" spans="5:10" x14ac:dyDescent="0.35">
      <c r="E73" t="s">
        <v>60</v>
      </c>
      <c r="F73">
        <f t="shared" si="6"/>
        <v>8.2500000000000089</v>
      </c>
      <c r="G73">
        <f t="shared" si="5"/>
        <v>0</v>
      </c>
      <c r="H73">
        <f t="shared" si="7"/>
        <v>0</v>
      </c>
      <c r="I73">
        <f t="shared" si="7"/>
        <v>0.37499999999999556</v>
      </c>
      <c r="J73">
        <f t="shared" si="3"/>
        <v>0.41666666666666963</v>
      </c>
    </row>
    <row r="74" spans="5:10" x14ac:dyDescent="0.35">
      <c r="E74" t="s">
        <v>61</v>
      </c>
      <c r="F74">
        <f t="shared" si="6"/>
        <v>8.4000000000000092</v>
      </c>
      <c r="G74">
        <f t="shared" si="5"/>
        <v>0</v>
      </c>
      <c r="H74">
        <f t="shared" si="7"/>
        <v>0</v>
      </c>
      <c r="I74">
        <f t="shared" si="7"/>
        <v>0.29999999999999538</v>
      </c>
      <c r="J74">
        <f t="shared" si="3"/>
        <v>0.46666666666666989</v>
      </c>
    </row>
    <row r="75" spans="5:10" x14ac:dyDescent="0.35">
      <c r="E75" t="s">
        <v>62</v>
      </c>
      <c r="F75">
        <f t="shared" si="6"/>
        <v>8.5500000000000096</v>
      </c>
      <c r="G75">
        <f t="shared" si="5"/>
        <v>0</v>
      </c>
      <c r="H75">
        <f t="shared" si="7"/>
        <v>0</v>
      </c>
      <c r="I75">
        <f t="shared" si="7"/>
        <v>0.2249999999999952</v>
      </c>
      <c r="J75">
        <f t="shared" si="3"/>
        <v>0.51666666666667016</v>
      </c>
    </row>
    <row r="76" spans="5:10" x14ac:dyDescent="0.35">
      <c r="E76" t="s">
        <v>63</v>
      </c>
      <c r="F76">
        <f t="shared" si="6"/>
        <v>8.7000000000000099</v>
      </c>
      <c r="G76">
        <f t="shared" si="5"/>
        <v>0</v>
      </c>
      <c r="H76">
        <f t="shared" si="7"/>
        <v>0</v>
      </c>
      <c r="I76">
        <f t="shared" si="7"/>
        <v>0.14999999999999503</v>
      </c>
      <c r="J76">
        <f t="shared" si="3"/>
        <v>0.56666666666666998</v>
      </c>
    </row>
    <row r="77" spans="5:10" x14ac:dyDescent="0.35">
      <c r="E77" t="s">
        <v>64</v>
      </c>
      <c r="F77">
        <f t="shared" si="6"/>
        <v>8.8500000000000103</v>
      </c>
      <c r="G77">
        <f t="shared" si="5"/>
        <v>0</v>
      </c>
      <c r="H77">
        <f t="shared" si="7"/>
        <v>0</v>
      </c>
      <c r="I77">
        <f t="shared" si="7"/>
        <v>7.4999999999994849E-2</v>
      </c>
      <c r="J77">
        <f t="shared" si="3"/>
        <v>0.61666666666667025</v>
      </c>
    </row>
    <row r="78" spans="5:10" x14ac:dyDescent="0.35">
      <c r="E78" t="s">
        <v>65</v>
      </c>
      <c r="F78">
        <f t="shared" si="6"/>
        <v>9.0000000000000107</v>
      </c>
      <c r="G78">
        <f t="shared" si="5"/>
        <v>0</v>
      </c>
      <c r="H78">
        <f t="shared" si="7"/>
        <v>0</v>
      </c>
      <c r="I78">
        <f t="shared" si="7"/>
        <v>0</v>
      </c>
      <c r="J78">
        <f t="shared" si="3"/>
        <v>0.66666666666667052</v>
      </c>
    </row>
    <row r="79" spans="5:10" x14ac:dyDescent="0.35">
      <c r="E79" t="s">
        <v>66</v>
      </c>
      <c r="F79">
        <f t="shared" ref="F79:F118" si="8">F78+D$15</f>
        <v>9.150000000000011</v>
      </c>
      <c r="G79">
        <f t="shared" ref="G79:G118" si="9">IF($F79&lt;=G$8,G$9*$F79+G$10,0)</f>
        <v>0</v>
      </c>
      <c r="H79">
        <f t="shared" ref="H79:I94" si="10">IF($F79&lt;=H$6,0,IF($F79&lt;=H$7,H$9*$F79+H$10,IF($F79&lt;=H$8,H$11*$F79+H$12,0)))</f>
        <v>0</v>
      </c>
      <c r="I79">
        <f t="shared" si="10"/>
        <v>0</v>
      </c>
      <c r="J79">
        <f t="shared" si="3"/>
        <v>0.71666666666667034</v>
      </c>
    </row>
    <row r="80" spans="5:10" x14ac:dyDescent="0.35">
      <c r="E80" t="s">
        <v>67</v>
      </c>
      <c r="F80">
        <f t="shared" si="8"/>
        <v>9.3000000000000114</v>
      </c>
      <c r="G80">
        <f t="shared" si="9"/>
        <v>0</v>
      </c>
      <c r="H80">
        <f t="shared" si="10"/>
        <v>0</v>
      </c>
      <c r="I80">
        <f t="shared" si="10"/>
        <v>0</v>
      </c>
      <c r="J80">
        <f t="shared" si="3"/>
        <v>0.7666666666666706</v>
      </c>
    </row>
    <row r="81" spans="5:10" x14ac:dyDescent="0.35">
      <c r="E81" t="s">
        <v>68</v>
      </c>
      <c r="F81">
        <f t="shared" si="8"/>
        <v>9.4500000000000117</v>
      </c>
      <c r="G81">
        <f t="shared" si="9"/>
        <v>0</v>
      </c>
      <c r="H81">
        <f t="shared" si="10"/>
        <v>0</v>
      </c>
      <c r="I81">
        <f t="shared" si="10"/>
        <v>0</v>
      </c>
      <c r="J81">
        <f t="shared" si="3"/>
        <v>0.81666666666667087</v>
      </c>
    </row>
    <row r="82" spans="5:10" x14ac:dyDescent="0.35">
      <c r="E82" t="s">
        <v>69</v>
      </c>
      <c r="F82">
        <f t="shared" si="8"/>
        <v>9.6000000000000121</v>
      </c>
      <c r="G82">
        <f t="shared" si="9"/>
        <v>0</v>
      </c>
      <c r="H82">
        <f t="shared" si="10"/>
        <v>0</v>
      </c>
      <c r="I82">
        <f t="shared" si="10"/>
        <v>0</v>
      </c>
      <c r="J82">
        <f t="shared" si="3"/>
        <v>0.86666666666667069</v>
      </c>
    </row>
    <row r="83" spans="5:10" x14ac:dyDescent="0.35">
      <c r="E83" t="s">
        <v>70</v>
      </c>
      <c r="F83">
        <f t="shared" si="8"/>
        <v>9.7500000000000124</v>
      </c>
      <c r="G83">
        <f t="shared" si="9"/>
        <v>0</v>
      </c>
      <c r="H83">
        <f t="shared" si="10"/>
        <v>0</v>
      </c>
      <c r="I83">
        <f t="shared" si="10"/>
        <v>0</v>
      </c>
      <c r="J83">
        <f t="shared" ref="J83:J118" si="11">IF($F83&lt;=J$6,0,IF($F83&lt;=J$7,J$9*$F83+J$10,1))</f>
        <v>0.91666666666667096</v>
      </c>
    </row>
    <row r="84" spans="5:10" x14ac:dyDescent="0.35">
      <c r="E84" t="s">
        <v>71</v>
      </c>
      <c r="F84">
        <f t="shared" si="8"/>
        <v>9.9000000000000128</v>
      </c>
      <c r="G84">
        <f t="shared" si="9"/>
        <v>0</v>
      </c>
      <c r="H84">
        <f t="shared" si="10"/>
        <v>0</v>
      </c>
      <c r="I84">
        <f t="shared" si="10"/>
        <v>0</v>
      </c>
      <c r="J84">
        <f t="shared" si="11"/>
        <v>0.96666666666667123</v>
      </c>
    </row>
    <row r="85" spans="5:10" x14ac:dyDescent="0.35">
      <c r="E85" t="s">
        <v>72</v>
      </c>
      <c r="F85">
        <f t="shared" si="8"/>
        <v>10.050000000000013</v>
      </c>
      <c r="G85">
        <f t="shared" si="9"/>
        <v>0</v>
      </c>
      <c r="H85">
        <f t="shared" si="10"/>
        <v>0</v>
      </c>
      <c r="I85">
        <f t="shared" si="10"/>
        <v>0</v>
      </c>
      <c r="J85">
        <f t="shared" si="11"/>
        <v>1</v>
      </c>
    </row>
    <row r="86" spans="5:10" x14ac:dyDescent="0.35">
      <c r="E86" t="s">
        <v>73</v>
      </c>
      <c r="F86">
        <f t="shared" si="8"/>
        <v>10.200000000000014</v>
      </c>
      <c r="G86">
        <f t="shared" si="9"/>
        <v>0</v>
      </c>
      <c r="H86">
        <f t="shared" si="10"/>
        <v>0</v>
      </c>
      <c r="I86">
        <f t="shared" si="10"/>
        <v>0</v>
      </c>
      <c r="J86">
        <f t="shared" si="11"/>
        <v>1</v>
      </c>
    </row>
    <row r="87" spans="5:10" x14ac:dyDescent="0.35">
      <c r="E87" t="s">
        <v>74</v>
      </c>
      <c r="F87">
        <f t="shared" si="8"/>
        <v>10.350000000000014</v>
      </c>
      <c r="G87">
        <f t="shared" si="9"/>
        <v>0</v>
      </c>
      <c r="H87">
        <f t="shared" si="10"/>
        <v>0</v>
      </c>
      <c r="I87">
        <f t="shared" si="10"/>
        <v>0</v>
      </c>
      <c r="J87">
        <f t="shared" si="11"/>
        <v>1</v>
      </c>
    </row>
    <row r="88" spans="5:10" x14ac:dyDescent="0.35">
      <c r="E88" t="s">
        <v>75</v>
      </c>
      <c r="F88">
        <f t="shared" si="8"/>
        <v>10.500000000000014</v>
      </c>
      <c r="G88">
        <f t="shared" si="9"/>
        <v>0</v>
      </c>
      <c r="H88">
        <f t="shared" si="10"/>
        <v>0</v>
      </c>
      <c r="I88">
        <f t="shared" si="10"/>
        <v>0</v>
      </c>
      <c r="J88">
        <f t="shared" si="11"/>
        <v>1</v>
      </c>
    </row>
    <row r="89" spans="5:10" x14ac:dyDescent="0.35">
      <c r="E89" t="s">
        <v>76</v>
      </c>
      <c r="F89">
        <f t="shared" si="8"/>
        <v>10.650000000000015</v>
      </c>
      <c r="G89">
        <f t="shared" si="9"/>
        <v>0</v>
      </c>
      <c r="H89">
        <f t="shared" si="10"/>
        <v>0</v>
      </c>
      <c r="I89">
        <f t="shared" si="10"/>
        <v>0</v>
      </c>
      <c r="J89">
        <f t="shared" si="11"/>
        <v>1</v>
      </c>
    </row>
    <row r="90" spans="5:10" x14ac:dyDescent="0.35">
      <c r="E90" t="s">
        <v>77</v>
      </c>
      <c r="F90">
        <f t="shared" si="8"/>
        <v>10.800000000000015</v>
      </c>
      <c r="G90">
        <f t="shared" si="9"/>
        <v>0</v>
      </c>
      <c r="H90">
        <f t="shared" si="10"/>
        <v>0</v>
      </c>
      <c r="I90">
        <f t="shared" si="10"/>
        <v>0</v>
      </c>
      <c r="J90">
        <f t="shared" si="11"/>
        <v>1</v>
      </c>
    </row>
    <row r="91" spans="5:10" x14ac:dyDescent="0.35">
      <c r="E91" t="s">
        <v>78</v>
      </c>
      <c r="F91">
        <f t="shared" si="8"/>
        <v>10.950000000000015</v>
      </c>
      <c r="G91">
        <f t="shared" si="9"/>
        <v>0</v>
      </c>
      <c r="H91">
        <f t="shared" si="10"/>
        <v>0</v>
      </c>
      <c r="I91">
        <f t="shared" si="10"/>
        <v>0</v>
      </c>
      <c r="J91">
        <f t="shared" si="11"/>
        <v>1</v>
      </c>
    </row>
    <row r="92" spans="5:10" x14ac:dyDescent="0.35">
      <c r="E92" t="s">
        <v>79</v>
      </c>
      <c r="F92">
        <f t="shared" si="8"/>
        <v>11.100000000000016</v>
      </c>
      <c r="G92">
        <f t="shared" si="9"/>
        <v>0</v>
      </c>
      <c r="H92">
        <f t="shared" si="10"/>
        <v>0</v>
      </c>
      <c r="I92">
        <f t="shared" si="10"/>
        <v>0</v>
      </c>
      <c r="J92">
        <f t="shared" si="11"/>
        <v>1</v>
      </c>
    </row>
    <row r="93" spans="5:10" x14ac:dyDescent="0.35">
      <c r="E93" t="s">
        <v>80</v>
      </c>
      <c r="F93">
        <f t="shared" si="8"/>
        <v>11.250000000000016</v>
      </c>
      <c r="G93">
        <f t="shared" si="9"/>
        <v>0</v>
      </c>
      <c r="H93">
        <f t="shared" si="10"/>
        <v>0</v>
      </c>
      <c r="I93">
        <f t="shared" si="10"/>
        <v>0</v>
      </c>
      <c r="J93">
        <f t="shared" si="11"/>
        <v>1</v>
      </c>
    </row>
    <row r="94" spans="5:10" x14ac:dyDescent="0.35">
      <c r="E94" t="s">
        <v>81</v>
      </c>
      <c r="F94">
        <f t="shared" si="8"/>
        <v>11.400000000000016</v>
      </c>
      <c r="G94">
        <f t="shared" si="9"/>
        <v>0</v>
      </c>
      <c r="H94">
        <f t="shared" si="10"/>
        <v>0</v>
      </c>
      <c r="I94">
        <f t="shared" si="10"/>
        <v>0</v>
      </c>
      <c r="J94">
        <f t="shared" si="11"/>
        <v>1</v>
      </c>
    </row>
    <row r="95" spans="5:10" x14ac:dyDescent="0.35">
      <c r="E95" t="s">
        <v>82</v>
      </c>
      <c r="F95">
        <f t="shared" si="8"/>
        <v>11.550000000000017</v>
      </c>
      <c r="G95">
        <f t="shared" si="9"/>
        <v>0</v>
      </c>
      <c r="H95">
        <f t="shared" ref="H95:I118" si="12">IF($F95&lt;=H$6,0,IF($F95&lt;=H$7,H$9*$F95+H$10,IF($F95&lt;=H$8,H$11*$F95+H$12,0)))</f>
        <v>0</v>
      </c>
      <c r="I95">
        <f t="shared" si="12"/>
        <v>0</v>
      </c>
      <c r="J95">
        <f t="shared" si="11"/>
        <v>1</v>
      </c>
    </row>
    <row r="96" spans="5:10" x14ac:dyDescent="0.35">
      <c r="E96" t="s">
        <v>83</v>
      </c>
      <c r="F96">
        <f t="shared" si="8"/>
        <v>11.700000000000017</v>
      </c>
      <c r="G96">
        <f t="shared" si="9"/>
        <v>0</v>
      </c>
      <c r="H96">
        <f t="shared" si="12"/>
        <v>0</v>
      </c>
      <c r="I96">
        <f t="shared" si="12"/>
        <v>0</v>
      </c>
      <c r="J96">
        <f t="shared" si="11"/>
        <v>1</v>
      </c>
    </row>
    <row r="97" spans="5:10" x14ac:dyDescent="0.35">
      <c r="E97" t="s">
        <v>84</v>
      </c>
      <c r="F97">
        <f t="shared" si="8"/>
        <v>11.850000000000017</v>
      </c>
      <c r="G97">
        <f t="shared" si="9"/>
        <v>0</v>
      </c>
      <c r="H97">
        <f t="shared" si="12"/>
        <v>0</v>
      </c>
      <c r="I97">
        <f t="shared" si="12"/>
        <v>0</v>
      </c>
      <c r="J97">
        <f t="shared" si="11"/>
        <v>1</v>
      </c>
    </row>
    <row r="98" spans="5:10" x14ac:dyDescent="0.35">
      <c r="E98" t="s">
        <v>85</v>
      </c>
      <c r="F98">
        <f t="shared" si="8"/>
        <v>12.000000000000018</v>
      </c>
      <c r="G98">
        <f t="shared" si="9"/>
        <v>0</v>
      </c>
      <c r="H98">
        <f t="shared" si="12"/>
        <v>0</v>
      </c>
      <c r="I98">
        <f t="shared" si="12"/>
        <v>0</v>
      </c>
      <c r="J98">
        <f t="shared" si="11"/>
        <v>1</v>
      </c>
    </row>
    <row r="99" spans="5:10" x14ac:dyDescent="0.35">
      <c r="E99" t="s">
        <v>86</v>
      </c>
      <c r="F99">
        <f t="shared" si="8"/>
        <v>12.150000000000018</v>
      </c>
      <c r="G99">
        <f t="shared" si="9"/>
        <v>0</v>
      </c>
      <c r="H99">
        <f t="shared" si="12"/>
        <v>0</v>
      </c>
      <c r="I99">
        <f t="shared" si="12"/>
        <v>0</v>
      </c>
      <c r="J99">
        <f t="shared" si="11"/>
        <v>1</v>
      </c>
    </row>
    <row r="100" spans="5:10" x14ac:dyDescent="0.35">
      <c r="E100" t="s">
        <v>87</v>
      </c>
      <c r="F100">
        <f t="shared" si="8"/>
        <v>12.300000000000018</v>
      </c>
      <c r="G100">
        <f t="shared" si="9"/>
        <v>0</v>
      </c>
      <c r="H100">
        <f t="shared" si="12"/>
        <v>0</v>
      </c>
      <c r="I100">
        <f t="shared" si="12"/>
        <v>0</v>
      </c>
      <c r="J100">
        <f t="shared" si="11"/>
        <v>1</v>
      </c>
    </row>
    <row r="101" spans="5:10" x14ac:dyDescent="0.35">
      <c r="E101" t="s">
        <v>88</v>
      </c>
      <c r="F101">
        <f t="shared" si="8"/>
        <v>12.450000000000019</v>
      </c>
      <c r="G101">
        <f t="shared" si="9"/>
        <v>0</v>
      </c>
      <c r="H101">
        <f t="shared" si="12"/>
        <v>0</v>
      </c>
      <c r="I101">
        <f t="shared" si="12"/>
        <v>0</v>
      </c>
      <c r="J101">
        <f t="shared" si="11"/>
        <v>1</v>
      </c>
    </row>
    <row r="102" spans="5:10" x14ac:dyDescent="0.35">
      <c r="E102" t="s">
        <v>89</v>
      </c>
      <c r="F102">
        <f t="shared" si="8"/>
        <v>12.600000000000019</v>
      </c>
      <c r="G102">
        <f t="shared" si="9"/>
        <v>0</v>
      </c>
      <c r="H102">
        <f t="shared" si="12"/>
        <v>0</v>
      </c>
      <c r="I102">
        <f t="shared" si="12"/>
        <v>0</v>
      </c>
      <c r="J102">
        <f t="shared" si="11"/>
        <v>1</v>
      </c>
    </row>
    <row r="103" spans="5:10" x14ac:dyDescent="0.35">
      <c r="E103" t="s">
        <v>90</v>
      </c>
      <c r="F103">
        <f t="shared" si="8"/>
        <v>12.75000000000002</v>
      </c>
      <c r="G103">
        <f t="shared" si="9"/>
        <v>0</v>
      </c>
      <c r="H103">
        <f t="shared" si="12"/>
        <v>0</v>
      </c>
      <c r="I103">
        <f t="shared" si="12"/>
        <v>0</v>
      </c>
      <c r="J103">
        <f t="shared" si="11"/>
        <v>1</v>
      </c>
    </row>
    <row r="104" spans="5:10" x14ac:dyDescent="0.35">
      <c r="E104" t="s">
        <v>91</v>
      </c>
      <c r="F104">
        <f t="shared" si="8"/>
        <v>12.90000000000002</v>
      </c>
      <c r="G104">
        <f t="shared" si="9"/>
        <v>0</v>
      </c>
      <c r="H104">
        <f t="shared" si="12"/>
        <v>0</v>
      </c>
      <c r="I104">
        <f t="shared" si="12"/>
        <v>0</v>
      </c>
      <c r="J104">
        <f t="shared" si="11"/>
        <v>1</v>
      </c>
    </row>
    <row r="105" spans="5:10" x14ac:dyDescent="0.35">
      <c r="E105" t="s">
        <v>92</v>
      </c>
      <c r="F105">
        <f t="shared" si="8"/>
        <v>13.05000000000002</v>
      </c>
      <c r="G105">
        <f t="shared" si="9"/>
        <v>0</v>
      </c>
      <c r="H105">
        <f t="shared" si="12"/>
        <v>0</v>
      </c>
      <c r="I105">
        <f t="shared" si="12"/>
        <v>0</v>
      </c>
      <c r="J105">
        <f t="shared" si="11"/>
        <v>1</v>
      </c>
    </row>
    <row r="106" spans="5:10" x14ac:dyDescent="0.35">
      <c r="E106" t="s">
        <v>93</v>
      </c>
      <c r="F106">
        <f t="shared" si="8"/>
        <v>13.200000000000021</v>
      </c>
      <c r="G106">
        <f t="shared" si="9"/>
        <v>0</v>
      </c>
      <c r="H106">
        <f t="shared" si="12"/>
        <v>0</v>
      </c>
      <c r="I106">
        <f t="shared" si="12"/>
        <v>0</v>
      </c>
      <c r="J106">
        <f t="shared" si="11"/>
        <v>1</v>
      </c>
    </row>
    <row r="107" spans="5:10" x14ac:dyDescent="0.35">
      <c r="E107" t="s">
        <v>94</v>
      </c>
      <c r="F107">
        <f t="shared" si="8"/>
        <v>13.350000000000021</v>
      </c>
      <c r="G107">
        <f t="shared" si="9"/>
        <v>0</v>
      </c>
      <c r="H107">
        <f t="shared" si="12"/>
        <v>0</v>
      </c>
      <c r="I107">
        <f t="shared" si="12"/>
        <v>0</v>
      </c>
      <c r="J107">
        <f t="shared" si="11"/>
        <v>1</v>
      </c>
    </row>
    <row r="108" spans="5:10" x14ac:dyDescent="0.35">
      <c r="E108" t="s">
        <v>95</v>
      </c>
      <c r="F108">
        <f t="shared" si="8"/>
        <v>13.500000000000021</v>
      </c>
      <c r="G108">
        <f t="shared" si="9"/>
        <v>0</v>
      </c>
      <c r="H108">
        <f t="shared" si="12"/>
        <v>0</v>
      </c>
      <c r="I108">
        <f t="shared" si="12"/>
        <v>0</v>
      </c>
      <c r="J108">
        <f t="shared" si="11"/>
        <v>1</v>
      </c>
    </row>
    <row r="109" spans="5:10" x14ac:dyDescent="0.35">
      <c r="E109" t="s">
        <v>96</v>
      </c>
      <c r="F109">
        <f t="shared" si="8"/>
        <v>13.650000000000022</v>
      </c>
      <c r="G109">
        <f t="shared" si="9"/>
        <v>0</v>
      </c>
      <c r="H109">
        <f t="shared" si="12"/>
        <v>0</v>
      </c>
      <c r="I109">
        <f t="shared" si="12"/>
        <v>0</v>
      </c>
      <c r="J109">
        <f t="shared" si="11"/>
        <v>1</v>
      </c>
    </row>
    <row r="110" spans="5:10" x14ac:dyDescent="0.35">
      <c r="E110" t="s">
        <v>97</v>
      </c>
      <c r="F110">
        <f t="shared" si="8"/>
        <v>13.800000000000022</v>
      </c>
      <c r="G110">
        <f t="shared" si="9"/>
        <v>0</v>
      </c>
      <c r="H110">
        <f t="shared" si="12"/>
        <v>0</v>
      </c>
      <c r="I110">
        <f t="shared" si="12"/>
        <v>0</v>
      </c>
      <c r="J110">
        <f t="shared" si="11"/>
        <v>1</v>
      </c>
    </row>
    <row r="111" spans="5:10" x14ac:dyDescent="0.35">
      <c r="E111" t="s">
        <v>98</v>
      </c>
      <c r="F111">
        <f t="shared" si="8"/>
        <v>13.950000000000022</v>
      </c>
      <c r="G111">
        <f t="shared" si="9"/>
        <v>0</v>
      </c>
      <c r="H111">
        <f t="shared" si="12"/>
        <v>0</v>
      </c>
      <c r="I111">
        <f t="shared" si="12"/>
        <v>0</v>
      </c>
      <c r="J111">
        <f t="shared" si="11"/>
        <v>1</v>
      </c>
    </row>
    <row r="112" spans="5:10" x14ac:dyDescent="0.35">
      <c r="E112" t="s">
        <v>99</v>
      </c>
      <c r="F112">
        <f t="shared" si="8"/>
        <v>14.100000000000023</v>
      </c>
      <c r="G112">
        <f t="shared" si="9"/>
        <v>0</v>
      </c>
      <c r="H112">
        <f t="shared" si="12"/>
        <v>0</v>
      </c>
      <c r="I112">
        <f t="shared" si="12"/>
        <v>0</v>
      </c>
      <c r="J112">
        <f t="shared" si="11"/>
        <v>1</v>
      </c>
    </row>
    <row r="113" spans="5:10" x14ac:dyDescent="0.35">
      <c r="E113" t="s">
        <v>100</v>
      </c>
      <c r="F113">
        <f t="shared" si="8"/>
        <v>14.250000000000023</v>
      </c>
      <c r="G113">
        <f t="shared" si="9"/>
        <v>0</v>
      </c>
      <c r="H113">
        <f t="shared" si="12"/>
        <v>0</v>
      </c>
      <c r="I113">
        <f t="shared" si="12"/>
        <v>0</v>
      </c>
      <c r="J113">
        <f t="shared" si="11"/>
        <v>1</v>
      </c>
    </row>
    <row r="114" spans="5:10" x14ac:dyDescent="0.35">
      <c r="E114" t="s">
        <v>101</v>
      </c>
      <c r="F114">
        <f t="shared" si="8"/>
        <v>14.400000000000023</v>
      </c>
      <c r="G114">
        <f t="shared" si="9"/>
        <v>0</v>
      </c>
      <c r="H114">
        <f t="shared" si="12"/>
        <v>0</v>
      </c>
      <c r="I114">
        <f t="shared" si="12"/>
        <v>0</v>
      </c>
      <c r="J114">
        <f t="shared" si="11"/>
        <v>1</v>
      </c>
    </row>
    <row r="115" spans="5:10" x14ac:dyDescent="0.35">
      <c r="E115" t="s">
        <v>102</v>
      </c>
      <c r="F115">
        <f t="shared" si="8"/>
        <v>14.550000000000024</v>
      </c>
      <c r="G115">
        <f t="shared" si="9"/>
        <v>0</v>
      </c>
      <c r="H115">
        <f t="shared" si="12"/>
        <v>0</v>
      </c>
      <c r="I115">
        <f t="shared" si="12"/>
        <v>0</v>
      </c>
      <c r="J115">
        <f t="shared" si="11"/>
        <v>1</v>
      </c>
    </row>
    <row r="116" spans="5:10" x14ac:dyDescent="0.35">
      <c r="E116" t="s">
        <v>103</v>
      </c>
      <c r="F116">
        <f t="shared" si="8"/>
        <v>14.700000000000024</v>
      </c>
      <c r="G116">
        <f t="shared" si="9"/>
        <v>0</v>
      </c>
      <c r="H116">
        <f t="shared" si="12"/>
        <v>0</v>
      </c>
      <c r="I116">
        <f t="shared" si="12"/>
        <v>0</v>
      </c>
      <c r="J116">
        <f t="shared" si="11"/>
        <v>1</v>
      </c>
    </row>
    <row r="117" spans="5:10" x14ac:dyDescent="0.35">
      <c r="E117" t="s">
        <v>104</v>
      </c>
      <c r="F117">
        <f t="shared" si="8"/>
        <v>14.850000000000025</v>
      </c>
      <c r="G117">
        <f t="shared" si="9"/>
        <v>0</v>
      </c>
      <c r="H117">
        <f t="shared" si="12"/>
        <v>0</v>
      </c>
      <c r="I117">
        <f t="shared" si="12"/>
        <v>0</v>
      </c>
      <c r="J117">
        <f t="shared" si="11"/>
        <v>1</v>
      </c>
    </row>
    <row r="118" spans="5:10" x14ac:dyDescent="0.35">
      <c r="E118" t="s">
        <v>105</v>
      </c>
      <c r="F118">
        <f t="shared" si="8"/>
        <v>15.000000000000025</v>
      </c>
      <c r="G118">
        <f t="shared" si="9"/>
        <v>0</v>
      </c>
      <c r="H118">
        <f t="shared" si="12"/>
        <v>0</v>
      </c>
      <c r="I118">
        <f t="shared" si="12"/>
        <v>0</v>
      </c>
      <c r="J118">
        <f t="shared" si="11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C335-6363-4626-8CBC-0DCC9DC216C8}">
  <dimension ref="B3:J118"/>
  <sheetViews>
    <sheetView topLeftCell="A14" zoomScale="85" zoomScaleNormal="85" workbookViewId="0">
      <selection activeCell="H27" sqref="H27"/>
    </sheetView>
  </sheetViews>
  <sheetFormatPr baseColWidth="10" defaultRowHeight="14.5" x14ac:dyDescent="0.35"/>
  <sheetData>
    <row r="3" spans="2:10" x14ac:dyDescent="0.35">
      <c r="B3" t="s">
        <v>118</v>
      </c>
      <c r="C3" t="s">
        <v>120</v>
      </c>
    </row>
    <row r="4" spans="2:10" x14ac:dyDescent="0.35">
      <c r="B4" t="s">
        <v>0</v>
      </c>
    </row>
    <row r="5" spans="2:10" x14ac:dyDescent="0.35">
      <c r="B5" t="s">
        <v>1</v>
      </c>
      <c r="C5">
        <v>0</v>
      </c>
      <c r="F5" t="s">
        <v>106</v>
      </c>
      <c r="G5" t="s">
        <v>107</v>
      </c>
      <c r="H5" t="s">
        <v>109</v>
      </c>
      <c r="I5" t="s">
        <v>116</v>
      </c>
      <c r="J5" t="s">
        <v>117</v>
      </c>
    </row>
    <row r="6" spans="2:10" x14ac:dyDescent="0.35">
      <c r="B6" t="s">
        <v>2</v>
      </c>
      <c r="C6">
        <v>60</v>
      </c>
      <c r="F6" t="s">
        <v>1</v>
      </c>
      <c r="G6">
        <v>0</v>
      </c>
      <c r="H6">
        <v>5</v>
      </c>
      <c r="I6">
        <v>11</v>
      </c>
      <c r="J6">
        <v>30</v>
      </c>
    </row>
    <row r="7" spans="2:10" x14ac:dyDescent="0.35">
      <c r="F7" t="s">
        <v>110</v>
      </c>
      <c r="G7">
        <v>0</v>
      </c>
      <c r="H7">
        <v>15</v>
      </c>
      <c r="I7">
        <v>26</v>
      </c>
      <c r="J7">
        <v>45</v>
      </c>
    </row>
    <row r="8" spans="2:10" x14ac:dyDescent="0.35">
      <c r="F8" t="s">
        <v>2</v>
      </c>
      <c r="G8">
        <v>8</v>
      </c>
      <c r="H8">
        <v>20</v>
      </c>
      <c r="I8">
        <v>35</v>
      </c>
      <c r="J8">
        <v>60</v>
      </c>
    </row>
    <row r="9" spans="2:10" x14ac:dyDescent="0.35">
      <c r="F9" t="s">
        <v>112</v>
      </c>
      <c r="G9">
        <f>-1/G8</f>
        <v>-0.125</v>
      </c>
      <c r="H9">
        <f>+(1)/(H7-H6)</f>
        <v>0.1</v>
      </c>
      <c r="I9">
        <f>+(1)/(I7-I6)</f>
        <v>6.6666666666666666E-2</v>
      </c>
      <c r="J9">
        <f>+(1)/(J7-J6)</f>
        <v>6.6666666666666666E-2</v>
      </c>
    </row>
    <row r="10" spans="2:10" x14ac:dyDescent="0.35">
      <c r="F10" t="s">
        <v>111</v>
      </c>
      <c r="G10">
        <v>1</v>
      </c>
      <c r="H10">
        <f>-H9*H7+1</f>
        <v>-0.5</v>
      </c>
      <c r="I10">
        <f>-I9*I7+1</f>
        <v>-0.73333333333333339</v>
      </c>
      <c r="J10">
        <f>-J9*J7+1</f>
        <v>-2</v>
      </c>
    </row>
    <row r="11" spans="2:10" x14ac:dyDescent="0.35">
      <c r="F11" t="s">
        <v>113</v>
      </c>
      <c r="H11">
        <f>-1/(H8-H7)</f>
        <v>-0.2</v>
      </c>
      <c r="I11">
        <f>-1/(I8-I7)</f>
        <v>-0.1111111111111111</v>
      </c>
      <c r="J11">
        <f>-1/(J8-J7)</f>
        <v>-6.6666666666666666E-2</v>
      </c>
    </row>
    <row r="12" spans="2:10" x14ac:dyDescent="0.35">
      <c r="F12" t="s">
        <v>114</v>
      </c>
      <c r="H12">
        <f>-H11*H8+0</f>
        <v>4</v>
      </c>
      <c r="I12">
        <f>-I11*I8+0</f>
        <v>3.8888888888888888</v>
      </c>
      <c r="J12">
        <f>-J11*J8+0</f>
        <v>4</v>
      </c>
    </row>
    <row r="14" spans="2:10" x14ac:dyDescent="0.35">
      <c r="C14" t="s">
        <v>3</v>
      </c>
      <c r="D14">
        <v>100</v>
      </c>
    </row>
    <row r="15" spans="2:10" x14ac:dyDescent="0.35">
      <c r="C15" t="s">
        <v>4</v>
      </c>
      <c r="D15">
        <f>C6/D14</f>
        <v>0.6</v>
      </c>
    </row>
    <row r="17" spans="5:10" x14ac:dyDescent="0.35">
      <c r="F17" t="s">
        <v>115</v>
      </c>
      <c r="G17" t="s">
        <v>108</v>
      </c>
      <c r="H17" t="s">
        <v>109</v>
      </c>
      <c r="I17" t="s">
        <v>116</v>
      </c>
      <c r="J17" t="s">
        <v>117</v>
      </c>
    </row>
    <row r="18" spans="5:10" x14ac:dyDescent="0.35">
      <c r="E18" t="s">
        <v>5</v>
      </c>
      <c r="F18">
        <f>C5</f>
        <v>0</v>
      </c>
      <c r="G18">
        <f t="shared" ref="G18:G49" si="0">IF($F18&lt;=G$8,G$9*$F18+G$10,0)</f>
        <v>1</v>
      </c>
      <c r="H18">
        <f t="shared" ref="H18:I37" si="1">IF($F18&lt;=H$6,0,IF($F18&lt;=H$7,H$9*$F18+H$10,IF($F18&lt;=H$8,H$11*$F18+H$12,0)))</f>
        <v>0</v>
      </c>
      <c r="I18">
        <f t="shared" si="1"/>
        <v>0</v>
      </c>
      <c r="J18">
        <f>IF($F18&lt;=J$6,0,IF($F18&lt;=J$7,J$9*$F18+J$10,1))</f>
        <v>0</v>
      </c>
    </row>
    <row r="19" spans="5:10" x14ac:dyDescent="0.35">
      <c r="E19" t="s">
        <v>6</v>
      </c>
      <c r="F19">
        <f t="shared" ref="F19:F50" si="2">F18+D$15</f>
        <v>0.6</v>
      </c>
      <c r="G19">
        <f t="shared" si="0"/>
        <v>0.92500000000000004</v>
      </c>
      <c r="H19">
        <f t="shared" si="1"/>
        <v>0</v>
      </c>
      <c r="I19">
        <f t="shared" si="1"/>
        <v>0</v>
      </c>
      <c r="J19">
        <f t="shared" ref="J19:J82" si="3">IF($F19&lt;=J$6,0,IF($F19&lt;=J$7,J$9*$F19+J$10,1))</f>
        <v>0</v>
      </c>
    </row>
    <row r="20" spans="5:10" x14ac:dyDescent="0.35">
      <c r="E20" t="s">
        <v>7</v>
      </c>
      <c r="F20">
        <f t="shared" si="2"/>
        <v>1.2</v>
      </c>
      <c r="G20">
        <f t="shared" si="0"/>
        <v>0.85</v>
      </c>
      <c r="H20">
        <f t="shared" si="1"/>
        <v>0</v>
      </c>
      <c r="I20">
        <f t="shared" si="1"/>
        <v>0</v>
      </c>
      <c r="J20">
        <f t="shared" si="3"/>
        <v>0</v>
      </c>
    </row>
    <row r="21" spans="5:10" x14ac:dyDescent="0.35">
      <c r="E21" t="s">
        <v>8</v>
      </c>
      <c r="F21">
        <f t="shared" si="2"/>
        <v>1.7999999999999998</v>
      </c>
      <c r="G21">
        <f t="shared" si="0"/>
        <v>0.77500000000000002</v>
      </c>
      <c r="H21">
        <f t="shared" si="1"/>
        <v>0</v>
      </c>
      <c r="I21">
        <f t="shared" si="1"/>
        <v>0</v>
      </c>
      <c r="J21">
        <f t="shared" si="3"/>
        <v>0</v>
      </c>
    </row>
    <row r="22" spans="5:10" x14ac:dyDescent="0.35">
      <c r="E22" t="s">
        <v>9</v>
      </c>
      <c r="F22">
        <f t="shared" si="2"/>
        <v>2.4</v>
      </c>
      <c r="G22">
        <f t="shared" si="0"/>
        <v>0.7</v>
      </c>
      <c r="H22">
        <f t="shared" si="1"/>
        <v>0</v>
      </c>
      <c r="I22">
        <f t="shared" si="1"/>
        <v>0</v>
      </c>
      <c r="J22">
        <f t="shared" si="3"/>
        <v>0</v>
      </c>
    </row>
    <row r="23" spans="5:10" x14ac:dyDescent="0.35">
      <c r="E23" t="s">
        <v>10</v>
      </c>
      <c r="F23">
        <f t="shared" si="2"/>
        <v>3</v>
      </c>
      <c r="G23">
        <f t="shared" si="0"/>
        <v>0.625</v>
      </c>
      <c r="H23">
        <f t="shared" si="1"/>
        <v>0</v>
      </c>
      <c r="I23">
        <f t="shared" si="1"/>
        <v>0</v>
      </c>
      <c r="J23">
        <f t="shared" si="3"/>
        <v>0</v>
      </c>
    </row>
    <row r="24" spans="5:10" x14ac:dyDescent="0.35">
      <c r="E24" t="s">
        <v>11</v>
      </c>
      <c r="F24">
        <f t="shared" si="2"/>
        <v>3.6</v>
      </c>
      <c r="G24">
        <f t="shared" si="0"/>
        <v>0.55000000000000004</v>
      </c>
      <c r="H24">
        <f t="shared" si="1"/>
        <v>0</v>
      </c>
      <c r="I24">
        <f t="shared" si="1"/>
        <v>0</v>
      </c>
      <c r="J24">
        <f t="shared" si="3"/>
        <v>0</v>
      </c>
    </row>
    <row r="25" spans="5:10" x14ac:dyDescent="0.35">
      <c r="E25" t="s">
        <v>12</v>
      </c>
      <c r="F25">
        <f t="shared" si="2"/>
        <v>4.2</v>
      </c>
      <c r="G25">
        <f t="shared" si="0"/>
        <v>0.47499999999999998</v>
      </c>
      <c r="H25">
        <f t="shared" si="1"/>
        <v>0</v>
      </c>
      <c r="I25">
        <f t="shared" si="1"/>
        <v>0</v>
      </c>
      <c r="J25">
        <f t="shared" si="3"/>
        <v>0</v>
      </c>
    </row>
    <row r="26" spans="5:10" x14ac:dyDescent="0.35">
      <c r="E26" t="s">
        <v>13</v>
      </c>
      <c r="F26">
        <f t="shared" si="2"/>
        <v>4.8</v>
      </c>
      <c r="G26">
        <f t="shared" si="0"/>
        <v>0.4</v>
      </c>
      <c r="H26">
        <f t="shared" si="1"/>
        <v>0</v>
      </c>
      <c r="I26">
        <f t="shared" si="1"/>
        <v>0</v>
      </c>
      <c r="J26">
        <f t="shared" si="3"/>
        <v>0</v>
      </c>
    </row>
    <row r="27" spans="5:10" x14ac:dyDescent="0.35">
      <c r="E27" t="s">
        <v>14</v>
      </c>
      <c r="F27">
        <f t="shared" si="2"/>
        <v>5.3999999999999995</v>
      </c>
      <c r="G27">
        <f t="shared" si="0"/>
        <v>0.32500000000000007</v>
      </c>
      <c r="H27">
        <f t="shared" si="1"/>
        <v>3.9999999999999925E-2</v>
      </c>
      <c r="I27">
        <f t="shared" si="1"/>
        <v>0</v>
      </c>
      <c r="J27">
        <f t="shared" si="3"/>
        <v>0</v>
      </c>
    </row>
    <row r="28" spans="5:10" x14ac:dyDescent="0.35">
      <c r="E28" t="s">
        <v>15</v>
      </c>
      <c r="F28">
        <f t="shared" si="2"/>
        <v>5.9999999999999991</v>
      </c>
      <c r="G28">
        <f t="shared" si="0"/>
        <v>0.25000000000000011</v>
      </c>
      <c r="H28">
        <f t="shared" si="1"/>
        <v>9.9999999999999978E-2</v>
      </c>
      <c r="I28">
        <f t="shared" si="1"/>
        <v>0</v>
      </c>
      <c r="J28">
        <f t="shared" si="3"/>
        <v>0</v>
      </c>
    </row>
    <row r="29" spans="5:10" x14ac:dyDescent="0.35">
      <c r="E29" t="s">
        <v>16</v>
      </c>
      <c r="F29">
        <f t="shared" si="2"/>
        <v>6.5999999999999988</v>
      </c>
      <c r="G29">
        <f t="shared" si="0"/>
        <v>0.17500000000000016</v>
      </c>
      <c r="H29">
        <f t="shared" si="1"/>
        <v>0.15999999999999992</v>
      </c>
      <c r="I29">
        <f t="shared" si="1"/>
        <v>0</v>
      </c>
      <c r="J29">
        <f t="shared" si="3"/>
        <v>0</v>
      </c>
    </row>
    <row r="30" spans="5:10" x14ac:dyDescent="0.35">
      <c r="E30" t="s">
        <v>17</v>
      </c>
      <c r="F30">
        <f t="shared" si="2"/>
        <v>7.1999999999999984</v>
      </c>
      <c r="G30">
        <f t="shared" si="0"/>
        <v>0.1000000000000002</v>
      </c>
      <c r="H30">
        <f t="shared" si="1"/>
        <v>0.21999999999999986</v>
      </c>
      <c r="I30">
        <f t="shared" si="1"/>
        <v>0</v>
      </c>
      <c r="J30">
        <f t="shared" si="3"/>
        <v>0</v>
      </c>
    </row>
    <row r="31" spans="5:10" x14ac:dyDescent="0.35">
      <c r="E31" t="s">
        <v>18</v>
      </c>
      <c r="F31">
        <f t="shared" si="2"/>
        <v>7.799999999999998</v>
      </c>
      <c r="G31">
        <f t="shared" si="0"/>
        <v>2.5000000000000244E-2</v>
      </c>
      <c r="H31">
        <f t="shared" si="1"/>
        <v>0.2799999999999998</v>
      </c>
      <c r="I31">
        <f t="shared" si="1"/>
        <v>0</v>
      </c>
      <c r="J31">
        <f t="shared" si="3"/>
        <v>0</v>
      </c>
    </row>
    <row r="32" spans="5:10" x14ac:dyDescent="0.35">
      <c r="E32" t="s">
        <v>19</v>
      </c>
      <c r="F32">
        <f t="shared" si="2"/>
        <v>8.3999999999999986</v>
      </c>
      <c r="G32">
        <f t="shared" si="0"/>
        <v>0</v>
      </c>
      <c r="H32">
        <f t="shared" si="1"/>
        <v>0.33999999999999986</v>
      </c>
      <c r="I32">
        <f t="shared" si="1"/>
        <v>0</v>
      </c>
      <c r="J32">
        <f t="shared" si="3"/>
        <v>0</v>
      </c>
    </row>
    <row r="33" spans="5:10" x14ac:dyDescent="0.35">
      <c r="E33" t="s">
        <v>20</v>
      </c>
      <c r="F33">
        <f t="shared" si="2"/>
        <v>8.9999999999999982</v>
      </c>
      <c r="G33">
        <f t="shared" si="0"/>
        <v>0</v>
      </c>
      <c r="H33">
        <f t="shared" si="1"/>
        <v>0.39999999999999991</v>
      </c>
      <c r="I33">
        <f t="shared" si="1"/>
        <v>0</v>
      </c>
      <c r="J33">
        <f t="shared" si="3"/>
        <v>0</v>
      </c>
    </row>
    <row r="34" spans="5:10" x14ac:dyDescent="0.35">
      <c r="E34" t="s">
        <v>21</v>
      </c>
      <c r="F34">
        <f t="shared" si="2"/>
        <v>9.5999999999999979</v>
      </c>
      <c r="G34">
        <f t="shared" si="0"/>
        <v>0</v>
      </c>
      <c r="H34">
        <f t="shared" si="1"/>
        <v>0.45999999999999985</v>
      </c>
      <c r="I34">
        <f t="shared" si="1"/>
        <v>0</v>
      </c>
      <c r="J34">
        <f t="shared" si="3"/>
        <v>0</v>
      </c>
    </row>
    <row r="35" spans="5:10" x14ac:dyDescent="0.35">
      <c r="E35" t="s">
        <v>22</v>
      </c>
      <c r="F35">
        <f t="shared" si="2"/>
        <v>10.199999999999998</v>
      </c>
      <c r="G35">
        <f t="shared" si="0"/>
        <v>0</v>
      </c>
      <c r="H35">
        <f t="shared" si="1"/>
        <v>0.5199999999999998</v>
      </c>
      <c r="I35">
        <f t="shared" si="1"/>
        <v>0</v>
      </c>
      <c r="J35">
        <f t="shared" si="3"/>
        <v>0</v>
      </c>
    </row>
    <row r="36" spans="5:10" x14ac:dyDescent="0.35">
      <c r="E36" t="s">
        <v>23</v>
      </c>
      <c r="F36">
        <f t="shared" si="2"/>
        <v>10.799999999999997</v>
      </c>
      <c r="G36">
        <f t="shared" si="0"/>
        <v>0</v>
      </c>
      <c r="H36">
        <f t="shared" si="1"/>
        <v>0.57999999999999985</v>
      </c>
      <c r="I36">
        <f t="shared" si="1"/>
        <v>0</v>
      </c>
      <c r="J36">
        <f t="shared" si="3"/>
        <v>0</v>
      </c>
    </row>
    <row r="37" spans="5:10" x14ac:dyDescent="0.35">
      <c r="E37" t="s">
        <v>24</v>
      </c>
      <c r="F37">
        <f t="shared" si="2"/>
        <v>11.399999999999997</v>
      </c>
      <c r="G37">
        <f t="shared" si="0"/>
        <v>0</v>
      </c>
      <c r="H37">
        <f t="shared" si="1"/>
        <v>0.63999999999999968</v>
      </c>
      <c r="I37">
        <f t="shared" si="1"/>
        <v>2.6666666666666394E-2</v>
      </c>
      <c r="J37">
        <f t="shared" si="3"/>
        <v>0</v>
      </c>
    </row>
    <row r="38" spans="5:10" x14ac:dyDescent="0.35">
      <c r="E38" t="s">
        <v>25</v>
      </c>
      <c r="F38">
        <f t="shared" si="2"/>
        <v>11.999999999999996</v>
      </c>
      <c r="G38">
        <f t="shared" si="0"/>
        <v>0</v>
      </c>
      <c r="H38">
        <f t="shared" ref="H38:I57" si="4">IF($F38&lt;=H$6,0,IF($F38&lt;=H$7,H$9*$F38+H$10,IF($F38&lt;=H$8,H$11*$F38+H$12,0)))</f>
        <v>0.69999999999999973</v>
      </c>
      <c r="I38">
        <f t="shared" si="4"/>
        <v>6.6666666666666319E-2</v>
      </c>
      <c r="J38">
        <f t="shared" si="3"/>
        <v>0</v>
      </c>
    </row>
    <row r="39" spans="5:10" x14ac:dyDescent="0.35">
      <c r="E39" t="s">
        <v>26</v>
      </c>
      <c r="F39">
        <f t="shared" si="2"/>
        <v>12.599999999999996</v>
      </c>
      <c r="G39">
        <f t="shared" si="0"/>
        <v>0</v>
      </c>
      <c r="H39">
        <f t="shared" si="4"/>
        <v>0.75999999999999979</v>
      </c>
      <c r="I39">
        <f t="shared" si="4"/>
        <v>0.10666666666666635</v>
      </c>
      <c r="J39">
        <f t="shared" si="3"/>
        <v>0</v>
      </c>
    </row>
    <row r="40" spans="5:10" x14ac:dyDescent="0.35">
      <c r="E40" t="s">
        <v>27</v>
      </c>
      <c r="F40">
        <f t="shared" si="2"/>
        <v>13.199999999999996</v>
      </c>
      <c r="G40">
        <f t="shared" si="0"/>
        <v>0</v>
      </c>
      <c r="H40">
        <f t="shared" si="4"/>
        <v>0.81999999999999962</v>
      </c>
      <c r="I40">
        <f t="shared" si="4"/>
        <v>0.14666666666666628</v>
      </c>
      <c r="J40">
        <f t="shared" si="3"/>
        <v>0</v>
      </c>
    </row>
    <row r="41" spans="5:10" x14ac:dyDescent="0.35">
      <c r="E41" t="s">
        <v>28</v>
      </c>
      <c r="F41">
        <f t="shared" si="2"/>
        <v>13.799999999999995</v>
      </c>
      <c r="G41">
        <f t="shared" si="0"/>
        <v>0</v>
      </c>
      <c r="H41">
        <f t="shared" si="4"/>
        <v>0.87999999999999967</v>
      </c>
      <c r="I41">
        <f t="shared" si="4"/>
        <v>0.18666666666666631</v>
      </c>
      <c r="J41">
        <f t="shared" si="3"/>
        <v>0</v>
      </c>
    </row>
    <row r="42" spans="5:10" x14ac:dyDescent="0.35">
      <c r="E42" t="s">
        <v>29</v>
      </c>
      <c r="F42">
        <f t="shared" si="2"/>
        <v>14.399999999999995</v>
      </c>
      <c r="G42">
        <f t="shared" si="0"/>
        <v>0</v>
      </c>
      <c r="H42">
        <f t="shared" si="4"/>
        <v>0.9399999999999995</v>
      </c>
      <c r="I42">
        <f t="shared" si="4"/>
        <v>0.22666666666666624</v>
      </c>
      <c r="J42">
        <f t="shared" si="3"/>
        <v>0</v>
      </c>
    </row>
    <row r="43" spans="5:10" x14ac:dyDescent="0.35">
      <c r="E43" t="s">
        <v>30</v>
      </c>
      <c r="F43">
        <f t="shared" si="2"/>
        <v>14.999999999999995</v>
      </c>
      <c r="G43">
        <f t="shared" si="0"/>
        <v>0</v>
      </c>
      <c r="H43">
        <f t="shared" si="4"/>
        <v>0.99999999999999956</v>
      </c>
      <c r="I43">
        <f t="shared" si="4"/>
        <v>0.26666666666666627</v>
      </c>
      <c r="J43">
        <f t="shared" si="3"/>
        <v>0</v>
      </c>
    </row>
    <row r="44" spans="5:10" x14ac:dyDescent="0.35">
      <c r="E44" t="s">
        <v>31</v>
      </c>
      <c r="F44">
        <f t="shared" si="2"/>
        <v>15.599999999999994</v>
      </c>
      <c r="G44">
        <f t="shared" si="0"/>
        <v>0</v>
      </c>
      <c r="H44">
        <f t="shared" si="4"/>
        <v>0.88000000000000078</v>
      </c>
      <c r="I44">
        <f t="shared" si="4"/>
        <v>0.3066666666666662</v>
      </c>
      <c r="J44">
        <f t="shared" si="3"/>
        <v>0</v>
      </c>
    </row>
    <row r="45" spans="5:10" x14ac:dyDescent="0.35">
      <c r="E45" t="s">
        <v>32</v>
      </c>
      <c r="F45">
        <f t="shared" si="2"/>
        <v>16.199999999999996</v>
      </c>
      <c r="G45">
        <f t="shared" si="0"/>
        <v>0</v>
      </c>
      <c r="H45">
        <f t="shared" si="4"/>
        <v>0.76000000000000068</v>
      </c>
      <c r="I45">
        <f t="shared" si="4"/>
        <v>0.34666666666666623</v>
      </c>
      <c r="J45">
        <f t="shared" si="3"/>
        <v>0</v>
      </c>
    </row>
    <row r="46" spans="5:10" x14ac:dyDescent="0.35">
      <c r="E46" t="s">
        <v>33</v>
      </c>
      <c r="F46">
        <f t="shared" si="2"/>
        <v>16.799999999999997</v>
      </c>
      <c r="G46">
        <f t="shared" si="0"/>
        <v>0</v>
      </c>
      <c r="H46">
        <f t="shared" si="4"/>
        <v>0.64000000000000057</v>
      </c>
      <c r="I46">
        <f t="shared" si="4"/>
        <v>0.38666666666666649</v>
      </c>
      <c r="J46">
        <f t="shared" si="3"/>
        <v>0</v>
      </c>
    </row>
    <row r="47" spans="5:10" x14ac:dyDescent="0.35">
      <c r="E47" t="s">
        <v>34</v>
      </c>
      <c r="F47">
        <f t="shared" si="2"/>
        <v>17.399999999999999</v>
      </c>
      <c r="G47">
        <f t="shared" si="0"/>
        <v>0</v>
      </c>
      <c r="H47">
        <f t="shared" si="4"/>
        <v>0.52</v>
      </c>
      <c r="I47">
        <f t="shared" si="4"/>
        <v>0.42666666666666653</v>
      </c>
      <c r="J47">
        <f t="shared" si="3"/>
        <v>0</v>
      </c>
    </row>
    <row r="48" spans="5:10" x14ac:dyDescent="0.35">
      <c r="E48" t="s">
        <v>35</v>
      </c>
      <c r="F48">
        <f t="shared" si="2"/>
        <v>18</v>
      </c>
      <c r="G48">
        <f t="shared" si="0"/>
        <v>0</v>
      </c>
      <c r="H48">
        <f t="shared" si="4"/>
        <v>0.39999999999999991</v>
      </c>
      <c r="I48">
        <f t="shared" si="4"/>
        <v>0.46666666666666656</v>
      </c>
      <c r="J48">
        <f t="shared" si="3"/>
        <v>0</v>
      </c>
    </row>
    <row r="49" spans="5:10" x14ac:dyDescent="0.35">
      <c r="E49" t="s">
        <v>36</v>
      </c>
      <c r="F49">
        <f t="shared" si="2"/>
        <v>18.600000000000001</v>
      </c>
      <c r="G49">
        <f t="shared" si="0"/>
        <v>0</v>
      </c>
      <c r="H49">
        <f t="shared" si="4"/>
        <v>0.27999999999999936</v>
      </c>
      <c r="I49">
        <f t="shared" si="4"/>
        <v>0.5066666666666666</v>
      </c>
      <c r="J49">
        <f t="shared" si="3"/>
        <v>0</v>
      </c>
    </row>
    <row r="50" spans="5:10" x14ac:dyDescent="0.35">
      <c r="E50" t="s">
        <v>37</v>
      </c>
      <c r="F50">
        <f t="shared" si="2"/>
        <v>19.200000000000003</v>
      </c>
      <c r="G50">
        <f t="shared" ref="G50:G78" si="5">IF($F50&lt;=G$8,G$9*$F50+G$10,0)</f>
        <v>0</v>
      </c>
      <c r="H50">
        <f t="shared" si="4"/>
        <v>0.15999999999999925</v>
      </c>
      <c r="I50">
        <f t="shared" si="4"/>
        <v>0.54666666666666686</v>
      </c>
      <c r="J50">
        <f t="shared" si="3"/>
        <v>0</v>
      </c>
    </row>
    <row r="51" spans="5:10" x14ac:dyDescent="0.35">
      <c r="E51" t="s">
        <v>38</v>
      </c>
      <c r="F51">
        <f t="shared" ref="F51:F78" si="6">F50+D$15</f>
        <v>19.800000000000004</v>
      </c>
      <c r="G51">
        <f t="shared" si="5"/>
        <v>0</v>
      </c>
      <c r="H51">
        <f t="shared" si="4"/>
        <v>3.9999999999999147E-2</v>
      </c>
      <c r="I51">
        <f t="shared" si="4"/>
        <v>0.58666666666666689</v>
      </c>
      <c r="J51">
        <f t="shared" si="3"/>
        <v>0</v>
      </c>
    </row>
    <row r="52" spans="5:10" x14ac:dyDescent="0.35">
      <c r="E52" t="s">
        <v>39</v>
      </c>
      <c r="F52">
        <f t="shared" si="6"/>
        <v>20.400000000000006</v>
      </c>
      <c r="G52">
        <f t="shared" si="5"/>
        <v>0</v>
      </c>
      <c r="H52">
        <f t="shared" si="4"/>
        <v>0</v>
      </c>
      <c r="I52">
        <f t="shared" si="4"/>
        <v>0.62666666666666693</v>
      </c>
      <c r="J52">
        <f t="shared" si="3"/>
        <v>0</v>
      </c>
    </row>
    <row r="53" spans="5:10" x14ac:dyDescent="0.35">
      <c r="E53" t="s">
        <v>40</v>
      </c>
      <c r="F53">
        <f t="shared" si="6"/>
        <v>21.000000000000007</v>
      </c>
      <c r="G53">
        <f t="shared" si="5"/>
        <v>0</v>
      </c>
      <c r="H53">
        <f t="shared" si="4"/>
        <v>0</v>
      </c>
      <c r="I53">
        <f t="shared" si="4"/>
        <v>0.66666666666666696</v>
      </c>
      <c r="J53">
        <f t="shared" si="3"/>
        <v>0</v>
      </c>
    </row>
    <row r="54" spans="5:10" x14ac:dyDescent="0.35">
      <c r="E54" t="s">
        <v>41</v>
      </c>
      <c r="F54">
        <f t="shared" si="6"/>
        <v>21.600000000000009</v>
      </c>
      <c r="G54">
        <f t="shared" si="5"/>
        <v>0</v>
      </c>
      <c r="H54">
        <f t="shared" si="4"/>
        <v>0</v>
      </c>
      <c r="I54">
        <f t="shared" si="4"/>
        <v>0.70666666666666722</v>
      </c>
      <c r="J54">
        <f t="shared" si="3"/>
        <v>0</v>
      </c>
    </row>
    <row r="55" spans="5:10" x14ac:dyDescent="0.35">
      <c r="E55" t="s">
        <v>42</v>
      </c>
      <c r="F55">
        <f t="shared" si="6"/>
        <v>22.20000000000001</v>
      </c>
      <c r="G55">
        <f t="shared" si="5"/>
        <v>0</v>
      </c>
      <c r="H55">
        <f t="shared" si="4"/>
        <v>0</v>
      </c>
      <c r="I55">
        <f t="shared" si="4"/>
        <v>0.74666666666666726</v>
      </c>
      <c r="J55">
        <f t="shared" si="3"/>
        <v>0</v>
      </c>
    </row>
    <row r="56" spans="5:10" x14ac:dyDescent="0.35">
      <c r="E56" t="s">
        <v>43</v>
      </c>
      <c r="F56">
        <f t="shared" si="6"/>
        <v>22.800000000000011</v>
      </c>
      <c r="G56">
        <f t="shared" si="5"/>
        <v>0</v>
      </c>
      <c r="H56">
        <f t="shared" si="4"/>
        <v>0</v>
      </c>
      <c r="I56">
        <f t="shared" si="4"/>
        <v>0.78666666666666729</v>
      </c>
      <c r="J56">
        <f t="shared" si="3"/>
        <v>0</v>
      </c>
    </row>
    <row r="57" spans="5:10" x14ac:dyDescent="0.35">
      <c r="E57" t="s">
        <v>44</v>
      </c>
      <c r="F57">
        <f t="shared" si="6"/>
        <v>23.400000000000013</v>
      </c>
      <c r="G57">
        <f t="shared" si="5"/>
        <v>0</v>
      </c>
      <c r="H57">
        <f t="shared" si="4"/>
        <v>0</v>
      </c>
      <c r="I57">
        <f t="shared" si="4"/>
        <v>0.82666666666666755</v>
      </c>
      <c r="J57">
        <f t="shared" si="3"/>
        <v>0</v>
      </c>
    </row>
    <row r="58" spans="5:10" x14ac:dyDescent="0.35">
      <c r="E58" t="s">
        <v>45</v>
      </c>
      <c r="F58">
        <f t="shared" si="6"/>
        <v>24.000000000000014</v>
      </c>
      <c r="G58">
        <f t="shared" si="5"/>
        <v>0</v>
      </c>
      <c r="H58">
        <f t="shared" ref="H58:I78" si="7">IF($F58&lt;=H$6,0,IF($F58&lt;=H$7,H$9*$F58+H$10,IF($F58&lt;=H$8,H$11*$F58+H$12,0)))</f>
        <v>0</v>
      </c>
      <c r="I58">
        <f t="shared" si="7"/>
        <v>0.86666666666666758</v>
      </c>
      <c r="J58">
        <f t="shared" si="3"/>
        <v>0</v>
      </c>
    </row>
    <row r="59" spans="5:10" x14ac:dyDescent="0.35">
      <c r="E59" t="s">
        <v>46</v>
      </c>
      <c r="F59">
        <f t="shared" si="6"/>
        <v>24.600000000000016</v>
      </c>
      <c r="G59">
        <f t="shared" si="5"/>
        <v>0</v>
      </c>
      <c r="H59">
        <f t="shared" si="7"/>
        <v>0</v>
      </c>
      <c r="I59">
        <f t="shared" si="7"/>
        <v>0.90666666666666762</v>
      </c>
      <c r="J59">
        <f t="shared" si="3"/>
        <v>0</v>
      </c>
    </row>
    <row r="60" spans="5:10" x14ac:dyDescent="0.35">
      <c r="E60" t="s">
        <v>47</v>
      </c>
      <c r="F60">
        <f t="shared" si="6"/>
        <v>25.200000000000017</v>
      </c>
      <c r="G60">
        <f t="shared" si="5"/>
        <v>0</v>
      </c>
      <c r="H60">
        <f t="shared" si="7"/>
        <v>0</v>
      </c>
      <c r="I60">
        <f t="shared" si="7"/>
        <v>0.94666666666666766</v>
      </c>
      <c r="J60">
        <f t="shared" si="3"/>
        <v>0</v>
      </c>
    </row>
    <row r="61" spans="5:10" x14ac:dyDescent="0.35">
      <c r="E61" t="s">
        <v>48</v>
      </c>
      <c r="F61">
        <f t="shared" si="6"/>
        <v>25.800000000000018</v>
      </c>
      <c r="G61">
        <f t="shared" si="5"/>
        <v>0</v>
      </c>
      <c r="H61">
        <f t="shared" si="7"/>
        <v>0</v>
      </c>
      <c r="I61">
        <f t="shared" si="7"/>
        <v>0.98666666666666791</v>
      </c>
      <c r="J61">
        <f t="shared" si="3"/>
        <v>0</v>
      </c>
    </row>
    <row r="62" spans="5:10" x14ac:dyDescent="0.35">
      <c r="E62" t="s">
        <v>49</v>
      </c>
      <c r="F62">
        <f t="shared" si="6"/>
        <v>26.40000000000002</v>
      </c>
      <c r="G62">
        <f t="shared" si="5"/>
        <v>0</v>
      </c>
      <c r="H62">
        <f t="shared" si="7"/>
        <v>0</v>
      </c>
      <c r="I62">
        <f t="shared" si="7"/>
        <v>0.95555555555555349</v>
      </c>
      <c r="J62">
        <f t="shared" si="3"/>
        <v>0</v>
      </c>
    </row>
    <row r="63" spans="5:10" x14ac:dyDescent="0.35">
      <c r="E63" t="s">
        <v>50</v>
      </c>
      <c r="F63">
        <f t="shared" si="6"/>
        <v>27.000000000000021</v>
      </c>
      <c r="G63">
        <f t="shared" si="5"/>
        <v>0</v>
      </c>
      <c r="H63">
        <f t="shared" si="7"/>
        <v>0</v>
      </c>
      <c r="I63">
        <f t="shared" si="7"/>
        <v>0.88888888888888662</v>
      </c>
      <c r="J63">
        <f t="shared" si="3"/>
        <v>0</v>
      </c>
    </row>
    <row r="64" spans="5:10" x14ac:dyDescent="0.35">
      <c r="E64" t="s">
        <v>51</v>
      </c>
      <c r="F64">
        <f t="shared" si="6"/>
        <v>27.600000000000023</v>
      </c>
      <c r="G64">
        <f t="shared" si="5"/>
        <v>0</v>
      </c>
      <c r="H64">
        <f t="shared" si="7"/>
        <v>0</v>
      </c>
      <c r="I64">
        <f t="shared" si="7"/>
        <v>0.82222222222221975</v>
      </c>
      <c r="J64">
        <f t="shared" si="3"/>
        <v>0</v>
      </c>
    </row>
    <row r="65" spans="5:10" x14ac:dyDescent="0.35">
      <c r="E65" t="s">
        <v>52</v>
      </c>
      <c r="F65">
        <f t="shared" si="6"/>
        <v>28.200000000000024</v>
      </c>
      <c r="G65">
        <f t="shared" si="5"/>
        <v>0</v>
      </c>
      <c r="H65">
        <f t="shared" si="7"/>
        <v>0</v>
      </c>
      <c r="I65">
        <f t="shared" si="7"/>
        <v>0.75555555555555287</v>
      </c>
      <c r="J65">
        <f t="shared" si="3"/>
        <v>0</v>
      </c>
    </row>
    <row r="66" spans="5:10" x14ac:dyDescent="0.35">
      <c r="E66" t="s">
        <v>53</v>
      </c>
      <c r="F66">
        <f t="shared" si="6"/>
        <v>28.800000000000026</v>
      </c>
      <c r="G66">
        <f t="shared" si="5"/>
        <v>0</v>
      </c>
      <c r="H66">
        <f t="shared" si="7"/>
        <v>0</v>
      </c>
      <c r="I66">
        <f t="shared" si="7"/>
        <v>0.688888888888886</v>
      </c>
      <c r="J66">
        <f t="shared" si="3"/>
        <v>0</v>
      </c>
    </row>
    <row r="67" spans="5:10" x14ac:dyDescent="0.35">
      <c r="E67" t="s">
        <v>54</v>
      </c>
      <c r="F67">
        <f t="shared" si="6"/>
        <v>29.400000000000027</v>
      </c>
      <c r="G67">
        <f t="shared" si="5"/>
        <v>0</v>
      </c>
      <c r="H67">
        <f t="shared" si="7"/>
        <v>0</v>
      </c>
      <c r="I67">
        <f t="shared" si="7"/>
        <v>0.62222222222221957</v>
      </c>
      <c r="J67">
        <f t="shared" si="3"/>
        <v>0</v>
      </c>
    </row>
    <row r="68" spans="5:10" x14ac:dyDescent="0.35">
      <c r="E68" t="s">
        <v>55</v>
      </c>
      <c r="F68">
        <f t="shared" si="6"/>
        <v>30.000000000000028</v>
      </c>
      <c r="G68">
        <f t="shared" si="5"/>
        <v>0</v>
      </c>
      <c r="H68">
        <f t="shared" si="7"/>
        <v>0</v>
      </c>
      <c r="I68">
        <f t="shared" si="7"/>
        <v>0.55555555555555269</v>
      </c>
      <c r="J68">
        <f t="shared" si="3"/>
        <v>0</v>
      </c>
    </row>
    <row r="69" spans="5:10" x14ac:dyDescent="0.35">
      <c r="E69" t="s">
        <v>56</v>
      </c>
      <c r="F69">
        <f t="shared" si="6"/>
        <v>30.60000000000003</v>
      </c>
      <c r="G69">
        <f t="shared" si="5"/>
        <v>0</v>
      </c>
      <c r="H69">
        <f t="shared" si="7"/>
        <v>0</v>
      </c>
      <c r="I69">
        <f t="shared" si="7"/>
        <v>0.48888888888888582</v>
      </c>
      <c r="J69">
        <f t="shared" si="3"/>
        <v>4.0000000000001812E-2</v>
      </c>
    </row>
    <row r="70" spans="5:10" x14ac:dyDescent="0.35">
      <c r="E70" t="s">
        <v>57</v>
      </c>
      <c r="F70">
        <f t="shared" si="6"/>
        <v>31.200000000000031</v>
      </c>
      <c r="G70">
        <f t="shared" si="5"/>
        <v>0</v>
      </c>
      <c r="H70">
        <f t="shared" si="7"/>
        <v>0</v>
      </c>
      <c r="I70">
        <f t="shared" si="7"/>
        <v>0.42222222222221895</v>
      </c>
      <c r="J70">
        <f t="shared" si="3"/>
        <v>8.0000000000001847E-2</v>
      </c>
    </row>
    <row r="71" spans="5:10" x14ac:dyDescent="0.35">
      <c r="E71" t="s">
        <v>58</v>
      </c>
      <c r="F71">
        <f t="shared" si="6"/>
        <v>31.800000000000033</v>
      </c>
      <c r="G71">
        <f t="shared" si="5"/>
        <v>0</v>
      </c>
      <c r="H71">
        <f t="shared" si="7"/>
        <v>0</v>
      </c>
      <c r="I71">
        <f t="shared" si="7"/>
        <v>0.35555555555555207</v>
      </c>
      <c r="J71">
        <f t="shared" si="3"/>
        <v>0.12000000000000233</v>
      </c>
    </row>
    <row r="72" spans="5:10" x14ac:dyDescent="0.35">
      <c r="E72" t="s">
        <v>59</v>
      </c>
      <c r="F72">
        <f t="shared" si="6"/>
        <v>32.400000000000034</v>
      </c>
      <c r="G72">
        <f t="shared" si="5"/>
        <v>0</v>
      </c>
      <c r="H72">
        <f t="shared" si="7"/>
        <v>0</v>
      </c>
      <c r="I72">
        <f t="shared" si="7"/>
        <v>0.2888888888888852</v>
      </c>
      <c r="J72">
        <f t="shared" si="3"/>
        <v>0.16000000000000236</v>
      </c>
    </row>
    <row r="73" spans="5:10" x14ac:dyDescent="0.35">
      <c r="E73" t="s">
        <v>60</v>
      </c>
      <c r="F73">
        <f t="shared" si="6"/>
        <v>33.000000000000036</v>
      </c>
      <c r="G73">
        <f t="shared" si="5"/>
        <v>0</v>
      </c>
      <c r="H73">
        <f t="shared" si="7"/>
        <v>0</v>
      </c>
      <c r="I73">
        <f t="shared" si="7"/>
        <v>0.22222222222221832</v>
      </c>
      <c r="J73">
        <f t="shared" si="3"/>
        <v>0.2000000000000024</v>
      </c>
    </row>
    <row r="74" spans="5:10" x14ac:dyDescent="0.35">
      <c r="E74" t="s">
        <v>61</v>
      </c>
      <c r="F74">
        <f t="shared" si="6"/>
        <v>33.600000000000037</v>
      </c>
      <c r="G74">
        <f t="shared" si="5"/>
        <v>0</v>
      </c>
      <c r="H74">
        <f t="shared" si="7"/>
        <v>0</v>
      </c>
      <c r="I74">
        <f t="shared" si="7"/>
        <v>0.15555555555555145</v>
      </c>
      <c r="J74">
        <f t="shared" si="3"/>
        <v>0.24000000000000243</v>
      </c>
    </row>
    <row r="75" spans="5:10" x14ac:dyDescent="0.35">
      <c r="E75" t="s">
        <v>62</v>
      </c>
      <c r="F75">
        <f t="shared" si="6"/>
        <v>34.200000000000038</v>
      </c>
      <c r="G75">
        <f t="shared" si="5"/>
        <v>0</v>
      </c>
      <c r="H75">
        <f t="shared" si="7"/>
        <v>0</v>
      </c>
      <c r="I75">
        <f t="shared" si="7"/>
        <v>8.8888888888884576E-2</v>
      </c>
      <c r="J75">
        <f t="shared" si="3"/>
        <v>0.28000000000000247</v>
      </c>
    </row>
    <row r="76" spans="5:10" x14ac:dyDescent="0.35">
      <c r="E76" t="s">
        <v>63</v>
      </c>
      <c r="F76">
        <f t="shared" si="6"/>
        <v>34.80000000000004</v>
      </c>
      <c r="G76">
        <f t="shared" si="5"/>
        <v>0</v>
      </c>
      <c r="H76">
        <f t="shared" si="7"/>
        <v>0</v>
      </c>
      <c r="I76">
        <f t="shared" si="7"/>
        <v>2.2222222222218146E-2</v>
      </c>
      <c r="J76">
        <f t="shared" si="3"/>
        <v>0.3200000000000025</v>
      </c>
    </row>
    <row r="77" spans="5:10" x14ac:dyDescent="0.35">
      <c r="E77" t="s">
        <v>64</v>
      </c>
      <c r="F77">
        <f t="shared" si="6"/>
        <v>35.400000000000041</v>
      </c>
      <c r="G77">
        <f t="shared" si="5"/>
        <v>0</v>
      </c>
      <c r="H77">
        <f t="shared" si="7"/>
        <v>0</v>
      </c>
      <c r="I77">
        <f t="shared" si="7"/>
        <v>0</v>
      </c>
      <c r="J77">
        <f t="shared" si="3"/>
        <v>0.36000000000000254</v>
      </c>
    </row>
    <row r="78" spans="5:10" x14ac:dyDescent="0.35">
      <c r="E78" t="s">
        <v>65</v>
      </c>
      <c r="F78">
        <f t="shared" si="6"/>
        <v>36.000000000000043</v>
      </c>
      <c r="G78">
        <f t="shared" si="5"/>
        <v>0</v>
      </c>
      <c r="H78">
        <f t="shared" si="7"/>
        <v>0</v>
      </c>
      <c r="I78">
        <f t="shared" si="7"/>
        <v>0</v>
      </c>
      <c r="J78">
        <f t="shared" si="3"/>
        <v>0.40000000000000302</v>
      </c>
    </row>
    <row r="79" spans="5:10" x14ac:dyDescent="0.35">
      <c r="E79" t="s">
        <v>66</v>
      </c>
      <c r="F79">
        <f t="shared" ref="F79:F92" si="8">F78+D$15</f>
        <v>36.600000000000044</v>
      </c>
      <c r="G79">
        <f t="shared" ref="G79:G118" si="9">IF($F79&lt;=G$8,G$9*$F79+G$10,0)</f>
        <v>0</v>
      </c>
      <c r="H79">
        <f t="shared" ref="H79:I94" si="10">IF($F79&lt;=H$6,0,IF($F79&lt;=H$7,H$9*$F79+H$10,IF($F79&lt;=H$8,H$11*$F79+H$12,0)))</f>
        <v>0</v>
      </c>
      <c r="I79">
        <f t="shared" si="10"/>
        <v>0</v>
      </c>
      <c r="J79">
        <f t="shared" si="3"/>
        <v>0.44000000000000306</v>
      </c>
    </row>
    <row r="80" spans="5:10" x14ac:dyDescent="0.35">
      <c r="E80" t="s">
        <v>67</v>
      </c>
      <c r="F80">
        <f t="shared" si="8"/>
        <v>37.200000000000045</v>
      </c>
      <c r="G80">
        <f t="shared" si="9"/>
        <v>0</v>
      </c>
      <c r="H80">
        <f t="shared" si="10"/>
        <v>0</v>
      </c>
      <c r="I80">
        <f t="shared" si="10"/>
        <v>0</v>
      </c>
      <c r="J80">
        <f t="shared" si="3"/>
        <v>0.48000000000000309</v>
      </c>
    </row>
    <row r="81" spans="5:10" x14ac:dyDescent="0.35">
      <c r="E81" t="s">
        <v>68</v>
      </c>
      <c r="F81">
        <f t="shared" si="8"/>
        <v>37.800000000000047</v>
      </c>
      <c r="G81">
        <f t="shared" si="9"/>
        <v>0</v>
      </c>
      <c r="H81">
        <f t="shared" si="10"/>
        <v>0</v>
      </c>
      <c r="I81">
        <f t="shared" si="10"/>
        <v>0</v>
      </c>
      <c r="J81">
        <f t="shared" si="3"/>
        <v>0.52000000000000313</v>
      </c>
    </row>
    <row r="82" spans="5:10" x14ac:dyDescent="0.35">
      <c r="E82" t="s">
        <v>69</v>
      </c>
      <c r="F82">
        <f t="shared" si="8"/>
        <v>38.400000000000048</v>
      </c>
      <c r="G82">
        <f t="shared" si="9"/>
        <v>0</v>
      </c>
      <c r="H82">
        <f t="shared" si="10"/>
        <v>0</v>
      </c>
      <c r="I82">
        <f t="shared" si="10"/>
        <v>0</v>
      </c>
      <c r="J82">
        <f t="shared" si="3"/>
        <v>0.56000000000000316</v>
      </c>
    </row>
    <row r="83" spans="5:10" x14ac:dyDescent="0.35">
      <c r="E83" t="s">
        <v>70</v>
      </c>
      <c r="F83">
        <f t="shared" si="8"/>
        <v>39.00000000000005</v>
      </c>
      <c r="G83">
        <f t="shared" si="9"/>
        <v>0</v>
      </c>
      <c r="H83">
        <f t="shared" si="10"/>
        <v>0</v>
      </c>
      <c r="I83">
        <f t="shared" si="10"/>
        <v>0</v>
      </c>
      <c r="J83">
        <f t="shared" ref="J83:J118" si="11">IF($F83&lt;=J$6,0,IF($F83&lt;=J$7,J$9*$F83+J$10,1))</f>
        <v>0.6000000000000032</v>
      </c>
    </row>
    <row r="84" spans="5:10" x14ac:dyDescent="0.35">
      <c r="E84" t="s">
        <v>71</v>
      </c>
      <c r="F84">
        <f t="shared" si="8"/>
        <v>39.600000000000051</v>
      </c>
      <c r="G84">
        <f t="shared" si="9"/>
        <v>0</v>
      </c>
      <c r="H84">
        <f t="shared" si="10"/>
        <v>0</v>
      </c>
      <c r="I84">
        <f t="shared" si="10"/>
        <v>0</v>
      </c>
      <c r="J84">
        <f t="shared" si="11"/>
        <v>0.64000000000000323</v>
      </c>
    </row>
    <row r="85" spans="5:10" x14ac:dyDescent="0.35">
      <c r="E85" t="s">
        <v>72</v>
      </c>
      <c r="F85">
        <f t="shared" si="8"/>
        <v>40.200000000000053</v>
      </c>
      <c r="G85">
        <f t="shared" si="9"/>
        <v>0</v>
      </c>
      <c r="H85">
        <f t="shared" si="10"/>
        <v>0</v>
      </c>
      <c r="I85">
        <f t="shared" si="10"/>
        <v>0</v>
      </c>
      <c r="J85">
        <f t="shared" si="11"/>
        <v>0.68000000000000327</v>
      </c>
    </row>
    <row r="86" spans="5:10" x14ac:dyDescent="0.35">
      <c r="E86" t="s">
        <v>73</v>
      </c>
      <c r="F86">
        <f t="shared" si="8"/>
        <v>40.800000000000054</v>
      </c>
      <c r="G86">
        <f t="shared" si="9"/>
        <v>0</v>
      </c>
      <c r="H86">
        <f t="shared" si="10"/>
        <v>0</v>
      </c>
      <c r="I86">
        <f t="shared" si="10"/>
        <v>0</v>
      </c>
      <c r="J86">
        <f t="shared" si="11"/>
        <v>0.72000000000000375</v>
      </c>
    </row>
    <row r="87" spans="5:10" x14ac:dyDescent="0.35">
      <c r="E87" t="s">
        <v>74</v>
      </c>
      <c r="F87">
        <f t="shared" si="8"/>
        <v>41.400000000000055</v>
      </c>
      <c r="G87">
        <f t="shared" si="9"/>
        <v>0</v>
      </c>
      <c r="H87">
        <f t="shared" si="10"/>
        <v>0</v>
      </c>
      <c r="I87">
        <f t="shared" si="10"/>
        <v>0</v>
      </c>
      <c r="J87">
        <f t="shared" si="11"/>
        <v>0.76000000000000378</v>
      </c>
    </row>
    <row r="88" spans="5:10" x14ac:dyDescent="0.35">
      <c r="E88" t="s">
        <v>75</v>
      </c>
      <c r="F88">
        <f t="shared" si="8"/>
        <v>42.000000000000057</v>
      </c>
      <c r="G88">
        <f t="shared" si="9"/>
        <v>0</v>
      </c>
      <c r="H88">
        <f t="shared" si="10"/>
        <v>0</v>
      </c>
      <c r="I88">
        <f t="shared" si="10"/>
        <v>0</v>
      </c>
      <c r="J88">
        <f t="shared" si="11"/>
        <v>0.80000000000000382</v>
      </c>
    </row>
    <row r="89" spans="5:10" x14ac:dyDescent="0.35">
      <c r="E89" t="s">
        <v>76</v>
      </c>
      <c r="F89">
        <f t="shared" si="8"/>
        <v>42.600000000000058</v>
      </c>
      <c r="G89">
        <f t="shared" si="9"/>
        <v>0</v>
      </c>
      <c r="H89">
        <f t="shared" si="10"/>
        <v>0</v>
      </c>
      <c r="I89">
        <f t="shared" si="10"/>
        <v>0</v>
      </c>
      <c r="J89">
        <f t="shared" si="11"/>
        <v>0.84000000000000385</v>
      </c>
    </row>
    <row r="90" spans="5:10" x14ac:dyDescent="0.35">
      <c r="E90" t="s">
        <v>77</v>
      </c>
      <c r="F90">
        <f t="shared" si="8"/>
        <v>43.20000000000006</v>
      </c>
      <c r="G90">
        <f t="shared" si="9"/>
        <v>0</v>
      </c>
      <c r="H90">
        <f t="shared" si="10"/>
        <v>0</v>
      </c>
      <c r="I90">
        <f t="shared" si="10"/>
        <v>0</v>
      </c>
      <c r="J90">
        <f t="shared" si="11"/>
        <v>0.88000000000000389</v>
      </c>
    </row>
    <row r="91" spans="5:10" x14ac:dyDescent="0.35">
      <c r="E91" t="s">
        <v>78</v>
      </c>
      <c r="F91">
        <f t="shared" si="8"/>
        <v>43.800000000000061</v>
      </c>
      <c r="G91">
        <f t="shared" si="9"/>
        <v>0</v>
      </c>
      <c r="H91">
        <f t="shared" si="10"/>
        <v>0</v>
      </c>
      <c r="I91">
        <f t="shared" si="10"/>
        <v>0</v>
      </c>
      <c r="J91">
        <f t="shared" si="11"/>
        <v>0.92000000000000393</v>
      </c>
    </row>
    <row r="92" spans="5:10" x14ac:dyDescent="0.35">
      <c r="E92" t="s">
        <v>79</v>
      </c>
      <c r="F92">
        <f t="shared" si="8"/>
        <v>44.400000000000063</v>
      </c>
      <c r="G92">
        <f t="shared" si="9"/>
        <v>0</v>
      </c>
      <c r="H92">
        <f t="shared" si="10"/>
        <v>0</v>
      </c>
      <c r="I92">
        <f t="shared" si="10"/>
        <v>0</v>
      </c>
      <c r="J92">
        <f t="shared" si="11"/>
        <v>0.96000000000000396</v>
      </c>
    </row>
    <row r="93" spans="5:10" x14ac:dyDescent="0.35">
      <c r="E93" t="s">
        <v>80</v>
      </c>
      <c r="F93">
        <f t="shared" ref="F93:F118" si="12">F92+D$15</f>
        <v>45.000000000000064</v>
      </c>
      <c r="G93">
        <f t="shared" si="9"/>
        <v>0</v>
      </c>
      <c r="H93">
        <f t="shared" si="10"/>
        <v>0</v>
      </c>
      <c r="I93">
        <f t="shared" si="10"/>
        <v>0</v>
      </c>
      <c r="J93">
        <f t="shared" si="11"/>
        <v>1</v>
      </c>
    </row>
    <row r="94" spans="5:10" x14ac:dyDescent="0.35">
      <c r="E94" t="s">
        <v>81</v>
      </c>
      <c r="F94">
        <f t="shared" si="12"/>
        <v>45.600000000000065</v>
      </c>
      <c r="G94">
        <f t="shared" si="9"/>
        <v>0</v>
      </c>
      <c r="H94">
        <f t="shared" si="10"/>
        <v>0</v>
      </c>
      <c r="I94">
        <f t="shared" si="10"/>
        <v>0</v>
      </c>
      <c r="J94">
        <f t="shared" si="11"/>
        <v>1</v>
      </c>
    </row>
    <row r="95" spans="5:10" x14ac:dyDescent="0.35">
      <c r="E95" t="s">
        <v>82</v>
      </c>
      <c r="F95">
        <f t="shared" si="12"/>
        <v>46.200000000000067</v>
      </c>
      <c r="G95">
        <f t="shared" si="9"/>
        <v>0</v>
      </c>
      <c r="H95">
        <f t="shared" ref="H95:I118" si="13">IF($F95&lt;=H$6,0,IF($F95&lt;=H$7,H$9*$F95+H$10,IF($F95&lt;=H$8,H$11*$F95+H$12,0)))</f>
        <v>0</v>
      </c>
      <c r="I95">
        <f t="shared" si="13"/>
        <v>0</v>
      </c>
      <c r="J95">
        <f t="shared" si="11"/>
        <v>1</v>
      </c>
    </row>
    <row r="96" spans="5:10" x14ac:dyDescent="0.35">
      <c r="E96" t="s">
        <v>83</v>
      </c>
      <c r="F96">
        <f t="shared" si="12"/>
        <v>46.800000000000068</v>
      </c>
      <c r="G96">
        <f t="shared" si="9"/>
        <v>0</v>
      </c>
      <c r="H96">
        <f t="shared" si="13"/>
        <v>0</v>
      </c>
      <c r="I96">
        <f t="shared" si="13"/>
        <v>0</v>
      </c>
      <c r="J96">
        <f t="shared" si="11"/>
        <v>1</v>
      </c>
    </row>
    <row r="97" spans="5:10" x14ac:dyDescent="0.35">
      <c r="E97" t="s">
        <v>84</v>
      </c>
      <c r="F97">
        <f t="shared" si="12"/>
        <v>47.40000000000007</v>
      </c>
      <c r="G97">
        <f t="shared" si="9"/>
        <v>0</v>
      </c>
      <c r="H97">
        <f t="shared" si="13"/>
        <v>0</v>
      </c>
      <c r="I97">
        <f t="shared" si="13"/>
        <v>0</v>
      </c>
      <c r="J97">
        <f t="shared" si="11"/>
        <v>1</v>
      </c>
    </row>
    <row r="98" spans="5:10" x14ac:dyDescent="0.35">
      <c r="E98" t="s">
        <v>85</v>
      </c>
      <c r="F98">
        <f t="shared" si="12"/>
        <v>48.000000000000071</v>
      </c>
      <c r="G98">
        <f t="shared" si="9"/>
        <v>0</v>
      </c>
      <c r="H98">
        <f t="shared" si="13"/>
        <v>0</v>
      </c>
      <c r="I98">
        <f t="shared" si="13"/>
        <v>0</v>
      </c>
      <c r="J98">
        <f t="shared" si="11"/>
        <v>1</v>
      </c>
    </row>
    <row r="99" spans="5:10" x14ac:dyDescent="0.35">
      <c r="E99" t="s">
        <v>86</v>
      </c>
      <c r="F99">
        <f t="shared" si="12"/>
        <v>48.600000000000072</v>
      </c>
      <c r="G99">
        <f t="shared" si="9"/>
        <v>0</v>
      </c>
      <c r="H99">
        <f t="shared" si="13"/>
        <v>0</v>
      </c>
      <c r="I99">
        <f t="shared" si="13"/>
        <v>0</v>
      </c>
      <c r="J99">
        <f t="shared" si="11"/>
        <v>1</v>
      </c>
    </row>
    <row r="100" spans="5:10" x14ac:dyDescent="0.35">
      <c r="E100" t="s">
        <v>87</v>
      </c>
      <c r="F100">
        <f t="shared" si="12"/>
        <v>49.200000000000074</v>
      </c>
      <c r="G100">
        <f t="shared" si="9"/>
        <v>0</v>
      </c>
      <c r="H100">
        <f t="shared" si="13"/>
        <v>0</v>
      </c>
      <c r="I100">
        <f t="shared" si="13"/>
        <v>0</v>
      </c>
      <c r="J100">
        <f t="shared" si="11"/>
        <v>1</v>
      </c>
    </row>
    <row r="101" spans="5:10" x14ac:dyDescent="0.35">
      <c r="E101" t="s">
        <v>88</v>
      </c>
      <c r="F101">
        <f t="shared" si="12"/>
        <v>49.800000000000075</v>
      </c>
      <c r="G101">
        <f t="shared" si="9"/>
        <v>0</v>
      </c>
      <c r="H101">
        <f t="shared" si="13"/>
        <v>0</v>
      </c>
      <c r="I101">
        <f t="shared" si="13"/>
        <v>0</v>
      </c>
      <c r="J101">
        <f t="shared" si="11"/>
        <v>1</v>
      </c>
    </row>
    <row r="102" spans="5:10" x14ac:dyDescent="0.35">
      <c r="E102" t="s">
        <v>89</v>
      </c>
      <c r="F102">
        <f t="shared" si="12"/>
        <v>50.400000000000077</v>
      </c>
      <c r="G102">
        <f t="shared" si="9"/>
        <v>0</v>
      </c>
      <c r="H102">
        <f t="shared" si="13"/>
        <v>0</v>
      </c>
      <c r="I102">
        <f t="shared" si="13"/>
        <v>0</v>
      </c>
      <c r="J102">
        <f t="shared" si="11"/>
        <v>1</v>
      </c>
    </row>
    <row r="103" spans="5:10" x14ac:dyDescent="0.35">
      <c r="E103" t="s">
        <v>90</v>
      </c>
      <c r="F103">
        <f t="shared" si="12"/>
        <v>51.000000000000078</v>
      </c>
      <c r="G103">
        <f t="shared" si="9"/>
        <v>0</v>
      </c>
      <c r="H103">
        <f t="shared" si="13"/>
        <v>0</v>
      </c>
      <c r="I103">
        <f t="shared" si="13"/>
        <v>0</v>
      </c>
      <c r="J103">
        <f t="shared" si="11"/>
        <v>1</v>
      </c>
    </row>
    <row r="104" spans="5:10" x14ac:dyDescent="0.35">
      <c r="E104" t="s">
        <v>91</v>
      </c>
      <c r="F104">
        <f t="shared" si="12"/>
        <v>51.60000000000008</v>
      </c>
      <c r="G104">
        <f t="shared" si="9"/>
        <v>0</v>
      </c>
      <c r="H104">
        <f t="shared" si="13"/>
        <v>0</v>
      </c>
      <c r="I104">
        <f t="shared" si="13"/>
        <v>0</v>
      </c>
      <c r="J104">
        <f t="shared" si="11"/>
        <v>1</v>
      </c>
    </row>
    <row r="105" spans="5:10" x14ac:dyDescent="0.35">
      <c r="E105" t="s">
        <v>92</v>
      </c>
      <c r="F105">
        <f t="shared" si="12"/>
        <v>52.200000000000081</v>
      </c>
      <c r="G105">
        <f t="shared" si="9"/>
        <v>0</v>
      </c>
      <c r="H105">
        <f t="shared" si="13"/>
        <v>0</v>
      </c>
      <c r="I105">
        <f t="shared" si="13"/>
        <v>0</v>
      </c>
      <c r="J105">
        <f t="shared" si="11"/>
        <v>1</v>
      </c>
    </row>
    <row r="106" spans="5:10" x14ac:dyDescent="0.35">
      <c r="E106" t="s">
        <v>93</v>
      </c>
      <c r="F106">
        <f t="shared" si="12"/>
        <v>52.800000000000082</v>
      </c>
      <c r="G106">
        <f t="shared" si="9"/>
        <v>0</v>
      </c>
      <c r="H106">
        <f t="shared" si="13"/>
        <v>0</v>
      </c>
      <c r="I106">
        <f t="shared" si="13"/>
        <v>0</v>
      </c>
      <c r="J106">
        <f t="shared" si="11"/>
        <v>1</v>
      </c>
    </row>
    <row r="107" spans="5:10" x14ac:dyDescent="0.35">
      <c r="E107" t="s">
        <v>94</v>
      </c>
      <c r="F107">
        <f t="shared" si="12"/>
        <v>53.400000000000084</v>
      </c>
      <c r="G107">
        <f t="shared" si="9"/>
        <v>0</v>
      </c>
      <c r="H107">
        <f t="shared" si="13"/>
        <v>0</v>
      </c>
      <c r="I107">
        <f t="shared" si="13"/>
        <v>0</v>
      </c>
      <c r="J107">
        <f t="shared" si="11"/>
        <v>1</v>
      </c>
    </row>
    <row r="108" spans="5:10" x14ac:dyDescent="0.35">
      <c r="E108" t="s">
        <v>95</v>
      </c>
      <c r="F108">
        <f t="shared" si="12"/>
        <v>54.000000000000085</v>
      </c>
      <c r="G108">
        <f t="shared" si="9"/>
        <v>0</v>
      </c>
      <c r="H108">
        <f t="shared" si="13"/>
        <v>0</v>
      </c>
      <c r="I108">
        <f t="shared" si="13"/>
        <v>0</v>
      </c>
      <c r="J108">
        <f t="shared" si="11"/>
        <v>1</v>
      </c>
    </row>
    <row r="109" spans="5:10" x14ac:dyDescent="0.35">
      <c r="E109" t="s">
        <v>96</v>
      </c>
      <c r="F109">
        <f t="shared" si="12"/>
        <v>54.600000000000087</v>
      </c>
      <c r="G109">
        <f t="shared" si="9"/>
        <v>0</v>
      </c>
      <c r="H109">
        <f t="shared" si="13"/>
        <v>0</v>
      </c>
      <c r="I109">
        <f t="shared" si="13"/>
        <v>0</v>
      </c>
      <c r="J109">
        <f t="shared" si="11"/>
        <v>1</v>
      </c>
    </row>
    <row r="110" spans="5:10" x14ac:dyDescent="0.35">
      <c r="E110" t="s">
        <v>97</v>
      </c>
      <c r="F110">
        <f t="shared" si="12"/>
        <v>55.200000000000088</v>
      </c>
      <c r="G110">
        <f t="shared" si="9"/>
        <v>0</v>
      </c>
      <c r="H110">
        <f t="shared" si="13"/>
        <v>0</v>
      </c>
      <c r="I110">
        <f t="shared" si="13"/>
        <v>0</v>
      </c>
      <c r="J110">
        <f t="shared" si="11"/>
        <v>1</v>
      </c>
    </row>
    <row r="111" spans="5:10" x14ac:dyDescent="0.35">
      <c r="E111" t="s">
        <v>98</v>
      </c>
      <c r="F111">
        <f t="shared" si="12"/>
        <v>55.80000000000009</v>
      </c>
      <c r="G111">
        <f t="shared" si="9"/>
        <v>0</v>
      </c>
      <c r="H111">
        <f t="shared" si="13"/>
        <v>0</v>
      </c>
      <c r="I111">
        <f t="shared" si="13"/>
        <v>0</v>
      </c>
      <c r="J111">
        <f t="shared" si="11"/>
        <v>1</v>
      </c>
    </row>
    <row r="112" spans="5:10" x14ac:dyDescent="0.35">
      <c r="E112" t="s">
        <v>99</v>
      </c>
      <c r="F112">
        <f t="shared" si="12"/>
        <v>56.400000000000091</v>
      </c>
      <c r="G112">
        <f t="shared" si="9"/>
        <v>0</v>
      </c>
      <c r="H112">
        <f t="shared" si="13"/>
        <v>0</v>
      </c>
      <c r="I112">
        <f t="shared" si="13"/>
        <v>0</v>
      </c>
      <c r="J112">
        <f t="shared" si="11"/>
        <v>1</v>
      </c>
    </row>
    <row r="113" spans="5:10" x14ac:dyDescent="0.35">
      <c r="E113" t="s">
        <v>100</v>
      </c>
      <c r="F113">
        <f t="shared" si="12"/>
        <v>57.000000000000092</v>
      </c>
      <c r="G113">
        <f t="shared" si="9"/>
        <v>0</v>
      </c>
      <c r="H113">
        <f t="shared" si="13"/>
        <v>0</v>
      </c>
      <c r="I113">
        <f t="shared" si="13"/>
        <v>0</v>
      </c>
      <c r="J113">
        <f t="shared" si="11"/>
        <v>1</v>
      </c>
    </row>
    <row r="114" spans="5:10" x14ac:dyDescent="0.35">
      <c r="E114" t="s">
        <v>101</v>
      </c>
      <c r="F114">
        <f t="shared" si="12"/>
        <v>57.600000000000094</v>
      </c>
      <c r="G114">
        <f t="shared" si="9"/>
        <v>0</v>
      </c>
      <c r="H114">
        <f t="shared" si="13"/>
        <v>0</v>
      </c>
      <c r="I114">
        <f t="shared" si="13"/>
        <v>0</v>
      </c>
      <c r="J114">
        <f t="shared" si="11"/>
        <v>1</v>
      </c>
    </row>
    <row r="115" spans="5:10" x14ac:dyDescent="0.35">
      <c r="E115" t="s">
        <v>102</v>
      </c>
      <c r="F115">
        <f t="shared" si="12"/>
        <v>58.200000000000095</v>
      </c>
      <c r="G115">
        <f t="shared" si="9"/>
        <v>0</v>
      </c>
      <c r="H115">
        <f t="shared" si="13"/>
        <v>0</v>
      </c>
      <c r="I115">
        <f t="shared" si="13"/>
        <v>0</v>
      </c>
      <c r="J115">
        <f t="shared" si="11"/>
        <v>1</v>
      </c>
    </row>
    <row r="116" spans="5:10" x14ac:dyDescent="0.35">
      <c r="E116" t="s">
        <v>103</v>
      </c>
      <c r="F116">
        <f t="shared" si="12"/>
        <v>58.800000000000097</v>
      </c>
      <c r="G116">
        <f t="shared" si="9"/>
        <v>0</v>
      </c>
      <c r="H116">
        <f t="shared" si="13"/>
        <v>0</v>
      </c>
      <c r="I116">
        <f t="shared" si="13"/>
        <v>0</v>
      </c>
      <c r="J116">
        <f t="shared" si="11"/>
        <v>1</v>
      </c>
    </row>
    <row r="117" spans="5:10" x14ac:dyDescent="0.35">
      <c r="E117" t="s">
        <v>104</v>
      </c>
      <c r="F117">
        <f t="shared" si="12"/>
        <v>59.400000000000098</v>
      </c>
      <c r="G117">
        <f t="shared" si="9"/>
        <v>0</v>
      </c>
      <c r="H117">
        <f t="shared" si="13"/>
        <v>0</v>
      </c>
      <c r="I117">
        <f t="shared" si="13"/>
        <v>0</v>
      </c>
      <c r="J117">
        <f t="shared" si="11"/>
        <v>1</v>
      </c>
    </row>
    <row r="118" spans="5:10" x14ac:dyDescent="0.35">
      <c r="E118" t="s">
        <v>105</v>
      </c>
      <c r="F118">
        <f t="shared" si="12"/>
        <v>60.000000000000099</v>
      </c>
      <c r="G118">
        <f t="shared" si="9"/>
        <v>0</v>
      </c>
      <c r="H118">
        <f t="shared" si="13"/>
        <v>0</v>
      </c>
      <c r="I118">
        <f t="shared" si="13"/>
        <v>0</v>
      </c>
      <c r="J118">
        <f t="shared" si="11"/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F8A-3DC8-4898-90AA-9CF1136D6632}">
  <dimension ref="B2:P17"/>
  <sheetViews>
    <sheetView workbookViewId="0">
      <selection activeCell="C5" sqref="C5"/>
    </sheetView>
  </sheetViews>
  <sheetFormatPr baseColWidth="10" defaultRowHeight="14.5" x14ac:dyDescent="0.35"/>
  <cols>
    <col min="3" max="3" width="15.1796875" bestFit="1" customWidth="1"/>
    <col min="4" max="4" width="13.26953125" bestFit="1" customWidth="1"/>
    <col min="5" max="5" width="10.7265625" bestFit="1" customWidth="1"/>
    <col min="8" max="8" width="15.1796875" bestFit="1" customWidth="1"/>
  </cols>
  <sheetData>
    <row r="2" spans="2:16" x14ac:dyDescent="0.35">
      <c r="D2">
        <v>0.33</v>
      </c>
      <c r="E2">
        <v>1</v>
      </c>
      <c r="I2">
        <v>0.33</v>
      </c>
      <c r="J2">
        <v>1</v>
      </c>
    </row>
    <row r="3" spans="2:16" x14ac:dyDescent="0.35">
      <c r="C3" s="2" t="s">
        <v>129</v>
      </c>
      <c r="D3" s="3">
        <v>2</v>
      </c>
      <c r="E3" s="3">
        <v>4</v>
      </c>
      <c r="H3" s="2" t="s">
        <v>129</v>
      </c>
      <c r="I3" s="3">
        <v>2</v>
      </c>
      <c r="J3" s="3">
        <v>4</v>
      </c>
    </row>
    <row r="4" spans="2:16" x14ac:dyDescent="0.35">
      <c r="B4">
        <v>0.26</v>
      </c>
      <c r="C4" s="3">
        <v>15</v>
      </c>
      <c r="D4" t="str">
        <f>CONCATENATE("min(",$B4,", ",D$2,")")</f>
        <v>min(0.26, 0.33)</v>
      </c>
      <c r="E4" t="str">
        <f>CONCATENATE("min(",$B4,", ",E$2,")")</f>
        <v>min(0.26, 1)</v>
      </c>
      <c r="G4">
        <v>0.26</v>
      </c>
      <c r="H4" s="3">
        <v>15</v>
      </c>
      <c r="I4">
        <f>MIN($G4,I$2)</f>
        <v>0.26</v>
      </c>
      <c r="J4">
        <f>MIN($G4,J$2)</f>
        <v>0.26</v>
      </c>
    </row>
    <row r="5" spans="2:16" x14ac:dyDescent="0.35">
      <c r="B5">
        <v>0.88</v>
      </c>
      <c r="C5" s="3">
        <v>27</v>
      </c>
      <c r="D5" t="str">
        <f t="shared" ref="D5:E6" si="0">CONCATENATE("min(",$B5,", ",D$2,")")</f>
        <v>min(0.88, 0.33)</v>
      </c>
      <c r="E5" t="str">
        <f t="shared" si="0"/>
        <v>min(0.88, 1)</v>
      </c>
      <c r="G5">
        <v>0.88</v>
      </c>
      <c r="H5" s="3">
        <v>27</v>
      </c>
      <c r="I5">
        <f t="shared" ref="I5:J6" si="1">MIN($G5,I$2)</f>
        <v>0.33</v>
      </c>
      <c r="J5">
        <f t="shared" si="1"/>
        <v>0.88</v>
      </c>
    </row>
    <row r="6" spans="2:16" x14ac:dyDescent="0.35">
      <c r="B6">
        <v>0.22</v>
      </c>
      <c r="C6" s="3">
        <v>33</v>
      </c>
      <c r="D6" t="str">
        <f t="shared" si="0"/>
        <v>min(0.22, 0.33)</v>
      </c>
      <c r="E6" t="str">
        <f t="shared" si="0"/>
        <v>min(0.22, 1)</v>
      </c>
      <c r="G6">
        <v>0.22</v>
      </c>
      <c r="H6" s="3">
        <v>33</v>
      </c>
      <c r="I6">
        <f t="shared" si="1"/>
        <v>0.22</v>
      </c>
      <c r="J6">
        <f t="shared" si="1"/>
        <v>0.22</v>
      </c>
    </row>
    <row r="8" spans="2:16" x14ac:dyDescent="0.35">
      <c r="C8" s="3">
        <v>60</v>
      </c>
      <c r="D8" s="4">
        <v>65</v>
      </c>
      <c r="E8" s="4">
        <v>75</v>
      </c>
    </row>
    <row r="9" spans="2:16" x14ac:dyDescent="0.35">
      <c r="B9" t="s">
        <v>130</v>
      </c>
      <c r="C9" s="2">
        <v>0.86</v>
      </c>
      <c r="D9">
        <v>1</v>
      </c>
      <c r="E9">
        <v>0.33</v>
      </c>
      <c r="G9" t="s">
        <v>122</v>
      </c>
      <c r="H9" t="s">
        <v>131</v>
      </c>
      <c r="I9" s="5" t="s">
        <v>132</v>
      </c>
      <c r="J9" s="5" t="s">
        <v>133</v>
      </c>
      <c r="K9" t="s">
        <v>134</v>
      </c>
      <c r="M9" s="5" t="s">
        <v>132</v>
      </c>
      <c r="N9" s="5">
        <v>60</v>
      </c>
      <c r="O9" s="5">
        <v>65</v>
      </c>
      <c r="P9" s="5">
        <v>75</v>
      </c>
    </row>
    <row r="10" spans="2:16" x14ac:dyDescent="0.35">
      <c r="G10">
        <v>15</v>
      </c>
      <c r="H10">
        <v>2</v>
      </c>
      <c r="I10" s="2" t="str">
        <f>CONCATENATE("(",G10,", ",H10,")")</f>
        <v>(15, 2)</v>
      </c>
      <c r="J10" s="2">
        <f>+I4</f>
        <v>0.26</v>
      </c>
      <c r="K10">
        <f>1-J10</f>
        <v>0.74</v>
      </c>
      <c r="M10" s="3" t="s">
        <v>135</v>
      </c>
      <c r="N10" s="2">
        <f>MAX(1-$J10,C$9)</f>
        <v>0.86</v>
      </c>
      <c r="O10" s="2">
        <f t="shared" ref="O10:P15" si="2">MAX(1-$J10,D$9)</f>
        <v>1</v>
      </c>
      <c r="P10" s="2">
        <f t="shared" si="2"/>
        <v>0.74</v>
      </c>
    </row>
    <row r="11" spans="2:16" x14ac:dyDescent="0.35">
      <c r="G11">
        <v>15</v>
      </c>
      <c r="H11">
        <v>4</v>
      </c>
      <c r="I11" s="2" t="str">
        <f t="shared" ref="I11:I15" si="3">CONCATENATE("(",G11,", ",H11,")")</f>
        <v>(15, 4)</v>
      </c>
      <c r="J11" s="2">
        <f>+J4</f>
        <v>0.26</v>
      </c>
      <c r="K11">
        <f>1-J11</f>
        <v>0.74</v>
      </c>
      <c r="M11" s="3" t="s">
        <v>136</v>
      </c>
      <c r="N11" s="2">
        <f t="shared" ref="N11:N15" si="4">MAX(1-$J11,C$9)</f>
        <v>0.86</v>
      </c>
      <c r="O11" s="2">
        <f t="shared" si="2"/>
        <v>1</v>
      </c>
      <c r="P11" s="2">
        <f t="shared" si="2"/>
        <v>0.74</v>
      </c>
    </row>
    <row r="12" spans="2:16" x14ac:dyDescent="0.35">
      <c r="G12">
        <v>27</v>
      </c>
      <c r="H12">
        <v>2</v>
      </c>
      <c r="I12" s="2" t="str">
        <f t="shared" si="3"/>
        <v>(27, 2)</v>
      </c>
      <c r="J12" s="2">
        <f>+I5</f>
        <v>0.33</v>
      </c>
      <c r="K12">
        <f>1-J12</f>
        <v>0.66999999999999993</v>
      </c>
      <c r="M12" s="3" t="s">
        <v>137</v>
      </c>
      <c r="N12" s="2">
        <f t="shared" si="4"/>
        <v>0.86</v>
      </c>
      <c r="O12" s="2">
        <f t="shared" si="2"/>
        <v>1</v>
      </c>
      <c r="P12" s="2">
        <f t="shared" si="2"/>
        <v>0.66999999999999993</v>
      </c>
    </row>
    <row r="13" spans="2:16" x14ac:dyDescent="0.35">
      <c r="G13">
        <v>27</v>
      </c>
      <c r="H13">
        <v>4</v>
      </c>
      <c r="I13" s="2" t="str">
        <f t="shared" si="3"/>
        <v>(27, 4)</v>
      </c>
      <c r="J13" s="2">
        <f>+J5</f>
        <v>0.88</v>
      </c>
      <c r="K13">
        <f>1-J13</f>
        <v>0.12</v>
      </c>
      <c r="M13" s="3" t="s">
        <v>138</v>
      </c>
      <c r="N13" s="2">
        <f t="shared" si="4"/>
        <v>0.86</v>
      </c>
      <c r="O13" s="2">
        <f t="shared" si="2"/>
        <v>1</v>
      </c>
      <c r="P13" s="2">
        <f t="shared" si="2"/>
        <v>0.33</v>
      </c>
    </row>
    <row r="14" spans="2:16" x14ac:dyDescent="0.35">
      <c r="G14">
        <v>33</v>
      </c>
      <c r="H14">
        <v>2</v>
      </c>
      <c r="I14" s="2" t="str">
        <f t="shared" si="3"/>
        <v>(33, 2)</v>
      </c>
      <c r="J14" s="2">
        <f>+I6</f>
        <v>0.22</v>
      </c>
      <c r="K14">
        <f>1-J14</f>
        <v>0.78</v>
      </c>
      <c r="M14" s="3" t="s">
        <v>139</v>
      </c>
      <c r="N14" s="2">
        <f t="shared" si="4"/>
        <v>0.86</v>
      </c>
      <c r="O14" s="2">
        <f t="shared" si="2"/>
        <v>1</v>
      </c>
      <c r="P14" s="2">
        <f t="shared" si="2"/>
        <v>0.78</v>
      </c>
    </row>
    <row r="15" spans="2:16" x14ac:dyDescent="0.35">
      <c r="G15">
        <v>33</v>
      </c>
      <c r="H15">
        <v>4</v>
      </c>
      <c r="I15" s="2" t="str">
        <f t="shared" si="3"/>
        <v>(33, 4)</v>
      </c>
      <c r="J15" s="2">
        <f>+J6</f>
        <v>0.22</v>
      </c>
      <c r="K15">
        <f>1-J15</f>
        <v>0.78</v>
      </c>
      <c r="M15" s="3" t="s">
        <v>140</v>
      </c>
      <c r="N15" s="2">
        <f t="shared" si="4"/>
        <v>0.86</v>
      </c>
      <c r="O15" s="2">
        <f t="shared" si="2"/>
        <v>1</v>
      </c>
      <c r="P15" s="2">
        <f t="shared" si="2"/>
        <v>0.78</v>
      </c>
    </row>
    <row r="17" spans="14:14" x14ac:dyDescent="0.35">
      <c r="N17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Reglas</vt:lpstr>
      <vt:lpstr>riesgo</vt:lpstr>
      <vt:lpstr>num</vt:lpstr>
      <vt:lpstr>Monto</vt:lpstr>
      <vt:lpstr>cálculos_modus_ponens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2021-05-20T03:53:56Z</dcterms:created>
  <dcterms:modified xsi:type="dcterms:W3CDTF">2021-05-27T00:43:39Z</dcterms:modified>
</cp:coreProperties>
</file>