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2" i="1"/>
  <c r="L16" i="1"/>
  <c r="L15" i="1"/>
  <c r="D16" i="1"/>
  <c r="E16" i="1"/>
  <c r="F16" i="1"/>
  <c r="G16" i="1"/>
  <c r="H16" i="1"/>
  <c r="I16" i="1"/>
  <c r="J16" i="1"/>
  <c r="C16" i="1"/>
  <c r="D15" i="1"/>
  <c r="E15" i="1"/>
  <c r="F15" i="1"/>
  <c r="G15" i="1"/>
  <c r="H15" i="1"/>
  <c r="I15" i="1"/>
  <c r="J15" i="1"/>
  <c r="C15" i="1"/>
</calcChain>
</file>

<file path=xl/sharedStrings.xml><?xml version="1.0" encoding="utf-8"?>
<sst xmlns="http://schemas.openxmlformats.org/spreadsheetml/2006/main" count="47" uniqueCount="32">
  <si>
    <t>Falcon 7X</t>
  </si>
  <si>
    <t>Falcon 900LX</t>
  </si>
  <si>
    <t>Falcon 2000LXS</t>
  </si>
  <si>
    <t>Global 6000</t>
  </si>
  <si>
    <t>Global 5000</t>
  </si>
  <si>
    <t>Challenger 350</t>
  </si>
  <si>
    <t>Gulfstream G280</t>
  </si>
  <si>
    <t>Gulfstream G500</t>
  </si>
  <si>
    <t>Legacy 450</t>
  </si>
  <si>
    <t>Legacy 500</t>
  </si>
  <si>
    <t>Legacy 650E</t>
  </si>
  <si>
    <t>Phenom 300</t>
  </si>
  <si>
    <t>Dassault Aviation</t>
  </si>
  <si>
    <t>Bombardier</t>
  </si>
  <si>
    <t>Gulfstream</t>
  </si>
  <si>
    <t>Embraer</t>
  </si>
  <si>
    <t>Cessna</t>
  </si>
  <si>
    <t>Modelo:</t>
  </si>
  <si>
    <t>Fabricante:</t>
  </si>
  <si>
    <t>MTOW:</t>
  </si>
  <si>
    <t>Tripulación:</t>
  </si>
  <si>
    <t>Nº min. pax.</t>
  </si>
  <si>
    <t>Nº max. pax.</t>
  </si>
  <si>
    <t>[-]</t>
  </si>
  <si>
    <t>[kg]</t>
  </si>
  <si>
    <t>[km]</t>
  </si>
  <si>
    <t>Alcance:</t>
  </si>
  <si>
    <t>Mach Crucero:</t>
  </si>
  <si>
    <t>(En diseño)</t>
  </si>
  <si>
    <t>Payload:</t>
  </si>
  <si>
    <t>-</t>
  </si>
  <si>
    <t>Citation 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</si>
</sst>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90" zoomScaleNormal="90" workbookViewId="0">
      <selection activeCell="N6" sqref="N6"/>
    </sheetView>
  </sheetViews>
  <sheetFormatPr defaultRowHeight="15" x14ac:dyDescent="0.25"/>
  <cols>
    <col min="1" max="1" width="14.42578125" style="1" customWidth="1"/>
    <col min="2" max="2" width="6.5703125" style="1" customWidth="1"/>
    <col min="3" max="16" width="17.7109375" style="1" customWidth="1"/>
    <col min="17" max="16384" width="9.140625" style="1"/>
  </cols>
  <sheetData>
    <row r="1" spans="1:15" x14ac:dyDescent="0.25">
      <c r="C1" s="7"/>
      <c r="D1" s="7"/>
      <c r="E1" s="7"/>
      <c r="F1" s="7"/>
      <c r="G1" s="7"/>
      <c r="H1" s="7"/>
      <c r="I1" s="7"/>
      <c r="J1" s="6"/>
      <c r="K1" s="7"/>
      <c r="L1" s="7"/>
      <c r="M1" s="6"/>
      <c r="N1" s="7"/>
      <c r="O1" s="7"/>
    </row>
    <row r="2" spans="1:15" x14ac:dyDescent="0.25">
      <c r="A2" s="4" t="s">
        <v>17</v>
      </c>
      <c r="B2" s="4" t="s">
        <v>23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31</v>
      </c>
    </row>
    <row r="3" spans="1:15" x14ac:dyDescent="0.25">
      <c r="A3" s="4" t="s">
        <v>18</v>
      </c>
      <c r="B3" s="4" t="s">
        <v>23</v>
      </c>
      <c r="C3" s="1" t="s">
        <v>12</v>
      </c>
      <c r="D3" s="1" t="s">
        <v>12</v>
      </c>
      <c r="E3" s="1" t="s">
        <v>12</v>
      </c>
      <c r="F3" s="1" t="s">
        <v>13</v>
      </c>
      <c r="G3" s="1" t="s">
        <v>13</v>
      </c>
      <c r="H3" s="1" t="s">
        <v>13</v>
      </c>
      <c r="I3" s="1" t="s">
        <v>14</v>
      </c>
      <c r="J3" s="1" t="s">
        <v>14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16</v>
      </c>
    </row>
    <row r="4" spans="1:15" x14ac:dyDescent="0.25">
      <c r="A4" s="4" t="s">
        <v>19</v>
      </c>
      <c r="B4" s="4" t="s">
        <v>24</v>
      </c>
      <c r="C4" s="1">
        <v>31752</v>
      </c>
      <c r="D4" s="1">
        <v>22225</v>
      </c>
      <c r="E4" s="1">
        <v>19414</v>
      </c>
      <c r="F4" s="1">
        <v>45130</v>
      </c>
      <c r="G4" s="1">
        <v>41957</v>
      </c>
      <c r="H4" s="1">
        <v>18416</v>
      </c>
      <c r="I4" s="1">
        <v>17962</v>
      </c>
      <c r="J4" s="1">
        <v>34859</v>
      </c>
    </row>
    <row r="5" spans="1:15" x14ac:dyDescent="0.25">
      <c r="A5" s="4" t="s">
        <v>29</v>
      </c>
      <c r="B5" s="4" t="s">
        <v>24</v>
      </c>
      <c r="C5" s="1">
        <v>1996</v>
      </c>
      <c r="D5" s="1">
        <v>2796</v>
      </c>
      <c r="E5" s="1">
        <v>2245</v>
      </c>
      <c r="F5" s="1">
        <v>2617</v>
      </c>
      <c r="G5" s="1">
        <v>3238</v>
      </c>
      <c r="H5" s="1">
        <v>1542</v>
      </c>
      <c r="I5" s="1">
        <v>1837</v>
      </c>
      <c r="J5" s="1" t="s">
        <v>30</v>
      </c>
      <c r="K5" s="1">
        <v>1325</v>
      </c>
      <c r="M5" s="1" t="s">
        <v>30</v>
      </c>
    </row>
    <row r="6" spans="1:15" x14ac:dyDescent="0.25">
      <c r="A6" s="4" t="s">
        <v>26</v>
      </c>
      <c r="B6" s="4" t="s">
        <v>25</v>
      </c>
      <c r="C6" s="1">
        <v>11019</v>
      </c>
      <c r="D6" s="1">
        <v>8797</v>
      </c>
      <c r="E6" s="1">
        <v>7408</v>
      </c>
      <c r="F6" s="1">
        <v>11112</v>
      </c>
      <c r="G6" s="1">
        <v>9630</v>
      </c>
      <c r="H6" s="1">
        <v>5926</v>
      </c>
      <c r="I6" s="1">
        <v>6667</v>
      </c>
      <c r="J6" s="1">
        <v>9260</v>
      </c>
      <c r="K6" s="1">
        <v>5371</v>
      </c>
      <c r="L6" s="1">
        <v>5788</v>
      </c>
      <c r="M6" s="1">
        <v>7223</v>
      </c>
      <c r="N6" s="1">
        <v>3650</v>
      </c>
      <c r="O6" s="1">
        <v>6408</v>
      </c>
    </row>
    <row r="7" spans="1:15" x14ac:dyDescent="0.25">
      <c r="A7" s="4" t="s">
        <v>27</v>
      </c>
      <c r="B7" s="4" t="s">
        <v>23</v>
      </c>
      <c r="C7" s="1">
        <v>0.85</v>
      </c>
      <c r="D7" s="1">
        <v>0.8</v>
      </c>
      <c r="E7" s="1">
        <v>0.85</v>
      </c>
      <c r="F7" s="1">
        <v>0.85</v>
      </c>
      <c r="G7" s="1">
        <v>0.85</v>
      </c>
      <c r="H7" s="1">
        <v>0.8</v>
      </c>
      <c r="I7" s="1">
        <v>0.8</v>
      </c>
      <c r="J7" s="1">
        <v>0.85</v>
      </c>
    </row>
    <row r="8" spans="1:15" x14ac:dyDescent="0.25">
      <c r="A8" s="4" t="s">
        <v>20</v>
      </c>
      <c r="B8" s="4" t="s">
        <v>23</v>
      </c>
      <c r="C8" s="1">
        <v>3</v>
      </c>
      <c r="D8" s="1">
        <v>2</v>
      </c>
      <c r="E8" s="1">
        <v>2</v>
      </c>
      <c r="F8" s="1">
        <v>3</v>
      </c>
      <c r="G8" s="1">
        <v>2</v>
      </c>
      <c r="H8" s="1">
        <v>2</v>
      </c>
      <c r="I8" s="1">
        <v>2</v>
      </c>
      <c r="J8" s="1">
        <v>3</v>
      </c>
      <c r="K8" s="1">
        <v>2</v>
      </c>
      <c r="L8" s="1">
        <v>2</v>
      </c>
      <c r="M8" s="1">
        <v>2</v>
      </c>
      <c r="N8" s="1">
        <v>2</v>
      </c>
      <c r="O8" s="1">
        <v>2</v>
      </c>
    </row>
    <row r="9" spans="1:15" x14ac:dyDescent="0.25">
      <c r="A9" s="4" t="s">
        <v>21</v>
      </c>
      <c r="B9" s="4" t="s">
        <v>23</v>
      </c>
      <c r="C9" s="2">
        <v>12</v>
      </c>
      <c r="D9" s="2">
        <v>12</v>
      </c>
      <c r="E9" s="2">
        <v>10</v>
      </c>
      <c r="F9" s="1">
        <v>13</v>
      </c>
      <c r="G9" s="1">
        <v>13</v>
      </c>
      <c r="H9" s="1">
        <v>8</v>
      </c>
      <c r="I9" s="1">
        <v>8</v>
      </c>
      <c r="J9" s="2">
        <v>13</v>
      </c>
      <c r="K9" s="1">
        <v>7</v>
      </c>
      <c r="L9" s="1">
        <v>8</v>
      </c>
      <c r="M9" s="1">
        <v>13</v>
      </c>
      <c r="N9" s="1">
        <v>6</v>
      </c>
      <c r="O9" s="1">
        <v>8</v>
      </c>
    </row>
    <row r="10" spans="1:15" x14ac:dyDescent="0.25">
      <c r="A10" s="4" t="s">
        <v>22</v>
      </c>
      <c r="B10" s="4" t="s">
        <v>23</v>
      </c>
      <c r="C10" s="2">
        <v>16</v>
      </c>
      <c r="D10" s="2">
        <v>14</v>
      </c>
      <c r="E10" s="2">
        <v>10</v>
      </c>
      <c r="F10" s="1">
        <v>16</v>
      </c>
      <c r="G10" s="1">
        <v>16</v>
      </c>
      <c r="H10" s="1">
        <v>10</v>
      </c>
      <c r="I10" s="1">
        <v>10</v>
      </c>
      <c r="J10" s="2">
        <v>17</v>
      </c>
      <c r="K10" s="1">
        <v>9</v>
      </c>
      <c r="L10" s="1">
        <v>12</v>
      </c>
      <c r="M10" s="1">
        <v>14</v>
      </c>
      <c r="N10" s="1">
        <v>9</v>
      </c>
      <c r="O10" s="1">
        <v>10</v>
      </c>
    </row>
    <row r="11" spans="1:15" x14ac:dyDescent="0.25">
      <c r="J11" s="2" t="s">
        <v>28</v>
      </c>
    </row>
    <row r="14" spans="1:15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C15" s="1">
        <f>C5/C9</f>
        <v>166.33333333333334</v>
      </c>
      <c r="D15" s="1">
        <f t="shared" ref="D15:I15" si="0">D5/D9</f>
        <v>233</v>
      </c>
      <c r="E15" s="1">
        <f t="shared" si="0"/>
        <v>224.5</v>
      </c>
      <c r="F15" s="1">
        <f t="shared" si="0"/>
        <v>201.30769230769232</v>
      </c>
      <c r="G15" s="1">
        <f t="shared" si="0"/>
        <v>249.07692307692307</v>
      </c>
      <c r="H15" s="1">
        <f t="shared" si="0"/>
        <v>192.75</v>
      </c>
      <c r="I15" s="1">
        <f t="shared" si="0"/>
        <v>229.625</v>
      </c>
      <c r="J15" s="1">
        <f>K5/K9</f>
        <v>189.28571428571428</v>
      </c>
      <c r="L15" s="1">
        <f>AVERAGE(C15:J15)</f>
        <v>210.73483287545787</v>
      </c>
    </row>
    <row r="16" spans="1:15" x14ac:dyDescent="0.25">
      <c r="C16" s="1">
        <f>C5/C10</f>
        <v>124.75</v>
      </c>
      <c r="D16" s="1">
        <f t="shared" ref="D16:I16" si="1">D5/D10</f>
        <v>199.71428571428572</v>
      </c>
      <c r="E16" s="1">
        <f t="shared" si="1"/>
        <v>224.5</v>
      </c>
      <c r="F16" s="1">
        <f t="shared" si="1"/>
        <v>163.5625</v>
      </c>
      <c r="G16" s="1">
        <f t="shared" si="1"/>
        <v>202.375</v>
      </c>
      <c r="H16" s="1">
        <f t="shared" si="1"/>
        <v>154.19999999999999</v>
      </c>
      <c r="I16" s="1">
        <f t="shared" si="1"/>
        <v>183.7</v>
      </c>
      <c r="J16" s="1">
        <f>K5/K10</f>
        <v>147.22222222222223</v>
      </c>
      <c r="L16" s="1">
        <f>AVERAGE(C16:J16)</f>
        <v>175.00300099206351</v>
      </c>
    </row>
    <row r="22" spans="12:12" x14ac:dyDescent="0.25">
      <c r="L22" s="1">
        <f>6*L15</f>
        <v>1264.4089972527472</v>
      </c>
    </row>
    <row r="23" spans="12:12" x14ac:dyDescent="0.25">
      <c r="L23" s="1">
        <f>10*L16</f>
        <v>1750.0300099206352</v>
      </c>
    </row>
  </sheetData>
  <conditionalFormatting sqref="C6:O6">
    <cfRule type="colorScale" priority="3">
      <colorScale>
        <cfvo type="num" val="3000"/>
        <cfvo type="num" val="10000"/>
        <cfvo type="num" val="17000"/>
        <color rgb="FFFF5D5D"/>
        <color rgb="FF92D050"/>
        <color rgb="FFFF5D5D"/>
      </colorScale>
    </cfRule>
  </conditionalFormatting>
  <conditionalFormatting sqref="C8:O8">
    <cfRule type="colorScale" priority="2">
      <colorScale>
        <cfvo type="num" val="2"/>
        <cfvo type="num" val="4"/>
        <color rgb="FF92D050"/>
        <color rgb="FFFF5D5D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2017-07-09T16:55:27Z</dcterms:modified>
</cp:coreProperties>
</file>