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12240" tabRatio="722" activeTab="2"/>
  </bookViews>
  <sheets>
    <sheet name="Todos os Resultados" sheetId="16" r:id="rId1"/>
    <sheet name="Resultados 1994 - 1999" sheetId="10" r:id="rId2"/>
    <sheet name="Resultados 2000 - 2005" sheetId="11" r:id="rId3"/>
    <sheet name="Consolidação" sheetId="12" r:id="rId4"/>
    <sheet name="Top X TS" sheetId="13" r:id="rId5"/>
    <sheet name="TS X TW" sheetId="14" r:id="rId6"/>
    <sheet name="TS X CTW" sheetId="17" r:id="rId7"/>
    <sheet name="TS X CTS" sheetId="18" r:id="rId8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Q8" i="18" l="1"/>
  <c r="Q9" i="18"/>
  <c r="Q10" i="18"/>
  <c r="Q11" i="18"/>
  <c r="Q12" i="18"/>
  <c r="Q13" i="18"/>
  <c r="Q14" i="18"/>
  <c r="Q15" i="18"/>
  <c r="Q16" i="18"/>
  <c r="Q17" i="18"/>
  <c r="Q18" i="18"/>
  <c r="Q7" i="18"/>
  <c r="I8" i="18"/>
  <c r="I9" i="18"/>
  <c r="I10" i="18"/>
  <c r="I11" i="18"/>
  <c r="I12" i="18"/>
  <c r="I13" i="18"/>
  <c r="I14" i="18"/>
  <c r="I15" i="18"/>
  <c r="I16" i="18"/>
  <c r="I17" i="18"/>
  <c r="I18" i="18"/>
  <c r="I7" i="18"/>
  <c r="Q8" i="17" l="1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7" i="17"/>
  <c r="I8" i="17"/>
  <c r="I9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7" i="17"/>
  <c r="Q8" i="14"/>
  <c r="Q9" i="14"/>
  <c r="Q10" i="14"/>
  <c r="Q11" i="14"/>
  <c r="Q12" i="14"/>
  <c r="Q13" i="14"/>
  <c r="Q14" i="14"/>
  <c r="Q15" i="14"/>
  <c r="Q7" i="14"/>
  <c r="I8" i="14"/>
  <c r="I9" i="14"/>
  <c r="I10" i="14"/>
  <c r="I11" i="14"/>
  <c r="I12" i="14"/>
  <c r="I13" i="14"/>
  <c r="I14" i="14"/>
  <c r="I15" i="14"/>
  <c r="I7" i="14"/>
  <c r="Q9" i="13"/>
  <c r="Q10" i="13"/>
  <c r="Q11" i="13"/>
  <c r="Q12" i="13"/>
  <c r="Q13" i="13"/>
  <c r="Q14" i="13"/>
  <c r="Q8" i="13"/>
  <c r="I9" i="13"/>
  <c r="I10" i="13"/>
  <c r="I11" i="13"/>
  <c r="I12" i="13"/>
  <c r="I13" i="13"/>
  <c r="I14" i="13"/>
  <c r="I8" i="13"/>
  <c r="P10" i="17" l="1"/>
  <c r="O10" i="17"/>
  <c r="N10" i="17"/>
  <c r="M10" i="17"/>
  <c r="L10" i="17"/>
  <c r="H10" i="17"/>
  <c r="G10" i="17"/>
  <c r="F10" i="17"/>
  <c r="E10" i="17"/>
  <c r="D10" i="17"/>
  <c r="R14" i="13"/>
  <c r="R8" i="13"/>
  <c r="R12" i="13"/>
  <c r="R9" i="13"/>
  <c r="R11" i="13"/>
  <c r="R13" i="14"/>
  <c r="R14" i="14"/>
  <c r="R8" i="14"/>
  <c r="R10" i="14"/>
  <c r="R15" i="14"/>
  <c r="R9" i="14"/>
  <c r="R12" i="14"/>
  <c r="H65" i="16"/>
  <c r="G65" i="16"/>
  <c r="P63" i="16"/>
  <c r="O63" i="16"/>
  <c r="N63" i="16"/>
  <c r="M63" i="16"/>
  <c r="L63" i="16"/>
  <c r="H63" i="16"/>
  <c r="G63" i="16"/>
  <c r="F63" i="16"/>
  <c r="E63" i="16"/>
  <c r="D63" i="16"/>
  <c r="P62" i="16"/>
  <c r="O62" i="16"/>
  <c r="N62" i="16"/>
  <c r="M62" i="16"/>
  <c r="L62" i="16"/>
  <c r="H62" i="16"/>
  <c r="G62" i="16"/>
  <c r="F62" i="16"/>
  <c r="E62" i="16"/>
  <c r="D62" i="16"/>
  <c r="P61" i="16"/>
  <c r="O61" i="16"/>
  <c r="N61" i="16"/>
  <c r="M61" i="16"/>
  <c r="L61" i="16"/>
  <c r="H61" i="16"/>
  <c r="G61" i="16"/>
  <c r="F61" i="16"/>
  <c r="E61" i="16"/>
  <c r="D61" i="16"/>
  <c r="P42" i="16"/>
  <c r="O42" i="16"/>
  <c r="N42" i="16"/>
  <c r="M42" i="16"/>
  <c r="L42" i="16"/>
  <c r="H42" i="16"/>
  <c r="G42" i="16"/>
  <c r="F42" i="16"/>
  <c r="E42" i="16"/>
  <c r="D42" i="16"/>
  <c r="P39" i="16"/>
  <c r="O39" i="16"/>
  <c r="N39" i="16"/>
  <c r="M39" i="16"/>
  <c r="L39" i="16"/>
  <c r="H39" i="16"/>
  <c r="G39" i="16"/>
  <c r="F39" i="16"/>
  <c r="E39" i="16"/>
  <c r="D39" i="16"/>
  <c r="P38" i="16"/>
  <c r="O38" i="16"/>
  <c r="N38" i="16"/>
  <c r="M38" i="16"/>
  <c r="L38" i="16"/>
  <c r="H38" i="16"/>
  <c r="G38" i="16"/>
  <c r="F38" i="16"/>
  <c r="E38" i="16"/>
  <c r="D38" i="16"/>
  <c r="P37" i="16"/>
  <c r="O37" i="16"/>
  <c r="N37" i="16"/>
  <c r="M37" i="16"/>
  <c r="L37" i="16"/>
  <c r="H37" i="16"/>
  <c r="G37" i="16"/>
  <c r="F37" i="16"/>
  <c r="E37" i="16"/>
  <c r="D37" i="16"/>
  <c r="P30" i="16"/>
  <c r="O30" i="16"/>
  <c r="N30" i="16"/>
  <c r="M30" i="16"/>
  <c r="L30" i="16"/>
  <c r="H30" i="16"/>
  <c r="G30" i="16"/>
  <c r="F30" i="16"/>
  <c r="E30" i="16"/>
  <c r="D30" i="16"/>
  <c r="P29" i="16"/>
  <c r="O29" i="16"/>
  <c r="N29" i="16"/>
  <c r="M29" i="16"/>
  <c r="L29" i="16"/>
  <c r="H29" i="16"/>
  <c r="G29" i="16"/>
  <c r="F29" i="16"/>
  <c r="E29" i="16"/>
  <c r="D29" i="16"/>
  <c r="P28" i="16"/>
  <c r="O28" i="16"/>
  <c r="N28" i="16"/>
  <c r="M28" i="16"/>
  <c r="L28" i="16"/>
  <c r="H28" i="16"/>
  <c r="G28" i="16"/>
  <c r="F28" i="16"/>
  <c r="E28" i="16"/>
  <c r="D28" i="16"/>
  <c r="P27" i="16"/>
  <c r="O27" i="16"/>
  <c r="N27" i="16"/>
  <c r="M27" i="16"/>
  <c r="L27" i="16"/>
  <c r="H27" i="16"/>
  <c r="G27" i="16"/>
  <c r="F27" i="16"/>
  <c r="E27" i="16"/>
  <c r="D27" i="16"/>
  <c r="P26" i="16"/>
  <c r="O26" i="16"/>
  <c r="N26" i="16"/>
  <c r="M26" i="16"/>
  <c r="M64" i="16" s="1"/>
  <c r="L26" i="16"/>
  <c r="L64" i="16" s="1"/>
  <c r="H26" i="16"/>
  <c r="H64" i="16" s="1"/>
  <c r="G26" i="16"/>
  <c r="F26" i="16"/>
  <c r="E26" i="16"/>
  <c r="D26" i="16"/>
  <c r="P16" i="16"/>
  <c r="O16" i="16"/>
  <c r="N16" i="16"/>
  <c r="N65" i="16" s="1"/>
  <c r="M16" i="16"/>
  <c r="L16" i="16"/>
  <c r="H16" i="16"/>
  <c r="G16" i="16"/>
  <c r="F16" i="16"/>
  <c r="E16" i="16"/>
  <c r="D16" i="16"/>
  <c r="P12" i="16"/>
  <c r="P65" i="16" s="1"/>
  <c r="O12" i="16"/>
  <c r="O65" i="16" s="1"/>
  <c r="N12" i="16"/>
  <c r="M12" i="16"/>
  <c r="M65" i="16" s="1"/>
  <c r="L12" i="16"/>
  <c r="L65" i="16" s="1"/>
  <c r="H12" i="16"/>
  <c r="G12" i="16"/>
  <c r="G64" i="16" s="1"/>
  <c r="F12" i="16"/>
  <c r="F64" i="16" s="1"/>
  <c r="E12" i="16"/>
  <c r="E65" i="16" s="1"/>
  <c r="D12" i="16"/>
  <c r="D65" i="16" s="1"/>
  <c r="E24" i="11"/>
  <c r="F24" i="11"/>
  <c r="G24" i="11"/>
  <c r="H24" i="11"/>
  <c r="D24" i="11"/>
  <c r="E24" i="10"/>
  <c r="F24" i="10"/>
  <c r="G24" i="10"/>
  <c r="H24" i="10"/>
  <c r="D24" i="10"/>
  <c r="T6" i="12"/>
  <c r="T7" i="12"/>
  <c r="T8" i="12"/>
  <c r="T9" i="12"/>
  <c r="T10" i="12"/>
  <c r="S6" i="12"/>
  <c r="S7" i="12"/>
  <c r="S8" i="12"/>
  <c r="S9" i="12"/>
  <c r="S10" i="12"/>
  <c r="R10" i="12"/>
  <c r="R6" i="12"/>
  <c r="R7" i="12"/>
  <c r="R8" i="12"/>
  <c r="R9" i="12"/>
  <c r="Q6" i="12"/>
  <c r="Q7" i="12"/>
  <c r="Q8" i="12"/>
  <c r="Q9" i="12"/>
  <c r="Q10" i="12"/>
  <c r="R5" i="12"/>
  <c r="S5" i="12"/>
  <c r="T5" i="12"/>
  <c r="Q5" i="12"/>
  <c r="P6" i="12"/>
  <c r="P7" i="12"/>
  <c r="P8" i="12"/>
  <c r="P9" i="12"/>
  <c r="P10" i="12"/>
  <c r="P5" i="12"/>
  <c r="E11" i="12"/>
  <c r="F11" i="12"/>
  <c r="R11" i="12" s="1"/>
  <c r="G11" i="12"/>
  <c r="H11" i="12"/>
  <c r="I11" i="12"/>
  <c r="J11" i="12"/>
  <c r="K11" i="12"/>
  <c r="L11" i="12"/>
  <c r="M11" i="12"/>
  <c r="D11" i="12"/>
  <c r="P11" i="12" s="1"/>
  <c r="N6" i="12"/>
  <c r="N7" i="12"/>
  <c r="N8" i="12"/>
  <c r="N9" i="12"/>
  <c r="N10" i="12"/>
  <c r="N5" i="12"/>
  <c r="E61" i="11"/>
  <c r="F61" i="11"/>
  <c r="G61" i="11"/>
  <c r="H61" i="11"/>
  <c r="D61" i="11"/>
  <c r="E60" i="11"/>
  <c r="F60" i="11"/>
  <c r="G60" i="11"/>
  <c r="H60" i="11"/>
  <c r="D60" i="11"/>
  <c r="E37" i="11"/>
  <c r="F37" i="11"/>
  <c r="G37" i="11"/>
  <c r="H37" i="11"/>
  <c r="D37" i="11"/>
  <c r="E36" i="11"/>
  <c r="F36" i="11"/>
  <c r="G36" i="11"/>
  <c r="H36" i="11"/>
  <c r="D36" i="11"/>
  <c r="E28" i="11"/>
  <c r="F28" i="11"/>
  <c r="G28" i="11"/>
  <c r="H28" i="11"/>
  <c r="D28" i="11"/>
  <c r="E27" i="11"/>
  <c r="F27" i="11"/>
  <c r="G27" i="11"/>
  <c r="H27" i="11"/>
  <c r="D27" i="11"/>
  <c r="E26" i="11"/>
  <c r="F26" i="11"/>
  <c r="G26" i="11"/>
  <c r="H26" i="11"/>
  <c r="D26" i="11"/>
  <c r="E59" i="11"/>
  <c r="F59" i="11"/>
  <c r="G59" i="11"/>
  <c r="H59" i="11"/>
  <c r="D59" i="11"/>
  <c r="E40" i="11"/>
  <c r="F40" i="11"/>
  <c r="G40" i="11"/>
  <c r="H40" i="11"/>
  <c r="D40" i="11"/>
  <c r="E35" i="11"/>
  <c r="F35" i="11"/>
  <c r="G35" i="11"/>
  <c r="H35" i="11"/>
  <c r="D35" i="11"/>
  <c r="E25" i="11"/>
  <c r="F25" i="11"/>
  <c r="G25" i="11"/>
  <c r="H25" i="11"/>
  <c r="D25" i="11"/>
  <c r="E14" i="11"/>
  <c r="F14" i="11"/>
  <c r="F63" i="11" s="1"/>
  <c r="G14" i="11"/>
  <c r="H14" i="11"/>
  <c r="D14" i="11"/>
  <c r="E10" i="11"/>
  <c r="F10" i="11"/>
  <c r="G10" i="11"/>
  <c r="H10" i="11"/>
  <c r="D10" i="11"/>
  <c r="I10" i="17" l="1"/>
  <c r="R13" i="13"/>
  <c r="R10" i="13"/>
  <c r="R11" i="14"/>
  <c r="R7" i="14"/>
  <c r="F65" i="16"/>
  <c r="N64" i="16"/>
  <c r="D64" i="16"/>
  <c r="O64" i="16"/>
  <c r="E64" i="16"/>
  <c r="P64" i="16"/>
  <c r="H63" i="11"/>
  <c r="D63" i="11"/>
  <c r="E63" i="11"/>
  <c r="G63" i="11"/>
  <c r="T11" i="12"/>
  <c r="S11" i="12"/>
  <c r="Q11" i="12"/>
  <c r="N11" i="12"/>
  <c r="D62" i="11"/>
  <c r="E62" i="11"/>
  <c r="F62" i="11"/>
  <c r="G62" i="11"/>
  <c r="H62" i="11"/>
  <c r="E28" i="10"/>
  <c r="F28" i="10"/>
  <c r="G28" i="10"/>
  <c r="H28" i="10"/>
  <c r="E27" i="10"/>
  <c r="F27" i="10"/>
  <c r="G27" i="10"/>
  <c r="H27" i="10"/>
  <c r="E26" i="10"/>
  <c r="F26" i="10"/>
  <c r="G26" i="10"/>
  <c r="H26" i="10"/>
  <c r="D28" i="10"/>
  <c r="D27" i="10"/>
  <c r="D26" i="10"/>
  <c r="E61" i="10"/>
  <c r="F61" i="10"/>
  <c r="G61" i="10"/>
  <c r="H61" i="10"/>
  <c r="D61" i="10"/>
  <c r="E60" i="10"/>
  <c r="F60" i="10"/>
  <c r="G60" i="10"/>
  <c r="H60" i="10"/>
  <c r="D60" i="10"/>
  <c r="E37" i="10"/>
  <c r="F37" i="10"/>
  <c r="G37" i="10"/>
  <c r="H37" i="10"/>
  <c r="D37" i="10"/>
  <c r="E36" i="10"/>
  <c r="F36" i="10"/>
  <c r="G36" i="10"/>
  <c r="H36" i="10"/>
  <c r="D36" i="10"/>
  <c r="E59" i="10"/>
  <c r="F59" i="10"/>
  <c r="G59" i="10"/>
  <c r="H59" i="10"/>
  <c r="D59" i="10"/>
  <c r="E40" i="10"/>
  <c r="F40" i="10"/>
  <c r="G40" i="10"/>
  <c r="H40" i="10"/>
  <c r="D40" i="10"/>
  <c r="E35" i="10"/>
  <c r="F35" i="10"/>
  <c r="G35" i="10"/>
  <c r="H35" i="10"/>
  <c r="D35" i="10"/>
  <c r="E25" i="10"/>
  <c r="F25" i="10"/>
  <c r="G25" i="10"/>
  <c r="H25" i="10"/>
  <c r="D25" i="10"/>
  <c r="E14" i="10"/>
  <c r="F14" i="10"/>
  <c r="G14" i="10"/>
  <c r="H14" i="10"/>
  <c r="D14" i="10"/>
  <c r="E10" i="10"/>
  <c r="F10" i="10"/>
  <c r="G10" i="10"/>
  <c r="H10" i="10"/>
  <c r="D10" i="10"/>
  <c r="G63" i="10" l="1"/>
  <c r="F63" i="10"/>
  <c r="H63" i="10"/>
  <c r="D63" i="10"/>
  <c r="E63" i="10"/>
  <c r="G62" i="10"/>
  <c r="H62" i="10"/>
  <c r="D62" i="10"/>
  <c r="E62" i="10"/>
  <c r="F62" i="10"/>
</calcChain>
</file>

<file path=xl/sharedStrings.xml><?xml version="1.0" encoding="utf-8"?>
<sst xmlns="http://schemas.openxmlformats.org/spreadsheetml/2006/main" count="462" uniqueCount="75">
  <si>
    <t>gr-qc</t>
  </si>
  <si>
    <t>hep-th</t>
  </si>
  <si>
    <t>hep-ph</t>
  </si>
  <si>
    <t>cond-mat</t>
  </si>
  <si>
    <t>astro-ph</t>
  </si>
  <si>
    <t>Common Neighbors</t>
  </si>
  <si>
    <t>Adamic Adar similarity</t>
  </si>
  <si>
    <t>Jaccard similarity coefficient</t>
  </si>
  <si>
    <t>Preferential Attachment</t>
  </si>
  <si>
    <t>Performance</t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</si>
  <si>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</si>
  <si>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</si>
  <si>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</si>
  <si>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</si>
  <si>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</si>
  <si>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</si>
  <si>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</si>
  <si>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</si>
  <si>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</si>
  <si>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</si>
  <si>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 xml:space="preserve">CTS (β = 0.8, α = 0.8) </t>
  </si>
  <si>
    <t xml:space="preserve">CTS (β = 0.8, α = 0.5) </t>
  </si>
  <si>
    <t xml:space="preserve">CTS (β = 0.8, α = 0.2) </t>
  </si>
  <si>
    <t xml:space="preserve">CTS (β = 0.5, α = 0.8) </t>
  </si>
  <si>
    <t xml:space="preserve">CTS (β = 0.5, α = 0.5) </t>
  </si>
  <si>
    <t xml:space="preserve">CTS (β = 0.5, α = 0.2) </t>
  </si>
  <si>
    <t xml:space="preserve">CTS (β = 0.2, α = 0.8) </t>
  </si>
  <si>
    <t xml:space="preserve">CTS (β = 0.2, α = 0.5) </t>
  </si>
  <si>
    <t xml:space="preserve">CTS (β = 0.2, α = 0.2) 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</si>
  <si>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</si>
  <si>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</si>
  <si>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</si>
  <si>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</si>
  <si>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</si>
  <si>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</si>
  <si>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</si>
  <si>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</si>
  <si>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</si>
  <si>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</si>
  <si>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</si>
  <si>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</si>
  <si>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</si>
  <si>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</si>
  <si>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</si>
  <si>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</si>
  <si>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</si>
  <si>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</si>
  <si>
    <t>TS (β =  0.2)</t>
  </si>
  <si>
    <t>Topological</t>
  </si>
  <si>
    <t>Temporal</t>
  </si>
  <si>
    <t>Contextual and Temporal</t>
  </si>
  <si>
    <t>Temporal Weighted</t>
  </si>
  <si>
    <t>Contextual Weighted</t>
  </si>
  <si>
    <t>Contextual and Temporal Weighted</t>
  </si>
  <si>
    <t>TwCN</t>
  </si>
  <si>
    <t>TwAA</t>
  </si>
  <si>
    <t>CTwCN</t>
  </si>
  <si>
    <t>CTwAA</t>
  </si>
  <si>
    <t>CTS (β = 0.8)</t>
  </si>
  <si>
    <t>CTS (β = 0.5)</t>
  </si>
  <si>
    <t>CTS (β =  0.2)</t>
  </si>
  <si>
    <t>The Bests</t>
  </si>
  <si>
    <t>Methods</t>
  </si>
  <si>
    <t>TS (β =  0.8)</t>
  </si>
  <si>
    <t>TS (β =  0.5)</t>
  </si>
  <si>
    <t>Best</t>
  </si>
  <si>
    <t>1994 - 1999</t>
  </si>
  <si>
    <t>2000 - 2005</t>
  </si>
  <si>
    <t>Baseline</t>
  </si>
  <si>
    <t>BaseLine</t>
  </si>
  <si>
    <t>Media Total</t>
  </si>
  <si>
    <t>Consolidate</t>
  </si>
  <si>
    <t>2000 - 2004</t>
  </si>
  <si>
    <t>Media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</si>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</sst>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2" xfId="0" applyNumberFormat="1" applyBorder="1"/>
    <xf numFmtId="0" fontId="1" fillId="0" borderId="1" xfId="0" applyFont="1" applyBorder="1"/>
    <xf numFmtId="2" fontId="0" fillId="0" borderId="0" xfId="0" applyNumberFormat="1"/>
    <xf numFmtId="2" fontId="0" fillId="6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0" fontId="1" fillId="0" borderId="0" xfId="0" applyFont="1"/>
    <xf numFmtId="0" fontId="1" fillId="2" borderId="0" xfId="0" applyFont="1" applyFill="1"/>
    <xf numFmtId="0" fontId="1" fillId="6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7" borderId="0" xfId="0" applyFont="1" applyFill="1"/>
    <xf numFmtId="2" fontId="2" fillId="7" borderId="0" xfId="0" applyNumberFormat="1" applyFont="1" applyFill="1"/>
    <xf numFmtId="0" fontId="1" fillId="0" borderId="2" xfId="0" applyFont="1" applyBorder="1"/>
    <xf numFmtId="0" fontId="0" fillId="0" borderId="5" xfId="0" applyBorder="1"/>
    <xf numFmtId="0" fontId="1" fillId="0" borderId="3" xfId="0" applyFont="1" applyBorder="1"/>
    <xf numFmtId="2" fontId="0" fillId="0" borderId="3" xfId="0" applyNumberFormat="1" applyBorder="1"/>
    <xf numFmtId="0" fontId="1" fillId="0" borderId="8" xfId="0" applyFont="1" applyBorder="1"/>
    <xf numFmtId="2" fontId="0" fillId="0" borderId="4" xfId="0" applyNumberFormat="1" applyBorder="1"/>
    <xf numFmtId="2" fontId="0" fillId="0" borderId="9" xfId="0" applyNumberFormat="1" applyBorder="1"/>
    <xf numFmtId="2" fontId="1" fillId="0" borderId="0" xfId="0" applyNumberFormat="1" applyFont="1"/>
    <xf numFmtId="2" fontId="2" fillId="6" borderId="0" xfId="0" applyNumberFormat="1" applyFont="1" applyFill="1"/>
    <xf numFmtId="0" fontId="1" fillId="12" borderId="0" xfId="0" applyFont="1" applyFill="1"/>
    <xf numFmtId="2" fontId="0" fillId="12" borderId="0" xfId="0" applyNumberFormat="1" applyFill="1"/>
    <xf numFmtId="0" fontId="1" fillId="13" borderId="0" xfId="0" applyFont="1" applyFill="1"/>
    <xf numFmtId="2" fontId="0" fillId="13" borderId="0" xfId="0" applyNumberFormat="1" applyFill="1"/>
    <xf numFmtId="0" fontId="0" fillId="13" borderId="0" xfId="0" applyFill="1"/>
    <xf numFmtId="0" fontId="0" fillId="3" borderId="0" xfId="0" applyFill="1"/>
    <xf numFmtId="0" fontId="0" fillId="14" borderId="0" xfId="0" applyFill="1"/>
    <xf numFmtId="0" fontId="1" fillId="15" borderId="0" xfId="0" applyFont="1" applyFill="1"/>
    <xf numFmtId="2" fontId="0" fillId="15" borderId="0" xfId="0" applyNumberFormat="1" applyFill="1"/>
    <xf numFmtId="0" fontId="1" fillId="14" borderId="0" xfId="0" applyFont="1" applyFill="1"/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 (Problem)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1994 - 1999'!$D$4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'Resultados 1994 - 1999'!$C$5:$C$59</c:f>
              <c:strCache>
                <c:ptCount val="6"/>
                <c:pt idx="0">
                  <c:v>Topological</c:v>
                </c:pt>
                <c:pt idx="1">
                  <c:v>Temporal</c:v>
                </c:pt>
                <c:pt idx="2">
                  <c:v>Contextual and Temporal</c:v>
                </c:pt>
                <c:pt idx="3">
                  <c:v>Temporal Weighted</c:v>
                </c:pt>
                <c:pt idx="4">
                  <c:v>Contextual Weighted</c:v>
                </c:pt>
                <c:pt idx="5">
                  <c:v>Contextual and Temporal Weighted</c:v>
                </c:pt>
              </c:strCache>
            </c:strRef>
          </c:cat>
          <c:val>
            <c:numRef>
              <c:f>'Resultados 1994 - 1999'!$D$5:$D$59</c:f>
              <c:numCache>
                <c:formatCode>0.00</c:formatCode>
                <c:ptCount val="6"/>
                <c:pt idx="0">
                  <c:v>43.292104001278709</c:v>
                </c:pt>
                <c:pt idx="1">
                  <c:v>59.065196156783351</c:v>
                </c:pt>
                <c:pt idx="2">
                  <c:v>61.749977800273513</c:v>
                </c:pt>
                <c:pt idx="3">
                  <c:v>61.749977800273506</c:v>
                </c:pt>
                <c:pt idx="4">
                  <c:v>48.32606958282274</c:v>
                </c:pt>
                <c:pt idx="5">
                  <c:v>54.81429188792395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'Resultados 1994 - 1999'!$E$4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'Resultados 1994 - 1999'!$C$5:$C$59</c:f>
              <c:strCache>
                <c:ptCount val="6"/>
                <c:pt idx="0">
                  <c:v>Topological</c:v>
                </c:pt>
                <c:pt idx="1">
                  <c:v>Temporal</c:v>
                </c:pt>
                <c:pt idx="2">
                  <c:v>Contextual and Temporal</c:v>
                </c:pt>
                <c:pt idx="3">
                  <c:v>Temporal Weighted</c:v>
                </c:pt>
                <c:pt idx="4">
                  <c:v>Contextual Weighted</c:v>
                </c:pt>
                <c:pt idx="5">
                  <c:v>Contextual and Temporal Weighted</c:v>
                </c:pt>
              </c:strCache>
            </c:strRef>
          </c:cat>
          <c:val>
            <c:numRef>
              <c:f>'Resultados 1994 - 1999'!$E$5:$E$59</c:f>
              <c:numCache>
                <c:formatCode>0.00</c:formatCode>
                <c:ptCount val="6"/>
                <c:pt idx="0">
                  <c:v>45.466852601357488</c:v>
                </c:pt>
                <c:pt idx="1">
                  <c:v>81.097609054959932</c:v>
                </c:pt>
                <c:pt idx="2">
                  <c:v>81.632906804497637</c:v>
                </c:pt>
                <c:pt idx="3">
                  <c:v>72.064459531511432</c:v>
                </c:pt>
                <c:pt idx="4">
                  <c:v>60.82320679121996</c:v>
                </c:pt>
                <c:pt idx="5">
                  <c:v>72.397178748691346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'Resultados 1994 - 1999'!$F$4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'Resultados 1994 - 1999'!$C$5:$C$59</c:f>
              <c:strCache>
                <c:ptCount val="6"/>
                <c:pt idx="0">
                  <c:v>Topological</c:v>
                </c:pt>
                <c:pt idx="1">
                  <c:v>Temporal</c:v>
                </c:pt>
                <c:pt idx="2">
                  <c:v>Contextual and Temporal</c:v>
                </c:pt>
                <c:pt idx="3">
                  <c:v>Temporal Weighted</c:v>
                </c:pt>
                <c:pt idx="4">
                  <c:v>Contextual Weighted</c:v>
                </c:pt>
                <c:pt idx="5">
                  <c:v>Contextual and Temporal Weighted</c:v>
                </c:pt>
              </c:strCache>
            </c:strRef>
          </c:cat>
          <c:val>
            <c:numRef>
              <c:f>'Resultados 1994 - 1999'!$F$5:$F$59</c:f>
              <c:numCache>
                <c:formatCode>0.00</c:formatCode>
                <c:ptCount val="6"/>
                <c:pt idx="0">
                  <c:v>44.101526364234054</c:v>
                </c:pt>
                <c:pt idx="1">
                  <c:v>46.842299189129953</c:v>
                </c:pt>
                <c:pt idx="2">
                  <c:v>48.088105018628092</c:v>
                </c:pt>
                <c:pt idx="3">
                  <c:v>47.58978268682884</c:v>
                </c:pt>
                <c:pt idx="4">
                  <c:v>52.884457462195925</c:v>
                </c:pt>
                <c:pt idx="5">
                  <c:v>48.69024450288552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'Resultados 1994 - 1999'!$G$4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'Resultados 1994 - 1999'!$C$5:$C$59</c:f>
              <c:strCache>
                <c:ptCount val="6"/>
                <c:pt idx="0">
                  <c:v>Topological</c:v>
                </c:pt>
                <c:pt idx="1">
                  <c:v>Temporal</c:v>
                </c:pt>
                <c:pt idx="2">
                  <c:v>Contextual and Temporal</c:v>
                </c:pt>
                <c:pt idx="3">
                  <c:v>Temporal Weighted</c:v>
                </c:pt>
                <c:pt idx="4">
                  <c:v>Contextual Weighted</c:v>
                </c:pt>
                <c:pt idx="5">
                  <c:v>Contextual and Temporal Weighted</c:v>
                </c:pt>
              </c:strCache>
            </c:strRef>
          </c:cat>
          <c:val>
            <c:numRef>
              <c:f>'Resultados 1994 - 1999'!$G$5:$G$59</c:f>
              <c:numCache>
                <c:formatCode>0.00</c:formatCode>
                <c:ptCount val="6"/>
                <c:pt idx="0">
                  <c:v>48.364463230469326</c:v>
                </c:pt>
                <c:pt idx="1">
                  <c:v>68.23029651438253</c:v>
                </c:pt>
                <c:pt idx="2">
                  <c:v>68.507655443302795</c:v>
                </c:pt>
                <c:pt idx="3">
                  <c:v>66.358123744170811</c:v>
                </c:pt>
                <c:pt idx="4">
                  <c:v>66.774162137551201</c:v>
                </c:pt>
                <c:pt idx="5">
                  <c:v>66.566142940860999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'Resultados 1994 - 1999'!$H$4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'Resultados 1994 - 1999'!$C$5:$C$59</c:f>
              <c:strCache>
                <c:ptCount val="6"/>
                <c:pt idx="0">
                  <c:v>Topological</c:v>
                </c:pt>
                <c:pt idx="1">
                  <c:v>Temporal</c:v>
                </c:pt>
                <c:pt idx="2">
                  <c:v>Contextual and Temporal</c:v>
                </c:pt>
                <c:pt idx="3">
                  <c:v>Temporal Weighted</c:v>
                </c:pt>
                <c:pt idx="4">
                  <c:v>Contextual Weighted</c:v>
                </c:pt>
                <c:pt idx="5">
                  <c:v>Contextual and Temporal Weighted</c:v>
                </c:pt>
              </c:strCache>
            </c:strRef>
          </c:cat>
          <c:val>
            <c:numRef>
              <c:f>'Resultados 1994 - 1999'!$H$5:$H$59</c:f>
              <c:numCache>
                <c:formatCode>0.00</c:formatCode>
                <c:ptCount val="6"/>
                <c:pt idx="0">
                  <c:v>28.39529634360057</c:v>
                </c:pt>
                <c:pt idx="1">
                  <c:v>37.724451156668628</c:v>
                </c:pt>
                <c:pt idx="2">
                  <c:v>38.245569701175157</c:v>
                </c:pt>
                <c:pt idx="3">
                  <c:v>37.724451156668628</c:v>
                </c:pt>
                <c:pt idx="4">
                  <c:v>38.030325084965938</c:v>
                </c:pt>
                <c:pt idx="5">
                  <c:v>38.630744277549553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29856"/>
        <c:axId val="52273728"/>
      </c:lineChart>
      <c:catAx>
        <c:axId val="5487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2273728"/>
        <c:crosses val="autoZero"/>
        <c:auto val="1"/>
        <c:lblAlgn val="ctr"/>
        <c:lblOffset val="100"/>
        <c:noMultiLvlLbl val="0"/>
      </c:catAx>
      <c:valAx>
        <c:axId val="52273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87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X TS'!$K$7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TS'!$L$7:$P$7</c:f>
            </c:numRef>
          </c:val>
        </c:ser>
        <c:ser>
          <c:idx val="1"/>
          <c:order val="1"/>
          <c:tx>
            <c:strRef>
              <c:f>'Top X TS'!$K$8</c:f>
              <c:strCache>
                <c:ptCount val="1"/>
                <c:pt idx="0">
                  <c:v>Common Neighbors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TS'!$L$8:$P$8</c:f>
              <c:numCache>
                <c:formatCode>0.00</c:formatCode>
                <c:ptCount val="5"/>
                <c:pt idx="0">
                  <c:v>32.150810051826525</c:v>
                </c:pt>
                <c:pt idx="1">
                  <c:v>77.008155640850319</c:v>
                </c:pt>
                <c:pt idx="2">
                  <c:v>58.315883419674044</c:v>
                </c:pt>
                <c:pt idx="3">
                  <c:v>101.50130040699635</c:v>
                </c:pt>
                <c:pt idx="4">
                  <c:v>51.132779015227761</c:v>
                </c:pt>
              </c:numCache>
            </c:numRef>
          </c:val>
        </c:ser>
        <c:ser>
          <c:idx val="2"/>
          <c:order val="2"/>
          <c:tx>
            <c:strRef>
              <c:f>'Top X TS'!$K$9</c:f>
              <c:strCache>
                <c:ptCount val="1"/>
                <c:pt idx="0">
                  <c:v>Adamic Adar similarity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TS'!$L$9:$P$9</c:f>
              <c:numCache>
                <c:formatCode>0.00</c:formatCode>
                <c:ptCount val="5"/>
                <c:pt idx="0">
                  <c:v>42.867746735768698</c:v>
                </c:pt>
                <c:pt idx="1">
                  <c:v>75.9385979236163</c:v>
                </c:pt>
                <c:pt idx="2">
                  <c:v>59.571917831790088</c:v>
                </c:pt>
                <c:pt idx="3">
                  <c:v>111.09334769631732</c:v>
                </c:pt>
                <c:pt idx="4">
                  <c:v>52.792399793350768</c:v>
                </c:pt>
              </c:numCache>
            </c:numRef>
          </c:val>
        </c:ser>
        <c:ser>
          <c:idx val="3"/>
          <c:order val="3"/>
          <c:tx>
            <c:strRef>
              <c:f>'Top X TS'!$K$10</c:f>
              <c:strCache>
                <c:ptCount val="1"/>
                <c:pt idx="0">
                  <c:v>Jaccard similarity coefficient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TS'!$L$10:$P$10</c:f>
              <c:numCache>
                <c:formatCode>0.00</c:formatCode>
                <c:ptCount val="5"/>
                <c:pt idx="0">
                  <c:v>39.805764826070934</c:v>
                </c:pt>
                <c:pt idx="1">
                  <c:v>58.825674447871783</c:v>
                </c:pt>
                <c:pt idx="2">
                  <c:v>37.232448644868803</c:v>
                </c:pt>
                <c:pt idx="3">
                  <c:v>84.235615286218632</c:v>
                </c:pt>
                <c:pt idx="4">
                  <c:v>50.570428173053855</c:v>
                </c:pt>
              </c:numCache>
            </c:numRef>
          </c:val>
        </c:ser>
        <c:ser>
          <c:idx val="4"/>
          <c:order val="4"/>
          <c:tx>
            <c:strRef>
              <c:f>'Top X TS'!$K$11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TS'!$L$11:$P$11</c:f>
              <c:numCache>
                <c:formatCode>0.00</c:formatCode>
                <c:ptCount val="5"/>
                <c:pt idx="0">
                  <c:v>0</c:v>
                </c:pt>
                <c:pt idx="1">
                  <c:v>10.695577172340323</c:v>
                </c:pt>
                <c:pt idx="2">
                  <c:v>51.228260665590575</c:v>
                </c:pt>
                <c:pt idx="3">
                  <c:v>40.635400334759709</c:v>
                </c:pt>
                <c:pt idx="4">
                  <c:v>12.33057090522794</c:v>
                </c:pt>
              </c:numCache>
            </c:numRef>
          </c:val>
        </c:ser>
        <c:ser>
          <c:idx val="5"/>
          <c:order val="5"/>
          <c:tx>
            <c:strRef>
              <c:f>'Top X TS'!$K$12</c:f>
              <c:strCache>
                <c:ptCount val="1"/>
                <c:pt idx="0">
                  <c:v>TS (β =  0.8)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TS'!$L$12:$P$12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6"/>
          <c:order val="6"/>
          <c:tx>
            <c:strRef>
              <c:f>'Top X TS'!$K$13</c:f>
              <c:strCache>
                <c:ptCount val="1"/>
                <c:pt idx="0">
                  <c:v>TS (β =  0.5)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TS'!$L$13:$P$13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7"/>
          <c:order val="7"/>
          <c:tx>
            <c:strRef>
              <c:f>'Top X TS'!$K$14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'Top X 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TS'!$L$14:$P$14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105408"/>
        <c:axId val="552759808"/>
      </c:barChart>
      <c:catAx>
        <c:axId val="5531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52759808"/>
        <c:crosses val="autoZero"/>
        <c:auto val="1"/>
        <c:lblAlgn val="ctr"/>
        <c:lblOffset val="100"/>
        <c:noMultiLvlLbl val="0"/>
      </c:catAx>
      <c:valAx>
        <c:axId val="552759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310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'Top X TS'!$C$8:$C$14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</c:strCache>
            </c:strRef>
          </c:cat>
          <c:val>
            <c:numRef>
              <c:f>'Top X TS'!$I$8:$I$14</c:f>
              <c:numCache>
                <c:formatCode>0.00</c:formatCode>
                <c:ptCount val="7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57.501720771582484</c:v>
                </c:pt>
                <c:pt idx="5">
                  <c:v>59.233723178703613</c:v>
                </c:pt>
                <c:pt idx="6">
                  <c:v>59.040467292868563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60992"/>
        <c:axId val="552762112"/>
      </c:lineChart>
      <c:catAx>
        <c:axId val="5526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52762112"/>
        <c:crosses val="autoZero"/>
        <c:auto val="1"/>
        <c:lblAlgn val="ctr"/>
        <c:lblOffset val="100"/>
        <c:noMultiLvlLbl val="0"/>
      </c:catAx>
      <c:valAx>
        <c:axId val="552762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66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'Top X TS'!$K$8:$K$14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</c:strCache>
            </c:strRef>
          </c:cat>
          <c:val>
            <c:numRef>
              <c:f>'Top X TS'!$Q$8:$Q$14</c:f>
              <c:numCache>
                <c:formatCode>0.00</c:formatCode>
                <c:ptCount val="7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76.308833434568356</c:v>
                </c:pt>
                <c:pt idx="5">
                  <c:v>76.407139155048924</c:v>
                </c:pt>
                <c:pt idx="6">
                  <c:v>74.616811207217083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61504"/>
        <c:axId val="553476672"/>
      </c:lineChart>
      <c:catAx>
        <c:axId val="5526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53476672"/>
        <c:crosses val="autoZero"/>
        <c:auto val="1"/>
        <c:lblAlgn val="ctr"/>
        <c:lblOffset val="100"/>
        <c:noMultiLvlLbl val="0"/>
      </c:catAx>
      <c:valAx>
        <c:axId val="553476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66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'Top X TS'!$K$8:$K$14</c:f>
              <c:strCache>
                <c:ptCount val="7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</c:strCache>
            </c:strRef>
          </c:cat>
          <c:val>
            <c:numRef>
              <c:f>'Top X TS'!$R$8:$R$14</c:f>
              <c:numCache>
                <c:formatCode>General</c:formatCode>
                <c:ptCount val="7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15.835967701429992</c:v>
                </c:pt>
                <c:pt idx="4">
                  <c:v>66.90527710307542</c:v>
                </c:pt>
                <c:pt idx="5">
                  <c:v>67.820431166876261</c:v>
                </c:pt>
                <c:pt idx="6">
                  <c:v>66.828639250042826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62016"/>
        <c:axId val="553478400"/>
      </c:lineChart>
      <c:catAx>
        <c:axId val="5526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53478400"/>
        <c:crosses val="autoZero"/>
        <c:auto val="1"/>
        <c:lblAlgn val="ctr"/>
        <c:lblOffset val="100"/>
        <c:noMultiLvlLbl val="0"/>
      </c:catAx>
      <c:valAx>
        <c:axId val="5534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66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TW'!$C$7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TW'!$D$7:$H$7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1"/>
          <c:order val="1"/>
          <c:tx>
            <c:strRef>
              <c:f>'TS X TW'!$C$8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TW'!$D$8:$H$8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2"/>
          <c:order val="2"/>
          <c:tx>
            <c:strRef>
              <c:f>'TS X TW'!$C$9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TW'!$D$9:$H$9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ser>
          <c:idx val="3"/>
          <c:order val="3"/>
          <c:tx>
            <c:strRef>
              <c:f>'TS X TW'!$C$10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TW'!$D$10:$H$10</c:f>
              <c:numCache>
                <c:formatCode>0.00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4"/>
          <c:order val="4"/>
          <c:tx>
            <c:strRef>
              <c:f>'TS X TW'!$C$11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TW'!$D$11:$H$11</c:f>
              <c:numCache>
                <c:formatCode>0.00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5"/>
          <c:order val="5"/>
          <c:tx>
            <c:strRef>
              <c:f>'TS X TW'!$C$12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TW'!$D$12:$H$12</c:f>
              <c:numCache>
                <c:formatCode>0.00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ser>
          <c:idx val="6"/>
          <c:order val="6"/>
          <c:tx>
            <c:strRef>
              <c:f>'TS X TW'!$C$13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TW'!$D$13:$H$13</c:f>
              <c:numCache>
                <c:formatCode>0.00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7"/>
          <c:order val="7"/>
          <c:tx>
            <c:strRef>
              <c:f>'TS X TW'!$C$14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TW'!$D$14:$H$14</c:f>
              <c:numCache>
                <c:formatCode>0.00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8"/>
          <c:order val="8"/>
          <c:tx>
            <c:strRef>
              <c:f>'TS X TW'!$C$15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'TS X 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TW'!$D$15:$H$15</c:f>
              <c:numCache>
                <c:formatCode>0.00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103360"/>
        <c:axId val="553480128"/>
      </c:barChart>
      <c:catAx>
        <c:axId val="5531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53480128"/>
        <c:crosses val="autoZero"/>
        <c:auto val="1"/>
        <c:lblAlgn val="ctr"/>
        <c:lblOffset val="100"/>
        <c:noMultiLvlLbl val="0"/>
      </c:catAx>
      <c:valAx>
        <c:axId val="553480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310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TW'!$K$7</c:f>
              <c:strCache>
                <c:ptCount val="1"/>
                <c:pt idx="0">
                  <c:v>TS (β =  0.8)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TW'!$L$7:$P$7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1"/>
          <c:order val="1"/>
          <c:tx>
            <c:strRef>
              <c:f>'TS X TW'!$K$8</c:f>
              <c:strCache>
                <c:ptCount val="1"/>
                <c:pt idx="0">
                  <c:v>TS (β =  0.5)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TW'!$L$8:$P$8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2"/>
          <c:order val="2"/>
          <c:tx>
            <c:strRef>
              <c:f>'TS X TW'!$K$9</c:f>
              <c:strCache>
                <c:ptCount val="1"/>
                <c:pt idx="0">
                  <c:v>TS (β =  0.2)</c:v>
                </c:pt>
              </c:strCache>
            </c:strRef>
          </c:tx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TW'!$L$9:$P$9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ser>
          <c:idx val="3"/>
          <c:order val="3"/>
          <c:tx>
            <c:strRef>
              <c:f>'TS X TW'!$K$10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TW'!$L$10:$P$10</c:f>
              <c:numCache>
                <c:formatCode>0.00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4"/>
          <c:order val="4"/>
          <c:tx>
            <c:strRef>
              <c:f>'TS X TW'!$K$11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TW'!$L$11:$P$11</c:f>
              <c:numCache>
                <c:formatCode>0.00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5"/>
          <c:order val="5"/>
          <c:tx>
            <c:strRef>
              <c:f>'TS X TW'!$K$12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TW'!$L$12:$P$12</c:f>
              <c:numCache>
                <c:formatCode>0.00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6"/>
          <c:order val="6"/>
          <c:tx>
            <c:strRef>
              <c:f>'TS X TW'!$K$13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TW'!$L$13:$P$13</c:f>
              <c:numCache>
                <c:formatCode>0.00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7"/>
          <c:order val="7"/>
          <c:tx>
            <c:strRef>
              <c:f>'TS X TW'!$K$14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TW'!$L$14:$P$14</c:f>
              <c:numCache>
                <c:formatCode>0.00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8"/>
          <c:order val="8"/>
          <c:tx>
            <c:strRef>
              <c:f>'TS X TW'!$K$15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'TS X 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TW'!$L$15:$P$15</c:f>
              <c:numCache>
                <c:formatCode>0.00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545728"/>
        <c:axId val="553482432"/>
      </c:barChart>
      <c:catAx>
        <c:axId val="5535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53482432"/>
        <c:crosses val="autoZero"/>
        <c:auto val="1"/>
        <c:lblAlgn val="ctr"/>
        <c:lblOffset val="100"/>
        <c:noMultiLvlLbl val="0"/>
      </c:catAx>
      <c:valAx>
        <c:axId val="5534824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35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TW'!$C$7:$C$15</c:f>
              <c:strCache>
                <c:ptCount val="9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TwCN (β = 0.8)</c:v>
                </c:pt>
                <c:pt idx="4">
                  <c:v>TwCN (β = 0.5)</c:v>
                </c:pt>
                <c:pt idx="5">
                  <c:v>TwCN (β = 0.2)</c:v>
                </c:pt>
                <c:pt idx="6">
                  <c:v>TwAA (β = 0.8)</c:v>
                </c:pt>
                <c:pt idx="7">
                  <c:v>TwAA (β = 0.5)</c:v>
                </c:pt>
                <c:pt idx="8">
                  <c:v>TwAA (β = 0.2)</c:v>
                </c:pt>
              </c:strCache>
            </c:strRef>
          </c:cat>
          <c:val>
            <c:numRef>
              <c:f>'TS X TW'!$I$7:$I$15</c:f>
              <c:numCache>
                <c:formatCode>0.00</c:formatCode>
                <c:ptCount val="9"/>
                <c:pt idx="0">
                  <c:v>57.501720771582484</c:v>
                </c:pt>
                <c:pt idx="1">
                  <c:v>59.233723178703613</c:v>
                </c:pt>
                <c:pt idx="2">
                  <c:v>59.040467292868563</c:v>
                </c:pt>
                <c:pt idx="3">
                  <c:v>54.566757276939811</c:v>
                </c:pt>
                <c:pt idx="4">
                  <c:v>55.012773366721866</c:v>
                </c:pt>
                <c:pt idx="5">
                  <c:v>55.814392704423014</c:v>
                </c:pt>
                <c:pt idx="6">
                  <c:v>59.013737869459099</c:v>
                </c:pt>
                <c:pt idx="7">
                  <c:v>59.478162038725735</c:v>
                </c:pt>
                <c:pt idx="8">
                  <c:v>58.698330647074314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7264"/>
        <c:axId val="553583168"/>
      </c:lineChart>
      <c:catAx>
        <c:axId val="55354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53583168"/>
        <c:crosses val="autoZero"/>
        <c:auto val="1"/>
        <c:lblAlgn val="ctr"/>
        <c:lblOffset val="100"/>
        <c:noMultiLvlLbl val="0"/>
      </c:catAx>
      <c:valAx>
        <c:axId val="553583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354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TW'!$K$7:$K$15</c:f>
              <c:strCache>
                <c:ptCount val="9"/>
                <c:pt idx="0">
                  <c:v>TS (β =  0.8)</c:v>
                </c:pt>
                <c:pt idx="1">
                  <c:v>TS (β =  0.5)</c:v>
                </c:pt>
                <c:pt idx="2">
                  <c:v>TS (β =  0.2)</c:v>
                </c:pt>
                <c:pt idx="3">
                  <c:v>TwCN (β = 0.8)</c:v>
                </c:pt>
                <c:pt idx="4">
                  <c:v>TwCN (β = 0.5)</c:v>
                </c:pt>
                <c:pt idx="5">
                  <c:v>TwCN (β = 0.2)</c:v>
                </c:pt>
                <c:pt idx="6">
                  <c:v>TwAA (β = 0.8)</c:v>
                </c:pt>
                <c:pt idx="7">
                  <c:v>TwAA (β = 0.5)</c:v>
                </c:pt>
                <c:pt idx="8">
                  <c:v>TwAA (β = 0.2)</c:v>
                </c:pt>
              </c:strCache>
            </c:strRef>
          </c:cat>
          <c:val>
            <c:numRef>
              <c:f>'TS X TW'!$Q$7:$Q$15</c:f>
              <c:numCache>
                <c:formatCode>0.00</c:formatCode>
                <c:ptCount val="9"/>
                <c:pt idx="0">
                  <c:v>76.308833434568356</c:v>
                </c:pt>
                <c:pt idx="1">
                  <c:v>76.407139155048924</c:v>
                </c:pt>
                <c:pt idx="2">
                  <c:v>74.616811207217083</c:v>
                </c:pt>
                <c:pt idx="3">
                  <c:v>70.290097926395603</c:v>
                </c:pt>
                <c:pt idx="4">
                  <c:v>70.250966455667751</c:v>
                </c:pt>
                <c:pt idx="5">
                  <c:v>71.069536353321297</c:v>
                </c:pt>
                <c:pt idx="6">
                  <c:v>74.733400306207528</c:v>
                </c:pt>
                <c:pt idx="7">
                  <c:v>73.880118002727684</c:v>
                </c:pt>
                <c:pt idx="8">
                  <c:v>74.982961324419634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8800"/>
        <c:axId val="553584896"/>
      </c:lineChart>
      <c:catAx>
        <c:axId val="55354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53584896"/>
        <c:crosses val="autoZero"/>
        <c:auto val="1"/>
        <c:lblAlgn val="ctr"/>
        <c:lblOffset val="100"/>
        <c:noMultiLvlLbl val="0"/>
      </c:catAx>
      <c:valAx>
        <c:axId val="553584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354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TW'!$K$7:$K$15</c:f>
              <c:strCache>
                <c:ptCount val="9"/>
                <c:pt idx="0">
                  <c:v>TS (β =  0.8)</c:v>
                </c:pt>
                <c:pt idx="1">
                  <c:v>TS (β =  0.5)</c:v>
                </c:pt>
                <c:pt idx="2">
                  <c:v>TS (β =  0.2)</c:v>
                </c:pt>
                <c:pt idx="3">
                  <c:v>TwCN (β = 0.8)</c:v>
                </c:pt>
                <c:pt idx="4">
                  <c:v>TwCN (β = 0.5)</c:v>
                </c:pt>
                <c:pt idx="5">
                  <c:v>TwCN (β = 0.2)</c:v>
                </c:pt>
                <c:pt idx="6">
                  <c:v>TwAA (β = 0.8)</c:v>
                </c:pt>
                <c:pt idx="7">
                  <c:v>TwAA (β = 0.5)</c:v>
                </c:pt>
                <c:pt idx="8">
                  <c:v>TwAA (β = 0.2)</c:v>
                </c:pt>
              </c:strCache>
            </c:strRef>
          </c:cat>
          <c:val>
            <c:numRef>
              <c:f>'TS X TW'!$R$7:$R$15</c:f>
              <c:numCache>
                <c:formatCode>General</c:formatCode>
                <c:ptCount val="9"/>
                <c:pt idx="0">
                  <c:v>66.90527710307542</c:v>
                </c:pt>
                <c:pt idx="1">
                  <c:v>67.820431166876261</c:v>
                </c:pt>
                <c:pt idx="2">
                  <c:v>66.828639250042826</c:v>
                </c:pt>
                <c:pt idx="3">
                  <c:v>62.428427601667707</c:v>
                </c:pt>
                <c:pt idx="4">
                  <c:v>62.631869911194812</c:v>
                </c:pt>
                <c:pt idx="5">
                  <c:v>63.441964528872155</c:v>
                </c:pt>
                <c:pt idx="6">
                  <c:v>66.873569087833317</c:v>
                </c:pt>
                <c:pt idx="7">
                  <c:v>66.679140020726706</c:v>
                </c:pt>
                <c:pt idx="8">
                  <c:v>66.840645985746974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9312"/>
        <c:axId val="553586624"/>
      </c:lineChart>
      <c:catAx>
        <c:axId val="5535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53586624"/>
        <c:crosses val="autoZero"/>
        <c:auto val="1"/>
        <c:lblAlgn val="ctr"/>
        <c:lblOffset val="100"/>
        <c:noMultiLvlLbl val="0"/>
      </c:catAx>
      <c:valAx>
        <c:axId val="5535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54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CTW'!$C$7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CTW'!$D$7:$H$7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1"/>
          <c:order val="1"/>
          <c:tx>
            <c:strRef>
              <c:f>'TS X CTW'!$C$8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CTW'!$D$8:$H$8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2"/>
          <c:order val="2"/>
          <c:tx>
            <c:strRef>
              <c:f>'TS X CTW'!$C$9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CTW'!$D$9:$H$9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ser>
          <c:idx val="3"/>
          <c:order val="3"/>
          <c:tx>
            <c:strRef>
              <c:f>'TS X CTW'!$C$10</c:f>
              <c:strCache>
                <c:ptCount val="1"/>
                <c:pt idx="0">
                  <c:v>Temporal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CTW'!$D$10:$H$10</c:f>
            </c:numRef>
          </c:val>
        </c:ser>
        <c:ser>
          <c:idx val="4"/>
          <c:order val="4"/>
          <c:tx>
            <c:strRef>
              <c:f>'TS X CTW'!$C$11</c:f>
              <c:strCache>
                <c:ptCount val="1"/>
                <c:pt idx="0">
                  <c:v>CTwCN (β = 0.8,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CTW'!$D$11:$H$11</c:f>
              <c:numCache>
                <c:formatCode>0.00</c:formatCode>
                <c:ptCount val="5"/>
                <c:pt idx="0">
                  <c:v>52.353242048057965</c:v>
                </c:pt>
                <c:pt idx="1">
                  <c:v>73.46961612404786</c:v>
                </c:pt>
                <c:pt idx="2">
                  <c:v>48.58642735042735</c:v>
                </c:pt>
                <c:pt idx="3">
                  <c:v>69.894450087904062</c:v>
                </c:pt>
                <c:pt idx="4">
                  <c:v>38.132283061065039</c:v>
                </c:pt>
              </c:numCache>
            </c:numRef>
          </c:val>
        </c:ser>
        <c:ser>
          <c:idx val="5"/>
          <c:order val="5"/>
          <c:tx>
            <c:strRef>
              <c:f>'TS X CTW'!$C$12</c:f>
              <c:strCache>
                <c:ptCount val="1"/>
                <c:pt idx="0">
                  <c:v>CTwCN (β = 0.8,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CTW'!$D$12:$H$12</c:f>
              <c:numCache>
                <c:formatCode>0.00</c:formatCode>
                <c:ptCount val="5"/>
                <c:pt idx="0">
                  <c:v>60.407586978528435</c:v>
                </c:pt>
                <c:pt idx="1">
                  <c:v>72.26519618758806</c:v>
                </c:pt>
                <c:pt idx="2">
                  <c:v>47.091460355029582</c:v>
                </c:pt>
                <c:pt idx="3">
                  <c:v>63.653874187198333</c:v>
                </c:pt>
                <c:pt idx="4">
                  <c:v>36.908787347875787</c:v>
                </c:pt>
              </c:numCache>
            </c:numRef>
          </c:val>
        </c:ser>
        <c:ser>
          <c:idx val="6"/>
          <c:order val="6"/>
          <c:tx>
            <c:strRef>
              <c:f>'TS X CTW'!$C$13</c:f>
              <c:strCache>
                <c:ptCount val="1"/>
                <c:pt idx="0">
                  <c:v>CTwCN (β = 0.8,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CTW'!$D$13:$H$13</c:f>
              <c:numCache>
                <c:formatCode>0.00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46.343976857330702</c:v>
                </c:pt>
                <c:pt idx="3">
                  <c:v>64.901989367339482</c:v>
                </c:pt>
                <c:pt idx="4">
                  <c:v>35.073543778091903</c:v>
                </c:pt>
              </c:numCache>
            </c:numRef>
          </c:val>
        </c:ser>
        <c:ser>
          <c:idx val="7"/>
          <c:order val="7"/>
          <c:tx>
            <c:strRef>
              <c:f>'TS X CTW'!$C$14</c:f>
              <c:strCache>
                <c:ptCount val="1"/>
                <c:pt idx="0">
                  <c:v>CTwAA (β = 0.8,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CTW'!$D$14:$H$14</c:f>
              <c:numCache>
                <c:formatCode>0.00</c:formatCode>
                <c:ptCount val="5"/>
                <c:pt idx="0">
                  <c:v>52.353242048057965</c:v>
                </c:pt>
                <c:pt idx="1">
                  <c:v>59</c:v>
                </c:pt>
                <c:pt idx="2">
                  <c:v>50.828877843523998</c:v>
                </c:pt>
                <c:pt idx="3">
                  <c:v>72.390680448186345</c:v>
                </c:pt>
                <c:pt idx="4">
                  <c:v>40.783190439641757</c:v>
                </c:pt>
              </c:numCache>
            </c:numRef>
          </c:val>
        </c:ser>
        <c:ser>
          <c:idx val="8"/>
          <c:order val="8"/>
          <c:tx>
            <c:strRef>
              <c:f>'TS X CTW'!$C$15</c:f>
              <c:strCache>
                <c:ptCount val="1"/>
                <c:pt idx="0">
                  <c:v>CTwAA (β = 0.8,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CTW'!$D$15:$H$15</c:f>
              <c:numCache>
                <c:formatCode>0.00</c:formatCode>
                <c:ptCount val="5"/>
                <c:pt idx="0">
                  <c:v>64.434759443763653</c:v>
                </c:pt>
                <c:pt idx="1">
                  <c:v>59</c:v>
                </c:pt>
                <c:pt idx="2">
                  <c:v>50.08139434582511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9"/>
          <c:order val="9"/>
          <c:tx>
            <c:strRef>
              <c:f>'TS X CTW'!$C$16</c:f>
              <c:strCache>
                <c:ptCount val="1"/>
                <c:pt idx="0">
                  <c:v>CTwAA (β = 0.8,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CTW'!$D$16:$H$16</c:f>
              <c:numCache>
                <c:formatCode>0.00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50.455136094674558</c:v>
                </c:pt>
                <c:pt idx="3">
                  <c:v>69.894450087904062</c:v>
                </c:pt>
                <c:pt idx="4">
                  <c:v>39.355778774254297</c:v>
                </c:pt>
              </c:numCache>
            </c:numRef>
          </c:val>
        </c:ser>
        <c:ser>
          <c:idx val="10"/>
          <c:order val="10"/>
          <c:tx>
            <c:strRef>
              <c:f>'TS X CTW'!$C$17</c:f>
              <c:strCache>
                <c:ptCount val="1"/>
                <c:pt idx="0">
                  <c:v>CTwCN (β = 0.5,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CTW'!$D$17:$H$17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75.87845599696746</c:v>
                </c:pt>
                <c:pt idx="2">
                  <c:v>48.58642735042735</c:v>
                </c:pt>
                <c:pt idx="3">
                  <c:v>69.894450087904062</c:v>
                </c:pt>
                <c:pt idx="4">
                  <c:v>37.92836710886683</c:v>
                </c:pt>
              </c:numCache>
            </c:numRef>
          </c:val>
        </c:ser>
        <c:ser>
          <c:idx val="11"/>
          <c:order val="11"/>
          <c:tx>
            <c:strRef>
              <c:f>'TS X CTW'!$C$18</c:f>
              <c:strCache>
                <c:ptCount val="1"/>
                <c:pt idx="0">
                  <c:v>CTwCN (β = 0.5,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CTW'!$D$18:$H$18</c:f>
              <c:numCache>
                <c:formatCode>0.00</c:formatCode>
                <c:ptCount val="5"/>
                <c:pt idx="0">
                  <c:v>44.298897117587515</c:v>
                </c:pt>
                <c:pt idx="1">
                  <c:v>79.491715806346861</c:v>
                </c:pt>
                <c:pt idx="2">
                  <c:v>48.21268560157791</c:v>
                </c:pt>
                <c:pt idx="3">
                  <c:v>63.653874187198333</c:v>
                </c:pt>
                <c:pt idx="4">
                  <c:v>38.947946869857873</c:v>
                </c:pt>
              </c:numCache>
            </c:numRef>
          </c:val>
        </c:ser>
        <c:ser>
          <c:idx val="12"/>
          <c:order val="12"/>
          <c:tx>
            <c:strRef>
              <c:f>'TS X CTW'!$C$19</c:f>
              <c:strCache>
                <c:ptCount val="1"/>
                <c:pt idx="0">
                  <c:v>CTwCN (β = 0.5,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CTW'!$D$19:$H$19</c:f>
              <c:numCache>
                <c:formatCode>0.00</c:formatCode>
                <c:ptCount val="5"/>
                <c:pt idx="0">
                  <c:v>40.271724652352283</c:v>
                </c:pt>
                <c:pt idx="1">
                  <c:v>74.67403606050766</c:v>
                </c:pt>
                <c:pt idx="2">
                  <c:v>47.838943852728463</c:v>
                </c:pt>
                <c:pt idx="3">
                  <c:v>62.405759007057199</c:v>
                </c:pt>
                <c:pt idx="4">
                  <c:v>37.92836710886683</c:v>
                </c:pt>
              </c:numCache>
            </c:numRef>
          </c:val>
        </c:ser>
        <c:ser>
          <c:idx val="13"/>
          <c:order val="13"/>
          <c:tx>
            <c:strRef>
              <c:f>'TS X CTW'!$C$20</c:f>
              <c:strCache>
                <c:ptCount val="1"/>
                <c:pt idx="0">
                  <c:v>CTwAA (β = 0.5,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CTW'!$D$20:$H$20</c:f>
              <c:numCache>
                <c:formatCode>0.00</c:formatCode>
                <c:ptCount val="5"/>
                <c:pt idx="0">
                  <c:v>56.380414513293204</c:v>
                </c:pt>
                <c:pt idx="1">
                  <c:v>75.87845599696746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37.92836710886683</c:v>
                </c:pt>
              </c:numCache>
            </c:numRef>
          </c:val>
        </c:ser>
        <c:ser>
          <c:idx val="14"/>
          <c:order val="14"/>
          <c:tx>
            <c:strRef>
              <c:f>'TS X CTW'!$C$21</c:f>
              <c:strCache>
                <c:ptCount val="1"/>
                <c:pt idx="0">
                  <c:v>CTwAA (β = 0.5,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CTW'!$D$21:$H$21</c:f>
              <c:numCache>
                <c:formatCode>0.00</c:formatCode>
                <c:ptCount val="5"/>
                <c:pt idx="0">
                  <c:v>48.32606958282274</c:v>
                </c:pt>
                <c:pt idx="1">
                  <c:v>75.87845599696746</c:v>
                </c:pt>
                <c:pt idx="2">
                  <c:v>50.08139434582511</c:v>
                </c:pt>
                <c:pt idx="3">
                  <c:v>68.646334907762906</c:v>
                </c:pt>
                <c:pt idx="4">
                  <c:v>39.559694726452499</c:v>
                </c:pt>
              </c:numCache>
            </c:numRef>
          </c:val>
        </c:ser>
        <c:ser>
          <c:idx val="15"/>
          <c:order val="15"/>
          <c:tx>
            <c:strRef>
              <c:f>'TS X CTW'!$C$22</c:f>
              <c:strCache>
                <c:ptCount val="1"/>
                <c:pt idx="0">
                  <c:v>CTwAA (β = 0.5,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CTW'!$D$22:$H$22</c:f>
              <c:numCache>
                <c:formatCode>0.00</c:formatCode>
                <c:ptCount val="5"/>
                <c:pt idx="0">
                  <c:v>44.298897117587515</c:v>
                </c:pt>
                <c:pt idx="1">
                  <c:v>72.26519618758806</c:v>
                </c:pt>
                <c:pt idx="2">
                  <c:v>49.707652596975677</c:v>
                </c:pt>
                <c:pt idx="3">
                  <c:v>64.901989367339482</c:v>
                </c:pt>
                <c:pt idx="4">
                  <c:v>39.763610678650707</c:v>
                </c:pt>
              </c:numCache>
            </c:numRef>
          </c:val>
        </c:ser>
        <c:ser>
          <c:idx val="16"/>
          <c:order val="16"/>
          <c:tx>
            <c:strRef>
              <c:f>'TS X CTW'!$C$23</c:f>
              <c:strCache>
                <c:ptCount val="1"/>
                <c:pt idx="0">
                  <c:v>CTwCN (β = 0.2,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CTW'!$D$23:$H$23</c:f>
              <c:numCache>
                <c:formatCode>0.00</c:formatCode>
                <c:ptCount val="5"/>
                <c:pt idx="0">
                  <c:v>44.298897117587515</c:v>
                </c:pt>
                <c:pt idx="1">
                  <c:v>77.082875933427275</c:v>
                </c:pt>
                <c:pt idx="2">
                  <c:v>48.21268560157791</c:v>
                </c:pt>
                <c:pt idx="3">
                  <c:v>61.157643826916051</c:v>
                </c:pt>
                <c:pt idx="4">
                  <c:v>37.92836710886683</c:v>
                </c:pt>
              </c:numCache>
            </c:numRef>
          </c:val>
        </c:ser>
        <c:ser>
          <c:idx val="17"/>
          <c:order val="17"/>
          <c:tx>
            <c:strRef>
              <c:f>'TS X CTW'!$C$24</c:f>
              <c:strCache>
                <c:ptCount val="1"/>
                <c:pt idx="0">
                  <c:v>CTwCN (β = 0.2,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CTW'!$D$24:$H$24</c:f>
              <c:numCache>
                <c:formatCode>0.00</c:formatCode>
                <c:ptCount val="5"/>
                <c:pt idx="0">
                  <c:v>56.380414513293204</c:v>
                </c:pt>
                <c:pt idx="1">
                  <c:v>73.46961612404786</c:v>
                </c:pt>
                <c:pt idx="2">
                  <c:v>46.717718606180135</c:v>
                </c:pt>
                <c:pt idx="3">
                  <c:v>59.909528646774909</c:v>
                </c:pt>
                <c:pt idx="4">
                  <c:v>37.92836710886683</c:v>
                </c:pt>
              </c:numCache>
            </c:numRef>
          </c:val>
        </c:ser>
        <c:ser>
          <c:idx val="18"/>
          <c:order val="18"/>
          <c:tx>
            <c:strRef>
              <c:f>'TS X CTW'!$C$25</c:f>
              <c:strCache>
                <c:ptCount val="1"/>
                <c:pt idx="0">
                  <c:v>CTwCN (β = 0.2,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CTW'!$D$25:$H$25</c:f>
              <c:numCache>
                <c:formatCode>0.00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45.596493359631815</c:v>
                </c:pt>
                <c:pt idx="3">
                  <c:v>62.405759007057199</c:v>
                </c:pt>
                <c:pt idx="4">
                  <c:v>36.908787347875787</c:v>
                </c:pt>
              </c:numCache>
            </c:numRef>
          </c:val>
        </c:ser>
        <c:ser>
          <c:idx val="19"/>
          <c:order val="19"/>
          <c:tx>
            <c:strRef>
              <c:f>'TS X CTW'!$C$26</c:f>
              <c:strCache>
                <c:ptCount val="1"/>
                <c:pt idx="0">
                  <c:v>CTwAA (β = 0.2, α = 0.8)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CTW'!$D$26:$H$26</c:f>
              <c:numCache>
                <c:formatCode>0.00</c:formatCode>
                <c:ptCount val="5"/>
                <c:pt idx="0">
                  <c:v>60.407586978528435</c:v>
                </c:pt>
                <c:pt idx="1">
                  <c:v>75.87845599696746</c:v>
                </c:pt>
                <c:pt idx="2">
                  <c:v>48.58642735042735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20"/>
          <c:order val="20"/>
          <c:tx>
            <c:strRef>
              <c:f>'TS X CTW'!$C$27</c:f>
              <c:strCache>
                <c:ptCount val="1"/>
                <c:pt idx="0">
                  <c:v>CTwAA (β = 0.2, α = 0.5)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CTW'!$D$27:$H$27</c:f>
              <c:numCache>
                <c:formatCode>0.00</c:formatCode>
                <c:ptCount val="5"/>
                <c:pt idx="0">
                  <c:v>60.407586978528435</c:v>
                </c:pt>
                <c:pt idx="1">
                  <c:v>72.26519618758806</c:v>
                </c:pt>
                <c:pt idx="2">
                  <c:v>49.707652596975677</c:v>
                </c:pt>
                <c:pt idx="3">
                  <c:v>66.150104547480638</c:v>
                </c:pt>
                <c:pt idx="4">
                  <c:v>38.947946869857873</c:v>
                </c:pt>
              </c:numCache>
            </c:numRef>
          </c:val>
        </c:ser>
        <c:ser>
          <c:idx val="21"/>
          <c:order val="21"/>
          <c:tx>
            <c:strRef>
              <c:f>'TS X CTW'!$C$28</c:f>
              <c:strCache>
                <c:ptCount val="1"/>
                <c:pt idx="0">
                  <c:v>CTwAA (β = 0.2, α = 0.2) </c:v>
                </c:pt>
              </c:strCache>
            </c:strRef>
          </c:tx>
          <c:invertIfNegative val="0"/>
          <c:cat>
            <c:strRef>
              <c:f>'TS X CTW'!$D$6:$H$6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CTW'!$D$28:$H$28</c:f>
              <c:numCache>
                <c:formatCode>0.00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48.960169099276797</c:v>
                </c:pt>
                <c:pt idx="3">
                  <c:v>67.398219727621765</c:v>
                </c:pt>
                <c:pt idx="4">
                  <c:v>41.394938296236383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663040"/>
        <c:axId val="553588928"/>
      </c:barChart>
      <c:catAx>
        <c:axId val="5526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53588928"/>
        <c:crosses val="autoZero"/>
        <c:auto val="1"/>
        <c:lblAlgn val="ctr"/>
        <c:lblOffset val="100"/>
        <c:noMultiLvlLbl val="0"/>
      </c:catAx>
      <c:valAx>
        <c:axId val="553588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66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'Resultados 1994 - 1999'!$C$25:$C$63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1994 - 1999'!$D$25:$D$63</c:f>
              <c:numCache>
                <c:formatCode>0.00</c:formatCode>
                <c:ptCount val="4"/>
                <c:pt idx="0">
                  <c:v>61.749977800273506</c:v>
                </c:pt>
                <c:pt idx="1">
                  <c:v>48.32606958282274</c:v>
                </c:pt>
                <c:pt idx="2">
                  <c:v>54.81429188792395</c:v>
                </c:pt>
                <c:pt idx="3">
                  <c:v>51.17865007903103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'Resultados 1994 - 1999'!$C$25:$C$63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1994 - 1999'!$E$25:$E$63</c:f>
              <c:numCache>
                <c:formatCode>0.00</c:formatCode>
                <c:ptCount val="4"/>
                <c:pt idx="0">
                  <c:v>72.064459531511432</c:v>
                </c:pt>
                <c:pt idx="1">
                  <c:v>60.82320679121996</c:v>
                </c:pt>
                <c:pt idx="2">
                  <c:v>72.397178748691346</c:v>
                </c:pt>
                <c:pt idx="3">
                  <c:v>63.28223082815871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'Resultados 1994 - 1999'!$C$25:$C$63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1994 - 1999'!$F$25:$F$63</c:f>
              <c:numCache>
                <c:formatCode>0.00</c:formatCode>
                <c:ptCount val="4"/>
                <c:pt idx="0">
                  <c:v>47.58978268682884</c:v>
                </c:pt>
                <c:pt idx="1">
                  <c:v>52.884457462195925</c:v>
                </c:pt>
                <c:pt idx="2">
                  <c:v>48.69024450288552</c:v>
                </c:pt>
                <c:pt idx="3">
                  <c:v>45.471912776682004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'Resultados 1994 - 1999'!$C$25:$C$63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1994 - 1999'!$G$25:$G$63</c:f>
              <c:numCache>
                <c:formatCode>0.00</c:formatCode>
                <c:ptCount val="4"/>
                <c:pt idx="0">
                  <c:v>66.358123744170811</c:v>
                </c:pt>
                <c:pt idx="1">
                  <c:v>66.774162137551201</c:v>
                </c:pt>
                <c:pt idx="2">
                  <c:v>66.566142940860999</c:v>
                </c:pt>
                <c:pt idx="3">
                  <c:v>58.297379872425928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'Resultados 1994 - 1999'!$C$25:$C$63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1994 - 1999'!$H$25:$H$63</c:f>
              <c:numCache>
                <c:formatCode>0.00</c:formatCode>
                <c:ptCount val="4"/>
                <c:pt idx="0">
                  <c:v>37.724451156668628</c:v>
                </c:pt>
                <c:pt idx="1">
                  <c:v>38.030325084965938</c:v>
                </c:pt>
                <c:pt idx="2">
                  <c:v>38.630744277549553</c:v>
                </c:pt>
                <c:pt idx="3">
                  <c:v>33.059873750134599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32416"/>
        <c:axId val="52276032"/>
      </c:lineChart>
      <c:catAx>
        <c:axId val="548732416"/>
        <c:scaling>
          <c:orientation val="maxMin"/>
        </c:scaling>
        <c:delete val="0"/>
        <c:axPos val="b"/>
        <c:majorTickMark val="out"/>
        <c:minorTickMark val="none"/>
        <c:tickLblPos val="nextTo"/>
        <c:crossAx val="52276032"/>
        <c:crosses val="autoZero"/>
        <c:auto val="1"/>
        <c:lblAlgn val="ctr"/>
        <c:lblOffset val="100"/>
        <c:noMultiLvlLbl val="0"/>
      </c:catAx>
      <c:valAx>
        <c:axId val="5227603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4873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CTW'!$C$7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CTW'!$L$7:$P$7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1"/>
          <c:order val="1"/>
          <c:tx>
            <c:strRef>
              <c:f>'TS X CTW'!$C$8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CTW'!$L$8:$P$8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2"/>
          <c:order val="2"/>
          <c:tx>
            <c:strRef>
              <c:f>'TS X CTW'!$C$9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CTW'!$L$9:$P$9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ser>
          <c:idx val="3"/>
          <c:order val="3"/>
          <c:tx>
            <c:strRef>
              <c:f>'TS X CTW'!$C$10</c:f>
              <c:strCache>
                <c:ptCount val="1"/>
                <c:pt idx="0">
                  <c:v>Temporal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CTW'!$L$10:$P$10</c:f>
            </c:numRef>
          </c:val>
        </c:ser>
        <c:ser>
          <c:idx val="4"/>
          <c:order val="4"/>
          <c:tx>
            <c:strRef>
              <c:f>'TS X CTW'!$C$11</c:f>
              <c:strCache>
                <c:ptCount val="1"/>
                <c:pt idx="0">
                  <c:v>CTwCN (β = 0.8,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CTW'!$L$11:$P$11</c:f>
              <c:numCache>
                <c:formatCode>0.00</c:formatCode>
                <c:ptCount val="5"/>
                <c:pt idx="0">
                  <c:v>47.46071960031535</c:v>
                </c:pt>
                <c:pt idx="1">
                  <c:v>80.21682879255242</c:v>
                </c:pt>
                <c:pt idx="2">
                  <c:v>61.814836424854477</c:v>
                </c:pt>
                <c:pt idx="3">
                  <c:v>105.68692104233642</c:v>
                </c:pt>
                <c:pt idx="4">
                  <c:v>50.460701179458944</c:v>
                </c:pt>
              </c:numCache>
            </c:numRef>
          </c:val>
        </c:ser>
        <c:ser>
          <c:idx val="5"/>
          <c:order val="5"/>
          <c:tx>
            <c:strRef>
              <c:f>'TS X CTW'!$C$12</c:f>
              <c:strCache>
                <c:ptCount val="1"/>
                <c:pt idx="0">
                  <c:v>CTwCN (β = 0.8,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CTW'!$L$12:$P$12</c:f>
              <c:numCache>
                <c:formatCode>0.00</c:formatCode>
                <c:ptCount val="5"/>
                <c:pt idx="0">
                  <c:v>50.522701510013114</c:v>
                </c:pt>
                <c:pt idx="1">
                  <c:v>84.495059661488568</c:v>
                </c:pt>
                <c:pt idx="2">
                  <c:v>63.160587580693111</c:v>
                </c:pt>
                <c:pt idx="3">
                  <c:v>110.74454597670565</c:v>
                </c:pt>
                <c:pt idx="4">
                  <c:v>50.69387104084813</c:v>
                </c:pt>
              </c:numCache>
            </c:numRef>
          </c:val>
        </c:ser>
        <c:ser>
          <c:idx val="6"/>
          <c:order val="6"/>
          <c:tx>
            <c:strRef>
              <c:f>'TS X CTW'!$C$13</c:f>
              <c:strCache>
                <c:ptCount val="1"/>
                <c:pt idx="0">
                  <c:v>CTwCN (β = 0.8,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CTW'!$L$13:$P$13</c:f>
              <c:numCache>
                <c:formatCode>0.00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64.012896646057584</c:v>
                </c:pt>
                <c:pt idx="3">
                  <c:v>112.66295543456984</c:v>
                </c:pt>
                <c:pt idx="4">
                  <c:v>50.652723418250034</c:v>
                </c:pt>
              </c:numCache>
            </c:numRef>
          </c:val>
        </c:ser>
        <c:ser>
          <c:idx val="7"/>
          <c:order val="7"/>
          <c:tx>
            <c:strRef>
              <c:f>'TS X CTW'!$C$14</c:f>
              <c:strCache>
                <c:ptCount val="1"/>
                <c:pt idx="0">
                  <c:v>CTwAA (β = 0.8,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CTW'!$L$14:$P$14</c:f>
              <c:numCache>
                <c:formatCode>0.00</c:formatCode>
                <c:ptCount val="5"/>
                <c:pt idx="0">
                  <c:v>50.522701510013114</c:v>
                </c:pt>
                <c:pt idx="1">
                  <c:v>88.773290530424688</c:v>
                </c:pt>
                <c:pt idx="2">
                  <c:v>61.590544565548043</c:v>
                </c:pt>
                <c:pt idx="3">
                  <c:v>113.36055887379318</c:v>
                </c:pt>
                <c:pt idx="4">
                  <c:v>52.230048951176862</c:v>
                </c:pt>
              </c:numCache>
            </c:numRef>
          </c:val>
        </c:ser>
        <c:ser>
          <c:idx val="8"/>
          <c:order val="8"/>
          <c:tx>
            <c:strRef>
              <c:f>'TS X CTW'!$C$15</c:f>
              <c:strCache>
                <c:ptCount val="1"/>
                <c:pt idx="0">
                  <c:v>CTwAA (β = 0.8,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CTW'!$L$15:$P$15</c:f>
              <c:numCache>
                <c:formatCode>0.00</c:formatCode>
                <c:ptCount val="5"/>
                <c:pt idx="0">
                  <c:v>52.053692464861996</c:v>
                </c:pt>
                <c:pt idx="1">
                  <c:v>86.634175095956621</c:v>
                </c:pt>
                <c:pt idx="2">
                  <c:v>62.263420143467364</c:v>
                </c:pt>
                <c:pt idx="3">
                  <c:v>118.41818380816241</c:v>
                </c:pt>
                <c:pt idx="4">
                  <c:v>52.764968044952035</c:v>
                </c:pt>
              </c:numCache>
            </c:numRef>
          </c:val>
        </c:ser>
        <c:ser>
          <c:idx val="9"/>
          <c:order val="9"/>
          <c:tx>
            <c:strRef>
              <c:f>'TS X CTW'!$C$16</c:f>
              <c:strCache>
                <c:ptCount val="1"/>
                <c:pt idx="0">
                  <c:v>CTwAA (β = 0.8,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CTW'!$L$16:$P$16</c:f>
              <c:numCache>
                <c:formatCode>0.00</c:formatCode>
                <c:ptCount val="5"/>
                <c:pt idx="0">
                  <c:v>50.522701510013114</c:v>
                </c:pt>
                <c:pt idx="1">
                  <c:v>84.495059661488568</c:v>
                </c:pt>
                <c:pt idx="2">
                  <c:v>63.295162696276982</c:v>
                </c:pt>
                <c:pt idx="3">
                  <c:v>120.51099412583245</c:v>
                </c:pt>
                <c:pt idx="4">
                  <c:v>53.05300140313868</c:v>
                </c:pt>
              </c:numCache>
            </c:numRef>
          </c:val>
        </c:ser>
        <c:ser>
          <c:idx val="10"/>
          <c:order val="10"/>
          <c:tx>
            <c:strRef>
              <c:f>'TS X CTW'!$C$17</c:f>
              <c:strCache>
                <c:ptCount val="1"/>
                <c:pt idx="0">
                  <c:v>CTwCN (β = 0.5,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CTW'!$L$17:$P$17</c:f>
              <c:numCache>
                <c:formatCode>0.00</c:formatCode>
                <c:ptCount val="5"/>
                <c:pt idx="0">
                  <c:v>47.46071960031535</c:v>
                </c:pt>
                <c:pt idx="1">
                  <c:v>82.355944227020487</c:v>
                </c:pt>
                <c:pt idx="2">
                  <c:v>62.442853630912509</c:v>
                </c:pt>
                <c:pt idx="3">
                  <c:v>106.55892534136558</c:v>
                </c:pt>
                <c:pt idx="4">
                  <c:v>50.542996424655122</c:v>
                </c:pt>
              </c:numCache>
            </c:numRef>
          </c:val>
        </c:ser>
        <c:ser>
          <c:idx val="11"/>
          <c:order val="11"/>
          <c:tx>
            <c:strRef>
              <c:f>'TS X CTW'!$C$18</c:f>
              <c:strCache>
                <c:ptCount val="1"/>
                <c:pt idx="0">
                  <c:v>CTwCN (β = 0.5,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CTW'!$L$18:$P$18</c:f>
              <c:numCache>
                <c:formatCode>0.00</c:formatCode>
                <c:ptCount val="5"/>
                <c:pt idx="0">
                  <c:v>42.867746735768698</c:v>
                </c:pt>
                <c:pt idx="1">
                  <c:v>85.564617378722588</c:v>
                </c:pt>
                <c:pt idx="2">
                  <c:v>63.968038274196289</c:v>
                </c:pt>
                <c:pt idx="3">
                  <c:v>108.47733479922978</c:v>
                </c:pt>
                <c:pt idx="4">
                  <c:v>49.445726488706036</c:v>
                </c:pt>
              </c:numCache>
            </c:numRef>
          </c:val>
        </c:ser>
        <c:ser>
          <c:idx val="12"/>
          <c:order val="12"/>
          <c:tx>
            <c:strRef>
              <c:f>'TS X CTW'!$C$19</c:f>
              <c:strCache>
                <c:ptCount val="1"/>
                <c:pt idx="0">
                  <c:v>CTwCN (β = 0.5,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CTW'!$L$19:$P$19</c:f>
              <c:numCache>
                <c:formatCode>0.00</c:formatCode>
                <c:ptCount val="5"/>
                <c:pt idx="0">
                  <c:v>44.398737690617573</c:v>
                </c:pt>
                <c:pt idx="1">
                  <c:v>83.42550194425452</c:v>
                </c:pt>
                <c:pt idx="2">
                  <c:v>65.313789430034916</c:v>
                </c:pt>
                <c:pt idx="3">
                  <c:v>107.25652878058892</c:v>
                </c:pt>
                <c:pt idx="4">
                  <c:v>48.485615294750573</c:v>
                </c:pt>
              </c:numCache>
            </c:numRef>
          </c:val>
        </c:ser>
        <c:ser>
          <c:idx val="13"/>
          <c:order val="13"/>
          <c:tx>
            <c:strRef>
              <c:f>'TS X CTW'!$C$20</c:f>
              <c:strCache>
                <c:ptCount val="1"/>
                <c:pt idx="0">
                  <c:v>CTwAA (β = 0.5,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CTW'!$L$20:$P$20</c:f>
              <c:numCache>
                <c:formatCode>0.00</c:formatCode>
                <c:ptCount val="5"/>
                <c:pt idx="0">
                  <c:v>45.929728645466469</c:v>
                </c:pt>
                <c:pt idx="1">
                  <c:v>86.634175095956621</c:v>
                </c:pt>
                <c:pt idx="2">
                  <c:v>62.532570374635078</c:v>
                </c:pt>
                <c:pt idx="3">
                  <c:v>110.04694253748231</c:v>
                </c:pt>
                <c:pt idx="4">
                  <c:v>51.681413983202312</c:v>
                </c:pt>
              </c:numCache>
            </c:numRef>
          </c:val>
        </c:ser>
        <c:ser>
          <c:idx val="14"/>
          <c:order val="14"/>
          <c:tx>
            <c:strRef>
              <c:f>'TS X CTW'!$C$21</c:f>
              <c:strCache>
                <c:ptCount val="1"/>
                <c:pt idx="0">
                  <c:v>CTwAA (β = 0.5,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CTW'!$L$21:$P$21</c:f>
              <c:numCache>
                <c:formatCode>0.00</c:formatCode>
                <c:ptCount val="5"/>
                <c:pt idx="0">
                  <c:v>47.46071960031535</c:v>
                </c:pt>
                <c:pt idx="1">
                  <c:v>88.773290530424688</c:v>
                </c:pt>
                <c:pt idx="2">
                  <c:v>63.564312927444703</c:v>
                </c:pt>
                <c:pt idx="3">
                  <c:v>110.91894683651149</c:v>
                </c:pt>
                <c:pt idx="4">
                  <c:v>50.83102978284176</c:v>
                </c:pt>
              </c:numCache>
            </c:numRef>
          </c:val>
        </c:ser>
        <c:ser>
          <c:idx val="15"/>
          <c:order val="15"/>
          <c:tx>
            <c:strRef>
              <c:f>'TS X CTW'!$C$22</c:f>
              <c:strCache>
                <c:ptCount val="1"/>
                <c:pt idx="0">
                  <c:v>CTwAA (β = 0.5,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CTW'!$L$22:$P$22</c:f>
              <c:numCache>
                <c:formatCode>0.00</c:formatCode>
                <c:ptCount val="5"/>
                <c:pt idx="0">
                  <c:v>50.522701510013114</c:v>
                </c:pt>
                <c:pt idx="1">
                  <c:v>86.634175095956621</c:v>
                </c:pt>
                <c:pt idx="2">
                  <c:v>64.192330133502722</c:v>
                </c:pt>
                <c:pt idx="3">
                  <c:v>111.61655027573481</c:v>
                </c:pt>
                <c:pt idx="4">
                  <c:v>50.076656701876765</c:v>
                </c:pt>
              </c:numCache>
            </c:numRef>
          </c:val>
        </c:ser>
        <c:ser>
          <c:idx val="16"/>
          <c:order val="16"/>
          <c:tx>
            <c:strRef>
              <c:f>'TS X CTW'!$C$23</c:f>
              <c:strCache>
                <c:ptCount val="1"/>
                <c:pt idx="0">
                  <c:v>CTwCN (β = 0.2,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CTW'!$L$23:$P$23</c:f>
              <c:numCache>
                <c:formatCode>0.00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64.640913852115602</c:v>
                </c:pt>
                <c:pt idx="3">
                  <c:v>108.30293393942394</c:v>
                </c:pt>
                <c:pt idx="4">
                  <c:v>48.52676291734867</c:v>
                </c:pt>
              </c:numCache>
            </c:numRef>
          </c:val>
        </c:ser>
        <c:ser>
          <c:idx val="17"/>
          <c:order val="17"/>
          <c:tx>
            <c:strRef>
              <c:f>'TS X CTW'!$C$24</c:f>
              <c:strCache>
                <c:ptCount val="1"/>
                <c:pt idx="0">
                  <c:v>CTwCN (β = 0.2,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CTW'!$L$24:$P$24</c:f>
              <c:numCache>
                <c:formatCode>0.00</c:formatCode>
                <c:ptCount val="5"/>
                <c:pt idx="0">
                  <c:v>48.991710555164232</c:v>
                </c:pt>
                <c:pt idx="1">
                  <c:v>79.147271075318386</c:v>
                </c:pt>
                <c:pt idx="2">
                  <c:v>64.685772223976898</c:v>
                </c:pt>
                <c:pt idx="3">
                  <c:v>109.52373995806479</c:v>
                </c:pt>
                <c:pt idx="4">
                  <c:v>48.67763753354167</c:v>
                </c:pt>
              </c:numCache>
            </c:numRef>
          </c:val>
        </c:ser>
        <c:ser>
          <c:idx val="18"/>
          <c:order val="18"/>
          <c:tx>
            <c:strRef>
              <c:f>'TS X CTW'!$C$25</c:f>
              <c:strCache>
                <c:ptCount val="1"/>
                <c:pt idx="0">
                  <c:v>CTwCN (β = 0.2,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CTW'!$L$25:$P$25</c:f>
              <c:numCache>
                <c:formatCode>0.00</c:formatCode>
                <c:ptCount val="5"/>
                <c:pt idx="0">
                  <c:v>48.991710555164232</c:v>
                </c:pt>
                <c:pt idx="1">
                  <c:v>84.495059661488568</c:v>
                </c:pt>
                <c:pt idx="2">
                  <c:v>65.134355942589764</c:v>
                </c:pt>
                <c:pt idx="3">
                  <c:v>110.04694253748231</c:v>
                </c:pt>
                <c:pt idx="4">
                  <c:v>49.075397885323213</c:v>
                </c:pt>
              </c:numCache>
            </c:numRef>
          </c:val>
        </c:ser>
        <c:ser>
          <c:idx val="19"/>
          <c:order val="19"/>
          <c:tx>
            <c:strRef>
              <c:f>'TS X CTW'!$C$26</c:f>
              <c:strCache>
                <c:ptCount val="1"/>
                <c:pt idx="0">
                  <c:v>CTwAA (β = 0.2, α = 0.8)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CTW'!$L$26:$P$26</c:f>
              <c:numCache>
                <c:formatCode>0.00</c:formatCode>
                <c:ptCount val="5"/>
                <c:pt idx="0">
                  <c:v>58.177656284257516</c:v>
                </c:pt>
                <c:pt idx="1">
                  <c:v>82.355944227020487</c:v>
                </c:pt>
                <c:pt idx="2">
                  <c:v>63.070870836970542</c:v>
                </c:pt>
                <c:pt idx="3">
                  <c:v>112.13975285515232</c:v>
                </c:pt>
                <c:pt idx="4">
                  <c:v>50.611575795651945</c:v>
                </c:pt>
              </c:numCache>
            </c:numRef>
          </c:val>
        </c:ser>
        <c:ser>
          <c:idx val="20"/>
          <c:order val="20"/>
          <c:tx>
            <c:strRef>
              <c:f>'TS X CTW'!$C$27</c:f>
              <c:strCache>
                <c:ptCount val="1"/>
                <c:pt idx="0">
                  <c:v>CTwAA (β = 0.2, α = 0.5)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CTW'!$L$27:$P$27</c:f>
              <c:numCache>
                <c:formatCode>0.00</c:formatCode>
                <c:ptCount val="5"/>
                <c:pt idx="0">
                  <c:v>50.522701510013114</c:v>
                </c:pt>
                <c:pt idx="1">
                  <c:v>89.842848247658708</c:v>
                </c:pt>
                <c:pt idx="2">
                  <c:v>64.461480364670464</c:v>
                </c:pt>
                <c:pt idx="3">
                  <c:v>115.80217091107488</c:v>
                </c:pt>
                <c:pt idx="4">
                  <c:v>51.544255241208667</c:v>
                </c:pt>
              </c:numCache>
            </c:numRef>
          </c:val>
        </c:ser>
        <c:ser>
          <c:idx val="21"/>
          <c:order val="21"/>
          <c:tx>
            <c:strRef>
              <c:f>'TS X CTW'!$C$28</c:f>
              <c:strCache>
                <c:ptCount val="1"/>
                <c:pt idx="0">
                  <c:v>CTwAA (β = 0.2, α = 0.2) </c:v>
                </c:pt>
              </c:strCache>
            </c:strRef>
          </c:tx>
          <c:invertIfNegative val="0"/>
          <c:cat>
            <c:strRef>
              <c:f>'TS X CTW'!$L$6:$P$6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CTW'!$L$28:$P$28</c:f>
              <c:numCache>
                <c:formatCode>0.00</c:formatCode>
                <c:ptCount val="5"/>
                <c:pt idx="0">
                  <c:v>53.584683419710871</c:v>
                </c:pt>
                <c:pt idx="1">
                  <c:v>83.42550194425452</c:v>
                </c:pt>
                <c:pt idx="2">
                  <c:v>64.371763620947888</c:v>
                </c:pt>
                <c:pt idx="3">
                  <c:v>114.93016661204571</c:v>
                </c:pt>
                <c:pt idx="4">
                  <c:v>52.038026712385758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662528"/>
        <c:axId val="554108032"/>
      </c:barChart>
      <c:catAx>
        <c:axId val="5526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54108032"/>
        <c:crosses val="autoZero"/>
        <c:auto val="1"/>
        <c:lblAlgn val="ctr"/>
        <c:lblOffset val="100"/>
        <c:noMultiLvlLbl val="0"/>
      </c:catAx>
      <c:valAx>
        <c:axId val="554108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66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CTW'!$C$7:$C$28</c:f>
              <c:strCache>
                <c:ptCount val="21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CTwCN (β = 0.8, α = 0.8) </c:v>
                </c:pt>
                <c:pt idx="4">
                  <c:v>CTwCN (β = 0.8, α = 0.5) </c:v>
                </c:pt>
                <c:pt idx="5">
                  <c:v>CTwCN (β = 0.8, α = 0.2) </c:v>
                </c:pt>
                <c:pt idx="6">
                  <c:v>CTwAA (β = 0.8, α = 0.8) </c:v>
                </c:pt>
                <c:pt idx="7">
                  <c:v>CTwAA (β = 0.8, α = 0.5) </c:v>
                </c:pt>
                <c:pt idx="8">
                  <c:v>CTwAA (β = 0.8, α = 0.2) </c:v>
                </c:pt>
                <c:pt idx="9">
                  <c:v>CTwCN (β = 0.5, α = 0.8) </c:v>
                </c:pt>
                <c:pt idx="10">
                  <c:v>CTwCN (β = 0.5, α = 0.5) </c:v>
                </c:pt>
                <c:pt idx="11">
                  <c:v>CTwCN (β = 0.5, α = 0.2) </c:v>
                </c:pt>
                <c:pt idx="12">
                  <c:v>CTwAA (β = 0.5, α = 0.8) </c:v>
                </c:pt>
                <c:pt idx="13">
                  <c:v>CTwAA (β = 0.5, α = 0.5) </c:v>
                </c:pt>
                <c:pt idx="14">
                  <c:v>CTwAA (β = 0.5, α = 0.2) </c:v>
                </c:pt>
                <c:pt idx="15">
                  <c:v>CTwCN (β = 0.2, α = 0.8) </c:v>
                </c:pt>
                <c:pt idx="16">
                  <c:v>CTwCN (β = 0.2, α = 0.5) </c:v>
                </c:pt>
                <c:pt idx="17">
                  <c:v>CTwCN (β = 0.2, α = 0.2) </c:v>
                </c:pt>
                <c:pt idx="18">
                  <c:v>CTwAA (β = 0.2, α = 0.8) </c:v>
                </c:pt>
                <c:pt idx="19">
                  <c:v>CTwAA (β = 0.2, α = 0.5) </c:v>
                </c:pt>
                <c:pt idx="20">
                  <c:v>CTwAA (β = 0.2, α = 0.2) </c:v>
                </c:pt>
              </c:strCache>
            </c:strRef>
          </c:cat>
          <c:val>
            <c:numRef>
              <c:f>'TS X CTW'!$I$7:$I$28</c:f>
              <c:numCache>
                <c:formatCode>0.00</c:formatCode>
                <c:ptCount val="21"/>
                <c:pt idx="0">
                  <c:v>57.501720771582484</c:v>
                </c:pt>
                <c:pt idx="1">
                  <c:v>59.233723178703613</c:v>
                </c:pt>
                <c:pt idx="2">
                  <c:v>59.040467292868563</c:v>
                </c:pt>
                <c:pt idx="3">
                  <c:v>56.487203734300451</c:v>
                </c:pt>
                <c:pt idx="4">
                  <c:v>56.065381011244042</c:v>
                </c:pt>
                <c:pt idx="5">
                  <c:v>55.316690659191792</c:v>
                </c:pt>
                <c:pt idx="6">
                  <c:v>55.071198155882016</c:v>
                </c:pt>
                <c:pt idx="7">
                  <c:v>56.675626101668357</c:v>
                </c:pt>
                <c:pt idx="8">
                  <c:v>59.281064117636923</c:v>
                </c:pt>
                <c:pt idx="9">
                  <c:v>57.733623011491787</c:v>
                </c:pt>
                <c:pt idx="10">
                  <c:v>54.921023916513697</c:v>
                </c:pt>
                <c:pt idx="11">
                  <c:v>52.623766136302493</c:v>
                </c:pt>
                <c:pt idx="12">
                  <c:v>58.182113110111104</c:v>
                </c:pt>
                <c:pt idx="13">
                  <c:v>56.498389911966136</c:v>
                </c:pt>
                <c:pt idx="14">
                  <c:v>54.187469189628288</c:v>
                </c:pt>
                <c:pt idx="15">
                  <c:v>53.736093917675113</c:v>
                </c:pt>
                <c:pt idx="16">
                  <c:v>54.881128999832583</c:v>
                </c:pt>
                <c:pt idx="17">
                  <c:v>54.711330083089209</c:v>
                </c:pt>
                <c:pt idx="18">
                  <c:v>59.196512444963467</c:v>
                </c:pt>
                <c:pt idx="19">
                  <c:v>57.495697436086132</c:v>
                </c:pt>
                <c:pt idx="20">
                  <c:v>58.890656550897333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913344"/>
        <c:axId val="554110336"/>
      </c:lineChart>
      <c:catAx>
        <c:axId val="5539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54110336"/>
        <c:crosses val="autoZero"/>
        <c:auto val="1"/>
        <c:lblAlgn val="ctr"/>
        <c:lblOffset val="100"/>
        <c:noMultiLvlLbl val="0"/>
      </c:catAx>
      <c:valAx>
        <c:axId val="554110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391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CTW'!$C$7:$C$28</c:f>
              <c:strCache>
                <c:ptCount val="21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CTwCN (β = 0.8, α = 0.8) </c:v>
                </c:pt>
                <c:pt idx="4">
                  <c:v>CTwCN (β = 0.8, α = 0.5) </c:v>
                </c:pt>
                <c:pt idx="5">
                  <c:v>CTwCN (β = 0.8, α = 0.2) </c:v>
                </c:pt>
                <c:pt idx="6">
                  <c:v>CTwAA (β = 0.8, α = 0.8) </c:v>
                </c:pt>
                <c:pt idx="7">
                  <c:v>CTwAA (β = 0.8, α = 0.5) </c:v>
                </c:pt>
                <c:pt idx="8">
                  <c:v>CTwAA (β = 0.8, α = 0.2) </c:v>
                </c:pt>
                <c:pt idx="9">
                  <c:v>CTwCN (β = 0.5, α = 0.8) </c:v>
                </c:pt>
                <c:pt idx="10">
                  <c:v>CTwCN (β = 0.5, α = 0.5) </c:v>
                </c:pt>
                <c:pt idx="11">
                  <c:v>CTwCN (β = 0.5, α = 0.2) </c:v>
                </c:pt>
                <c:pt idx="12">
                  <c:v>CTwAA (β = 0.5, α = 0.8) </c:v>
                </c:pt>
                <c:pt idx="13">
                  <c:v>CTwAA (β = 0.5, α = 0.5) </c:v>
                </c:pt>
                <c:pt idx="14">
                  <c:v>CTwAA (β = 0.5, α = 0.2) </c:v>
                </c:pt>
                <c:pt idx="15">
                  <c:v>CTwCN (β = 0.2, α = 0.8) </c:v>
                </c:pt>
                <c:pt idx="16">
                  <c:v>CTwCN (β = 0.2, α = 0.5) </c:v>
                </c:pt>
                <c:pt idx="17">
                  <c:v>CTwCN (β = 0.2, α = 0.2) </c:v>
                </c:pt>
                <c:pt idx="18">
                  <c:v>CTwAA (β = 0.2, α = 0.8) </c:v>
                </c:pt>
                <c:pt idx="19">
                  <c:v>CTwAA (β = 0.2, α = 0.5) </c:v>
                </c:pt>
                <c:pt idx="20">
                  <c:v>CTwAA (β = 0.2, α = 0.2) </c:v>
                </c:pt>
              </c:strCache>
            </c:strRef>
          </c:cat>
          <c:val>
            <c:numRef>
              <c:f>'TS X CTW'!$Q$7:$Q$28</c:f>
              <c:numCache>
                <c:formatCode>0.00</c:formatCode>
                <c:ptCount val="21"/>
                <c:pt idx="0">
                  <c:v>76.308833434568356</c:v>
                </c:pt>
                <c:pt idx="1">
                  <c:v>76.407139155048924</c:v>
                </c:pt>
                <c:pt idx="2">
                  <c:v>74.616811207217083</c:v>
                </c:pt>
                <c:pt idx="3">
                  <c:v>69.128001407903525</c:v>
                </c:pt>
                <c:pt idx="4">
                  <c:v>71.923353153949719</c:v>
                </c:pt>
                <c:pt idx="5">
                  <c:v>72.255355790629011</c:v>
                </c:pt>
                <c:pt idx="6">
                  <c:v>73.295428886191175</c:v>
                </c:pt>
                <c:pt idx="7">
                  <c:v>74.42688791148008</c:v>
                </c:pt>
                <c:pt idx="8">
                  <c:v>74.375383879349968</c:v>
                </c:pt>
                <c:pt idx="9">
                  <c:v>69.872287844853815</c:v>
                </c:pt>
                <c:pt idx="10">
                  <c:v>70.064692735324684</c:v>
                </c:pt>
                <c:pt idx="11">
                  <c:v>69.776034628049302</c:v>
                </c:pt>
                <c:pt idx="12">
                  <c:v>71.364966127348552</c:v>
                </c:pt>
                <c:pt idx="13">
                  <c:v>72.309659935507597</c:v>
                </c:pt>
                <c:pt idx="14">
                  <c:v>72.608482743416801</c:v>
                </c:pt>
                <c:pt idx="15">
                  <c:v>70.165168259721838</c:v>
                </c:pt>
                <c:pt idx="16">
                  <c:v>70.205226269213199</c:v>
                </c:pt>
                <c:pt idx="17">
                  <c:v>71.548693316409611</c:v>
                </c:pt>
                <c:pt idx="18">
                  <c:v>73.271159999810564</c:v>
                </c:pt>
                <c:pt idx="19">
                  <c:v>74.43469125492517</c:v>
                </c:pt>
                <c:pt idx="20">
                  <c:v>73.670028461868952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913856"/>
        <c:axId val="554112064"/>
      </c:lineChart>
      <c:catAx>
        <c:axId val="5539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54112064"/>
        <c:crosses val="autoZero"/>
        <c:auto val="1"/>
        <c:lblAlgn val="ctr"/>
        <c:lblOffset val="100"/>
        <c:noMultiLvlLbl val="0"/>
      </c:catAx>
      <c:valAx>
        <c:axId val="554112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391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CTS'!$C$7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CTS'!$D$7:$H$7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1"/>
          <c:order val="1"/>
          <c:tx>
            <c:strRef>
              <c:f>'TS X CTS'!$C$8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CTS'!$D$8:$H$8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2"/>
          <c:order val="2"/>
          <c:tx>
            <c:strRef>
              <c:f>'TS X CTS'!$C$9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CTS'!$D$9:$H$9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ser>
          <c:idx val="3"/>
          <c:order val="3"/>
          <c:tx>
            <c:strRef>
              <c:f>'TS X CTS'!$C$10</c:f>
              <c:strCache>
                <c:ptCount val="1"/>
                <c:pt idx="0">
                  <c:v>CTS (β = 0.8, α = 0.8)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CTS'!$D$10:$H$10</c:f>
              <c:numCache>
                <c:formatCode>0.00</c:formatCode>
                <c:ptCount val="5"/>
                <c:pt idx="0">
                  <c:v>60.407586978528435</c:v>
                </c:pt>
                <c:pt idx="1">
                  <c:v>81.900555679266475</c:v>
                </c:pt>
                <c:pt idx="2">
                  <c:v>47.838943852728463</c:v>
                </c:pt>
                <c:pt idx="3">
                  <c:v>62.405759007057199</c:v>
                </c:pt>
                <c:pt idx="4">
                  <c:v>37.724451156668628</c:v>
                </c:pt>
              </c:numCache>
            </c:numRef>
          </c:val>
        </c:ser>
        <c:ser>
          <c:idx val="4"/>
          <c:order val="4"/>
          <c:tx>
            <c:strRef>
              <c:f>'TS X CTS'!$C$11</c:f>
              <c:strCache>
                <c:ptCount val="1"/>
                <c:pt idx="0">
                  <c:v>CTS (β = 0.8, α = 0.5)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CTS'!$D$11:$H$11</c:f>
              <c:numCache>
                <c:formatCode>0.00</c:formatCode>
                <c:ptCount val="5"/>
                <c:pt idx="0">
                  <c:v>64.434759443763653</c:v>
                </c:pt>
                <c:pt idx="1">
                  <c:v>84.309395552186075</c:v>
                </c:pt>
                <c:pt idx="2">
                  <c:v>48.21268560157791</c:v>
                </c:pt>
                <c:pt idx="3">
                  <c:v>67.398219727621765</c:v>
                </c:pt>
                <c:pt idx="4">
                  <c:v>39.559694726452499</c:v>
                </c:pt>
              </c:numCache>
            </c:numRef>
          </c:val>
        </c:ser>
        <c:ser>
          <c:idx val="5"/>
          <c:order val="5"/>
          <c:tx>
            <c:strRef>
              <c:f>'TS X CTS'!$C$12</c:f>
              <c:strCache>
                <c:ptCount val="1"/>
                <c:pt idx="0">
                  <c:v>CTS (β = 0.8, α = 0.2)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CTS'!$D$12:$H$12</c:f>
              <c:numCache>
                <c:formatCode>0.00</c:formatCode>
                <c:ptCount val="5"/>
                <c:pt idx="0">
                  <c:v>64.434759443763653</c:v>
                </c:pt>
                <c:pt idx="1">
                  <c:v>79.491715806346861</c:v>
                </c:pt>
                <c:pt idx="2">
                  <c:v>48.21268560157791</c:v>
                </c:pt>
                <c:pt idx="3">
                  <c:v>66.150104547480638</c:v>
                </c:pt>
                <c:pt idx="4">
                  <c:v>39.763610678650707</c:v>
                </c:pt>
              </c:numCache>
            </c:numRef>
          </c:val>
        </c:ser>
        <c:ser>
          <c:idx val="6"/>
          <c:order val="6"/>
          <c:tx>
            <c:strRef>
              <c:f>'TS X CTS'!$C$13</c:f>
              <c:strCache>
                <c:ptCount val="1"/>
                <c:pt idx="0">
                  <c:v>CTS (β = 0.5, α = 0.8)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CTS'!$D$13:$H$13</c:f>
              <c:numCache>
                <c:formatCode>0.00</c:formatCode>
                <c:ptCount val="5"/>
                <c:pt idx="0">
                  <c:v>64.434759443763653</c:v>
                </c:pt>
                <c:pt idx="1">
                  <c:v>84.309395552186075</c:v>
                </c:pt>
                <c:pt idx="2">
                  <c:v>47.838943852728463</c:v>
                </c:pt>
                <c:pt idx="3">
                  <c:v>69.894450087904062</c:v>
                </c:pt>
                <c:pt idx="4">
                  <c:v>38.336199013263247</c:v>
                </c:pt>
              </c:numCache>
            </c:numRef>
          </c:val>
        </c:ser>
        <c:ser>
          <c:idx val="7"/>
          <c:order val="7"/>
          <c:tx>
            <c:strRef>
              <c:f>'TS X CTS'!$C$14</c:f>
              <c:strCache>
                <c:ptCount val="1"/>
                <c:pt idx="0">
                  <c:v>CTS (β = 0.5, α = 0.5)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CTS'!$D$14:$H$14</c:f>
              <c:numCache>
                <c:formatCode>0.00</c:formatCode>
                <c:ptCount val="5"/>
                <c:pt idx="0">
                  <c:v>64.434759443763653</c:v>
                </c:pt>
                <c:pt idx="1">
                  <c:v>84.309395552186075</c:v>
                </c:pt>
                <c:pt idx="2">
                  <c:v>48.21268560157791</c:v>
                </c:pt>
                <c:pt idx="3">
                  <c:v>71.142565268045203</c:v>
                </c:pt>
                <c:pt idx="4">
                  <c:v>38.540114965461456</c:v>
                </c:pt>
              </c:numCache>
            </c:numRef>
          </c:val>
        </c:ser>
        <c:ser>
          <c:idx val="8"/>
          <c:order val="8"/>
          <c:tx>
            <c:strRef>
              <c:f>'TS X CTS'!$C$15</c:f>
              <c:strCache>
                <c:ptCount val="1"/>
                <c:pt idx="0">
                  <c:v>CTS (β = 0.5, α = 0.2)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CTS'!$D$15:$H$15</c:f>
              <c:numCache>
                <c:formatCode>0.00</c:formatCode>
                <c:ptCount val="5"/>
                <c:pt idx="0">
                  <c:v>56.380414513293204</c:v>
                </c:pt>
                <c:pt idx="1">
                  <c:v>77.082875933427275</c:v>
                </c:pt>
                <c:pt idx="2">
                  <c:v>48.21268560157791</c:v>
                </c:pt>
                <c:pt idx="3">
                  <c:v>69.894450087904062</c:v>
                </c:pt>
                <c:pt idx="4">
                  <c:v>38.947946869857873</c:v>
                </c:pt>
              </c:numCache>
            </c:numRef>
          </c:val>
        </c:ser>
        <c:ser>
          <c:idx val="9"/>
          <c:order val="9"/>
          <c:tx>
            <c:strRef>
              <c:f>'TS X CTS'!$C$16</c:f>
              <c:strCache>
                <c:ptCount val="1"/>
                <c:pt idx="0">
                  <c:v>CTS (β = 0.2, α = 0.8)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CTS'!$D$16:$H$16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47.838943852728463</c:v>
                </c:pt>
                <c:pt idx="3">
                  <c:v>72.390680448186345</c:v>
                </c:pt>
                <c:pt idx="4">
                  <c:v>36.50095544347937</c:v>
                </c:pt>
              </c:numCache>
            </c:numRef>
          </c:val>
        </c:ser>
        <c:ser>
          <c:idx val="10"/>
          <c:order val="10"/>
          <c:tx>
            <c:strRef>
              <c:f>'TS X CTS'!$C$17</c:f>
              <c:strCache>
                <c:ptCount val="1"/>
                <c:pt idx="0">
                  <c:v>CTS (β = 0.2, α = 0.5)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CTS'!$D$17:$H$17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48.21268560157791</c:v>
                </c:pt>
                <c:pt idx="3">
                  <c:v>68.646334907762906</c:v>
                </c:pt>
                <c:pt idx="4">
                  <c:v>37.112703300074003</c:v>
                </c:pt>
              </c:numCache>
            </c:numRef>
          </c:val>
        </c:ser>
        <c:ser>
          <c:idx val="11"/>
          <c:order val="11"/>
          <c:tx>
            <c:strRef>
              <c:f>'TS X CTS'!$C$18</c:f>
              <c:strCache>
                <c:ptCount val="1"/>
                <c:pt idx="0">
                  <c:v>CTS (β = 0.2, α = 0.2) </c:v>
                </c:pt>
              </c:strCache>
            </c:strRef>
          </c:tx>
          <c:invertIfNegative val="0"/>
          <c:cat>
            <c:strRef>
              <c:f>'TS X CTS'!$D$6:$H$6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CTS'!$D$18:$H$18</c:f>
              <c:numCache>
                <c:formatCode>0.00</c:formatCode>
                <c:ptCount val="5"/>
                <c:pt idx="0">
                  <c:v>60.407586978528435</c:v>
                </c:pt>
                <c:pt idx="1">
                  <c:v>77.082875933427275</c:v>
                </c:pt>
                <c:pt idx="2">
                  <c:v>48.21268560157791</c:v>
                </c:pt>
                <c:pt idx="3">
                  <c:v>68.646334907762906</c:v>
                </c:pt>
                <c:pt idx="4">
                  <c:v>37.724451156668628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305536"/>
        <c:axId val="554113792"/>
      </c:barChart>
      <c:catAx>
        <c:axId val="5543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54113792"/>
        <c:crosses val="autoZero"/>
        <c:auto val="1"/>
        <c:lblAlgn val="ctr"/>
        <c:lblOffset val="100"/>
        <c:noMultiLvlLbl val="0"/>
      </c:catAx>
      <c:valAx>
        <c:axId val="554113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4305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76531058617675"/>
          <c:y val="5.363626421697288E-2"/>
          <c:w val="0.28456802274715659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'TS X CTS'!$C$7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CTS'!$L$7:$P$7</c:f>
              <c:numCache>
                <c:formatCode>0.00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116.84857606990991</c:v>
                </c:pt>
                <c:pt idx="4">
                  <c:v>52.380923567369862</c:v>
                </c:pt>
              </c:numCache>
            </c:numRef>
          </c:val>
        </c:ser>
        <c:ser>
          <c:idx val="1"/>
          <c:order val="1"/>
          <c:tx>
            <c:strRef>
              <c:f>'TS X CTS'!$C$8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CTS'!$L$8:$P$8</c:f>
              <c:numCache>
                <c:formatCode>0.00</c:formatCode>
                <c:ptCount val="5"/>
                <c:pt idx="0">
                  <c:v>53.584683419710871</c:v>
                </c:pt>
                <c:pt idx="1">
                  <c:v>93.051521399360809</c:v>
                </c:pt>
                <c:pt idx="2">
                  <c:v>64.10261338978016</c:v>
                </c:pt>
                <c:pt idx="3">
                  <c:v>119.46458896699743</c:v>
                </c:pt>
                <c:pt idx="4">
                  <c:v>51.832288599395305</c:v>
                </c:pt>
              </c:numCache>
            </c:numRef>
          </c:val>
        </c:ser>
        <c:ser>
          <c:idx val="2"/>
          <c:order val="2"/>
          <c:tx>
            <c:strRef>
              <c:f>'TS X CTS'!$C$9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CTS'!$L$9:$P$9</c:f>
              <c:numCache>
                <c:formatCode>0.00</c:formatCode>
                <c:ptCount val="5"/>
                <c:pt idx="0">
                  <c:v>52.053692464861996</c:v>
                </c:pt>
                <c:pt idx="1">
                  <c:v>87.703732813190655</c:v>
                </c:pt>
                <c:pt idx="2">
                  <c:v>63.609171299305984</c:v>
                </c:pt>
                <c:pt idx="3">
                  <c:v>117.72058036893907</c:v>
                </c:pt>
                <c:pt idx="4">
                  <c:v>51.996879089787676</c:v>
                </c:pt>
              </c:numCache>
            </c:numRef>
          </c:val>
        </c:ser>
        <c:ser>
          <c:idx val="3"/>
          <c:order val="3"/>
          <c:tx>
            <c:strRef>
              <c:f>'TS X CTS'!$C$10</c:f>
              <c:strCache>
                <c:ptCount val="1"/>
                <c:pt idx="0">
                  <c:v>CTS (β = 0.8, α = 0.8)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CTS'!$L$10:$P$10</c:f>
              <c:numCache>
                <c:formatCode>0.00</c:formatCode>
                <c:ptCount val="5"/>
                <c:pt idx="0">
                  <c:v>55.115674374559752</c:v>
                </c:pt>
                <c:pt idx="1">
                  <c:v>89.842848247658708</c:v>
                </c:pt>
                <c:pt idx="2">
                  <c:v>64.147471761641441</c:v>
                </c:pt>
                <c:pt idx="3">
                  <c:v>116.15097263068655</c:v>
                </c:pt>
                <c:pt idx="4">
                  <c:v>52.545514057762219</c:v>
                </c:pt>
              </c:numCache>
            </c:numRef>
          </c:val>
        </c:ser>
        <c:ser>
          <c:idx val="4"/>
          <c:order val="4"/>
          <c:tx>
            <c:strRef>
              <c:f>'TS X CTS'!$C$11</c:f>
              <c:strCache>
                <c:ptCount val="1"/>
                <c:pt idx="0">
                  <c:v>CTS (β = 0.8, α = 0.5)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CTS'!$L$11:$P$11</c:f>
              <c:numCache>
                <c:formatCode>0.00</c:formatCode>
                <c:ptCount val="5"/>
                <c:pt idx="0">
                  <c:v>53.584683419710871</c:v>
                </c:pt>
                <c:pt idx="1">
                  <c:v>87.703732813190655</c:v>
                </c:pt>
                <c:pt idx="2">
                  <c:v>63.923179902335001</c:v>
                </c:pt>
                <c:pt idx="3">
                  <c:v>116.15097263068655</c:v>
                </c:pt>
                <c:pt idx="4">
                  <c:v>52.531798183562863</c:v>
                </c:pt>
              </c:numCache>
            </c:numRef>
          </c:val>
        </c:ser>
        <c:ser>
          <c:idx val="5"/>
          <c:order val="5"/>
          <c:tx>
            <c:strRef>
              <c:f>'TS X CTS'!$C$12</c:f>
              <c:strCache>
                <c:ptCount val="1"/>
                <c:pt idx="0">
                  <c:v>CTS (β = 0.8, α = 0.2)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CTS'!$L$12:$P$12</c:f>
              <c:numCache>
                <c:formatCode>0.00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63.340021068138256</c:v>
                </c:pt>
                <c:pt idx="3">
                  <c:v>109.87254167767647</c:v>
                </c:pt>
                <c:pt idx="4">
                  <c:v>52.559229931961582</c:v>
                </c:pt>
              </c:numCache>
            </c:numRef>
          </c:val>
        </c:ser>
        <c:ser>
          <c:idx val="6"/>
          <c:order val="6"/>
          <c:tx>
            <c:strRef>
              <c:f>'TS X CTS'!$C$13</c:f>
              <c:strCache>
                <c:ptCount val="1"/>
                <c:pt idx="0">
                  <c:v>CTS (β = 0.5, α = 0.8)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CTS'!$L$13:$P$13</c:f>
              <c:numCache>
                <c:formatCode>0.00</c:formatCode>
                <c:ptCount val="5"/>
                <c:pt idx="0">
                  <c:v>52.053692464861996</c:v>
                </c:pt>
                <c:pt idx="1">
                  <c:v>95.190636833828876</c:v>
                </c:pt>
                <c:pt idx="2">
                  <c:v>63.788604786751144</c:v>
                </c:pt>
                <c:pt idx="3">
                  <c:v>120.68539498563828</c:v>
                </c:pt>
                <c:pt idx="4">
                  <c:v>52.038026712385758</c:v>
                </c:pt>
              </c:numCache>
            </c:numRef>
          </c:val>
        </c:ser>
        <c:ser>
          <c:idx val="7"/>
          <c:order val="7"/>
          <c:tx>
            <c:strRef>
              <c:f>'TS X CTS'!$C$14</c:f>
              <c:strCache>
                <c:ptCount val="1"/>
                <c:pt idx="0">
                  <c:v>CTS (β = 0.5, α = 0.5)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CTS'!$L$14:$P$14</c:f>
              <c:numCache>
                <c:formatCode>0.00</c:formatCode>
                <c:ptCount val="5"/>
                <c:pt idx="0">
                  <c:v>48.991710555164232</c:v>
                </c:pt>
                <c:pt idx="1">
                  <c:v>77.008155640850319</c:v>
                </c:pt>
                <c:pt idx="2">
                  <c:v>63.654029671167287</c:v>
                </c:pt>
                <c:pt idx="3">
                  <c:v>120.33659326602661</c:v>
                </c:pt>
                <c:pt idx="4">
                  <c:v>52.353491818971129</c:v>
                </c:pt>
              </c:numCache>
            </c:numRef>
          </c:val>
        </c:ser>
        <c:ser>
          <c:idx val="8"/>
          <c:order val="8"/>
          <c:tx>
            <c:strRef>
              <c:f>'TS X CTS'!$C$15</c:f>
              <c:strCache>
                <c:ptCount val="1"/>
                <c:pt idx="0">
                  <c:v>CTS (β = 0.5, α = 0.2)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CTS'!$L$15:$P$15</c:f>
              <c:numCache>
                <c:formatCode>0.00</c:formatCode>
                <c:ptCount val="5"/>
                <c:pt idx="0">
                  <c:v>48.991710555164232</c:v>
                </c:pt>
                <c:pt idx="1">
                  <c:v>84.495059661488568</c:v>
                </c:pt>
                <c:pt idx="2">
                  <c:v>62.128845027883493</c:v>
                </c:pt>
                <c:pt idx="3">
                  <c:v>109.87254167767647</c:v>
                </c:pt>
                <c:pt idx="4">
                  <c:v>52.243764825376218</c:v>
                </c:pt>
              </c:numCache>
            </c:numRef>
          </c:val>
        </c:ser>
        <c:ser>
          <c:idx val="9"/>
          <c:order val="9"/>
          <c:tx>
            <c:strRef>
              <c:f>'TS X CTS'!$C$16</c:f>
              <c:strCache>
                <c:ptCount val="1"/>
                <c:pt idx="0">
                  <c:v>CTS (β = 0.2, α = 0.8)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CTS'!$L$16:$P$16</c:f>
              <c:numCache>
                <c:formatCode>0.00</c:formatCode>
                <c:ptCount val="5"/>
                <c:pt idx="0">
                  <c:v>53.584683419710871</c:v>
                </c:pt>
                <c:pt idx="1">
                  <c:v>86.634175095956621</c:v>
                </c:pt>
                <c:pt idx="2">
                  <c:v>63.743746414889856</c:v>
                </c:pt>
                <c:pt idx="3">
                  <c:v>117.72058036893907</c:v>
                </c:pt>
                <c:pt idx="4">
                  <c:v>52.202617202778129</c:v>
                </c:pt>
              </c:numCache>
            </c:numRef>
          </c:val>
        </c:ser>
        <c:ser>
          <c:idx val="10"/>
          <c:order val="10"/>
          <c:tx>
            <c:strRef>
              <c:f>'TS X CTS'!$C$17</c:f>
              <c:strCache>
                <c:ptCount val="1"/>
                <c:pt idx="0">
                  <c:v>CTS (β = 0.2, α = 0.5)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CTS'!$L$17:$P$17</c:f>
              <c:numCache>
                <c:formatCode>0.00</c:formatCode>
                <c:ptCount val="5"/>
                <c:pt idx="0">
                  <c:v>50.522701510013114</c:v>
                </c:pt>
                <c:pt idx="1">
                  <c:v>85.564617378722588</c:v>
                </c:pt>
                <c:pt idx="2">
                  <c:v>63.87832153047372</c:v>
                </c:pt>
                <c:pt idx="3">
                  <c:v>118.59258466796825</c:v>
                </c:pt>
                <c:pt idx="4">
                  <c:v>52.394639441569218</c:v>
                </c:pt>
              </c:numCache>
            </c:numRef>
          </c:val>
        </c:ser>
        <c:ser>
          <c:idx val="11"/>
          <c:order val="11"/>
          <c:tx>
            <c:strRef>
              <c:f>'TS X CTS'!$C$18</c:f>
              <c:strCache>
                <c:ptCount val="1"/>
                <c:pt idx="0">
                  <c:v>CTS (β = 0.2, α = 0.2) </c:v>
                </c:pt>
              </c:strCache>
            </c:strRef>
          </c:tx>
          <c:invertIfNegative val="0"/>
          <c:cat>
            <c:strRef>
              <c:f>'TS X CTS'!$L$6:$P$6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'TS X CTS'!$L$18:$P$18</c:f>
              <c:numCache>
                <c:formatCode>0.00</c:formatCode>
                <c:ptCount val="5"/>
                <c:pt idx="0">
                  <c:v>59.708647239106398</c:v>
                </c:pt>
                <c:pt idx="1">
                  <c:v>83.42550194425452</c:v>
                </c:pt>
                <c:pt idx="2">
                  <c:v>64.506338736531745</c:v>
                </c:pt>
                <c:pt idx="3">
                  <c:v>112.13975285515232</c:v>
                </c:pt>
                <c:pt idx="4">
                  <c:v>52.504366435164123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590208"/>
        <c:axId val="554215680"/>
      </c:barChart>
      <c:catAx>
        <c:axId val="5545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54215680"/>
        <c:crosses val="autoZero"/>
        <c:auto val="1"/>
        <c:lblAlgn val="ctr"/>
        <c:lblOffset val="100"/>
        <c:noMultiLvlLbl val="0"/>
      </c:catAx>
      <c:valAx>
        <c:axId val="554215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459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76531058617675"/>
          <c:y val="5.363626421697288E-2"/>
          <c:w val="0.28456802274715659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CTS'!$C$7:$C$18</c:f>
              <c:strCache>
                <c:ptCount val="12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CTS (β = 0.8, α = 0.8) </c:v>
                </c:pt>
                <c:pt idx="4">
                  <c:v>CTS (β = 0.8, α = 0.5) </c:v>
                </c:pt>
                <c:pt idx="5">
                  <c:v>CTS (β = 0.8, α = 0.2) </c:v>
                </c:pt>
                <c:pt idx="6">
                  <c:v>CTS (β = 0.5, α = 0.8) </c:v>
                </c:pt>
                <c:pt idx="7">
                  <c:v>CTS (β = 0.5, α = 0.5) </c:v>
                </c:pt>
                <c:pt idx="8">
                  <c:v>CTS (β = 0.5, α = 0.2) </c:v>
                </c:pt>
                <c:pt idx="9">
                  <c:v>CTS (β = 0.2, α = 0.8) </c:v>
                </c:pt>
                <c:pt idx="10">
                  <c:v>CTS (β = 0.2, α = 0.5) </c:v>
                </c:pt>
                <c:pt idx="11">
                  <c:v>CTS (β = 0.2, α = 0.2) </c:v>
                </c:pt>
              </c:strCache>
            </c:strRef>
          </c:cat>
          <c:val>
            <c:numRef>
              <c:f>'TS X CTS'!$I$7:$I$18</c:f>
              <c:numCache>
                <c:formatCode>0.00</c:formatCode>
                <c:ptCount val="12"/>
                <c:pt idx="0">
                  <c:v>57.501720771582484</c:v>
                </c:pt>
                <c:pt idx="1">
                  <c:v>59.233723178703613</c:v>
                </c:pt>
                <c:pt idx="2">
                  <c:v>59.040467292868563</c:v>
                </c:pt>
                <c:pt idx="3">
                  <c:v>58.055459334849843</c:v>
                </c:pt>
                <c:pt idx="4">
                  <c:v>60.782951010320382</c:v>
                </c:pt>
                <c:pt idx="5">
                  <c:v>59.610575215563948</c:v>
                </c:pt>
                <c:pt idx="6">
                  <c:v>60.9627495899691</c:v>
                </c:pt>
                <c:pt idx="7">
                  <c:v>61.327904166206849</c:v>
                </c:pt>
                <c:pt idx="8">
                  <c:v>58.103674601212063</c:v>
                </c:pt>
                <c:pt idx="9">
                  <c:v>60.048628467729785</c:v>
                </c:pt>
                <c:pt idx="10">
                  <c:v>59.496857280733913</c:v>
                </c:pt>
                <c:pt idx="11">
                  <c:v>58.414786915593027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06560"/>
        <c:axId val="554219136"/>
      </c:lineChart>
      <c:catAx>
        <c:axId val="5543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554219136"/>
        <c:crosses val="autoZero"/>
        <c:auto val="1"/>
        <c:lblAlgn val="ctr"/>
        <c:lblOffset val="100"/>
        <c:noMultiLvlLbl val="0"/>
      </c:catAx>
      <c:valAx>
        <c:axId val="554219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430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'TS X CTS'!$C$7:$C$18</c:f>
              <c:strCache>
                <c:ptCount val="12"/>
                <c:pt idx="0">
                  <c:v>TS (β = 0.8)</c:v>
                </c:pt>
                <c:pt idx="1">
                  <c:v>TS (β = 0.5)</c:v>
                </c:pt>
                <c:pt idx="2">
                  <c:v>TS (β =  0.2)</c:v>
                </c:pt>
                <c:pt idx="3">
                  <c:v>CTS (β = 0.8, α = 0.8) </c:v>
                </c:pt>
                <c:pt idx="4">
                  <c:v>CTS (β = 0.8, α = 0.5) </c:v>
                </c:pt>
                <c:pt idx="5">
                  <c:v>CTS (β = 0.8, α = 0.2) </c:v>
                </c:pt>
                <c:pt idx="6">
                  <c:v>CTS (β = 0.5, α = 0.8) </c:v>
                </c:pt>
                <c:pt idx="7">
                  <c:v>CTS (β = 0.5, α = 0.5) </c:v>
                </c:pt>
                <c:pt idx="8">
                  <c:v>CTS (β = 0.5, α = 0.2) </c:v>
                </c:pt>
                <c:pt idx="9">
                  <c:v>CTS (β = 0.2, α = 0.8) </c:v>
                </c:pt>
                <c:pt idx="10">
                  <c:v>CTS (β = 0.2, α = 0.5) </c:v>
                </c:pt>
                <c:pt idx="11">
                  <c:v>CTS (β = 0.2, α = 0.2) </c:v>
                </c:pt>
              </c:strCache>
            </c:strRef>
          </c:cat>
          <c:val>
            <c:numRef>
              <c:f>'TS X CTS'!$Q$7:$Q$18</c:f>
              <c:numCache>
                <c:formatCode>0.00</c:formatCode>
                <c:ptCount val="12"/>
                <c:pt idx="0">
                  <c:v>76.308833434568356</c:v>
                </c:pt>
                <c:pt idx="1">
                  <c:v>76.407139155048924</c:v>
                </c:pt>
                <c:pt idx="2">
                  <c:v>74.616811207217083</c:v>
                </c:pt>
                <c:pt idx="3">
                  <c:v>75.560496214461722</c:v>
                </c:pt>
                <c:pt idx="4">
                  <c:v>74.778873389897186</c:v>
                </c:pt>
                <c:pt idx="5">
                  <c:v>71.943999226408778</c:v>
                </c:pt>
                <c:pt idx="6">
                  <c:v>76.751271156693207</c:v>
                </c:pt>
                <c:pt idx="7">
                  <c:v>72.46879619043591</c:v>
                </c:pt>
                <c:pt idx="8">
                  <c:v>71.546384349517808</c:v>
                </c:pt>
                <c:pt idx="9">
                  <c:v>74.777160500454912</c:v>
                </c:pt>
                <c:pt idx="10">
                  <c:v>74.190572905749377</c:v>
                </c:pt>
                <c:pt idx="11">
                  <c:v>74.456921442041818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91744"/>
        <c:axId val="554220864"/>
      </c:lineChart>
      <c:catAx>
        <c:axId val="5545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54220864"/>
        <c:crosses val="autoZero"/>
        <c:auto val="1"/>
        <c:lblAlgn val="ctr"/>
        <c:lblOffset val="100"/>
        <c:noMultiLvlLbl val="0"/>
      </c:catAx>
      <c:valAx>
        <c:axId val="554220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459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 (Problem)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2000 - 2005'!$D$4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2000 - 2005'!$D$5:$D$59</c:f>
              <c:numCache>
                <c:formatCode>0.00</c:formatCode>
                <c:ptCount val="5"/>
                <c:pt idx="0">
                  <c:v>53.584683419710871</c:v>
                </c:pt>
                <c:pt idx="1">
                  <c:v>52.564022783144956</c:v>
                </c:pt>
                <c:pt idx="2">
                  <c:v>50.012371191730153</c:v>
                </c:pt>
                <c:pt idx="3">
                  <c:v>36.743782916373171</c:v>
                </c:pt>
                <c:pt idx="4">
                  <c:v>49.246875714305716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'Resultados 2000 - 2005'!$E$4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2000 - 2005'!$E$5:$E$59</c:f>
              <c:numCache>
                <c:formatCode>0.00</c:formatCode>
                <c:ptCount val="5"/>
                <c:pt idx="0">
                  <c:v>91.268925203970753</c:v>
                </c:pt>
                <c:pt idx="1">
                  <c:v>85.921136617800585</c:v>
                </c:pt>
                <c:pt idx="2">
                  <c:v>81.999424987942476</c:v>
                </c:pt>
                <c:pt idx="3">
                  <c:v>69.521251620212098</c:v>
                </c:pt>
                <c:pt idx="4">
                  <c:v>84.673319281027574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'Resultados 2000 - 2005'!$F$4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2000 - 2005'!$F$5:$F$59</c:f>
              <c:numCache>
                <c:formatCode>0.00</c:formatCode>
                <c:ptCount val="5"/>
                <c:pt idx="0">
                  <c:v>63.953085483575869</c:v>
                </c:pt>
                <c:pt idx="1">
                  <c:v>63.678950988867982</c:v>
                </c:pt>
                <c:pt idx="2">
                  <c:v>64.147471761641427</c:v>
                </c:pt>
                <c:pt idx="3">
                  <c:v>59.168192485038503</c:v>
                </c:pt>
                <c:pt idx="4">
                  <c:v>63.584249981605275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'Resultados 2000 - 2005'!$G$4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2000 - 2005'!$G$5:$G$59</c:f>
              <c:numCache>
                <c:formatCode>0.00</c:formatCode>
                <c:ptCount val="5"/>
                <c:pt idx="0">
                  <c:v>118.01124846861546</c:v>
                </c:pt>
                <c:pt idx="1">
                  <c:v>115.72465941782785</c:v>
                </c:pt>
                <c:pt idx="2">
                  <c:v>115.13363428181918</c:v>
                </c:pt>
                <c:pt idx="3">
                  <c:v>103.33250943495761</c:v>
                </c:pt>
                <c:pt idx="4">
                  <c:v>111.50028303586424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'Resultados 2000 - 2005'!$H$4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'Resultados 2000 - 2005'!$C$5:$C$59</c:f>
              <c:strCache>
                <c:ptCount val="5"/>
                <c:pt idx="0">
                  <c:v>Temporal</c:v>
                </c:pt>
                <c:pt idx="1">
                  <c:v>Contextual and 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'Resultados 2000 - 2005'!$H$5:$H$59</c:f>
              <c:numCache>
                <c:formatCode>0.00</c:formatCode>
                <c:ptCount val="5"/>
                <c:pt idx="0">
                  <c:v>52.070030418850955</c:v>
                </c:pt>
                <c:pt idx="1">
                  <c:v>52.374827623281249</c:v>
                </c:pt>
                <c:pt idx="2">
                  <c:v>51.379664750816318</c:v>
                </c:pt>
                <c:pt idx="3">
                  <c:v>51.578544926707075</c:v>
                </c:pt>
                <c:pt idx="4">
                  <c:v>50.632911599962071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955072"/>
        <c:axId val="52278336"/>
      </c:lineChart>
      <c:catAx>
        <c:axId val="54995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2278336"/>
        <c:crosses val="autoZero"/>
        <c:auto val="1"/>
        <c:lblAlgn val="ctr"/>
        <c:lblOffset val="100"/>
        <c:noMultiLvlLbl val="0"/>
      </c:catAx>
      <c:valAx>
        <c:axId val="52278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995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'Resultados 2000 - 2005'!$D$4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2000 - 2005'!$D$25:$D$63</c:f>
              <c:numCache>
                <c:formatCode>0.00</c:formatCode>
                <c:ptCount val="4"/>
                <c:pt idx="0">
                  <c:v>50.012371191730153</c:v>
                </c:pt>
                <c:pt idx="1">
                  <c:v>36.743782916373171</c:v>
                </c:pt>
                <c:pt idx="2">
                  <c:v>49.246875714305716</c:v>
                </c:pt>
                <c:pt idx="3">
                  <c:v>48.608962816452006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'Resultados 2000 - 2005'!$E$4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2000 - 2005'!$E$25:$E$63</c:f>
              <c:numCache>
                <c:formatCode>0.00</c:formatCode>
                <c:ptCount val="4"/>
                <c:pt idx="0">
                  <c:v>81.999424987942476</c:v>
                </c:pt>
                <c:pt idx="1">
                  <c:v>69.521251620212098</c:v>
                </c:pt>
                <c:pt idx="2">
                  <c:v>84.673319281027574</c:v>
                </c:pt>
                <c:pt idx="3">
                  <c:v>84.138540422410543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'Resultados 2000 - 2005'!$F$4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2000 - 2005'!$F$25:$F$63</c:f>
              <c:numCache>
                <c:formatCode>0.00</c:formatCode>
                <c:ptCount val="4"/>
                <c:pt idx="0">
                  <c:v>64.147471761641427</c:v>
                </c:pt>
                <c:pt idx="1">
                  <c:v>59.168192485038503</c:v>
                </c:pt>
                <c:pt idx="2">
                  <c:v>63.584249981605275</c:v>
                </c:pt>
                <c:pt idx="3">
                  <c:v>61.479893914956861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'Resultados 2000 - 2005'!$G$4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2000 - 2005'!$G$25:$G$63</c:f>
              <c:numCache>
                <c:formatCode>0.00</c:formatCode>
                <c:ptCount val="4"/>
                <c:pt idx="0">
                  <c:v>115.13363428181918</c:v>
                </c:pt>
                <c:pt idx="1">
                  <c:v>103.33250943495761</c:v>
                </c:pt>
                <c:pt idx="2">
                  <c:v>111.50028303586424</c:v>
                </c:pt>
                <c:pt idx="3">
                  <c:v>111.28228196110699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'Resultados 2000 - 2005'!$H$4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'Resultados 2000 - 2005'!$C$25:$C$63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'Resultados 2000 - 2005'!$H$25:$H$63</c:f>
              <c:numCache>
                <c:formatCode>0.00</c:formatCode>
                <c:ptCount val="4"/>
                <c:pt idx="0">
                  <c:v>51.379664750816318</c:v>
                </c:pt>
                <c:pt idx="1">
                  <c:v>51.578544926707075</c:v>
                </c:pt>
                <c:pt idx="2">
                  <c:v>50.632911599962071</c:v>
                </c:pt>
                <c:pt idx="3">
                  <c:v>49.997333229423774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956608"/>
        <c:axId val="52280640"/>
      </c:lineChart>
      <c:catAx>
        <c:axId val="549956608"/>
        <c:scaling>
          <c:orientation val="maxMin"/>
        </c:scaling>
        <c:delete val="0"/>
        <c:axPos val="b"/>
        <c:majorTickMark val="out"/>
        <c:minorTickMark val="none"/>
        <c:tickLblPos val="nextTo"/>
        <c:crossAx val="52280640"/>
        <c:crosses val="autoZero"/>
        <c:auto val="1"/>
        <c:lblAlgn val="ctr"/>
        <c:lblOffset val="100"/>
        <c:noMultiLvlLbl val="0"/>
      </c:catAx>
      <c:valAx>
        <c:axId val="52280640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4995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Consolidação!$C$7:$C$11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Consolidação!$N$7:$N$11</c:f>
              <c:numCache>
                <c:formatCode>0.00</c:formatCode>
                <c:ptCount val="4"/>
                <c:pt idx="0">
                  <c:v>64.815936189340277</c:v>
                </c:pt>
                <c:pt idx="1">
                  <c:v>58.71825024420442</c:v>
                </c:pt>
                <c:pt idx="2">
                  <c:v>64.07362419706763</c:v>
                </c:pt>
                <c:pt idx="3">
                  <c:v>57.172561867522191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165376"/>
        <c:axId val="552290560"/>
      </c:barChart>
      <c:catAx>
        <c:axId val="552165376"/>
        <c:scaling>
          <c:orientation val="maxMin"/>
        </c:scaling>
        <c:delete val="0"/>
        <c:axPos val="b"/>
        <c:majorTickMark val="out"/>
        <c:minorTickMark val="none"/>
        <c:tickLblPos val="nextTo"/>
        <c:crossAx val="552290560"/>
        <c:crosses val="autoZero"/>
        <c:auto val="1"/>
        <c:lblAlgn val="ctr"/>
        <c:lblOffset val="100"/>
        <c:noMultiLvlLbl val="0"/>
      </c:catAx>
      <c:valAx>
        <c:axId val="552290560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5216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Consolidação!$P$4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Consolidação!$P$5:$P$10</c:f>
              <c:numCache>
                <c:formatCode>0.00</c:formatCode>
                <c:ptCount val="5"/>
                <c:pt idx="0">
                  <c:v>35.999092202347626</c:v>
                </c:pt>
                <c:pt idx="1">
                  <c:v>56.324939788247107</c:v>
                </c:pt>
                <c:pt idx="2">
                  <c:v>55.881174496001833</c:v>
                </c:pt>
                <c:pt idx="3">
                  <c:v>42.534926249597959</c:v>
                </c:pt>
                <c:pt idx="4">
                  <c:v>52.03058380111483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Consolidação!$Q$4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Consolidação!$Q$5:$Q$10</c:f>
              <c:numCache>
                <c:formatCode>0.00</c:formatCode>
                <c:ptCount val="5"/>
                <c:pt idx="0">
                  <c:v>50.541926948763589</c:v>
                </c:pt>
                <c:pt idx="1">
                  <c:v>86.183267129465349</c:v>
                </c:pt>
                <c:pt idx="2">
                  <c:v>77.031942259726947</c:v>
                </c:pt>
                <c:pt idx="3">
                  <c:v>65.172229205716036</c:v>
                </c:pt>
                <c:pt idx="4">
                  <c:v>78.53524901485946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Consolidação!$R$4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Consolidação!$R$5:$R$10</c:f>
              <c:numCache>
                <c:formatCode>0.00</c:formatCode>
                <c:ptCount val="5"/>
                <c:pt idx="0">
                  <c:v>47.844327002357467</c:v>
                </c:pt>
                <c:pt idx="1">
                  <c:v>55.397692336352911</c:v>
                </c:pt>
                <c:pt idx="2">
                  <c:v>55.868627224235134</c:v>
                </c:pt>
                <c:pt idx="3">
                  <c:v>56.026324973617214</c:v>
                </c:pt>
                <c:pt idx="4">
                  <c:v>56.137247242245394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Consolidação!$S$4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Consolidação!$S$5:$S$10</c:f>
              <c:numCache>
                <c:formatCode>0.00</c:formatCode>
                <c:ptCount val="5"/>
                <c:pt idx="0">
                  <c:v>66.365439580771167</c:v>
                </c:pt>
                <c:pt idx="1">
                  <c:v>93.120772491498997</c:v>
                </c:pt>
                <c:pt idx="2">
                  <c:v>90.745879012995005</c:v>
                </c:pt>
                <c:pt idx="3">
                  <c:v>85.053335786254408</c:v>
                </c:pt>
                <c:pt idx="4">
                  <c:v>89.033212988362621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Consolidação!$T$4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Consolidação!$O$5:$O$10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Consolidação!$T$5:$T$10</c:f>
              <c:numCache>
                <c:formatCode>0.00</c:formatCode>
                <c:ptCount val="5"/>
                <c:pt idx="0">
                  <c:v>35.050920407657827</c:v>
                </c:pt>
                <c:pt idx="1">
                  <c:v>44.897240787759792</c:v>
                </c:pt>
                <c:pt idx="2">
                  <c:v>44.552057953742477</c:v>
                </c:pt>
                <c:pt idx="3">
                  <c:v>44.80443500583651</c:v>
                </c:pt>
                <c:pt idx="4">
                  <c:v>44.631827938755812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66912"/>
        <c:axId val="552292288"/>
      </c:lineChart>
      <c:catAx>
        <c:axId val="5521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52292288"/>
        <c:crosses val="autoZero"/>
        <c:auto val="1"/>
        <c:lblAlgn val="ctr"/>
        <c:lblOffset val="100"/>
        <c:noMultiLvlLbl val="0"/>
      </c:catAx>
      <c:valAx>
        <c:axId val="552292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1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Methods</a:t>
            </a:r>
            <a:r>
              <a:rPr lang="pt-BR" baseline="0"/>
              <a:t> Evolutions over Networks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Consolidação!$P$4</c:f>
              <c:strCache>
                <c:ptCount val="1"/>
                <c:pt idx="0">
                  <c:v>gr-qc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Consolidação!$P$7:$P$11</c:f>
              <c:numCache>
                <c:formatCode>0.00</c:formatCode>
                <c:ptCount val="4"/>
                <c:pt idx="0">
                  <c:v>55.881174496001833</c:v>
                </c:pt>
                <c:pt idx="1">
                  <c:v>42.534926249597959</c:v>
                </c:pt>
                <c:pt idx="2">
                  <c:v>52.03058380111483</c:v>
                </c:pt>
                <c:pt idx="3">
                  <c:v>46.162015995297367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Consolidação!$Q$4</c:f>
              <c:strCache>
                <c:ptCount val="1"/>
                <c:pt idx="0">
                  <c:v>hep-th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Consolidação!$Q$7:$Q$11</c:f>
              <c:numCache>
                <c:formatCode>0.00</c:formatCode>
                <c:ptCount val="4"/>
                <c:pt idx="0">
                  <c:v>77.031942259726947</c:v>
                </c:pt>
                <c:pt idx="1">
                  <c:v>65.172229205716036</c:v>
                </c:pt>
                <c:pt idx="2">
                  <c:v>78.53524901485946</c:v>
                </c:pt>
                <c:pt idx="3">
                  <c:v>68.362597039114462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Consolidação!$R$4</c:f>
              <c:strCache>
                <c:ptCount val="1"/>
                <c:pt idx="0">
                  <c:v>hep-ph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Consolidação!$R$7:$R$11</c:f>
              <c:numCache>
                <c:formatCode>0.00</c:formatCode>
                <c:ptCount val="4"/>
                <c:pt idx="0">
                  <c:v>55.868627224235134</c:v>
                </c:pt>
                <c:pt idx="1">
                  <c:v>56.026324973617214</c:v>
                </c:pt>
                <c:pt idx="2">
                  <c:v>56.137247242245394</c:v>
                </c:pt>
                <c:pt idx="3">
                  <c:v>51.621009669355189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Consolidação!$S$4</c:f>
              <c:strCache>
                <c:ptCount val="1"/>
                <c:pt idx="0">
                  <c:v>cond-mat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Consolidação!$S$7:$S$11</c:f>
              <c:numCache>
                <c:formatCode>0.00</c:formatCode>
                <c:ptCount val="4"/>
                <c:pt idx="0">
                  <c:v>90.745879012995005</c:v>
                </c:pt>
                <c:pt idx="1">
                  <c:v>85.053335786254408</c:v>
                </c:pt>
                <c:pt idx="2">
                  <c:v>89.033212988362621</c:v>
                </c:pt>
                <c:pt idx="3">
                  <c:v>79.743106036135075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Consolidação!$T$4</c:f>
              <c:strCache>
                <c:ptCount val="1"/>
                <c:pt idx="0">
                  <c:v>astro-ph</c:v>
                </c:pt>
              </c:strCache>
            </c:strRef>
          </c:tx>
          <c:cat>
            <c:strRef>
              <c:f>Consolidação!$O$7:$O$11</c:f>
              <c:strCache>
                <c:ptCount val="4"/>
                <c:pt idx="0">
                  <c:v>Temporal Weighted</c:v>
                </c:pt>
                <c:pt idx="1">
                  <c:v>Contextual Weighted</c:v>
                </c:pt>
                <c:pt idx="2">
                  <c:v>Contextual and Temporal Weighted</c:v>
                </c:pt>
                <c:pt idx="3">
                  <c:v>Baseline</c:v>
                </c:pt>
              </c:strCache>
            </c:strRef>
          </c:cat>
          <c:val>
            <c:numRef>
              <c:f>Consolidação!$T$7:$T$11</c:f>
              <c:numCache>
                <c:formatCode>0.00</c:formatCode>
                <c:ptCount val="4"/>
                <c:pt idx="0">
                  <c:v>44.552057953742477</c:v>
                </c:pt>
                <c:pt idx="1">
                  <c:v>44.80443500583651</c:v>
                </c:pt>
                <c:pt idx="2">
                  <c:v>44.631827938755812</c:v>
                </c:pt>
                <c:pt idx="3">
                  <c:v>39.974080597708806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2048"/>
        <c:axId val="552294592"/>
      </c:lineChart>
      <c:catAx>
        <c:axId val="50242048"/>
        <c:scaling>
          <c:orientation val="maxMin"/>
        </c:scaling>
        <c:delete val="0"/>
        <c:axPos val="b"/>
        <c:majorTickMark val="out"/>
        <c:minorTickMark val="none"/>
        <c:tickLblPos val="nextTo"/>
        <c:crossAx val="552294592"/>
        <c:crosses val="autoZero"/>
        <c:auto val="1"/>
        <c:lblAlgn val="ctr"/>
        <c:lblOffset val="100"/>
        <c:noMultiLvlLbl val="0"/>
      </c:catAx>
      <c:valAx>
        <c:axId val="55229459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5024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Consolidação!$C$5:$C$10</c:f>
              <c:strCache>
                <c:ptCount val="5"/>
                <c:pt idx="0">
                  <c:v>Topological</c:v>
                </c:pt>
                <c:pt idx="1">
                  <c:v>Temporal</c:v>
                </c:pt>
                <c:pt idx="2">
                  <c:v>Temporal Weighted</c:v>
                </c:pt>
                <c:pt idx="3">
                  <c:v>Contextual Weighted</c:v>
                </c:pt>
                <c:pt idx="4">
                  <c:v>Contextual and Temporal Weighted</c:v>
                </c:pt>
              </c:strCache>
            </c:strRef>
          </c:cat>
          <c:val>
            <c:numRef>
              <c:f>Consolidação!$N$5:$N$10</c:f>
              <c:numCache>
                <c:formatCode>0.00</c:formatCode>
                <c:ptCount val="5"/>
                <c:pt idx="0">
                  <c:v>47.160341228379536</c:v>
                </c:pt>
                <c:pt idx="1">
                  <c:v>67.184782506664831</c:v>
                </c:pt>
                <c:pt idx="2">
                  <c:v>64.815936189340277</c:v>
                </c:pt>
                <c:pt idx="3">
                  <c:v>58.71825024420442</c:v>
                </c:pt>
                <c:pt idx="4">
                  <c:v>64.07362419706763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168960"/>
        <c:axId val="552755776"/>
      </c:barChart>
      <c:catAx>
        <c:axId val="55216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52755776"/>
        <c:crosses val="autoZero"/>
        <c:auto val="1"/>
        <c:lblAlgn val="ctr"/>
        <c:lblOffset val="100"/>
        <c:noMultiLvlLbl val="0"/>
      </c:catAx>
      <c:valAx>
        <c:axId val="552755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16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X TS'!$C$7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TS'!$D$7:$H$7</c:f>
            </c:numRef>
          </c:val>
        </c:ser>
        <c:ser>
          <c:idx val="1"/>
          <c:order val="1"/>
          <c:tx>
            <c:strRef>
              <c:f>'Top X TS'!$C$8</c:f>
              <c:strCache>
                <c:ptCount val="1"/>
                <c:pt idx="0">
                  <c:v>Common Neighbors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TS'!$D$8:$H$8</c:f>
              <c:numCache>
                <c:formatCode>0.00</c:formatCode>
                <c:ptCount val="5"/>
                <c:pt idx="0">
                  <c:v>56.380414513293204</c:v>
                </c:pt>
                <c:pt idx="1">
                  <c:v>50.585637331311638</c:v>
                </c:pt>
                <c:pt idx="2">
                  <c:v>49.33391084812623</c:v>
                </c:pt>
                <c:pt idx="3">
                  <c:v>63.653874187198333</c:v>
                </c:pt>
                <c:pt idx="4">
                  <c:v>37.92836710886683</c:v>
                </c:pt>
              </c:numCache>
            </c:numRef>
          </c:val>
        </c:ser>
        <c:ser>
          <c:idx val="2"/>
          <c:order val="2"/>
          <c:tx>
            <c:strRef>
              <c:f>'Top X TS'!$C$9</c:f>
              <c:strCache>
                <c:ptCount val="1"/>
                <c:pt idx="0">
                  <c:v>Adamic Adar similarity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TS'!$D$9:$H$9</c:f>
              <c:numCache>
                <c:formatCode>0.00</c:formatCode>
                <c:ptCount val="5"/>
                <c:pt idx="0">
                  <c:v>56.380414513293204</c:v>
                </c:pt>
                <c:pt idx="1">
                  <c:v>62.629836695909653</c:v>
                </c:pt>
                <c:pt idx="2">
                  <c:v>53.445070085470078</c:v>
                </c:pt>
                <c:pt idx="3">
                  <c:v>66.150104547480638</c:v>
                </c:pt>
                <c:pt idx="4">
                  <c:v>36.908787347875787</c:v>
                </c:pt>
              </c:numCache>
            </c:numRef>
          </c:val>
        </c:ser>
        <c:ser>
          <c:idx val="3"/>
          <c:order val="3"/>
          <c:tx>
            <c:strRef>
              <c:f>'Top X TS'!$C$10</c:f>
              <c:strCache>
                <c:ptCount val="1"/>
                <c:pt idx="0">
                  <c:v>Jaccard similarity coefficient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TS'!$D$10:$H$10</c:f>
              <c:numCache>
                <c:formatCode>0.00</c:formatCode>
                <c:ptCount val="5"/>
                <c:pt idx="0">
                  <c:v>56.380414513293204</c:v>
                </c:pt>
                <c:pt idx="1">
                  <c:v>66.243096505289046</c:v>
                </c:pt>
                <c:pt idx="2">
                  <c:v>47.091460355029582</c:v>
                </c:pt>
                <c:pt idx="3">
                  <c:v>58.661413466633768</c:v>
                </c:pt>
                <c:pt idx="4">
                  <c:v>33.238300208308033</c:v>
                </c:pt>
              </c:numCache>
            </c:numRef>
          </c:val>
        </c:ser>
        <c:ser>
          <c:idx val="4"/>
          <c:order val="4"/>
          <c:tx>
            <c:strRef>
              <c:f>'Top X TS'!$C$11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TS'!$D$11:$H$11</c:f>
              <c:numCache>
                <c:formatCode>0.00</c:formatCode>
                <c:ptCount val="5"/>
                <c:pt idx="0">
                  <c:v>4.0271724652352283</c:v>
                </c:pt>
                <c:pt idx="1">
                  <c:v>2.4088398729196023</c:v>
                </c:pt>
                <c:pt idx="2">
                  <c:v>26.535664168310316</c:v>
                </c:pt>
                <c:pt idx="3">
                  <c:v>4.9924607205645755</c:v>
                </c:pt>
                <c:pt idx="4">
                  <c:v>5.5057307093516368</c:v>
                </c:pt>
              </c:numCache>
            </c:numRef>
          </c:val>
        </c:ser>
        <c:ser>
          <c:idx val="5"/>
          <c:order val="5"/>
          <c:tx>
            <c:strRef>
              <c:f>'Top X TS'!$C$12</c:f>
              <c:strCache>
                <c:ptCount val="1"/>
                <c:pt idx="0">
                  <c:v>TS (β = 0.8)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TS'!$D$12:$H$12</c:f>
              <c:numCache>
                <c:formatCode>0.00</c:formatCode>
                <c:ptCount val="5"/>
                <c:pt idx="0">
                  <c:v>56.380414513293204</c:v>
                </c:pt>
                <c:pt idx="1">
                  <c:v>79.491715806346861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37.520535204470413</c:v>
                </c:pt>
              </c:numCache>
            </c:numRef>
          </c:val>
        </c:ser>
        <c:ser>
          <c:idx val="6"/>
          <c:order val="6"/>
          <c:tx>
            <c:strRef>
              <c:f>'Top X TS'!$C$13</c:f>
              <c:strCache>
                <c:ptCount val="1"/>
                <c:pt idx="0">
                  <c:v>TS (β = 0.5)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TS'!$D$13:$H$13</c:f>
              <c:numCache>
                <c:formatCode>0.00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46.717718606180135</c:v>
                </c:pt>
                <c:pt idx="3">
                  <c:v>67.398219727621765</c:v>
                </c:pt>
                <c:pt idx="4">
                  <c:v>38.540114965461456</c:v>
                </c:pt>
              </c:numCache>
            </c:numRef>
          </c:val>
        </c:ser>
        <c:ser>
          <c:idx val="7"/>
          <c:order val="7"/>
          <c:tx>
            <c:strRef>
              <c:f>'Top X TS'!$C$14</c:f>
              <c:strCache>
                <c:ptCount val="1"/>
                <c:pt idx="0">
                  <c:v>TS (β =  0.2)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'Top X TS'!$D$6:$H$6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'Top X TS'!$D$14:$H$14</c:f>
              <c:numCache>
                <c:formatCode>0.00</c:formatCode>
                <c:ptCount val="5"/>
                <c:pt idx="0">
                  <c:v>60.407586978528435</c:v>
                </c:pt>
                <c:pt idx="1">
                  <c:v>80.696135742806661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37.112703300074003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168448"/>
        <c:axId val="552757504"/>
      </c:barChart>
      <c:catAx>
        <c:axId val="5521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52757504"/>
        <c:crosses val="autoZero"/>
        <c:auto val="1"/>
        <c:lblAlgn val="ctr"/>
        <c:lblOffset val="100"/>
        <c:noMultiLvlLbl val="0"/>
      </c:catAx>
      <c:valAx>
        <c:axId val="552757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216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65</xdr:row>
      <xdr:rowOff>57149</xdr:rowOff>
    </xdr:from>
    <xdr:to>
      <xdr:col>5</xdr:col>
      <xdr:colOff>419099</xdr:colOff>
      <xdr:row>84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65</xdr:row>
      <xdr:rowOff>47624</xdr:rowOff>
    </xdr:from>
    <xdr:to>
      <xdr:col>13</xdr:col>
      <xdr:colOff>552450</xdr:colOff>
      <xdr:row>84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6</xdr:col>
      <xdr:colOff>552450</xdr:colOff>
      <xdr:row>83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64</xdr:row>
      <xdr:rowOff>19050</xdr:rowOff>
    </xdr:from>
    <xdr:to>
      <xdr:col>15</xdr:col>
      <xdr:colOff>523875</xdr:colOff>
      <xdr:row>83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12</xdr:row>
      <xdr:rowOff>123825</xdr:rowOff>
    </xdr:from>
    <xdr:to>
      <xdr:col>7</xdr:col>
      <xdr:colOff>123825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12</xdr:row>
      <xdr:rowOff>47625</xdr:rowOff>
    </xdr:from>
    <xdr:to>
      <xdr:col>17</xdr:col>
      <xdr:colOff>66675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27</xdr:col>
      <xdr:colOff>571500</xdr:colOff>
      <xdr:row>31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6</xdr:col>
      <xdr:colOff>533400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147637</xdr:rowOff>
    </xdr:from>
    <xdr:to>
      <xdr:col>8</xdr:col>
      <xdr:colOff>428625</xdr:colOff>
      <xdr:row>34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16</xdr:row>
      <xdr:rowOff>95249</xdr:rowOff>
    </xdr:from>
    <xdr:to>
      <xdr:col>17</xdr:col>
      <xdr:colOff>438149</xdr:colOff>
      <xdr:row>34</xdr:row>
      <xdr:rowOff>123824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35</xdr:row>
      <xdr:rowOff>176212</xdr:rowOff>
    </xdr:from>
    <xdr:to>
      <xdr:col>6</xdr:col>
      <xdr:colOff>161925</xdr:colOff>
      <xdr:row>50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36</xdr:row>
      <xdr:rowOff>76200</xdr:rowOff>
    </xdr:from>
    <xdr:to>
      <xdr:col>14</xdr:col>
      <xdr:colOff>514350</xdr:colOff>
      <xdr:row>50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123825</xdr:colOff>
      <xdr:row>52</xdr:row>
      <xdr:rowOff>95250</xdr:rowOff>
    </xdr:from>
    <xdr:to>
      <xdr:col>10</xdr:col>
      <xdr:colOff>1647825</xdr:colOff>
      <xdr:row>66</xdr:row>
      <xdr:rowOff>171450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80961</xdr:rowOff>
    </xdr:from>
    <xdr:to>
      <xdr:col>9</xdr:col>
      <xdr:colOff>114300</xdr:colOff>
      <xdr:row>31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17</xdr:row>
      <xdr:rowOff>57150</xdr:rowOff>
    </xdr:from>
    <xdr:to>
      <xdr:col>18</xdr:col>
      <xdr:colOff>190500</xdr:colOff>
      <xdr:row>31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85724</xdr:colOff>
      <xdr:row>33</xdr:row>
      <xdr:rowOff>52387</xdr:rowOff>
    </xdr:from>
    <xdr:to>
      <xdr:col>8</xdr:col>
      <xdr:colOff>561974</xdr:colOff>
      <xdr:row>47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33</xdr:row>
      <xdr:rowOff>76200</xdr:rowOff>
    </xdr:from>
    <xdr:to>
      <xdr:col>18</xdr:col>
      <xdr:colOff>95250</xdr:colOff>
      <xdr:row>47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257175</xdr:colOff>
      <xdr:row>50</xdr:row>
      <xdr:rowOff>90487</xdr:rowOff>
    </xdr:from>
    <xdr:to>
      <xdr:col>10</xdr:col>
      <xdr:colOff>1781175</xdr:colOff>
      <xdr:row>64</xdr:row>
      <xdr:rowOff>166687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31</xdr:row>
      <xdr:rowOff>138111</xdr:rowOff>
    </xdr:from>
    <xdr:to>
      <xdr:col>9</xdr:col>
      <xdr:colOff>285750</xdr:colOff>
      <xdr:row>50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31</xdr:row>
      <xdr:rowOff>104775</xdr:rowOff>
    </xdr:from>
    <xdr:to>
      <xdr:col>19</xdr:col>
      <xdr:colOff>76200</xdr:colOff>
      <xdr:row>50</xdr:row>
      <xdr:rowOff>52388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266701</xdr:colOff>
      <xdr:row>51</xdr:row>
      <xdr:rowOff>23812</xdr:rowOff>
    </xdr:from>
    <xdr:to>
      <xdr:col>9</xdr:col>
      <xdr:colOff>285750</xdr:colOff>
      <xdr:row>65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51</xdr:row>
      <xdr:rowOff>47625</xdr:rowOff>
    </xdr:from>
    <xdr:to>
      <xdr:col>18</xdr:col>
      <xdr:colOff>476249</xdr:colOff>
      <xdr:row>65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20</xdr:row>
      <xdr:rowOff>33337</xdr:rowOff>
    </xdr:from>
    <xdr:to>
      <xdr:col>8</xdr:col>
      <xdr:colOff>28575</xdr:colOff>
      <xdr:row>34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20</xdr:row>
      <xdr:rowOff>66675</xdr:rowOff>
    </xdr:from>
    <xdr:to>
      <xdr:col>15</xdr:col>
      <xdr:colOff>314325</xdr:colOff>
      <xdr:row>34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36</xdr:row>
      <xdr:rowOff>52386</xdr:rowOff>
    </xdr:from>
    <xdr:to>
      <xdr:col>9</xdr:col>
      <xdr:colOff>542925</xdr:colOff>
      <xdr:row>54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742950</xdr:colOff>
      <xdr:row>36</xdr:row>
      <xdr:rowOff>104775</xdr:rowOff>
    </xdr:from>
    <xdr:to>
      <xdr:col>20</xdr:col>
      <xdr:colOff>314325</xdr:colOff>
      <xdr:row>54</xdr:row>
      <xdr:rowOff>138114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65"/>
  <sheetViews>
    <sheetView workbookViewId="0">
      <selection activeCell="K4" sqref="K4:P4"/>
    </sheetView>
  </sheetViews>
  <sheetFormatPr defaultRowHeight="15" x14ac:dyDescent="0.25"/>
  <cols>
    <col min="3" max="3" width="33.28515625" bestFit="1" customWidth="1"/>
    <col min="11" max="11" width="33.28515625" bestFit="1" customWidth="1"/>
  </cols>
  <sheetData>
    <row r="4" spans="3:16" ht="21" x14ac:dyDescent="0.35">
      <c r="C4" s="45" t="s">
        <v>66</v>
      </c>
      <c r="D4" s="45"/>
      <c r="E4" s="45"/>
      <c r="F4" s="45"/>
      <c r="G4" s="45"/>
      <c r="H4" s="45"/>
      <c r="K4" s="45" t="s">
        <v>72</v>
      </c>
      <c r="L4" s="45"/>
      <c r="M4" s="45"/>
      <c r="N4" s="45"/>
      <c r="O4" s="45"/>
      <c r="P4" s="45"/>
    </row>
    <row r="6" spans="3:16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</row>
    <row r="7" spans="3:16" x14ac:dyDescent="0.25">
      <c r="C7" s="14" t="s">
        <v>9</v>
      </c>
      <c r="D7" s="3">
        <v>0.18125049612362076</v>
      </c>
      <c r="E7" s="3">
        <v>0.1082496997376321</v>
      </c>
      <c r="F7" s="3">
        <v>0.13721253095198055</v>
      </c>
      <c r="G7" s="3">
        <v>0.11081716547163969</v>
      </c>
      <c r="H7" s="3">
        <v>0.23497753808392538</v>
      </c>
      <c r="K7" s="14" t="s">
        <v>9</v>
      </c>
      <c r="L7" s="3">
        <v>0.14107380628098368</v>
      </c>
      <c r="M7" s="3">
        <v>7.2309814841016284E-2</v>
      </c>
      <c r="N7" s="3">
        <v>0.27034177613169963</v>
      </c>
      <c r="O7" s="3">
        <v>7.6380933601495837E-2</v>
      </c>
      <c r="P7" s="3">
        <v>0.19514004047790037</v>
      </c>
    </row>
    <row r="8" spans="3:16" x14ac:dyDescent="0.25">
      <c r="C8" s="15" t="s">
        <v>5</v>
      </c>
      <c r="D8" s="5">
        <v>56.380414513293204</v>
      </c>
      <c r="E8" s="5">
        <v>50.585637331311638</v>
      </c>
      <c r="F8" s="5">
        <v>49.33391084812623</v>
      </c>
      <c r="G8" s="5">
        <v>63.653874187198333</v>
      </c>
      <c r="H8" s="5">
        <v>37.92836710886683</v>
      </c>
      <c r="K8" s="15" t="s">
        <v>5</v>
      </c>
      <c r="L8" s="5">
        <v>32.150810051826525</v>
      </c>
      <c r="M8" s="5">
        <v>77.008155640850319</v>
      </c>
      <c r="N8" s="5">
        <v>58.315883419674044</v>
      </c>
      <c r="O8" s="5">
        <v>101.50130040699635</v>
      </c>
      <c r="P8" s="5">
        <v>51.132779015227761</v>
      </c>
    </row>
    <row r="9" spans="3:16" x14ac:dyDescent="0.25">
      <c r="C9" s="15" t="s">
        <v>6</v>
      </c>
      <c r="D9" s="5">
        <v>56.380414513293204</v>
      </c>
      <c r="E9" s="5">
        <v>62.629836695909653</v>
      </c>
      <c r="F9" s="5">
        <v>53.445070085470078</v>
      </c>
      <c r="G9" s="5">
        <v>66.150104547480638</v>
      </c>
      <c r="H9" s="5">
        <v>36.908787347875787</v>
      </c>
      <c r="K9" s="15" t="s">
        <v>6</v>
      </c>
      <c r="L9" s="5">
        <v>42.867746735768698</v>
      </c>
      <c r="M9" s="5">
        <v>75.9385979236163</v>
      </c>
      <c r="N9" s="5">
        <v>59.571917831790088</v>
      </c>
      <c r="O9" s="5">
        <v>111.09334769631732</v>
      </c>
      <c r="P9" s="5">
        <v>52.792399793350768</v>
      </c>
    </row>
    <row r="10" spans="3:16" x14ac:dyDescent="0.25">
      <c r="C10" s="15" t="s">
        <v>7</v>
      </c>
      <c r="D10" s="5">
        <v>56.380414513293204</v>
      </c>
      <c r="E10" s="5">
        <v>66.243096505289046</v>
      </c>
      <c r="F10" s="5">
        <v>47.091460355029582</v>
      </c>
      <c r="G10" s="5">
        <v>58.661413466633768</v>
      </c>
      <c r="H10" s="5">
        <v>33.238300208308033</v>
      </c>
      <c r="K10" s="15" t="s">
        <v>7</v>
      </c>
      <c r="L10" s="5">
        <v>39.805764826070934</v>
      </c>
      <c r="M10" s="5">
        <v>58.825674447871783</v>
      </c>
      <c r="N10" s="5">
        <v>37.232448644868803</v>
      </c>
      <c r="O10" s="5">
        <v>84.235615286218632</v>
      </c>
      <c r="P10" s="5">
        <v>50.570428173053855</v>
      </c>
    </row>
    <row r="11" spans="3:16" x14ac:dyDescent="0.25">
      <c r="C11" s="15" t="s">
        <v>8</v>
      </c>
      <c r="D11" s="5">
        <v>4.0271724652352283</v>
      </c>
      <c r="E11" s="5">
        <v>2.4088398729196023</v>
      </c>
      <c r="F11" s="5">
        <v>26.535664168310316</v>
      </c>
      <c r="G11" s="5">
        <v>4.9924607205645755</v>
      </c>
      <c r="H11" s="5">
        <v>5.5057307093516368</v>
      </c>
      <c r="K11" s="15" t="s">
        <v>8</v>
      </c>
      <c r="L11" s="5">
        <v>0</v>
      </c>
      <c r="M11" s="5">
        <v>10.695577172340323</v>
      </c>
      <c r="N11" s="5">
        <v>51.228260665590575</v>
      </c>
      <c r="O11" s="5">
        <v>40.635400334759709</v>
      </c>
      <c r="P11" s="5">
        <v>12.33057090522794</v>
      </c>
    </row>
    <row r="12" spans="3:16" x14ac:dyDescent="0.25">
      <c r="C12" s="16" t="s">
        <v>48</v>
      </c>
      <c r="D12" s="4">
        <f>AVERAGE(D8:D11)</f>
        <v>43.292104001278709</v>
      </c>
      <c r="E12" s="4">
        <f t="shared" ref="E12:H12" si="0">AVERAGE(E8:E11)</f>
        <v>45.466852601357488</v>
      </c>
      <c r="F12" s="4">
        <f t="shared" si="0"/>
        <v>44.101526364234054</v>
      </c>
      <c r="G12" s="4">
        <f t="shared" si="0"/>
        <v>48.364463230469326</v>
      </c>
      <c r="H12" s="4">
        <f t="shared" si="0"/>
        <v>28.39529634360057</v>
      </c>
      <c r="K12" s="24" t="s">
        <v>48</v>
      </c>
      <c r="L12" s="9">
        <f>AVERAGE(L8:L11)</f>
        <v>28.706080403416543</v>
      </c>
      <c r="M12" s="9">
        <f t="shared" ref="M12:P12" si="1">AVERAGE(M8:M11)</f>
        <v>55.61700129616969</v>
      </c>
      <c r="N12" s="9">
        <f t="shared" si="1"/>
        <v>51.58712764048088</v>
      </c>
      <c r="O12" s="9">
        <f t="shared" si="1"/>
        <v>84.366415931073007</v>
      </c>
      <c r="P12" s="9">
        <f t="shared" si="1"/>
        <v>41.706544471715077</v>
      </c>
    </row>
    <row r="13" spans="3:16" x14ac:dyDescent="0.25">
      <c r="C13" s="15" t="s">
        <v>11</v>
      </c>
      <c r="D13" s="5">
        <v>56.380414513293204</v>
      </c>
      <c r="E13" s="5">
        <v>79.491715806346861</v>
      </c>
      <c r="F13" s="5">
        <v>46.717718606180135</v>
      </c>
      <c r="G13" s="5">
        <v>67.398219727621765</v>
      </c>
      <c r="H13" s="5">
        <v>37.520535204470413</v>
      </c>
      <c r="K13" s="20" t="s">
        <v>63</v>
      </c>
      <c r="L13" s="10">
        <v>55.115674374559752</v>
      </c>
      <c r="M13" s="10">
        <v>93.051521399360809</v>
      </c>
      <c r="N13" s="10">
        <v>64.147471761641441</v>
      </c>
      <c r="O13" s="10">
        <v>116.84857606990991</v>
      </c>
      <c r="P13" s="10">
        <v>52.380923567369862</v>
      </c>
    </row>
    <row r="14" spans="3:16" x14ac:dyDescent="0.25">
      <c r="C14" s="15" t="s">
        <v>10</v>
      </c>
      <c r="D14" s="5">
        <v>60.407586978528435</v>
      </c>
      <c r="E14" s="5">
        <v>83.104975615726289</v>
      </c>
      <c r="F14" s="5">
        <v>46.717718606180135</v>
      </c>
      <c r="G14" s="5">
        <v>67.398219727621765</v>
      </c>
      <c r="H14" s="5">
        <v>38.540114965461456</v>
      </c>
      <c r="K14" s="20" t="s">
        <v>64</v>
      </c>
      <c r="L14" s="10">
        <v>53.584683419710871</v>
      </c>
      <c r="M14" s="10">
        <v>93.051521399360809</v>
      </c>
      <c r="N14" s="10">
        <v>64.10261338978016</v>
      </c>
      <c r="O14" s="10">
        <v>119.46458896699743</v>
      </c>
      <c r="P14" s="10">
        <v>51.832288599395305</v>
      </c>
    </row>
    <row r="15" spans="3:16" x14ac:dyDescent="0.25">
      <c r="C15" s="15" t="s">
        <v>47</v>
      </c>
      <c r="D15" s="5">
        <v>60.407586978528435</v>
      </c>
      <c r="E15" s="5">
        <v>80.696135742806661</v>
      </c>
      <c r="F15" s="5">
        <v>47.091460355029582</v>
      </c>
      <c r="G15" s="5">
        <v>69.894450087904062</v>
      </c>
      <c r="H15" s="5">
        <v>37.112703300074003</v>
      </c>
      <c r="K15" s="20" t="s">
        <v>47</v>
      </c>
      <c r="L15" s="10">
        <v>52.053692464861996</v>
      </c>
      <c r="M15" s="10">
        <v>87.703732813190655</v>
      </c>
      <c r="N15" s="10">
        <v>63.609171299305984</v>
      </c>
      <c r="O15" s="10">
        <v>117.72058036893907</v>
      </c>
      <c r="P15" s="10">
        <v>51.996879089787676</v>
      </c>
    </row>
    <row r="16" spans="3:16" x14ac:dyDescent="0.25">
      <c r="C16" s="16" t="s">
        <v>49</v>
      </c>
      <c r="D16" s="4">
        <f>AVERAGE(D13:D15)</f>
        <v>59.065196156783351</v>
      </c>
      <c r="E16" s="4">
        <f t="shared" ref="E16:H16" si="2">AVERAGE(E13:E15)</f>
        <v>81.097609054959932</v>
      </c>
      <c r="F16" s="4">
        <f t="shared" si="2"/>
        <v>46.842299189129953</v>
      </c>
      <c r="G16" s="4">
        <f t="shared" si="2"/>
        <v>68.23029651438253</v>
      </c>
      <c r="H16" s="4">
        <f t="shared" si="2"/>
        <v>37.724451156668628</v>
      </c>
      <c r="K16" s="24" t="s">
        <v>49</v>
      </c>
      <c r="L16" s="9">
        <f>AVERAGE(L13:L15)</f>
        <v>53.584683419710871</v>
      </c>
      <c r="M16" s="9">
        <f t="shared" ref="M16:P16" si="3">AVERAGE(M13:M15)</f>
        <v>91.268925203970753</v>
      </c>
      <c r="N16" s="9">
        <f t="shared" si="3"/>
        <v>63.953085483575869</v>
      </c>
      <c r="O16" s="9">
        <f t="shared" si="3"/>
        <v>118.01124846861546</v>
      </c>
      <c r="P16" s="9">
        <f t="shared" si="3"/>
        <v>52.070030418850955</v>
      </c>
    </row>
    <row r="17" spans="3:16" x14ac:dyDescent="0.25">
      <c r="C17" s="17" t="s">
        <v>20</v>
      </c>
      <c r="D17" s="6">
        <v>60.407586978528435</v>
      </c>
      <c r="E17" s="6">
        <v>81.900555679266475</v>
      </c>
      <c r="F17" s="6">
        <v>47.838943852728463</v>
      </c>
      <c r="G17" s="6">
        <v>62.405759007057199</v>
      </c>
      <c r="H17" s="6">
        <v>37.724451156668628</v>
      </c>
      <c r="K17" s="21" t="s">
        <v>20</v>
      </c>
      <c r="L17" s="11">
        <v>55.115674374559752</v>
      </c>
      <c r="M17" s="11">
        <v>89.842848247658708</v>
      </c>
      <c r="N17" s="11">
        <v>64.147471761641441</v>
      </c>
      <c r="O17" s="11">
        <v>116.15097263068655</v>
      </c>
      <c r="P17" s="11">
        <v>52.545514057762219</v>
      </c>
    </row>
    <row r="18" spans="3:16" x14ac:dyDescent="0.25">
      <c r="C18" s="17" t="s">
        <v>21</v>
      </c>
      <c r="D18" s="6">
        <v>64.434759443763653</v>
      </c>
      <c r="E18" s="6">
        <v>84.309395552186075</v>
      </c>
      <c r="F18" s="6">
        <v>48.21268560157791</v>
      </c>
      <c r="G18" s="6">
        <v>67.398219727621765</v>
      </c>
      <c r="H18" s="6">
        <v>39.559694726452499</v>
      </c>
      <c r="K18" s="21" t="s">
        <v>21</v>
      </c>
      <c r="L18" s="11">
        <v>53.584683419710871</v>
      </c>
      <c r="M18" s="11">
        <v>87.703732813190655</v>
      </c>
      <c r="N18" s="11">
        <v>63.923179902335001</v>
      </c>
      <c r="O18" s="11">
        <v>116.15097263068655</v>
      </c>
      <c r="P18" s="11">
        <v>52.531798183562863</v>
      </c>
    </row>
    <row r="19" spans="3:16" x14ac:dyDescent="0.25">
      <c r="C19" s="17" t="s">
        <v>22</v>
      </c>
      <c r="D19" s="6">
        <v>64.434759443763653</v>
      </c>
      <c r="E19" s="6">
        <v>79.491715806346861</v>
      </c>
      <c r="F19" s="6">
        <v>48.21268560157791</v>
      </c>
      <c r="G19" s="6">
        <v>66.150104547480638</v>
      </c>
      <c r="H19" s="6">
        <v>39.763610678650707</v>
      </c>
      <c r="K19" s="21" t="s">
        <v>22</v>
      </c>
      <c r="L19" s="11">
        <v>50.522701510013114</v>
      </c>
      <c r="M19" s="11">
        <v>83.42550194425452</v>
      </c>
      <c r="N19" s="11">
        <v>63.340021068138256</v>
      </c>
      <c r="O19" s="11">
        <v>109.87254167767647</v>
      </c>
      <c r="P19" s="11">
        <v>52.559229931961582</v>
      </c>
    </row>
    <row r="20" spans="3:16" x14ac:dyDescent="0.25">
      <c r="C20" s="17" t="s">
        <v>23</v>
      </c>
      <c r="D20" s="6">
        <v>64.434759443763653</v>
      </c>
      <c r="E20" s="6">
        <v>84.309395552186075</v>
      </c>
      <c r="F20" s="6">
        <v>47.838943852728463</v>
      </c>
      <c r="G20" s="6">
        <v>69.894450087904062</v>
      </c>
      <c r="H20" s="6">
        <v>38.336199013263247</v>
      </c>
      <c r="K20" s="21" t="s">
        <v>23</v>
      </c>
      <c r="L20" s="11">
        <v>52.053692464861996</v>
      </c>
      <c r="M20" s="11">
        <v>95.190636833828876</v>
      </c>
      <c r="N20" s="11">
        <v>63.788604786751144</v>
      </c>
      <c r="O20" s="11">
        <v>120.68539498563828</v>
      </c>
      <c r="P20" s="11">
        <v>52.038026712385758</v>
      </c>
    </row>
    <row r="21" spans="3:16" x14ac:dyDescent="0.25">
      <c r="C21" s="17" t="s">
        <v>24</v>
      </c>
      <c r="D21" s="6">
        <v>64.434759443763653</v>
      </c>
      <c r="E21" s="6">
        <v>84.309395552186075</v>
      </c>
      <c r="F21" s="6">
        <v>48.21268560157791</v>
      </c>
      <c r="G21" s="6">
        <v>71.142565268045203</v>
      </c>
      <c r="H21" s="6">
        <v>38.540114965461456</v>
      </c>
      <c r="K21" s="21" t="s">
        <v>24</v>
      </c>
      <c r="L21" s="11">
        <v>48.991710555164232</v>
      </c>
      <c r="M21" s="11">
        <v>77.008155640850319</v>
      </c>
      <c r="N21" s="11">
        <v>63.654029671167287</v>
      </c>
      <c r="O21" s="11">
        <v>120.33659326602661</v>
      </c>
      <c r="P21" s="11">
        <v>52.353491818971129</v>
      </c>
    </row>
    <row r="22" spans="3:16" x14ac:dyDescent="0.25">
      <c r="C22" s="17" t="s">
        <v>25</v>
      </c>
      <c r="D22" s="6">
        <v>56.380414513293204</v>
      </c>
      <c r="E22" s="6">
        <v>77.082875933427275</v>
      </c>
      <c r="F22" s="6">
        <v>48.21268560157791</v>
      </c>
      <c r="G22" s="6">
        <v>69.894450087904062</v>
      </c>
      <c r="H22" s="6">
        <v>38.947946869857873</v>
      </c>
      <c r="K22" s="21" t="s">
        <v>25</v>
      </c>
      <c r="L22" s="11">
        <v>48.991710555164232</v>
      </c>
      <c r="M22" s="11">
        <v>84.495059661488568</v>
      </c>
      <c r="N22" s="11">
        <v>62.128845027883493</v>
      </c>
      <c r="O22" s="11">
        <v>109.87254167767647</v>
      </c>
      <c r="P22" s="11">
        <v>52.243764825376218</v>
      </c>
    </row>
    <row r="23" spans="3:16" x14ac:dyDescent="0.25">
      <c r="C23" s="17" t="s">
        <v>26</v>
      </c>
      <c r="D23" s="6">
        <v>60.407586978528435</v>
      </c>
      <c r="E23" s="6">
        <v>83.104975615726289</v>
      </c>
      <c r="F23" s="6">
        <v>47.838943852728463</v>
      </c>
      <c r="G23" s="6">
        <v>72.390680448186345</v>
      </c>
      <c r="H23" s="6">
        <v>36.50095544347937</v>
      </c>
      <c r="K23" s="21" t="s">
        <v>26</v>
      </c>
      <c r="L23" s="11">
        <v>53.584683419710871</v>
      </c>
      <c r="M23" s="11">
        <v>86.634175095956621</v>
      </c>
      <c r="N23" s="11">
        <v>63.743746414889856</v>
      </c>
      <c r="O23" s="11">
        <v>117.72058036893907</v>
      </c>
      <c r="P23" s="11">
        <v>52.202617202778129</v>
      </c>
    </row>
    <row r="24" spans="3:16" x14ac:dyDescent="0.25">
      <c r="C24" s="17" t="s">
        <v>27</v>
      </c>
      <c r="D24" s="6">
        <v>60.407586978528435</v>
      </c>
      <c r="E24" s="6">
        <v>83.104975615726289</v>
      </c>
      <c r="F24" s="6">
        <v>48.21268560157791</v>
      </c>
      <c r="G24" s="6">
        <v>68.646334907762906</v>
      </c>
      <c r="H24" s="6">
        <v>37.112703300074003</v>
      </c>
      <c r="K24" s="21" t="s">
        <v>27</v>
      </c>
      <c r="L24" s="11">
        <v>50.522701510013114</v>
      </c>
      <c r="M24" s="11">
        <v>85.564617378722588</v>
      </c>
      <c r="N24" s="11">
        <v>63.87832153047372</v>
      </c>
      <c r="O24" s="11">
        <v>118.59258466796825</v>
      </c>
      <c r="P24" s="11">
        <v>52.394639441569218</v>
      </c>
    </row>
    <row r="25" spans="3:16" x14ac:dyDescent="0.25">
      <c r="C25" s="17" t="s">
        <v>28</v>
      </c>
      <c r="D25" s="6">
        <v>60.407586978528435</v>
      </c>
      <c r="E25" s="6">
        <v>77.082875933427275</v>
      </c>
      <c r="F25" s="6">
        <v>48.21268560157791</v>
      </c>
      <c r="G25" s="6">
        <v>68.646334907762906</v>
      </c>
      <c r="H25" s="6">
        <v>37.724451156668628</v>
      </c>
      <c r="K25" s="21" t="s">
        <v>28</v>
      </c>
      <c r="L25" s="11">
        <v>59.708647239106398</v>
      </c>
      <c r="M25" s="11">
        <v>83.42550194425452</v>
      </c>
      <c r="N25" s="11">
        <v>64.506338736531745</v>
      </c>
      <c r="O25" s="11">
        <v>112.13975285515232</v>
      </c>
      <c r="P25" s="11">
        <v>52.504366435164123</v>
      </c>
    </row>
    <row r="26" spans="3:16" x14ac:dyDescent="0.25">
      <c r="C26" s="16" t="s">
        <v>50</v>
      </c>
      <c r="D26" s="34">
        <f>AVERAGE(D17:D25)</f>
        <v>61.749977800273513</v>
      </c>
      <c r="E26" s="34">
        <f t="shared" ref="E26:H26" si="4">AVERAGE(E17:E25)</f>
        <v>81.632906804497637</v>
      </c>
      <c r="F26" s="34">
        <f t="shared" si="4"/>
        <v>48.088105018628092</v>
      </c>
      <c r="G26" s="34">
        <f t="shared" si="4"/>
        <v>68.507655443302795</v>
      </c>
      <c r="H26" s="34">
        <f t="shared" si="4"/>
        <v>38.245569701175157</v>
      </c>
      <c r="K26" s="24" t="s">
        <v>50</v>
      </c>
      <c r="L26" s="9">
        <f>AVERAGE(L17:L25)</f>
        <v>52.564022783144956</v>
      </c>
      <c r="M26" s="9">
        <f t="shared" ref="M26:P26" si="5">AVERAGE(M17:M25)</f>
        <v>85.921136617800585</v>
      </c>
      <c r="N26" s="9">
        <f t="shared" si="5"/>
        <v>63.678950988867982</v>
      </c>
      <c r="O26" s="9">
        <f t="shared" si="5"/>
        <v>115.72465941782785</v>
      </c>
      <c r="P26" s="9">
        <f t="shared" si="5"/>
        <v>52.374827623281249</v>
      </c>
    </row>
    <row r="27" spans="3:16" x14ac:dyDescent="0.25">
      <c r="C27" s="16" t="s">
        <v>50</v>
      </c>
      <c r="D27" s="4">
        <f>AVERAGE(D17:D25)</f>
        <v>61.749977800273513</v>
      </c>
      <c r="E27" s="4">
        <f>AVERAGE(E17:E25)</f>
        <v>81.632906804497637</v>
      </c>
      <c r="F27" s="4">
        <f>AVERAGE(F17:F25)</f>
        <v>48.088105018628092</v>
      </c>
      <c r="G27" s="4">
        <f>AVERAGE(G17:G25)</f>
        <v>68.507655443302795</v>
      </c>
      <c r="H27" s="4">
        <f>AVERAGE(H17:H25)</f>
        <v>38.245569701175157</v>
      </c>
      <c r="K27" s="24" t="s">
        <v>50</v>
      </c>
      <c r="L27" s="9">
        <f>AVERAGE(L17:L25)</f>
        <v>52.564022783144956</v>
      </c>
      <c r="M27" s="9">
        <f>AVERAGE(M17:M25)</f>
        <v>85.921136617800585</v>
      </c>
      <c r="N27" s="9">
        <f>AVERAGE(N17:N25)</f>
        <v>63.678950988867982</v>
      </c>
      <c r="O27" s="9">
        <f>AVERAGE(O17:O25)</f>
        <v>115.72465941782785</v>
      </c>
      <c r="P27" s="9">
        <f>AVERAGE(P17:P25)</f>
        <v>52.374827623281249</v>
      </c>
    </row>
    <row r="28" spans="3:16" x14ac:dyDescent="0.25">
      <c r="C28" s="16" t="s">
        <v>58</v>
      </c>
      <c r="D28" s="4">
        <f>AVERAGE(D17:D19)</f>
        <v>63.092368622018576</v>
      </c>
      <c r="E28" s="4">
        <f>AVERAGE(E17:E19)</f>
        <v>81.900555679266475</v>
      </c>
      <c r="F28" s="4">
        <f>AVERAGE(F17:F19)</f>
        <v>48.088105018628092</v>
      </c>
      <c r="G28" s="4">
        <f>AVERAGE(G17:G19)</f>
        <v>65.318027760719872</v>
      </c>
      <c r="H28" s="4">
        <f>AVERAGE(H17:H19)</f>
        <v>39.015918853923942</v>
      </c>
      <c r="K28" s="24" t="s">
        <v>58</v>
      </c>
      <c r="L28" s="9">
        <f>AVERAGE(L17:L19)</f>
        <v>53.07435310142791</v>
      </c>
      <c r="M28" s="9">
        <f t="shared" ref="M28:P28" si="6">AVERAGE(M17:M19)</f>
        <v>86.990694335034618</v>
      </c>
      <c r="N28" s="9">
        <f t="shared" si="6"/>
        <v>63.803557577371556</v>
      </c>
      <c r="O28" s="9">
        <f t="shared" si="6"/>
        <v>114.05816231301652</v>
      </c>
      <c r="P28" s="9">
        <f t="shared" si="6"/>
        <v>52.545514057762226</v>
      </c>
    </row>
    <row r="29" spans="3:16" x14ac:dyDescent="0.25">
      <c r="C29" s="16" t="s">
        <v>59</v>
      </c>
      <c r="D29" s="4">
        <f>AVERAGE(D20:D22)</f>
        <v>61.749977800273506</v>
      </c>
      <c r="E29" s="4">
        <f>AVERAGE(E20:E22)</f>
        <v>81.900555679266475</v>
      </c>
      <c r="F29" s="4">
        <f>AVERAGE(F20:F22)</f>
        <v>48.088105018628092</v>
      </c>
      <c r="G29" s="4">
        <f>AVERAGE(G20:G22)</f>
        <v>70.310488481284452</v>
      </c>
      <c r="H29" s="4">
        <f>AVERAGE(H20:H22)</f>
        <v>38.608086949527525</v>
      </c>
      <c r="K29" s="24" t="s">
        <v>59</v>
      </c>
      <c r="L29" s="9">
        <f>AVERAGE(L20:L22)</f>
        <v>50.012371191730153</v>
      </c>
      <c r="M29" s="9">
        <f t="shared" ref="M29:P29" si="7">AVERAGE(M20:M22)</f>
        <v>85.564617378722573</v>
      </c>
      <c r="N29" s="9">
        <f t="shared" si="7"/>
        <v>63.190493161933972</v>
      </c>
      <c r="O29" s="9">
        <f t="shared" si="7"/>
        <v>116.96484330978045</v>
      </c>
      <c r="P29" s="9">
        <f t="shared" si="7"/>
        <v>52.211761118911035</v>
      </c>
    </row>
    <row r="30" spans="3:16" x14ac:dyDescent="0.25">
      <c r="C30" s="16" t="s">
        <v>60</v>
      </c>
      <c r="D30" s="4">
        <f>AVERAGE(D23:D25)</f>
        <v>60.407586978528435</v>
      </c>
      <c r="E30" s="4">
        <f>AVERAGE(E23:E25)</f>
        <v>81.097609054959946</v>
      </c>
      <c r="F30" s="4">
        <f>AVERAGE(F23:F25)</f>
        <v>48.088105018628092</v>
      </c>
      <c r="G30" s="4">
        <f>AVERAGE(G23:G25)</f>
        <v>69.894450087904048</v>
      </c>
      <c r="H30" s="4">
        <f>AVERAGE(H23:H25)</f>
        <v>37.112703300074003</v>
      </c>
      <c r="K30" s="24" t="s">
        <v>60</v>
      </c>
      <c r="L30" s="9">
        <f>AVERAGE(L23:L25)</f>
        <v>54.605344056276799</v>
      </c>
      <c r="M30" s="9">
        <f>AVERAGE(M23:M25)</f>
        <v>85.208098139644576</v>
      </c>
      <c r="N30" s="9">
        <f>AVERAGE(N23:N25)</f>
        <v>64.042802227298438</v>
      </c>
      <c r="O30" s="9">
        <f>AVERAGE(O23:O25)</f>
        <v>116.15097263068655</v>
      </c>
      <c r="P30" s="9">
        <f>AVERAGE(P23:P25)</f>
        <v>52.367207693170485</v>
      </c>
    </row>
    <row r="31" spans="3:16" x14ac:dyDescent="0.25">
      <c r="C31" s="18" t="s">
        <v>12</v>
      </c>
      <c r="D31" s="7">
        <v>56.380414513293204</v>
      </c>
      <c r="E31" s="7">
        <v>72.26519618758806</v>
      </c>
      <c r="F31" s="7">
        <v>44.849009861932942</v>
      </c>
      <c r="G31" s="7">
        <v>63.653874187198333</v>
      </c>
      <c r="H31" s="7">
        <v>35.685291634686529</v>
      </c>
      <c r="K31" s="22" t="s">
        <v>12</v>
      </c>
      <c r="L31" s="12">
        <v>47.46071960031535</v>
      </c>
      <c r="M31" s="12">
        <v>79.147271075318386</v>
      </c>
      <c r="N31" s="12">
        <v>65.986665007954244</v>
      </c>
      <c r="O31" s="12">
        <v>109.69814081787064</v>
      </c>
      <c r="P31" s="12">
        <v>49.157693130519391</v>
      </c>
    </row>
    <row r="32" spans="3:16" x14ac:dyDescent="0.25">
      <c r="C32" s="18" t="s">
        <v>13</v>
      </c>
      <c r="D32" s="7">
        <v>60.407586978528435</v>
      </c>
      <c r="E32" s="7">
        <v>69.856356314668474</v>
      </c>
      <c r="F32" s="7">
        <v>44.849009861932942</v>
      </c>
      <c r="G32" s="7">
        <v>63.653874187198333</v>
      </c>
      <c r="H32" s="7">
        <v>36.297039491281161</v>
      </c>
      <c r="K32" s="22" t="s">
        <v>13</v>
      </c>
      <c r="L32" s="12">
        <v>44.398737690617573</v>
      </c>
      <c r="M32" s="12">
        <v>80.21682879255242</v>
      </c>
      <c r="N32" s="12">
        <v>63.923179902335001</v>
      </c>
      <c r="O32" s="12">
        <v>112.488554574764</v>
      </c>
      <c r="P32" s="12">
        <v>50.227531318069765</v>
      </c>
    </row>
    <row r="33" spans="3:16" x14ac:dyDescent="0.25">
      <c r="C33" s="18" t="s">
        <v>14</v>
      </c>
      <c r="D33" s="7">
        <v>64.434759443763653</v>
      </c>
      <c r="E33" s="7">
        <v>71.06077625112826</v>
      </c>
      <c r="F33" s="7">
        <v>44.849009861932942</v>
      </c>
      <c r="G33" s="7">
        <v>63.653874187198333</v>
      </c>
      <c r="H33" s="7">
        <v>35.073543778091903</v>
      </c>
      <c r="K33" s="22" t="s">
        <v>14</v>
      </c>
      <c r="L33" s="12">
        <v>45.929728645466469</v>
      </c>
      <c r="M33" s="12">
        <v>82.355944227020487</v>
      </c>
      <c r="N33" s="12">
        <v>63.609171299305984</v>
      </c>
      <c r="O33" s="12">
        <v>112.66295543456984</v>
      </c>
      <c r="P33" s="12">
        <v>50.789882160243671</v>
      </c>
    </row>
    <row r="34" spans="3:16" x14ac:dyDescent="0.25">
      <c r="C34" s="18" t="s">
        <v>15</v>
      </c>
      <c r="D34" s="7">
        <v>60.407586978528435</v>
      </c>
      <c r="E34" s="7">
        <v>73.46961612404786</v>
      </c>
      <c r="F34" s="7">
        <v>50.08139434582511</v>
      </c>
      <c r="G34" s="7">
        <v>71.142565268045203</v>
      </c>
      <c r="H34" s="7">
        <v>39.967526630848923</v>
      </c>
      <c r="K34" s="22" t="s">
        <v>15</v>
      </c>
      <c r="L34" s="12">
        <v>56.646665329408634</v>
      </c>
      <c r="M34" s="12">
        <v>83.42550194425452</v>
      </c>
      <c r="N34" s="12">
        <v>64.910064083283331</v>
      </c>
      <c r="O34" s="12">
        <v>116.67417521010407</v>
      </c>
      <c r="P34" s="12">
        <v>52.010594963987039</v>
      </c>
    </row>
    <row r="35" spans="3:16" x14ac:dyDescent="0.25">
      <c r="C35" s="18" t="s">
        <v>16</v>
      </c>
      <c r="D35" s="7">
        <v>64.434759443763653</v>
      </c>
      <c r="E35" s="7">
        <v>72.26519618758806</v>
      </c>
      <c r="F35" s="7">
        <v>50.828877843523998</v>
      </c>
      <c r="G35" s="7">
        <v>69.894450087904062</v>
      </c>
      <c r="H35" s="7">
        <v>39.967526630848923</v>
      </c>
      <c r="K35" s="22" t="s">
        <v>16</v>
      </c>
      <c r="L35" s="12">
        <v>52.053692464861996</v>
      </c>
      <c r="M35" s="12">
        <v>81.286386509786468</v>
      </c>
      <c r="N35" s="12">
        <v>63.115729208831823</v>
      </c>
      <c r="O35" s="12">
        <v>119.98779154641494</v>
      </c>
      <c r="P35" s="12">
        <v>52.956990283743139</v>
      </c>
    </row>
    <row r="36" spans="3:16" x14ac:dyDescent="0.25">
      <c r="C36" s="18" t="s">
        <v>17</v>
      </c>
      <c r="D36" s="7">
        <v>64.434759443763653</v>
      </c>
      <c r="E36" s="7">
        <v>73.46961612404786</v>
      </c>
      <c r="F36" s="7">
        <v>50.08139434582511</v>
      </c>
      <c r="G36" s="7">
        <v>66.150104547480638</v>
      </c>
      <c r="H36" s="7">
        <v>39.355778774254297</v>
      </c>
      <c r="K36" s="22" t="s">
        <v>17</v>
      </c>
      <c r="L36" s="12">
        <v>53.584683419710871</v>
      </c>
      <c r="M36" s="12">
        <v>85.564617378722588</v>
      </c>
      <c r="N36" s="12">
        <v>63.340021068138256</v>
      </c>
      <c r="O36" s="12">
        <v>119.2901881071916</v>
      </c>
      <c r="P36" s="12">
        <v>53.135296648334858</v>
      </c>
    </row>
    <row r="37" spans="3:16" x14ac:dyDescent="0.25">
      <c r="C37" s="16" t="s">
        <v>51</v>
      </c>
      <c r="D37" s="4">
        <f>AVERAGE(D31:D36)</f>
        <v>61.749977800273506</v>
      </c>
      <c r="E37" s="4">
        <f>AVERAGE(E31:E36)</f>
        <v>72.064459531511432</v>
      </c>
      <c r="F37" s="4">
        <f>AVERAGE(F31:F36)</f>
        <v>47.58978268682884</v>
      </c>
      <c r="G37" s="4">
        <f>AVERAGE(G31:G36)</f>
        <v>66.358123744170811</v>
      </c>
      <c r="H37" s="4">
        <f>AVERAGE(H31:H36)</f>
        <v>37.724451156668628</v>
      </c>
      <c r="K37" s="24" t="s">
        <v>51</v>
      </c>
      <c r="L37" s="9">
        <f>AVERAGE(L31:L36)</f>
        <v>50.012371191730153</v>
      </c>
      <c r="M37" s="9">
        <f t="shared" ref="M37:P37" si="8">AVERAGE(M31:M36)</f>
        <v>81.999424987942476</v>
      </c>
      <c r="N37" s="9">
        <f t="shared" si="8"/>
        <v>64.147471761641427</v>
      </c>
      <c r="O37" s="9">
        <f t="shared" si="8"/>
        <v>115.13363428181918</v>
      </c>
      <c r="P37" s="9">
        <f t="shared" si="8"/>
        <v>51.379664750816318</v>
      </c>
    </row>
    <row r="38" spans="3:16" x14ac:dyDescent="0.25">
      <c r="C38" s="16" t="s">
        <v>54</v>
      </c>
      <c r="D38" s="4">
        <f>AVERAGE(D31:D33)</f>
        <v>60.407586978528428</v>
      </c>
      <c r="E38" s="4">
        <f>AVERAGE(E31:E33)</f>
        <v>71.06077625112826</v>
      </c>
      <c r="F38" s="4">
        <f>AVERAGE(F31:F33)</f>
        <v>44.849009861932949</v>
      </c>
      <c r="G38" s="4">
        <f>AVERAGE(G31:G33)</f>
        <v>63.653874187198333</v>
      </c>
      <c r="H38" s="4">
        <f>AVERAGE(H31:H33)</f>
        <v>35.685291634686529</v>
      </c>
      <c r="K38" s="24" t="s">
        <v>54</v>
      </c>
      <c r="L38" s="9">
        <f>AVERAGE(L31:L33)</f>
        <v>45.929728645466469</v>
      </c>
      <c r="M38" s="9">
        <f t="shared" ref="M38:P38" si="9">AVERAGE(M31:M33)</f>
        <v>80.573348031630431</v>
      </c>
      <c r="N38" s="9">
        <f t="shared" si="9"/>
        <v>64.506338736531745</v>
      </c>
      <c r="O38" s="9">
        <f t="shared" si="9"/>
        <v>111.61655027573482</v>
      </c>
      <c r="P38" s="9">
        <f t="shared" si="9"/>
        <v>50.058368869610945</v>
      </c>
    </row>
    <row r="39" spans="3:16" x14ac:dyDescent="0.25">
      <c r="C39" s="16" t="s">
        <v>55</v>
      </c>
      <c r="D39" s="4">
        <f>AVERAGE(D34:D36)</f>
        <v>63.092368622018576</v>
      </c>
      <c r="E39" s="4">
        <f>AVERAGE(E34:E36)</f>
        <v>73.068142811894589</v>
      </c>
      <c r="F39" s="4">
        <f>AVERAGE(F34:F36)</f>
        <v>50.330555511724747</v>
      </c>
      <c r="G39" s="4">
        <f>AVERAGE(G34:G36)</f>
        <v>69.062373301143296</v>
      </c>
      <c r="H39" s="4">
        <f>AVERAGE(H34:H36)</f>
        <v>39.763610678650714</v>
      </c>
      <c r="K39" s="24" t="s">
        <v>55</v>
      </c>
      <c r="L39" s="9">
        <f>AVERAGE(L34:L36)</f>
        <v>54.095013737993838</v>
      </c>
      <c r="M39" s="9">
        <f t="shared" ref="M39:P39" si="10">AVERAGE(M34:M36)</f>
        <v>83.42550194425452</v>
      </c>
      <c r="N39" s="9">
        <f t="shared" si="10"/>
        <v>63.788604786751137</v>
      </c>
      <c r="O39" s="9">
        <f t="shared" si="10"/>
        <v>118.65071828790353</v>
      </c>
      <c r="P39" s="9">
        <f t="shared" si="10"/>
        <v>52.700960632021669</v>
      </c>
    </row>
    <row r="40" spans="3:16" x14ac:dyDescent="0.25">
      <c r="C40" s="18" t="s">
        <v>18</v>
      </c>
      <c r="D40" s="7">
        <v>40.271724652352283</v>
      </c>
      <c r="E40" s="7">
        <v>61.42541675944986</v>
      </c>
      <c r="F40" s="7">
        <v>48.58642735042735</v>
      </c>
      <c r="G40" s="7">
        <v>64.901989367339482</v>
      </c>
      <c r="H40" s="7">
        <v>39.763610678650707</v>
      </c>
      <c r="K40" s="23" t="s">
        <v>18</v>
      </c>
      <c r="L40" s="13">
        <v>33.681801006675407</v>
      </c>
      <c r="M40" s="13">
        <v>66.312578468509997</v>
      </c>
      <c r="N40" s="13">
        <v>58.181308304090166</v>
      </c>
      <c r="O40" s="13">
        <v>99.58289094913215</v>
      </c>
      <c r="P40" s="13">
        <v>50.392121808462115</v>
      </c>
    </row>
    <row r="41" spans="3:16" x14ac:dyDescent="0.25">
      <c r="C41" s="18" t="s">
        <v>19</v>
      </c>
      <c r="D41" s="7">
        <v>56.380414513293204</v>
      </c>
      <c r="E41" s="7">
        <v>60.220996822990053</v>
      </c>
      <c r="F41" s="7">
        <v>57.182487573964494</v>
      </c>
      <c r="G41" s="7">
        <v>68.646334907762906</v>
      </c>
      <c r="H41" s="7">
        <v>36.297039491281161</v>
      </c>
      <c r="K41" s="23" t="s">
        <v>19</v>
      </c>
      <c r="L41" s="13">
        <v>39.805764826070934</v>
      </c>
      <c r="M41" s="13">
        <v>72.729924771914199</v>
      </c>
      <c r="N41" s="13">
        <v>60.155076665986833</v>
      </c>
      <c r="O41" s="13">
        <v>107.08212792078309</v>
      </c>
      <c r="P41" s="13">
        <v>52.764968044952035</v>
      </c>
    </row>
    <row r="42" spans="3:16" x14ac:dyDescent="0.25">
      <c r="C42" s="16" t="s">
        <v>52</v>
      </c>
      <c r="D42" s="4">
        <f>AVERAGE(D40:D41)</f>
        <v>48.32606958282274</v>
      </c>
      <c r="E42" s="4">
        <f t="shared" ref="E42:H42" si="11">AVERAGE(E40:E41)</f>
        <v>60.82320679121996</v>
      </c>
      <c r="F42" s="4">
        <f t="shared" si="11"/>
        <v>52.884457462195925</v>
      </c>
      <c r="G42" s="4">
        <f t="shared" si="11"/>
        <v>66.774162137551201</v>
      </c>
      <c r="H42" s="4">
        <f t="shared" si="11"/>
        <v>38.030325084965938</v>
      </c>
      <c r="K42" s="24" t="s">
        <v>52</v>
      </c>
      <c r="L42" s="9">
        <f>AVERAGE(L40:L41)</f>
        <v>36.743782916373171</v>
      </c>
      <c r="M42" s="9">
        <f t="shared" ref="M42:P42" si="12">AVERAGE(M40:M41)</f>
        <v>69.521251620212098</v>
      </c>
      <c r="N42" s="9">
        <f t="shared" si="12"/>
        <v>59.168192485038503</v>
      </c>
      <c r="O42" s="9">
        <f t="shared" si="12"/>
        <v>103.33250943495761</v>
      </c>
      <c r="P42" s="9">
        <f t="shared" si="12"/>
        <v>51.578544926707075</v>
      </c>
    </row>
    <row r="43" spans="3:16" x14ac:dyDescent="0.25">
      <c r="C43" s="19" t="s">
        <v>29</v>
      </c>
      <c r="D43" s="8">
        <v>52.353242048057965</v>
      </c>
      <c r="E43" s="8">
        <v>73.46961612404786</v>
      </c>
      <c r="F43" s="8">
        <v>48.58642735042735</v>
      </c>
      <c r="G43" s="8">
        <v>69.894450087904062</v>
      </c>
      <c r="H43" s="8">
        <v>38.132283061065039</v>
      </c>
      <c r="K43" s="16" t="s">
        <v>29</v>
      </c>
      <c r="L43" s="4">
        <v>47.46071960031535</v>
      </c>
      <c r="M43" s="4">
        <v>80.21682879255242</v>
      </c>
      <c r="N43" s="4">
        <v>61.814836424854477</v>
      </c>
      <c r="O43" s="4">
        <v>105.68692104233642</v>
      </c>
      <c r="P43" s="4">
        <v>50.460701179458944</v>
      </c>
    </row>
    <row r="44" spans="3:16" x14ac:dyDescent="0.25">
      <c r="C44" s="19" t="s">
        <v>30</v>
      </c>
      <c r="D44" s="8">
        <v>60.407586978528435</v>
      </c>
      <c r="E44" s="8">
        <v>72.26519618758806</v>
      </c>
      <c r="F44" s="8">
        <v>47.091460355029582</v>
      </c>
      <c r="G44" s="8">
        <v>63.653874187198333</v>
      </c>
      <c r="H44" s="8">
        <v>36.908787347875787</v>
      </c>
      <c r="K44" s="16" t="s">
        <v>30</v>
      </c>
      <c r="L44" s="4">
        <v>50.522701510013114</v>
      </c>
      <c r="M44" s="4">
        <v>84.495059661488568</v>
      </c>
      <c r="N44" s="4">
        <v>63.160587580693111</v>
      </c>
      <c r="O44" s="4">
        <v>110.74454597670565</v>
      </c>
      <c r="P44" s="4">
        <v>50.69387104084813</v>
      </c>
    </row>
    <row r="45" spans="3:16" x14ac:dyDescent="0.25">
      <c r="C45" s="19" t="s">
        <v>31</v>
      </c>
      <c r="D45" s="8">
        <v>60.407586978528435</v>
      </c>
      <c r="E45" s="8">
        <v>69.856356314668474</v>
      </c>
      <c r="F45" s="8">
        <v>46.343976857330702</v>
      </c>
      <c r="G45" s="8">
        <v>64.901989367339482</v>
      </c>
      <c r="H45" s="8">
        <v>35.073543778091903</v>
      </c>
      <c r="K45" s="16" t="s">
        <v>31</v>
      </c>
      <c r="L45" s="4">
        <v>50.522701510013114</v>
      </c>
      <c r="M45" s="4">
        <v>83.42550194425452</v>
      </c>
      <c r="N45" s="4">
        <v>64.012896646057584</v>
      </c>
      <c r="O45" s="4">
        <v>112.66295543456984</v>
      </c>
      <c r="P45" s="4">
        <v>50.652723418250034</v>
      </c>
    </row>
    <row r="46" spans="3:16" x14ac:dyDescent="0.25">
      <c r="C46" s="19" t="s">
        <v>32</v>
      </c>
      <c r="D46" s="8">
        <v>52.353242048057965</v>
      </c>
      <c r="E46" s="8">
        <v>59</v>
      </c>
      <c r="F46" s="8">
        <v>50.828877843523998</v>
      </c>
      <c r="G46" s="8">
        <v>72.390680448186345</v>
      </c>
      <c r="H46" s="8">
        <v>40.783190439641757</v>
      </c>
      <c r="K46" s="16" t="s">
        <v>32</v>
      </c>
      <c r="L46" s="4">
        <v>50.522701510013114</v>
      </c>
      <c r="M46" s="4">
        <v>88.773290530424688</v>
      </c>
      <c r="N46" s="4">
        <v>61.590544565548043</v>
      </c>
      <c r="O46" s="4">
        <v>113.36055887379318</v>
      </c>
      <c r="P46" s="4">
        <v>52.230048951176862</v>
      </c>
    </row>
    <row r="47" spans="3:16" x14ac:dyDescent="0.25">
      <c r="C47" s="19" t="s">
        <v>33</v>
      </c>
      <c r="D47" s="8">
        <v>64.434759443763653</v>
      </c>
      <c r="E47" s="8">
        <v>59</v>
      </c>
      <c r="F47" s="8">
        <v>50.08139434582511</v>
      </c>
      <c r="G47" s="8">
        <v>69.894450087904062</v>
      </c>
      <c r="H47" s="8">
        <v>39.967526630848923</v>
      </c>
      <c r="K47" s="16" t="s">
        <v>33</v>
      </c>
      <c r="L47" s="4">
        <v>52.053692464861996</v>
      </c>
      <c r="M47" s="4">
        <v>86.634175095956621</v>
      </c>
      <c r="N47" s="4">
        <v>62.263420143467364</v>
      </c>
      <c r="O47" s="4">
        <v>118.41818380816241</v>
      </c>
      <c r="P47" s="4">
        <v>52.764968044952035</v>
      </c>
    </row>
    <row r="48" spans="3:16" x14ac:dyDescent="0.25">
      <c r="C48" s="19" t="s">
        <v>34</v>
      </c>
      <c r="D48" s="8">
        <v>64.434759443763653</v>
      </c>
      <c r="E48" s="8">
        <v>72.26519618758806</v>
      </c>
      <c r="F48" s="8">
        <v>50.455136094674558</v>
      </c>
      <c r="G48" s="8">
        <v>69.894450087904062</v>
      </c>
      <c r="H48" s="8">
        <v>39.355778774254297</v>
      </c>
      <c r="K48" s="16" t="s">
        <v>34</v>
      </c>
      <c r="L48" s="4">
        <v>50.522701510013114</v>
      </c>
      <c r="M48" s="4">
        <v>84.495059661488568</v>
      </c>
      <c r="N48" s="4">
        <v>63.295162696276982</v>
      </c>
      <c r="O48" s="4">
        <v>120.51099412583245</v>
      </c>
      <c r="P48" s="4">
        <v>53.05300140313868</v>
      </c>
    </row>
    <row r="49" spans="3:16" x14ac:dyDescent="0.25">
      <c r="C49" s="19" t="s">
        <v>35</v>
      </c>
      <c r="D49" s="8">
        <v>56.380414513293204</v>
      </c>
      <c r="E49" s="8">
        <v>75.87845599696746</v>
      </c>
      <c r="F49" s="8">
        <v>48.58642735042735</v>
      </c>
      <c r="G49" s="8">
        <v>69.894450087904062</v>
      </c>
      <c r="H49" s="8">
        <v>37.92836710886683</v>
      </c>
      <c r="K49" s="16" t="s">
        <v>35</v>
      </c>
      <c r="L49" s="4">
        <v>47.46071960031535</v>
      </c>
      <c r="M49" s="4">
        <v>82.355944227020487</v>
      </c>
      <c r="N49" s="4">
        <v>62.442853630912509</v>
      </c>
      <c r="O49" s="4">
        <v>106.55892534136558</v>
      </c>
      <c r="P49" s="4">
        <v>50.542996424655122</v>
      </c>
    </row>
    <row r="50" spans="3:16" x14ac:dyDescent="0.25">
      <c r="C50" s="19" t="s">
        <v>37</v>
      </c>
      <c r="D50" s="8">
        <v>44.298897117587515</v>
      </c>
      <c r="E50" s="8">
        <v>79.491715806346861</v>
      </c>
      <c r="F50" s="8">
        <v>48.21268560157791</v>
      </c>
      <c r="G50" s="8">
        <v>63.653874187198333</v>
      </c>
      <c r="H50" s="8">
        <v>38.947946869857873</v>
      </c>
      <c r="K50" s="16" t="s">
        <v>37</v>
      </c>
      <c r="L50" s="4">
        <v>42.867746735768698</v>
      </c>
      <c r="M50" s="4">
        <v>85.564617378722588</v>
      </c>
      <c r="N50" s="4">
        <v>63.968038274196289</v>
      </c>
      <c r="O50" s="4">
        <v>108.47733479922978</v>
      </c>
      <c r="P50" s="4">
        <v>49.445726488706036</v>
      </c>
    </row>
    <row r="51" spans="3:16" x14ac:dyDescent="0.25">
      <c r="C51" s="19" t="s">
        <v>36</v>
      </c>
      <c r="D51" s="8">
        <v>40.271724652352283</v>
      </c>
      <c r="E51" s="8">
        <v>74.67403606050766</v>
      </c>
      <c r="F51" s="8">
        <v>47.838943852728463</v>
      </c>
      <c r="G51" s="8">
        <v>62.405759007057199</v>
      </c>
      <c r="H51" s="8">
        <v>37.92836710886683</v>
      </c>
      <c r="K51" s="16" t="s">
        <v>36</v>
      </c>
      <c r="L51" s="4">
        <v>44.398737690617573</v>
      </c>
      <c r="M51" s="4">
        <v>83.42550194425452</v>
      </c>
      <c r="N51" s="4">
        <v>65.313789430034916</v>
      </c>
      <c r="O51" s="4">
        <v>107.25652878058892</v>
      </c>
      <c r="P51" s="4">
        <v>48.485615294750573</v>
      </c>
    </row>
    <row r="52" spans="3:16" x14ac:dyDescent="0.25">
      <c r="C52" s="19" t="s">
        <v>39</v>
      </c>
      <c r="D52" s="8">
        <v>56.380414513293204</v>
      </c>
      <c r="E52" s="8">
        <v>75.87845599696746</v>
      </c>
      <c r="F52" s="8">
        <v>50.828877843523998</v>
      </c>
      <c r="G52" s="8">
        <v>69.894450087904062</v>
      </c>
      <c r="H52" s="8">
        <v>37.92836710886683</v>
      </c>
      <c r="K52" s="16" t="s">
        <v>39</v>
      </c>
      <c r="L52" s="4">
        <v>45.929728645466469</v>
      </c>
      <c r="M52" s="4">
        <v>86.634175095956621</v>
      </c>
      <c r="N52" s="4">
        <v>62.532570374635078</v>
      </c>
      <c r="O52" s="4">
        <v>110.04694253748231</v>
      </c>
      <c r="P52" s="4">
        <v>51.681413983202312</v>
      </c>
    </row>
    <row r="53" spans="3:16" x14ac:dyDescent="0.25">
      <c r="C53" s="19" t="s">
        <v>40</v>
      </c>
      <c r="D53" s="8">
        <v>48.32606958282274</v>
      </c>
      <c r="E53" s="8">
        <v>75.87845599696746</v>
      </c>
      <c r="F53" s="8">
        <v>50.08139434582511</v>
      </c>
      <c r="G53" s="8">
        <v>68.646334907762906</v>
      </c>
      <c r="H53" s="8">
        <v>39.559694726452499</v>
      </c>
      <c r="K53" s="16" t="s">
        <v>40</v>
      </c>
      <c r="L53" s="4">
        <v>47.46071960031535</v>
      </c>
      <c r="M53" s="4">
        <v>88.773290530424688</v>
      </c>
      <c r="N53" s="4">
        <v>63.564312927444703</v>
      </c>
      <c r="O53" s="4">
        <v>110.91894683651149</v>
      </c>
      <c r="P53" s="4">
        <v>50.83102978284176</v>
      </c>
    </row>
    <row r="54" spans="3:16" x14ac:dyDescent="0.25">
      <c r="C54" s="19" t="s">
        <v>41</v>
      </c>
      <c r="D54" s="8">
        <v>44.298897117587515</v>
      </c>
      <c r="E54" s="8">
        <v>72.26519618758806</v>
      </c>
      <c r="F54" s="8">
        <v>49.707652596975677</v>
      </c>
      <c r="G54" s="8">
        <v>64.901989367339482</v>
      </c>
      <c r="H54" s="8">
        <v>39.763610678650707</v>
      </c>
      <c r="K54" s="16" t="s">
        <v>41</v>
      </c>
      <c r="L54" s="4">
        <v>50.522701510013114</v>
      </c>
      <c r="M54" s="4">
        <v>86.634175095956621</v>
      </c>
      <c r="N54" s="4">
        <v>64.192330133502722</v>
      </c>
      <c r="O54" s="4">
        <v>111.61655027573481</v>
      </c>
      <c r="P54" s="4">
        <v>50.076656701876765</v>
      </c>
    </row>
    <row r="55" spans="3:16" x14ac:dyDescent="0.25">
      <c r="C55" s="19" t="s">
        <v>42</v>
      </c>
      <c r="D55" s="8">
        <v>44.298897117587515</v>
      </c>
      <c r="E55" s="8">
        <v>77.082875933427275</v>
      </c>
      <c r="F55" s="8">
        <v>48.21268560157791</v>
      </c>
      <c r="G55" s="8">
        <v>61.157643826916051</v>
      </c>
      <c r="H55" s="8">
        <v>37.92836710886683</v>
      </c>
      <c r="K55" s="16" t="s">
        <v>42</v>
      </c>
      <c r="L55" s="4">
        <v>45.929728645466469</v>
      </c>
      <c r="M55" s="4">
        <v>83.42550194425452</v>
      </c>
      <c r="N55" s="4">
        <v>64.640913852115602</v>
      </c>
      <c r="O55" s="4">
        <v>108.30293393942394</v>
      </c>
      <c r="P55" s="4">
        <v>48.52676291734867</v>
      </c>
    </row>
    <row r="56" spans="3:16" x14ac:dyDescent="0.25">
      <c r="C56" s="19" t="s">
        <v>43</v>
      </c>
      <c r="D56" s="8">
        <v>56.380414513293204</v>
      </c>
      <c r="E56" s="8">
        <v>73.46961612404786</v>
      </c>
      <c r="F56" s="8">
        <v>46.717718606180135</v>
      </c>
      <c r="G56" s="8">
        <v>59.909528646774909</v>
      </c>
      <c r="H56" s="8">
        <v>37.92836710886683</v>
      </c>
      <c r="K56" s="16" t="s">
        <v>43</v>
      </c>
      <c r="L56" s="4">
        <v>48.991710555164232</v>
      </c>
      <c r="M56" s="4">
        <v>79.147271075318386</v>
      </c>
      <c r="N56" s="4">
        <v>64.685772223976898</v>
      </c>
      <c r="O56" s="4">
        <v>109.52373995806479</v>
      </c>
      <c r="P56" s="4">
        <v>48.67763753354167</v>
      </c>
    </row>
    <row r="57" spans="3:16" x14ac:dyDescent="0.25">
      <c r="C57" s="19" t="s">
        <v>44</v>
      </c>
      <c r="D57" s="8">
        <v>56.380414513293204</v>
      </c>
      <c r="E57" s="8">
        <v>72.26519618758806</v>
      </c>
      <c r="F57" s="8">
        <v>45.596493359631815</v>
      </c>
      <c r="G57" s="8">
        <v>62.405759007057199</v>
      </c>
      <c r="H57" s="8">
        <v>36.908787347875787</v>
      </c>
      <c r="K57" s="16" t="s">
        <v>44</v>
      </c>
      <c r="L57" s="4">
        <v>48.991710555164232</v>
      </c>
      <c r="M57" s="4">
        <v>84.495059661488568</v>
      </c>
      <c r="N57" s="4">
        <v>65.134355942589764</v>
      </c>
      <c r="O57" s="4">
        <v>110.04694253748231</v>
      </c>
      <c r="P57" s="4">
        <v>49.075397885323213</v>
      </c>
    </row>
    <row r="58" spans="3:16" x14ac:dyDescent="0.25">
      <c r="C58" s="19" t="s">
        <v>38</v>
      </c>
      <c r="D58" s="8">
        <v>60.407586978528435</v>
      </c>
      <c r="E58" s="8">
        <v>75.87845599696746</v>
      </c>
      <c r="F58" s="8">
        <v>48.58642735042735</v>
      </c>
      <c r="G58" s="8">
        <v>71.142565268045203</v>
      </c>
      <c r="H58" s="8">
        <v>39.967526630848923</v>
      </c>
      <c r="K58" s="16" t="s">
        <v>38</v>
      </c>
      <c r="L58" s="4">
        <v>58.177656284257516</v>
      </c>
      <c r="M58" s="4">
        <v>82.355944227020487</v>
      </c>
      <c r="N58" s="4">
        <v>63.070870836970542</v>
      </c>
      <c r="O58" s="4">
        <v>112.13975285515232</v>
      </c>
      <c r="P58" s="4">
        <v>50.611575795651945</v>
      </c>
    </row>
    <row r="59" spans="3:16" x14ac:dyDescent="0.25">
      <c r="C59" s="19" t="s">
        <v>45</v>
      </c>
      <c r="D59" s="8">
        <v>60.407586978528435</v>
      </c>
      <c r="E59" s="8">
        <v>72.26519618758806</v>
      </c>
      <c r="F59" s="8">
        <v>49.707652596975677</v>
      </c>
      <c r="G59" s="8">
        <v>66.150104547480638</v>
      </c>
      <c r="H59" s="8">
        <v>38.947946869857873</v>
      </c>
      <c r="K59" s="16" t="s">
        <v>45</v>
      </c>
      <c r="L59" s="4">
        <v>50.522701510013114</v>
      </c>
      <c r="M59" s="4">
        <v>89.842848247658708</v>
      </c>
      <c r="N59" s="4">
        <v>64.461480364670464</v>
      </c>
      <c r="O59" s="4">
        <v>115.80217091107488</v>
      </c>
      <c r="P59" s="4">
        <v>51.544255241208667</v>
      </c>
    </row>
    <row r="60" spans="3:16" x14ac:dyDescent="0.25">
      <c r="C60" s="19" t="s">
        <v>46</v>
      </c>
      <c r="D60" s="8">
        <v>64.434759443763653</v>
      </c>
      <c r="E60" s="8">
        <v>72.26519618758806</v>
      </c>
      <c r="F60" s="8">
        <v>48.960169099276797</v>
      </c>
      <c r="G60" s="8">
        <v>67.398219727621765</v>
      </c>
      <c r="H60" s="8">
        <v>41.394938296236383</v>
      </c>
      <c r="K60" s="16" t="s">
        <v>46</v>
      </c>
      <c r="L60" s="4">
        <v>53.584683419710871</v>
      </c>
      <c r="M60" s="4">
        <v>83.42550194425452</v>
      </c>
      <c r="N60" s="4">
        <v>64.371763620947888</v>
      </c>
      <c r="O60" s="4">
        <v>114.93016661204571</v>
      </c>
      <c r="P60" s="4">
        <v>52.038026712385758</v>
      </c>
    </row>
    <row r="61" spans="3:16" x14ac:dyDescent="0.25">
      <c r="C61" s="16" t="s">
        <v>53</v>
      </c>
      <c r="D61" s="4">
        <f>AVERAGE(D43:D60)</f>
        <v>54.81429188792395</v>
      </c>
      <c r="E61" s="4">
        <f t="shared" ref="E61:H61" si="13">AVERAGE(E43:E60)</f>
        <v>72.397178748691346</v>
      </c>
      <c r="F61" s="4">
        <f t="shared" si="13"/>
        <v>48.69024450288552</v>
      </c>
      <c r="G61" s="4">
        <f t="shared" si="13"/>
        <v>66.566142940860999</v>
      </c>
      <c r="H61" s="4">
        <f t="shared" si="13"/>
        <v>38.630744277549553</v>
      </c>
      <c r="K61" s="24" t="s">
        <v>53</v>
      </c>
      <c r="L61" s="9">
        <f>AVERAGE(L43:L60)</f>
        <v>49.246875714305716</v>
      </c>
      <c r="M61" s="9">
        <f t="shared" ref="M61:P61" si="14">AVERAGE(M43:M60)</f>
        <v>84.673319281027574</v>
      </c>
      <c r="N61" s="9">
        <f t="shared" si="14"/>
        <v>63.584249981605275</v>
      </c>
      <c r="O61" s="9">
        <f t="shared" si="14"/>
        <v>111.50028303586424</v>
      </c>
      <c r="P61" s="9">
        <f t="shared" si="14"/>
        <v>50.632911599962071</v>
      </c>
    </row>
    <row r="62" spans="3:16" x14ac:dyDescent="0.25">
      <c r="C62" s="16" t="s">
        <v>56</v>
      </c>
      <c r="D62" s="4">
        <f>AVERAGE(D43:D45,D49:D51,D55:D57)</f>
        <v>52.353242048057979</v>
      </c>
      <c r="E62" s="4">
        <f t="shared" ref="E62:H62" si="15">AVERAGE(E43:E45,E49:E51,E55:E57)</f>
        <v>74.272562748354403</v>
      </c>
      <c r="F62" s="4">
        <f t="shared" si="15"/>
        <v>47.465202103879022</v>
      </c>
      <c r="G62" s="4">
        <f t="shared" si="15"/>
        <v>64.208592045038856</v>
      </c>
      <c r="H62" s="4">
        <f t="shared" si="15"/>
        <v>37.520535204470406</v>
      </c>
      <c r="K62" s="24" t="s">
        <v>56</v>
      </c>
      <c r="L62" s="9">
        <f>AVERAGE(L43:L45,L49:L51,L55:L57)</f>
        <v>47.460719600315343</v>
      </c>
      <c r="M62" s="9">
        <f t="shared" ref="M62:P62" si="16">AVERAGE(M43:M45,M49:M51,M55:M57)</f>
        <v>82.950142958817167</v>
      </c>
      <c r="N62" s="9">
        <f t="shared" si="16"/>
        <v>63.908227111714574</v>
      </c>
      <c r="O62" s="9">
        <f t="shared" si="16"/>
        <v>108.8067586455297</v>
      </c>
      <c r="P62" s="9">
        <f t="shared" si="16"/>
        <v>49.617936909209142</v>
      </c>
    </row>
    <row r="63" spans="3:16" x14ac:dyDescent="0.25">
      <c r="C63" s="16" t="s">
        <v>57</v>
      </c>
      <c r="D63" s="4">
        <f>AVERAGE(D46:D48,D52,D53,D54,D58:D60)</f>
        <v>57.275341727789915</v>
      </c>
      <c r="E63" s="4">
        <f t="shared" ref="E63:H63" si="17">AVERAGE(E46:E48,E52,E53,E54,E58:E60)</f>
        <v>70.521794749028302</v>
      </c>
      <c r="F63" s="4">
        <f t="shared" si="17"/>
        <v>49.915286901892031</v>
      </c>
      <c r="G63" s="4">
        <f t="shared" si="17"/>
        <v>68.923693836683171</v>
      </c>
      <c r="H63" s="4">
        <f t="shared" si="17"/>
        <v>39.740953350628686</v>
      </c>
      <c r="K63" s="24" t="s">
        <v>57</v>
      </c>
      <c r="L63" s="9">
        <f>AVERAGE(L46:L48,L52:L54,L58:L60)</f>
        <v>51.033031828296075</v>
      </c>
      <c r="M63" s="9">
        <f t="shared" ref="M63:P63" si="18">AVERAGE(M46:M48,M52:M54,M58:M60)</f>
        <v>86.396495603237952</v>
      </c>
      <c r="N63" s="9">
        <f t="shared" si="18"/>
        <v>63.260272851495969</v>
      </c>
      <c r="O63" s="9">
        <f t="shared" si="18"/>
        <v>114.19380742619884</v>
      </c>
      <c r="P63" s="9">
        <f t="shared" si="18"/>
        <v>51.647886290714972</v>
      </c>
    </row>
    <row r="64" spans="3:16" x14ac:dyDescent="0.25">
      <c r="C64" s="15" t="s">
        <v>61</v>
      </c>
      <c r="D64" s="5">
        <f>MAX(D8:D63)</f>
        <v>64.434759443763653</v>
      </c>
      <c r="E64" s="5">
        <f>MAX(E8:E63)</f>
        <v>84.309395552186075</v>
      </c>
      <c r="F64" s="5">
        <f>MAX(F8:F63)</f>
        <v>57.182487573964494</v>
      </c>
      <c r="G64" s="5">
        <f>MAX(G8:G63)</f>
        <v>72.390680448186345</v>
      </c>
      <c r="H64" s="5">
        <f>MAX(H8:H63)</f>
        <v>41.394938296236383</v>
      </c>
      <c r="K64" s="15" t="s">
        <v>65</v>
      </c>
      <c r="L64" s="5">
        <f>MAX(L7:L61)</f>
        <v>59.708647239106398</v>
      </c>
      <c r="M64" s="5">
        <f t="shared" ref="M64:P64" si="19">MAX(M7:M61)</f>
        <v>95.190636833828876</v>
      </c>
      <c r="N64" s="5">
        <f t="shared" si="19"/>
        <v>65.986665007954244</v>
      </c>
      <c r="O64" s="5">
        <f t="shared" si="19"/>
        <v>120.68539498563828</v>
      </c>
      <c r="P64" s="5">
        <f t="shared" si="19"/>
        <v>53.135296648334858</v>
      </c>
    </row>
    <row r="65" spans="3:16" x14ac:dyDescent="0.25">
      <c r="C65" s="16" t="s">
        <v>69</v>
      </c>
      <c r="D65" s="4">
        <f>AVERAGE(D12,D16)</f>
        <v>51.17865007903103</v>
      </c>
      <c r="E65" s="4">
        <f t="shared" ref="E65:H65" si="20">AVERAGE(E12,E16)</f>
        <v>63.28223082815871</v>
      </c>
      <c r="F65" s="4">
        <f t="shared" si="20"/>
        <v>45.471912776682004</v>
      </c>
      <c r="G65" s="4">
        <f t="shared" si="20"/>
        <v>58.297379872425928</v>
      </c>
      <c r="H65" s="4">
        <f t="shared" si="20"/>
        <v>33.059873750134599</v>
      </c>
      <c r="K65" s="24" t="s">
        <v>69</v>
      </c>
      <c r="L65" s="25">
        <f>AVERAGE(L12:L16)</f>
        <v>48.608962816452006</v>
      </c>
      <c r="M65" s="25">
        <f t="shared" ref="M65:P65" si="21">AVERAGE(M12:M16)</f>
        <v>84.138540422410543</v>
      </c>
      <c r="N65" s="25">
        <f t="shared" si="21"/>
        <v>61.479893914956861</v>
      </c>
      <c r="O65" s="25">
        <f t="shared" si="21"/>
        <v>111.28228196110699</v>
      </c>
      <c r="P65" s="25">
        <f t="shared" si="21"/>
        <v>49.997333229423774</v>
      </c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3"/>
  <sheetViews>
    <sheetView topLeftCell="A35" workbookViewId="0">
      <selection activeCell="M24" sqref="M24"/>
    </sheetView>
  </sheetViews>
  <sheetFormatPr defaultRowHeight="15" outlineLevelRow="1" x14ac:dyDescent="0.25"/>
  <cols>
    <col min="3" max="3" width="42.5703125" customWidth="1"/>
    <col min="4" max="5" width="9.5703125" customWidth="1"/>
    <col min="6" max="6" width="9.5703125" bestFit="1" customWidth="1"/>
    <col min="7" max="7" width="9.5703125" customWidth="1"/>
    <col min="8" max="8" width="9.5703125" bestFit="1" customWidth="1"/>
  </cols>
  <sheetData>
    <row r="4" spans="3:8" x14ac:dyDescent="0.25">
      <c r="C4" s="14" t="s">
        <v>62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</row>
    <row r="5" spans="3:8" ht="12.75" hidden="1" customHeight="1" x14ac:dyDescent="0.25">
      <c r="C5" s="14" t="s">
        <v>9</v>
      </c>
      <c r="D5" s="3">
        <v>0.18125049612362076</v>
      </c>
      <c r="E5" s="3">
        <v>0.1082496997376321</v>
      </c>
      <c r="F5" s="3">
        <v>0.13721253095198055</v>
      </c>
      <c r="G5" s="3">
        <v>0.11081716547163969</v>
      </c>
      <c r="H5" s="3">
        <v>0.23497753808392538</v>
      </c>
    </row>
    <row r="6" spans="3:8" hidden="1" outlineLevel="1" x14ac:dyDescent="0.25">
      <c r="C6" s="15" t="s">
        <v>5</v>
      </c>
      <c r="D6" s="5">
        <v>56.380414513293204</v>
      </c>
      <c r="E6" s="5">
        <v>50.585637331311638</v>
      </c>
      <c r="F6" s="5">
        <v>49.33391084812623</v>
      </c>
      <c r="G6" s="5">
        <v>63.653874187198333</v>
      </c>
      <c r="H6" s="5">
        <v>37.92836710886683</v>
      </c>
    </row>
    <row r="7" spans="3:8" hidden="1" outlineLevel="1" x14ac:dyDescent="0.25">
      <c r="C7" s="15" t="s">
        <v>6</v>
      </c>
      <c r="D7" s="5">
        <v>56.380414513293204</v>
      </c>
      <c r="E7" s="5">
        <v>62.629836695909653</v>
      </c>
      <c r="F7" s="5">
        <v>53.445070085470078</v>
      </c>
      <c r="G7" s="5">
        <v>66.150104547480638</v>
      </c>
      <c r="H7" s="5">
        <v>36.908787347875787</v>
      </c>
    </row>
    <row r="8" spans="3:8" hidden="1" outlineLevel="1" x14ac:dyDescent="0.25">
      <c r="C8" s="15" t="s">
        <v>7</v>
      </c>
      <c r="D8" s="5">
        <v>56.380414513293204</v>
      </c>
      <c r="E8" s="5">
        <v>66.243096505289046</v>
      </c>
      <c r="F8" s="5">
        <v>47.091460355029582</v>
      </c>
      <c r="G8" s="5">
        <v>58.661413466633768</v>
      </c>
      <c r="H8" s="5">
        <v>33.238300208308033</v>
      </c>
    </row>
    <row r="9" spans="3:8" hidden="1" outlineLevel="1" x14ac:dyDescent="0.25">
      <c r="C9" s="15" t="s">
        <v>8</v>
      </c>
      <c r="D9" s="5">
        <v>4.0271724652352283</v>
      </c>
      <c r="E9" s="5">
        <v>2.4088398729196023</v>
      </c>
      <c r="F9" s="5">
        <v>26.535664168310316</v>
      </c>
      <c r="G9" s="5">
        <v>4.9924607205645755</v>
      </c>
      <c r="H9" s="5">
        <v>5.5057307093516368</v>
      </c>
    </row>
    <row r="10" spans="3:8" collapsed="1" x14ac:dyDescent="0.25">
      <c r="C10" s="16" t="s">
        <v>48</v>
      </c>
      <c r="D10" s="4">
        <f>AVERAGE(D6:D9)</f>
        <v>43.292104001278709</v>
      </c>
      <c r="E10" s="4">
        <f t="shared" ref="E10:H10" si="0">AVERAGE(E6:E9)</f>
        <v>45.466852601357488</v>
      </c>
      <c r="F10" s="4">
        <f t="shared" si="0"/>
        <v>44.101526364234054</v>
      </c>
      <c r="G10" s="4">
        <f t="shared" si="0"/>
        <v>48.364463230469326</v>
      </c>
      <c r="H10" s="4">
        <f t="shared" si="0"/>
        <v>28.39529634360057</v>
      </c>
    </row>
    <row r="11" spans="3:8" hidden="1" outlineLevel="1" x14ac:dyDescent="0.25">
      <c r="C11" s="15" t="s">
        <v>11</v>
      </c>
      <c r="D11" s="5">
        <v>56.380414513293204</v>
      </c>
      <c r="E11" s="5">
        <v>79.491715806346861</v>
      </c>
      <c r="F11" s="5">
        <v>46.717718606180135</v>
      </c>
      <c r="G11" s="5">
        <v>67.398219727621765</v>
      </c>
      <c r="H11" s="5">
        <v>37.520535204470413</v>
      </c>
    </row>
    <row r="12" spans="3:8" hidden="1" outlineLevel="1" x14ac:dyDescent="0.25">
      <c r="C12" s="15" t="s">
        <v>10</v>
      </c>
      <c r="D12" s="5">
        <v>60.407586978528435</v>
      </c>
      <c r="E12" s="5">
        <v>83.104975615726289</v>
      </c>
      <c r="F12" s="5">
        <v>46.717718606180135</v>
      </c>
      <c r="G12" s="5">
        <v>67.398219727621765</v>
      </c>
      <c r="H12" s="5">
        <v>38.540114965461456</v>
      </c>
    </row>
    <row r="13" spans="3:8" hidden="1" outlineLevel="1" x14ac:dyDescent="0.25">
      <c r="C13" s="15" t="s">
        <v>47</v>
      </c>
      <c r="D13" s="5">
        <v>60.407586978528435</v>
      </c>
      <c r="E13" s="5">
        <v>80.696135742806661</v>
      </c>
      <c r="F13" s="5">
        <v>47.091460355029582</v>
      </c>
      <c r="G13" s="5">
        <v>69.894450087904062</v>
      </c>
      <c r="H13" s="5">
        <v>37.112703300074003</v>
      </c>
    </row>
    <row r="14" spans="3:8" collapsed="1" x14ac:dyDescent="0.25">
      <c r="C14" s="16" t="s">
        <v>49</v>
      </c>
      <c r="D14" s="4">
        <f>AVERAGE(D11:D13)</f>
        <v>59.065196156783351</v>
      </c>
      <c r="E14" s="4">
        <f t="shared" ref="E14:H14" si="1">AVERAGE(E11:E13)</f>
        <v>81.097609054959932</v>
      </c>
      <c r="F14" s="4">
        <f t="shared" si="1"/>
        <v>46.842299189129953</v>
      </c>
      <c r="G14" s="4">
        <f t="shared" si="1"/>
        <v>68.23029651438253</v>
      </c>
      <c r="H14" s="4">
        <f t="shared" si="1"/>
        <v>37.724451156668628</v>
      </c>
    </row>
    <row r="15" spans="3:8" hidden="1" outlineLevel="1" x14ac:dyDescent="0.25">
      <c r="C15" s="17" t="s">
        <v>20</v>
      </c>
      <c r="D15" s="6">
        <v>60.407586978528435</v>
      </c>
      <c r="E15" s="6">
        <v>81.900555679266475</v>
      </c>
      <c r="F15" s="6">
        <v>47.838943852728463</v>
      </c>
      <c r="G15" s="6">
        <v>62.405759007057199</v>
      </c>
      <c r="H15" s="6">
        <v>37.724451156668628</v>
      </c>
    </row>
    <row r="16" spans="3:8" hidden="1" outlineLevel="1" x14ac:dyDescent="0.25">
      <c r="C16" s="17" t="s">
        <v>21</v>
      </c>
      <c r="D16" s="6">
        <v>64.434759443763653</v>
      </c>
      <c r="E16" s="6">
        <v>84.309395552186075</v>
      </c>
      <c r="F16" s="6">
        <v>48.21268560157791</v>
      </c>
      <c r="G16" s="6">
        <v>67.398219727621765</v>
      </c>
      <c r="H16" s="6">
        <v>39.559694726452499</v>
      </c>
    </row>
    <row r="17" spans="3:8" hidden="1" outlineLevel="1" x14ac:dyDescent="0.25">
      <c r="C17" s="17" t="s">
        <v>22</v>
      </c>
      <c r="D17" s="6">
        <v>64.434759443763653</v>
      </c>
      <c r="E17" s="6">
        <v>79.491715806346861</v>
      </c>
      <c r="F17" s="6">
        <v>48.21268560157791</v>
      </c>
      <c r="G17" s="6">
        <v>66.150104547480638</v>
      </c>
      <c r="H17" s="6">
        <v>39.763610678650707</v>
      </c>
    </row>
    <row r="18" spans="3:8" hidden="1" outlineLevel="1" x14ac:dyDescent="0.25">
      <c r="C18" s="17" t="s">
        <v>23</v>
      </c>
      <c r="D18" s="6">
        <v>64.434759443763653</v>
      </c>
      <c r="E18" s="6">
        <v>84.309395552186075</v>
      </c>
      <c r="F18" s="6">
        <v>47.838943852728463</v>
      </c>
      <c r="G18" s="6">
        <v>69.894450087904062</v>
      </c>
      <c r="H18" s="6">
        <v>38.336199013263247</v>
      </c>
    </row>
    <row r="19" spans="3:8" hidden="1" outlineLevel="1" x14ac:dyDescent="0.25">
      <c r="C19" s="17" t="s">
        <v>24</v>
      </c>
      <c r="D19" s="6">
        <v>64.434759443763653</v>
      </c>
      <c r="E19" s="6">
        <v>84.309395552186075</v>
      </c>
      <c r="F19" s="6">
        <v>48.21268560157791</v>
      </c>
      <c r="G19" s="6">
        <v>71.142565268045203</v>
      </c>
      <c r="H19" s="6">
        <v>38.540114965461456</v>
      </c>
    </row>
    <row r="20" spans="3:8" hidden="1" outlineLevel="1" x14ac:dyDescent="0.25">
      <c r="C20" s="17" t="s">
        <v>25</v>
      </c>
      <c r="D20" s="6">
        <v>56.380414513293204</v>
      </c>
      <c r="E20" s="6">
        <v>77.082875933427275</v>
      </c>
      <c r="F20" s="6">
        <v>48.21268560157791</v>
      </c>
      <c r="G20" s="6">
        <v>69.894450087904062</v>
      </c>
      <c r="H20" s="6">
        <v>38.947946869857873</v>
      </c>
    </row>
    <row r="21" spans="3:8" hidden="1" outlineLevel="1" x14ac:dyDescent="0.25">
      <c r="C21" s="17" t="s">
        <v>26</v>
      </c>
      <c r="D21" s="6">
        <v>60.407586978528435</v>
      </c>
      <c r="E21" s="6">
        <v>83.104975615726289</v>
      </c>
      <c r="F21" s="6">
        <v>47.838943852728463</v>
      </c>
      <c r="G21" s="6">
        <v>72.390680448186345</v>
      </c>
      <c r="H21" s="6">
        <v>36.50095544347937</v>
      </c>
    </row>
    <row r="22" spans="3:8" hidden="1" outlineLevel="1" x14ac:dyDescent="0.25">
      <c r="C22" s="17" t="s">
        <v>27</v>
      </c>
      <c r="D22" s="6">
        <v>60.407586978528435</v>
      </c>
      <c r="E22" s="6">
        <v>83.104975615726289</v>
      </c>
      <c r="F22" s="6">
        <v>48.21268560157791</v>
      </c>
      <c r="G22" s="6">
        <v>68.646334907762906</v>
      </c>
      <c r="H22" s="6">
        <v>37.112703300074003</v>
      </c>
    </row>
    <row r="23" spans="3:8" hidden="1" outlineLevel="1" x14ac:dyDescent="0.25">
      <c r="C23" s="17" t="s">
        <v>28</v>
      </c>
      <c r="D23" s="6">
        <v>60.407586978528435</v>
      </c>
      <c r="E23" s="6">
        <v>77.082875933427275</v>
      </c>
      <c r="F23" s="6">
        <v>48.21268560157791</v>
      </c>
      <c r="G23" s="6">
        <v>68.646334907762906</v>
      </c>
      <c r="H23" s="6">
        <v>37.724451156668628</v>
      </c>
    </row>
    <row r="24" spans="3:8" collapsed="1" x14ac:dyDescent="0.25">
      <c r="C24" s="16" t="s">
        <v>50</v>
      </c>
      <c r="D24" s="34">
        <f>AVERAGE(D15:D23)</f>
        <v>61.749977800273513</v>
      </c>
      <c r="E24" s="34">
        <f t="shared" ref="E24:H24" si="2">AVERAGE(E15:E23)</f>
        <v>81.632906804497637</v>
      </c>
      <c r="F24" s="34">
        <f t="shared" si="2"/>
        <v>48.088105018628092</v>
      </c>
      <c r="G24" s="34">
        <f t="shared" si="2"/>
        <v>68.507655443302795</v>
      </c>
      <c r="H24" s="34">
        <f t="shared" si="2"/>
        <v>38.245569701175157</v>
      </c>
    </row>
    <row r="25" spans="3:8" hidden="1" x14ac:dyDescent="0.25">
      <c r="C25" s="16" t="s">
        <v>50</v>
      </c>
      <c r="D25" s="4">
        <f>AVERAGE(D15:D23)</f>
        <v>61.749977800273513</v>
      </c>
      <c r="E25" s="4">
        <f>AVERAGE(E15:E23)</f>
        <v>81.632906804497637</v>
      </c>
      <c r="F25" s="4">
        <f>AVERAGE(F15:F23)</f>
        <v>48.088105018628092</v>
      </c>
      <c r="G25" s="4">
        <f>AVERAGE(G15:G23)</f>
        <v>68.507655443302795</v>
      </c>
      <c r="H25" s="4">
        <f>AVERAGE(H15:H23)</f>
        <v>38.245569701175157</v>
      </c>
    </row>
    <row r="26" spans="3:8" hidden="1" x14ac:dyDescent="0.25">
      <c r="C26" s="16" t="s">
        <v>58</v>
      </c>
      <c r="D26" s="4">
        <f>AVERAGE(D15:D17)</f>
        <v>63.092368622018576</v>
      </c>
      <c r="E26" s="4">
        <f>AVERAGE(E15:E17)</f>
        <v>81.900555679266475</v>
      </c>
      <c r="F26" s="4">
        <f>AVERAGE(F15:F17)</f>
        <v>48.088105018628092</v>
      </c>
      <c r="G26" s="4">
        <f>AVERAGE(G15:G17)</f>
        <v>65.318027760719872</v>
      </c>
      <c r="H26" s="4">
        <f>AVERAGE(H15:H17)</f>
        <v>39.015918853923942</v>
      </c>
    </row>
    <row r="27" spans="3:8" hidden="1" x14ac:dyDescent="0.25">
      <c r="C27" s="16" t="s">
        <v>59</v>
      </c>
      <c r="D27" s="4">
        <f>AVERAGE(D18:D20)</f>
        <v>61.749977800273506</v>
      </c>
      <c r="E27" s="4">
        <f>AVERAGE(E18:E20)</f>
        <v>81.900555679266475</v>
      </c>
      <c r="F27" s="4">
        <f>AVERAGE(F18:F20)</f>
        <v>48.088105018628092</v>
      </c>
      <c r="G27" s="4">
        <f>AVERAGE(G18:G20)</f>
        <v>70.310488481284452</v>
      </c>
      <c r="H27" s="4">
        <f>AVERAGE(H18:H20)</f>
        <v>38.608086949527525</v>
      </c>
    </row>
    <row r="28" spans="3:8" hidden="1" x14ac:dyDescent="0.25">
      <c r="C28" s="16" t="s">
        <v>60</v>
      </c>
      <c r="D28" s="4">
        <f>AVERAGE(D21:D23)</f>
        <v>60.407586978528435</v>
      </c>
      <c r="E28" s="4">
        <f>AVERAGE(E21:E23)</f>
        <v>81.097609054959946</v>
      </c>
      <c r="F28" s="4">
        <f>AVERAGE(F21:F23)</f>
        <v>48.088105018628092</v>
      </c>
      <c r="G28" s="4">
        <f>AVERAGE(G21:G23)</f>
        <v>69.894450087904048</v>
      </c>
      <c r="H28" s="4">
        <f>AVERAGE(H21:H23)</f>
        <v>37.112703300074003</v>
      </c>
    </row>
    <row r="29" spans="3:8" hidden="1" outlineLevel="1" x14ac:dyDescent="0.25">
      <c r="C29" s="18" t="s">
        <v>12</v>
      </c>
      <c r="D29" s="7">
        <v>56.380414513293204</v>
      </c>
      <c r="E29" s="7">
        <v>72.26519618758806</v>
      </c>
      <c r="F29" s="7">
        <v>44.849009861932942</v>
      </c>
      <c r="G29" s="7">
        <v>63.653874187198333</v>
      </c>
      <c r="H29" s="7">
        <v>35.685291634686529</v>
      </c>
    </row>
    <row r="30" spans="3:8" hidden="1" outlineLevel="1" x14ac:dyDescent="0.25">
      <c r="C30" s="18" t="s">
        <v>13</v>
      </c>
      <c r="D30" s="7">
        <v>60.407586978528435</v>
      </c>
      <c r="E30" s="7">
        <v>69.856356314668474</v>
      </c>
      <c r="F30" s="7">
        <v>44.849009861932942</v>
      </c>
      <c r="G30" s="7">
        <v>63.653874187198333</v>
      </c>
      <c r="H30" s="7">
        <v>36.297039491281161</v>
      </c>
    </row>
    <row r="31" spans="3:8" hidden="1" outlineLevel="1" x14ac:dyDescent="0.25">
      <c r="C31" s="18" t="s">
        <v>14</v>
      </c>
      <c r="D31" s="7">
        <v>64.434759443763653</v>
      </c>
      <c r="E31" s="7">
        <v>71.06077625112826</v>
      </c>
      <c r="F31" s="7">
        <v>44.849009861932942</v>
      </c>
      <c r="G31" s="7">
        <v>63.653874187198333</v>
      </c>
      <c r="H31" s="7">
        <v>35.073543778091903</v>
      </c>
    </row>
    <row r="32" spans="3:8" hidden="1" outlineLevel="1" x14ac:dyDescent="0.25">
      <c r="C32" s="18" t="s">
        <v>15</v>
      </c>
      <c r="D32" s="7">
        <v>60.407586978528435</v>
      </c>
      <c r="E32" s="7">
        <v>73.46961612404786</v>
      </c>
      <c r="F32" s="7">
        <v>50.08139434582511</v>
      </c>
      <c r="G32" s="7">
        <v>71.142565268045203</v>
      </c>
      <c r="H32" s="7">
        <v>39.967526630848923</v>
      </c>
    </row>
    <row r="33" spans="3:8" hidden="1" outlineLevel="1" x14ac:dyDescent="0.25">
      <c r="C33" s="18" t="s">
        <v>16</v>
      </c>
      <c r="D33" s="7">
        <v>64.434759443763653</v>
      </c>
      <c r="E33" s="7">
        <v>72.26519618758806</v>
      </c>
      <c r="F33" s="7">
        <v>50.828877843523998</v>
      </c>
      <c r="G33" s="7">
        <v>69.894450087904062</v>
      </c>
      <c r="H33" s="7">
        <v>39.967526630848923</v>
      </c>
    </row>
    <row r="34" spans="3:8" hidden="1" outlineLevel="1" x14ac:dyDescent="0.25">
      <c r="C34" s="18" t="s">
        <v>17</v>
      </c>
      <c r="D34" s="7">
        <v>64.434759443763653</v>
      </c>
      <c r="E34" s="7">
        <v>73.46961612404786</v>
      </c>
      <c r="F34" s="7">
        <v>50.08139434582511</v>
      </c>
      <c r="G34" s="7">
        <v>66.150104547480638</v>
      </c>
      <c r="H34" s="7">
        <v>39.355778774254297</v>
      </c>
    </row>
    <row r="35" spans="3:8" collapsed="1" x14ac:dyDescent="0.25">
      <c r="C35" s="16" t="s">
        <v>51</v>
      </c>
      <c r="D35" s="4">
        <f>AVERAGE(D29:D34)</f>
        <v>61.749977800273506</v>
      </c>
      <c r="E35" s="4">
        <f>AVERAGE(E29:E34)</f>
        <v>72.064459531511432</v>
      </c>
      <c r="F35" s="4">
        <f>AVERAGE(F29:F34)</f>
        <v>47.58978268682884</v>
      </c>
      <c r="G35" s="4">
        <f>AVERAGE(G29:G34)</f>
        <v>66.358123744170811</v>
      </c>
      <c r="H35" s="4">
        <f>AVERAGE(H29:H34)</f>
        <v>37.724451156668628</v>
      </c>
    </row>
    <row r="36" spans="3:8" hidden="1" x14ac:dyDescent="0.25">
      <c r="C36" s="16" t="s">
        <v>54</v>
      </c>
      <c r="D36" s="4">
        <f>AVERAGE(D29:D31)</f>
        <v>60.407586978528428</v>
      </c>
      <c r="E36" s="4">
        <f>AVERAGE(E29:E31)</f>
        <v>71.06077625112826</v>
      </c>
      <c r="F36" s="4">
        <f>AVERAGE(F29:F31)</f>
        <v>44.849009861932949</v>
      </c>
      <c r="G36" s="4">
        <f>AVERAGE(G29:G31)</f>
        <v>63.653874187198333</v>
      </c>
      <c r="H36" s="4">
        <f>AVERAGE(H29:H31)</f>
        <v>35.685291634686529</v>
      </c>
    </row>
    <row r="37" spans="3:8" hidden="1" x14ac:dyDescent="0.25">
      <c r="C37" s="16" t="s">
        <v>55</v>
      </c>
      <c r="D37" s="4">
        <f>AVERAGE(D32:D34)</f>
        <v>63.092368622018576</v>
      </c>
      <c r="E37" s="4">
        <f>AVERAGE(E32:E34)</f>
        <v>73.068142811894589</v>
      </c>
      <c r="F37" s="4">
        <f>AVERAGE(F32:F34)</f>
        <v>50.330555511724747</v>
      </c>
      <c r="G37" s="4">
        <f>AVERAGE(G32:G34)</f>
        <v>69.062373301143296</v>
      </c>
      <c r="H37" s="4">
        <f>AVERAGE(H32:H34)</f>
        <v>39.763610678650714</v>
      </c>
    </row>
    <row r="38" spans="3:8" hidden="1" outlineLevel="1" x14ac:dyDescent="0.25">
      <c r="C38" s="18" t="s">
        <v>18</v>
      </c>
      <c r="D38" s="7">
        <v>40.271724652352283</v>
      </c>
      <c r="E38" s="7">
        <v>61.42541675944986</v>
      </c>
      <c r="F38" s="7">
        <v>48.58642735042735</v>
      </c>
      <c r="G38" s="7">
        <v>64.901989367339482</v>
      </c>
      <c r="H38" s="7">
        <v>39.763610678650707</v>
      </c>
    </row>
    <row r="39" spans="3:8" hidden="1" outlineLevel="1" x14ac:dyDescent="0.25">
      <c r="C39" s="18" t="s">
        <v>19</v>
      </c>
      <c r="D39" s="7">
        <v>56.380414513293204</v>
      </c>
      <c r="E39" s="7">
        <v>60.220996822990053</v>
      </c>
      <c r="F39" s="7">
        <v>57.182487573964494</v>
      </c>
      <c r="G39" s="7">
        <v>68.646334907762906</v>
      </c>
      <c r="H39" s="7">
        <v>36.297039491281161</v>
      </c>
    </row>
    <row r="40" spans="3:8" collapsed="1" x14ac:dyDescent="0.25">
      <c r="C40" s="16" t="s">
        <v>52</v>
      </c>
      <c r="D40" s="4">
        <f>AVERAGE(D38:D39)</f>
        <v>48.32606958282274</v>
      </c>
      <c r="E40" s="4">
        <f t="shared" ref="E40:H40" si="3">AVERAGE(E38:E39)</f>
        <v>60.82320679121996</v>
      </c>
      <c r="F40" s="4">
        <f t="shared" si="3"/>
        <v>52.884457462195925</v>
      </c>
      <c r="G40" s="4">
        <f t="shared" si="3"/>
        <v>66.774162137551201</v>
      </c>
      <c r="H40" s="4">
        <f t="shared" si="3"/>
        <v>38.030325084965938</v>
      </c>
    </row>
    <row r="41" spans="3:8" hidden="1" outlineLevel="1" x14ac:dyDescent="0.25">
      <c r="C41" s="19" t="s">
        <v>29</v>
      </c>
      <c r="D41" s="8">
        <v>52.353242048057965</v>
      </c>
      <c r="E41" s="8">
        <v>73.46961612404786</v>
      </c>
      <c r="F41" s="8">
        <v>48.58642735042735</v>
      </c>
      <c r="G41" s="8">
        <v>69.894450087904062</v>
      </c>
      <c r="H41" s="8">
        <v>38.132283061065039</v>
      </c>
    </row>
    <row r="42" spans="3:8" hidden="1" outlineLevel="1" x14ac:dyDescent="0.25">
      <c r="C42" s="19" t="s">
        <v>30</v>
      </c>
      <c r="D42" s="8">
        <v>60.407586978528435</v>
      </c>
      <c r="E42" s="8">
        <v>72.26519618758806</v>
      </c>
      <c r="F42" s="8">
        <v>47.091460355029582</v>
      </c>
      <c r="G42" s="8">
        <v>63.653874187198333</v>
      </c>
      <c r="H42" s="8">
        <v>36.908787347875787</v>
      </c>
    </row>
    <row r="43" spans="3:8" hidden="1" outlineLevel="1" x14ac:dyDescent="0.25">
      <c r="C43" s="19" t="s">
        <v>31</v>
      </c>
      <c r="D43" s="8">
        <v>60.407586978528435</v>
      </c>
      <c r="E43" s="8">
        <v>69.856356314668474</v>
      </c>
      <c r="F43" s="8">
        <v>46.343976857330702</v>
      </c>
      <c r="G43" s="8">
        <v>64.901989367339482</v>
      </c>
      <c r="H43" s="8">
        <v>35.073543778091903</v>
      </c>
    </row>
    <row r="44" spans="3:8" hidden="1" outlineLevel="1" x14ac:dyDescent="0.25">
      <c r="C44" s="19" t="s">
        <v>32</v>
      </c>
      <c r="D44" s="8">
        <v>52.353242048057965</v>
      </c>
      <c r="E44" s="8">
        <v>59</v>
      </c>
      <c r="F44" s="8">
        <v>50.828877843523998</v>
      </c>
      <c r="G44" s="8">
        <v>72.390680448186345</v>
      </c>
      <c r="H44" s="8">
        <v>40.783190439641757</v>
      </c>
    </row>
    <row r="45" spans="3:8" hidden="1" outlineLevel="1" x14ac:dyDescent="0.25">
      <c r="C45" s="19" t="s">
        <v>33</v>
      </c>
      <c r="D45" s="8">
        <v>64.434759443763653</v>
      </c>
      <c r="E45" s="8">
        <v>59</v>
      </c>
      <c r="F45" s="8">
        <v>50.08139434582511</v>
      </c>
      <c r="G45" s="8">
        <v>69.894450087904062</v>
      </c>
      <c r="H45" s="8">
        <v>39.967526630848923</v>
      </c>
    </row>
    <row r="46" spans="3:8" hidden="1" outlineLevel="1" x14ac:dyDescent="0.25">
      <c r="C46" s="19" t="s">
        <v>34</v>
      </c>
      <c r="D46" s="8">
        <v>64.434759443763653</v>
      </c>
      <c r="E46" s="8">
        <v>72.26519618758806</v>
      </c>
      <c r="F46" s="8">
        <v>50.455136094674558</v>
      </c>
      <c r="G46" s="8">
        <v>69.894450087904062</v>
      </c>
      <c r="H46" s="8">
        <v>39.355778774254297</v>
      </c>
    </row>
    <row r="47" spans="3:8" hidden="1" outlineLevel="1" x14ac:dyDescent="0.25">
      <c r="C47" s="19" t="s">
        <v>35</v>
      </c>
      <c r="D47" s="8">
        <v>56.380414513293204</v>
      </c>
      <c r="E47" s="8">
        <v>75.87845599696746</v>
      </c>
      <c r="F47" s="8">
        <v>48.58642735042735</v>
      </c>
      <c r="G47" s="8">
        <v>69.894450087904062</v>
      </c>
      <c r="H47" s="8">
        <v>37.92836710886683</v>
      </c>
    </row>
    <row r="48" spans="3:8" hidden="1" outlineLevel="1" x14ac:dyDescent="0.25">
      <c r="C48" s="19" t="s">
        <v>37</v>
      </c>
      <c r="D48" s="8">
        <v>44.298897117587515</v>
      </c>
      <c r="E48" s="8">
        <v>79.491715806346861</v>
      </c>
      <c r="F48" s="8">
        <v>48.21268560157791</v>
      </c>
      <c r="G48" s="8">
        <v>63.653874187198333</v>
      </c>
      <c r="H48" s="8">
        <v>38.947946869857873</v>
      </c>
    </row>
    <row r="49" spans="3:8" hidden="1" outlineLevel="1" x14ac:dyDescent="0.25">
      <c r="C49" s="19" t="s">
        <v>36</v>
      </c>
      <c r="D49" s="8">
        <v>40.271724652352283</v>
      </c>
      <c r="E49" s="8">
        <v>74.67403606050766</v>
      </c>
      <c r="F49" s="8">
        <v>47.838943852728463</v>
      </c>
      <c r="G49" s="8">
        <v>62.405759007057199</v>
      </c>
      <c r="H49" s="8">
        <v>37.92836710886683</v>
      </c>
    </row>
    <row r="50" spans="3:8" hidden="1" outlineLevel="1" x14ac:dyDescent="0.25">
      <c r="C50" s="19" t="s">
        <v>39</v>
      </c>
      <c r="D50" s="8">
        <v>56.380414513293204</v>
      </c>
      <c r="E50" s="8">
        <v>75.87845599696746</v>
      </c>
      <c r="F50" s="8">
        <v>50.828877843523998</v>
      </c>
      <c r="G50" s="8">
        <v>69.894450087904062</v>
      </c>
      <c r="H50" s="8">
        <v>37.92836710886683</v>
      </c>
    </row>
    <row r="51" spans="3:8" hidden="1" outlineLevel="1" x14ac:dyDescent="0.25">
      <c r="C51" s="19" t="s">
        <v>40</v>
      </c>
      <c r="D51" s="8">
        <v>48.32606958282274</v>
      </c>
      <c r="E51" s="8">
        <v>75.87845599696746</v>
      </c>
      <c r="F51" s="8">
        <v>50.08139434582511</v>
      </c>
      <c r="G51" s="8">
        <v>68.646334907762906</v>
      </c>
      <c r="H51" s="8">
        <v>39.559694726452499</v>
      </c>
    </row>
    <row r="52" spans="3:8" hidden="1" outlineLevel="1" x14ac:dyDescent="0.25">
      <c r="C52" s="19" t="s">
        <v>41</v>
      </c>
      <c r="D52" s="8">
        <v>44.298897117587515</v>
      </c>
      <c r="E52" s="8">
        <v>72.26519618758806</v>
      </c>
      <c r="F52" s="8">
        <v>49.707652596975677</v>
      </c>
      <c r="G52" s="8">
        <v>64.901989367339482</v>
      </c>
      <c r="H52" s="8">
        <v>39.763610678650707</v>
      </c>
    </row>
    <row r="53" spans="3:8" hidden="1" outlineLevel="1" x14ac:dyDescent="0.25">
      <c r="C53" s="19" t="s">
        <v>42</v>
      </c>
      <c r="D53" s="8">
        <v>44.298897117587515</v>
      </c>
      <c r="E53" s="8">
        <v>77.082875933427275</v>
      </c>
      <c r="F53" s="8">
        <v>48.21268560157791</v>
      </c>
      <c r="G53" s="8">
        <v>61.157643826916051</v>
      </c>
      <c r="H53" s="8">
        <v>37.92836710886683</v>
      </c>
    </row>
    <row r="54" spans="3:8" hidden="1" outlineLevel="1" x14ac:dyDescent="0.25">
      <c r="C54" s="19" t="s">
        <v>43</v>
      </c>
      <c r="D54" s="8">
        <v>56.380414513293204</v>
      </c>
      <c r="E54" s="8">
        <v>73.46961612404786</v>
      </c>
      <c r="F54" s="8">
        <v>46.717718606180135</v>
      </c>
      <c r="G54" s="8">
        <v>59.909528646774909</v>
      </c>
      <c r="H54" s="8">
        <v>37.92836710886683</v>
      </c>
    </row>
    <row r="55" spans="3:8" hidden="1" outlineLevel="1" x14ac:dyDescent="0.25">
      <c r="C55" s="19" t="s">
        <v>44</v>
      </c>
      <c r="D55" s="8">
        <v>56.380414513293204</v>
      </c>
      <c r="E55" s="8">
        <v>72.26519618758806</v>
      </c>
      <c r="F55" s="8">
        <v>45.596493359631815</v>
      </c>
      <c r="G55" s="8">
        <v>62.405759007057199</v>
      </c>
      <c r="H55" s="8">
        <v>36.908787347875787</v>
      </c>
    </row>
    <row r="56" spans="3:8" hidden="1" outlineLevel="1" x14ac:dyDescent="0.25">
      <c r="C56" s="19" t="s">
        <v>38</v>
      </c>
      <c r="D56" s="8">
        <v>60.407586978528435</v>
      </c>
      <c r="E56" s="8">
        <v>75.87845599696746</v>
      </c>
      <c r="F56" s="8">
        <v>48.58642735042735</v>
      </c>
      <c r="G56" s="8">
        <v>71.142565268045203</v>
      </c>
      <c r="H56" s="8">
        <v>39.967526630848923</v>
      </c>
    </row>
    <row r="57" spans="3:8" hidden="1" outlineLevel="1" x14ac:dyDescent="0.25">
      <c r="C57" s="19" t="s">
        <v>45</v>
      </c>
      <c r="D57" s="8">
        <v>60.407586978528435</v>
      </c>
      <c r="E57" s="8">
        <v>72.26519618758806</v>
      </c>
      <c r="F57" s="8">
        <v>49.707652596975677</v>
      </c>
      <c r="G57" s="8">
        <v>66.150104547480638</v>
      </c>
      <c r="H57" s="8">
        <v>38.947946869857873</v>
      </c>
    </row>
    <row r="58" spans="3:8" hidden="1" outlineLevel="1" x14ac:dyDescent="0.25">
      <c r="C58" s="19" t="s">
        <v>46</v>
      </c>
      <c r="D58" s="8">
        <v>64.434759443763653</v>
      </c>
      <c r="E58" s="8">
        <v>72.26519618758806</v>
      </c>
      <c r="F58" s="8">
        <v>48.960169099276797</v>
      </c>
      <c r="G58" s="8">
        <v>67.398219727621765</v>
      </c>
      <c r="H58" s="8">
        <v>41.394938296236383</v>
      </c>
    </row>
    <row r="59" spans="3:8" collapsed="1" x14ac:dyDescent="0.25">
      <c r="C59" s="16" t="s">
        <v>53</v>
      </c>
      <c r="D59" s="4">
        <f>AVERAGE(D41:D58)</f>
        <v>54.81429188792395</v>
      </c>
      <c r="E59" s="4">
        <f t="shared" ref="E59:H59" si="4">AVERAGE(E41:E58)</f>
        <v>72.397178748691346</v>
      </c>
      <c r="F59" s="4">
        <f t="shared" si="4"/>
        <v>48.69024450288552</v>
      </c>
      <c r="G59" s="4">
        <f t="shared" si="4"/>
        <v>66.566142940860999</v>
      </c>
      <c r="H59" s="4">
        <f t="shared" si="4"/>
        <v>38.630744277549553</v>
      </c>
    </row>
    <row r="60" spans="3:8" hidden="1" x14ac:dyDescent="0.25">
      <c r="C60" s="16" t="s">
        <v>56</v>
      </c>
      <c r="D60" s="4">
        <f>AVERAGE(D41:D43,D47:D49,D53:D55)</f>
        <v>52.353242048057979</v>
      </c>
      <c r="E60" s="4">
        <f t="shared" ref="E60:H60" si="5">AVERAGE(E41:E43,E47:E49,E53:E55)</f>
        <v>74.272562748354403</v>
      </c>
      <c r="F60" s="4">
        <f t="shared" si="5"/>
        <v>47.465202103879022</v>
      </c>
      <c r="G60" s="4">
        <f t="shared" si="5"/>
        <v>64.208592045038856</v>
      </c>
      <c r="H60" s="4">
        <f t="shared" si="5"/>
        <v>37.520535204470406</v>
      </c>
    </row>
    <row r="61" spans="3:8" hidden="1" x14ac:dyDescent="0.25">
      <c r="C61" s="16" t="s">
        <v>57</v>
      </c>
      <c r="D61" s="4">
        <f>AVERAGE(D44:D46,D50,D51,D52,D56:D58)</f>
        <v>57.275341727789915</v>
      </c>
      <c r="E61" s="4">
        <f t="shared" ref="E61:H61" si="6">AVERAGE(E44:E46,E50,E51,E52,E56:E58)</f>
        <v>70.521794749028302</v>
      </c>
      <c r="F61" s="4">
        <f t="shared" si="6"/>
        <v>49.915286901892031</v>
      </c>
      <c r="G61" s="4">
        <f t="shared" si="6"/>
        <v>68.923693836683171</v>
      </c>
      <c r="H61" s="4">
        <f t="shared" si="6"/>
        <v>39.740953350628686</v>
      </c>
    </row>
    <row r="62" spans="3:8" hidden="1" x14ac:dyDescent="0.25">
      <c r="C62" s="15" t="s">
        <v>61</v>
      </c>
      <c r="D62" s="5">
        <f>MAX(D6:D61)</f>
        <v>64.434759443763653</v>
      </c>
      <c r="E62" s="5">
        <f>MAX(E6:E61)</f>
        <v>84.309395552186075</v>
      </c>
      <c r="F62" s="5">
        <f>MAX(F6:F61)</f>
        <v>57.182487573964494</v>
      </c>
      <c r="G62" s="5">
        <f>MAX(G6:G61)</f>
        <v>72.390680448186345</v>
      </c>
      <c r="H62" s="5">
        <f>MAX(H6:H61)</f>
        <v>41.394938296236383</v>
      </c>
    </row>
    <row r="63" spans="3:8" x14ac:dyDescent="0.25">
      <c r="C63" s="16" t="s">
        <v>69</v>
      </c>
      <c r="D63" s="4">
        <f>AVERAGE(D10,D14)</f>
        <v>51.17865007903103</v>
      </c>
      <c r="E63" s="4">
        <f t="shared" ref="E63:H63" si="7">AVERAGE(E10,E14)</f>
        <v>63.28223082815871</v>
      </c>
      <c r="F63" s="4">
        <f t="shared" si="7"/>
        <v>45.471912776682004</v>
      </c>
      <c r="G63" s="4">
        <f t="shared" si="7"/>
        <v>58.297379872425928</v>
      </c>
      <c r="H63" s="4">
        <f t="shared" si="7"/>
        <v>33.059873750134599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3"/>
  <sheetViews>
    <sheetView tabSelected="1" workbookViewId="0">
      <selection activeCell="J24" sqref="J24"/>
    </sheetView>
  </sheetViews>
  <sheetFormatPr defaultRowHeight="15" outlineLevelRow="1" x14ac:dyDescent="0.25"/>
  <cols>
    <col min="3" max="3" width="43.140625" bestFit="1" customWidth="1"/>
    <col min="4" max="5" width="9.28515625" customWidth="1"/>
    <col min="6" max="6" width="9.28515625" bestFit="1" customWidth="1"/>
    <col min="7" max="7" width="9.5703125" customWidth="1"/>
    <col min="8" max="8" width="9.28515625" bestFit="1" customWidth="1"/>
  </cols>
  <sheetData>
    <row r="4" spans="3:8" x14ac:dyDescent="0.25">
      <c r="C4" s="14" t="s">
        <v>62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</row>
    <row r="5" spans="3:8" hidden="1" x14ac:dyDescent="0.25">
      <c r="C5" s="14" t="s">
        <v>9</v>
      </c>
      <c r="D5" s="3">
        <v>0.14107380628098368</v>
      </c>
      <c r="E5" s="3">
        <v>7.2309814841016284E-2</v>
      </c>
      <c r="F5" s="3">
        <v>0.27034177613169963</v>
      </c>
      <c r="G5" s="3">
        <v>7.6380933601495837E-2</v>
      </c>
      <c r="H5" s="3">
        <v>0.19514004047790037</v>
      </c>
    </row>
    <row r="6" spans="3:8" hidden="1" outlineLevel="1" x14ac:dyDescent="0.25">
      <c r="C6" s="15" t="s">
        <v>5</v>
      </c>
      <c r="D6" s="5">
        <v>32.150810051826525</v>
      </c>
      <c r="E6" s="5">
        <v>77.008155640850319</v>
      </c>
      <c r="F6" s="5">
        <v>58.315883419674044</v>
      </c>
      <c r="G6" s="5">
        <v>101.50130040699635</v>
      </c>
      <c r="H6" s="5">
        <v>51.132779015227761</v>
      </c>
    </row>
    <row r="7" spans="3:8" hidden="1" outlineLevel="1" x14ac:dyDescent="0.25">
      <c r="C7" s="15" t="s">
        <v>6</v>
      </c>
      <c r="D7" s="5">
        <v>42.867746735768698</v>
      </c>
      <c r="E7" s="5">
        <v>75.9385979236163</v>
      </c>
      <c r="F7" s="5">
        <v>59.571917831790088</v>
      </c>
      <c r="G7" s="5">
        <v>111.09334769631732</v>
      </c>
      <c r="H7" s="5">
        <v>52.792399793350768</v>
      </c>
    </row>
    <row r="8" spans="3:8" hidden="1" outlineLevel="1" x14ac:dyDescent="0.25">
      <c r="C8" s="15" t="s">
        <v>7</v>
      </c>
      <c r="D8" s="5">
        <v>39.805764826070934</v>
      </c>
      <c r="E8" s="5">
        <v>58.825674447871783</v>
      </c>
      <c r="F8" s="5">
        <v>37.232448644868803</v>
      </c>
      <c r="G8" s="5">
        <v>84.235615286218632</v>
      </c>
      <c r="H8" s="5">
        <v>50.570428173053855</v>
      </c>
    </row>
    <row r="9" spans="3:8" hidden="1" outlineLevel="1" x14ac:dyDescent="0.25">
      <c r="C9" s="15" t="s">
        <v>8</v>
      </c>
      <c r="D9" s="5">
        <v>0</v>
      </c>
      <c r="E9" s="5">
        <v>10.695577172340323</v>
      </c>
      <c r="F9" s="5">
        <v>51.228260665590575</v>
      </c>
      <c r="G9" s="5">
        <v>40.635400334759709</v>
      </c>
      <c r="H9" s="5">
        <v>12.33057090522794</v>
      </c>
    </row>
    <row r="10" spans="3:8" hidden="1" collapsed="1" x14ac:dyDescent="0.25">
      <c r="C10" s="24" t="s">
        <v>48</v>
      </c>
      <c r="D10" s="9">
        <f>AVERAGE(D6:D9)</f>
        <v>28.706080403416543</v>
      </c>
      <c r="E10" s="9">
        <f t="shared" ref="E10:H10" si="0">AVERAGE(E6:E9)</f>
        <v>55.61700129616969</v>
      </c>
      <c r="F10" s="9">
        <f t="shared" si="0"/>
        <v>51.58712764048088</v>
      </c>
      <c r="G10" s="9">
        <f t="shared" si="0"/>
        <v>84.366415931073007</v>
      </c>
      <c r="H10" s="9">
        <f t="shared" si="0"/>
        <v>41.706544471715077</v>
      </c>
    </row>
    <row r="11" spans="3:8" hidden="1" outlineLevel="1" x14ac:dyDescent="0.25">
      <c r="C11" s="20" t="s">
        <v>63</v>
      </c>
      <c r="D11" s="10">
        <v>55.115674374559752</v>
      </c>
      <c r="E11" s="10">
        <v>93.051521399360809</v>
      </c>
      <c r="F11" s="10">
        <v>64.147471761641441</v>
      </c>
      <c r="G11" s="10">
        <v>116.84857606990991</v>
      </c>
      <c r="H11" s="10">
        <v>52.380923567369862</v>
      </c>
    </row>
    <row r="12" spans="3:8" hidden="1" outlineLevel="1" x14ac:dyDescent="0.25">
      <c r="C12" s="20" t="s">
        <v>64</v>
      </c>
      <c r="D12" s="10">
        <v>53.584683419710871</v>
      </c>
      <c r="E12" s="10">
        <v>93.051521399360809</v>
      </c>
      <c r="F12" s="10">
        <v>64.10261338978016</v>
      </c>
      <c r="G12" s="10">
        <v>119.46458896699743</v>
      </c>
      <c r="H12" s="10">
        <v>51.832288599395305</v>
      </c>
    </row>
    <row r="13" spans="3:8" hidden="1" outlineLevel="1" x14ac:dyDescent="0.25">
      <c r="C13" s="20" t="s">
        <v>47</v>
      </c>
      <c r="D13" s="10">
        <v>52.053692464861996</v>
      </c>
      <c r="E13" s="10">
        <v>87.703732813190655</v>
      </c>
      <c r="F13" s="10">
        <v>63.609171299305984</v>
      </c>
      <c r="G13" s="10">
        <v>117.72058036893907</v>
      </c>
      <c r="H13" s="10">
        <v>51.996879089787676</v>
      </c>
    </row>
    <row r="14" spans="3:8" collapsed="1" x14ac:dyDescent="0.25">
      <c r="C14" s="24" t="s">
        <v>49</v>
      </c>
      <c r="D14" s="9">
        <f>AVERAGE(D11:D13)</f>
        <v>53.584683419710871</v>
      </c>
      <c r="E14" s="9">
        <f t="shared" ref="E14:H14" si="1">AVERAGE(E11:E13)</f>
        <v>91.268925203970753</v>
      </c>
      <c r="F14" s="9">
        <f t="shared" si="1"/>
        <v>63.953085483575869</v>
      </c>
      <c r="G14" s="9">
        <f t="shared" si="1"/>
        <v>118.01124846861546</v>
      </c>
      <c r="H14" s="9">
        <f t="shared" si="1"/>
        <v>52.070030418850955</v>
      </c>
    </row>
    <row r="15" spans="3:8" hidden="1" outlineLevel="1" x14ac:dyDescent="0.25">
      <c r="C15" s="21" t="s">
        <v>20</v>
      </c>
      <c r="D15" s="11">
        <v>55.115674374559752</v>
      </c>
      <c r="E15" s="11">
        <v>89.842848247658708</v>
      </c>
      <c r="F15" s="11">
        <v>64.147471761641441</v>
      </c>
      <c r="G15" s="11">
        <v>116.15097263068655</v>
      </c>
      <c r="H15" s="11">
        <v>52.545514057762219</v>
      </c>
    </row>
    <row r="16" spans="3:8" hidden="1" outlineLevel="1" x14ac:dyDescent="0.25">
      <c r="C16" s="21" t="s">
        <v>21</v>
      </c>
      <c r="D16" s="11">
        <v>53.584683419710871</v>
      </c>
      <c r="E16" s="11">
        <v>87.703732813190655</v>
      </c>
      <c r="F16" s="11">
        <v>63.923179902335001</v>
      </c>
      <c r="G16" s="11">
        <v>116.15097263068655</v>
      </c>
      <c r="H16" s="11">
        <v>52.531798183562863</v>
      </c>
    </row>
    <row r="17" spans="3:8" hidden="1" outlineLevel="1" x14ac:dyDescent="0.25">
      <c r="C17" s="21" t="s">
        <v>22</v>
      </c>
      <c r="D17" s="11">
        <v>50.522701510013114</v>
      </c>
      <c r="E17" s="11">
        <v>83.42550194425452</v>
      </c>
      <c r="F17" s="11">
        <v>63.340021068138256</v>
      </c>
      <c r="G17" s="11">
        <v>109.87254167767647</v>
      </c>
      <c r="H17" s="11">
        <v>52.559229931961582</v>
      </c>
    </row>
    <row r="18" spans="3:8" hidden="1" outlineLevel="1" x14ac:dyDescent="0.25">
      <c r="C18" s="21" t="s">
        <v>23</v>
      </c>
      <c r="D18" s="11">
        <v>52.053692464861996</v>
      </c>
      <c r="E18" s="11">
        <v>95.190636833828876</v>
      </c>
      <c r="F18" s="11">
        <v>63.788604786751144</v>
      </c>
      <c r="G18" s="11">
        <v>120.68539498563828</v>
      </c>
      <c r="H18" s="11">
        <v>52.038026712385758</v>
      </c>
    </row>
    <row r="19" spans="3:8" hidden="1" outlineLevel="1" x14ac:dyDescent="0.25">
      <c r="C19" s="21" t="s">
        <v>24</v>
      </c>
      <c r="D19" s="11">
        <v>48.991710555164232</v>
      </c>
      <c r="E19" s="11">
        <v>77.008155640850319</v>
      </c>
      <c r="F19" s="11">
        <v>63.654029671167287</v>
      </c>
      <c r="G19" s="11">
        <v>120.33659326602661</v>
      </c>
      <c r="H19" s="11">
        <v>52.353491818971129</v>
      </c>
    </row>
    <row r="20" spans="3:8" hidden="1" outlineLevel="1" x14ac:dyDescent="0.25">
      <c r="C20" s="21" t="s">
        <v>25</v>
      </c>
      <c r="D20" s="11">
        <v>48.991710555164232</v>
      </c>
      <c r="E20" s="11">
        <v>84.495059661488568</v>
      </c>
      <c r="F20" s="11">
        <v>62.128845027883493</v>
      </c>
      <c r="G20" s="11">
        <v>109.87254167767647</v>
      </c>
      <c r="H20" s="11">
        <v>52.243764825376218</v>
      </c>
    </row>
    <row r="21" spans="3:8" hidden="1" outlineLevel="1" x14ac:dyDescent="0.25">
      <c r="C21" s="21" t="s">
        <v>26</v>
      </c>
      <c r="D21" s="11">
        <v>53.584683419710871</v>
      </c>
      <c r="E21" s="11">
        <v>86.634175095956621</v>
      </c>
      <c r="F21" s="11">
        <v>63.743746414889856</v>
      </c>
      <c r="G21" s="11">
        <v>117.72058036893907</v>
      </c>
      <c r="H21" s="11">
        <v>52.202617202778129</v>
      </c>
    </row>
    <row r="22" spans="3:8" hidden="1" outlineLevel="1" x14ac:dyDescent="0.25">
      <c r="C22" s="21" t="s">
        <v>27</v>
      </c>
      <c r="D22" s="11">
        <v>50.522701510013114</v>
      </c>
      <c r="E22" s="11">
        <v>85.564617378722588</v>
      </c>
      <c r="F22" s="11">
        <v>63.87832153047372</v>
      </c>
      <c r="G22" s="11">
        <v>118.59258466796825</v>
      </c>
      <c r="H22" s="11">
        <v>52.394639441569218</v>
      </c>
    </row>
    <row r="23" spans="3:8" hidden="1" outlineLevel="1" x14ac:dyDescent="0.25">
      <c r="C23" s="21" t="s">
        <v>28</v>
      </c>
      <c r="D23" s="11">
        <v>59.708647239106398</v>
      </c>
      <c r="E23" s="11">
        <v>83.42550194425452</v>
      </c>
      <c r="F23" s="11">
        <v>64.506338736531745</v>
      </c>
      <c r="G23" s="11">
        <v>112.13975285515232</v>
      </c>
      <c r="H23" s="11">
        <v>52.504366435164123</v>
      </c>
    </row>
    <row r="24" spans="3:8" collapsed="1" x14ac:dyDescent="0.25">
      <c r="C24" s="24" t="s">
        <v>50</v>
      </c>
      <c r="D24" s="9">
        <f>AVERAGE(D15:D23)</f>
        <v>52.564022783144956</v>
      </c>
      <c r="E24" s="9">
        <f t="shared" ref="E24:H24" si="2">AVERAGE(E15:E23)</f>
        <v>85.921136617800585</v>
      </c>
      <c r="F24" s="9">
        <f t="shared" si="2"/>
        <v>63.678950988867982</v>
      </c>
      <c r="G24" s="9">
        <f t="shared" si="2"/>
        <v>115.72465941782785</v>
      </c>
      <c r="H24" s="9">
        <f t="shared" si="2"/>
        <v>52.374827623281249</v>
      </c>
    </row>
    <row r="25" spans="3:8" hidden="1" x14ac:dyDescent="0.25">
      <c r="C25" s="24" t="s">
        <v>50</v>
      </c>
      <c r="D25" s="9">
        <f>AVERAGE(D15:D23)</f>
        <v>52.564022783144956</v>
      </c>
      <c r="E25" s="9">
        <f>AVERAGE(E15:E23)</f>
        <v>85.921136617800585</v>
      </c>
      <c r="F25" s="9">
        <f>AVERAGE(F15:F23)</f>
        <v>63.678950988867982</v>
      </c>
      <c r="G25" s="9">
        <f>AVERAGE(G15:G23)</f>
        <v>115.72465941782785</v>
      </c>
      <c r="H25" s="9">
        <f>AVERAGE(H15:H23)</f>
        <v>52.374827623281249</v>
      </c>
    </row>
    <row r="26" spans="3:8" hidden="1" x14ac:dyDescent="0.25">
      <c r="C26" s="24" t="s">
        <v>58</v>
      </c>
      <c r="D26" s="9">
        <f>AVERAGE(D15:D17)</f>
        <v>53.07435310142791</v>
      </c>
      <c r="E26" s="9">
        <f t="shared" ref="E26:H26" si="3">AVERAGE(E15:E17)</f>
        <v>86.990694335034618</v>
      </c>
      <c r="F26" s="9">
        <f t="shared" si="3"/>
        <v>63.803557577371556</v>
      </c>
      <c r="G26" s="9">
        <f t="shared" si="3"/>
        <v>114.05816231301652</v>
      </c>
      <c r="H26" s="9">
        <f t="shared" si="3"/>
        <v>52.545514057762226</v>
      </c>
    </row>
    <row r="27" spans="3:8" hidden="1" x14ac:dyDescent="0.25">
      <c r="C27" s="24" t="s">
        <v>59</v>
      </c>
      <c r="D27" s="9">
        <f>AVERAGE(D18:D20)</f>
        <v>50.012371191730153</v>
      </c>
      <c r="E27" s="9">
        <f t="shared" ref="E27:H27" si="4">AVERAGE(E18:E20)</f>
        <v>85.564617378722573</v>
      </c>
      <c r="F27" s="9">
        <f t="shared" si="4"/>
        <v>63.190493161933972</v>
      </c>
      <c r="G27" s="9">
        <f t="shared" si="4"/>
        <v>116.96484330978045</v>
      </c>
      <c r="H27" s="9">
        <f t="shared" si="4"/>
        <v>52.211761118911035</v>
      </c>
    </row>
    <row r="28" spans="3:8" hidden="1" x14ac:dyDescent="0.25">
      <c r="C28" s="24" t="s">
        <v>60</v>
      </c>
      <c r="D28" s="9">
        <f>AVERAGE(D21:D23)</f>
        <v>54.605344056276799</v>
      </c>
      <c r="E28" s="9">
        <f>AVERAGE(E21:E23)</f>
        <v>85.208098139644576</v>
      </c>
      <c r="F28" s="9">
        <f>AVERAGE(F21:F23)</f>
        <v>64.042802227298438</v>
      </c>
      <c r="G28" s="9">
        <f>AVERAGE(G21:G23)</f>
        <v>116.15097263068655</v>
      </c>
      <c r="H28" s="9">
        <f>AVERAGE(H21:H23)</f>
        <v>52.367207693170485</v>
      </c>
    </row>
    <row r="29" spans="3:8" hidden="1" outlineLevel="1" x14ac:dyDescent="0.25">
      <c r="C29" s="22" t="s">
        <v>12</v>
      </c>
      <c r="D29" s="12">
        <v>47.46071960031535</v>
      </c>
      <c r="E29" s="12">
        <v>79.147271075318386</v>
      </c>
      <c r="F29" s="12">
        <v>65.986665007954244</v>
      </c>
      <c r="G29" s="12">
        <v>109.69814081787064</v>
      </c>
      <c r="H29" s="12">
        <v>49.157693130519391</v>
      </c>
    </row>
    <row r="30" spans="3:8" hidden="1" outlineLevel="1" x14ac:dyDescent="0.25">
      <c r="C30" s="22" t="s">
        <v>13</v>
      </c>
      <c r="D30" s="12">
        <v>44.398737690617573</v>
      </c>
      <c r="E30" s="12">
        <v>80.21682879255242</v>
      </c>
      <c r="F30" s="12">
        <v>63.923179902335001</v>
      </c>
      <c r="G30" s="12">
        <v>112.488554574764</v>
      </c>
      <c r="H30" s="12">
        <v>50.227531318069765</v>
      </c>
    </row>
    <row r="31" spans="3:8" hidden="1" outlineLevel="1" x14ac:dyDescent="0.25">
      <c r="C31" s="22" t="s">
        <v>14</v>
      </c>
      <c r="D31" s="12">
        <v>45.929728645466469</v>
      </c>
      <c r="E31" s="12">
        <v>82.355944227020487</v>
      </c>
      <c r="F31" s="12">
        <v>63.609171299305984</v>
      </c>
      <c r="G31" s="12">
        <v>112.66295543456984</v>
      </c>
      <c r="H31" s="12">
        <v>50.789882160243671</v>
      </c>
    </row>
    <row r="32" spans="3:8" hidden="1" outlineLevel="1" x14ac:dyDescent="0.25">
      <c r="C32" s="22" t="s">
        <v>15</v>
      </c>
      <c r="D32" s="12">
        <v>56.646665329408634</v>
      </c>
      <c r="E32" s="12">
        <v>83.42550194425452</v>
      </c>
      <c r="F32" s="12">
        <v>64.910064083283331</v>
      </c>
      <c r="G32" s="12">
        <v>116.67417521010407</v>
      </c>
      <c r="H32" s="12">
        <v>52.010594963987039</v>
      </c>
    </row>
    <row r="33" spans="3:8" hidden="1" outlineLevel="1" x14ac:dyDescent="0.25">
      <c r="C33" s="22" t="s">
        <v>16</v>
      </c>
      <c r="D33" s="12">
        <v>52.053692464861996</v>
      </c>
      <c r="E33" s="12">
        <v>81.286386509786468</v>
      </c>
      <c r="F33" s="12">
        <v>63.115729208831823</v>
      </c>
      <c r="G33" s="12">
        <v>119.98779154641494</v>
      </c>
      <c r="H33" s="12">
        <v>52.956990283743139</v>
      </c>
    </row>
    <row r="34" spans="3:8" hidden="1" outlineLevel="1" x14ac:dyDescent="0.25">
      <c r="C34" s="22" t="s">
        <v>17</v>
      </c>
      <c r="D34" s="12">
        <v>53.584683419710871</v>
      </c>
      <c r="E34" s="12">
        <v>85.564617378722588</v>
      </c>
      <c r="F34" s="12">
        <v>63.340021068138256</v>
      </c>
      <c r="G34" s="12">
        <v>119.2901881071916</v>
      </c>
      <c r="H34" s="12">
        <v>53.135296648334858</v>
      </c>
    </row>
    <row r="35" spans="3:8" collapsed="1" x14ac:dyDescent="0.25">
      <c r="C35" s="24" t="s">
        <v>51</v>
      </c>
      <c r="D35" s="9">
        <f>AVERAGE(D29:D34)</f>
        <v>50.012371191730153</v>
      </c>
      <c r="E35" s="9">
        <f t="shared" ref="E35:H35" si="5">AVERAGE(E29:E34)</f>
        <v>81.999424987942476</v>
      </c>
      <c r="F35" s="9">
        <f t="shared" si="5"/>
        <v>64.147471761641427</v>
      </c>
      <c r="G35" s="9">
        <f t="shared" si="5"/>
        <v>115.13363428181918</v>
      </c>
      <c r="H35" s="9">
        <f t="shared" si="5"/>
        <v>51.379664750816318</v>
      </c>
    </row>
    <row r="36" spans="3:8" hidden="1" x14ac:dyDescent="0.25">
      <c r="C36" s="24" t="s">
        <v>54</v>
      </c>
      <c r="D36" s="9">
        <f>AVERAGE(D29:D31)</f>
        <v>45.929728645466469</v>
      </c>
      <c r="E36" s="9">
        <f t="shared" ref="E36:H36" si="6">AVERAGE(E29:E31)</f>
        <v>80.573348031630431</v>
      </c>
      <c r="F36" s="9">
        <f t="shared" si="6"/>
        <v>64.506338736531745</v>
      </c>
      <c r="G36" s="9">
        <f t="shared" si="6"/>
        <v>111.61655027573482</v>
      </c>
      <c r="H36" s="9">
        <f t="shared" si="6"/>
        <v>50.058368869610945</v>
      </c>
    </row>
    <row r="37" spans="3:8" hidden="1" x14ac:dyDescent="0.25">
      <c r="C37" s="24" t="s">
        <v>55</v>
      </c>
      <c r="D37" s="9">
        <f>AVERAGE(D32:D34)</f>
        <v>54.095013737993838</v>
      </c>
      <c r="E37" s="9">
        <f t="shared" ref="E37:H37" si="7">AVERAGE(E32:E34)</f>
        <v>83.42550194425452</v>
      </c>
      <c r="F37" s="9">
        <f t="shared" si="7"/>
        <v>63.788604786751137</v>
      </c>
      <c r="G37" s="9">
        <f t="shared" si="7"/>
        <v>118.65071828790353</v>
      </c>
      <c r="H37" s="9">
        <f t="shared" si="7"/>
        <v>52.700960632021669</v>
      </c>
    </row>
    <row r="38" spans="3:8" hidden="1" outlineLevel="1" x14ac:dyDescent="0.25">
      <c r="C38" s="23" t="s">
        <v>18</v>
      </c>
      <c r="D38" s="13">
        <v>33.681801006675407</v>
      </c>
      <c r="E38" s="13">
        <v>66.312578468509997</v>
      </c>
      <c r="F38" s="13">
        <v>58.181308304090166</v>
      </c>
      <c r="G38" s="13">
        <v>99.58289094913215</v>
      </c>
      <c r="H38" s="13">
        <v>50.392121808462115</v>
      </c>
    </row>
    <row r="39" spans="3:8" hidden="1" outlineLevel="1" x14ac:dyDescent="0.25">
      <c r="C39" s="23" t="s">
        <v>19</v>
      </c>
      <c r="D39" s="13">
        <v>39.805764826070934</v>
      </c>
      <c r="E39" s="13">
        <v>72.729924771914199</v>
      </c>
      <c r="F39" s="13">
        <v>60.155076665986833</v>
      </c>
      <c r="G39" s="13">
        <v>107.08212792078309</v>
      </c>
      <c r="H39" s="13">
        <v>52.764968044952035</v>
      </c>
    </row>
    <row r="40" spans="3:8" collapsed="1" x14ac:dyDescent="0.25">
      <c r="C40" s="24" t="s">
        <v>52</v>
      </c>
      <c r="D40" s="9">
        <f>AVERAGE(D38:D39)</f>
        <v>36.743782916373171</v>
      </c>
      <c r="E40" s="9">
        <f t="shared" ref="E40:H40" si="8">AVERAGE(E38:E39)</f>
        <v>69.521251620212098</v>
      </c>
      <c r="F40" s="9">
        <f t="shared" si="8"/>
        <v>59.168192485038503</v>
      </c>
      <c r="G40" s="9">
        <f t="shared" si="8"/>
        <v>103.33250943495761</v>
      </c>
      <c r="H40" s="9">
        <f t="shared" si="8"/>
        <v>51.578544926707075</v>
      </c>
    </row>
    <row r="41" spans="3:8" hidden="1" outlineLevel="1" x14ac:dyDescent="0.25">
      <c r="C41" s="16" t="s">
        <v>29</v>
      </c>
      <c r="D41" s="4">
        <v>47.46071960031535</v>
      </c>
      <c r="E41" s="4">
        <v>80.21682879255242</v>
      </c>
      <c r="F41" s="4">
        <v>61.814836424854477</v>
      </c>
      <c r="G41" s="4">
        <v>105.68692104233642</v>
      </c>
      <c r="H41" s="4">
        <v>50.460701179458944</v>
      </c>
    </row>
    <row r="42" spans="3:8" hidden="1" outlineLevel="1" x14ac:dyDescent="0.25">
      <c r="C42" s="16" t="s">
        <v>30</v>
      </c>
      <c r="D42" s="4">
        <v>50.522701510013114</v>
      </c>
      <c r="E42" s="4">
        <v>84.495059661488568</v>
      </c>
      <c r="F42" s="4">
        <v>63.160587580693111</v>
      </c>
      <c r="G42" s="4">
        <v>110.74454597670565</v>
      </c>
      <c r="H42" s="4">
        <v>50.69387104084813</v>
      </c>
    </row>
    <row r="43" spans="3:8" hidden="1" outlineLevel="1" x14ac:dyDescent="0.25">
      <c r="C43" s="16" t="s">
        <v>31</v>
      </c>
      <c r="D43" s="4">
        <v>50.522701510013114</v>
      </c>
      <c r="E43" s="4">
        <v>83.42550194425452</v>
      </c>
      <c r="F43" s="4">
        <v>64.012896646057584</v>
      </c>
      <c r="G43" s="4">
        <v>112.66295543456984</v>
      </c>
      <c r="H43" s="4">
        <v>50.652723418250034</v>
      </c>
    </row>
    <row r="44" spans="3:8" hidden="1" outlineLevel="1" x14ac:dyDescent="0.25">
      <c r="C44" s="16" t="s">
        <v>32</v>
      </c>
      <c r="D44" s="4">
        <v>50.522701510013114</v>
      </c>
      <c r="E44" s="4">
        <v>88.773290530424688</v>
      </c>
      <c r="F44" s="4">
        <v>61.590544565548043</v>
      </c>
      <c r="G44" s="4">
        <v>113.36055887379318</v>
      </c>
      <c r="H44" s="4">
        <v>52.230048951176862</v>
      </c>
    </row>
    <row r="45" spans="3:8" hidden="1" outlineLevel="1" x14ac:dyDescent="0.25">
      <c r="C45" s="16" t="s">
        <v>33</v>
      </c>
      <c r="D45" s="4">
        <v>52.053692464861996</v>
      </c>
      <c r="E45" s="4">
        <v>86.634175095956621</v>
      </c>
      <c r="F45" s="4">
        <v>62.263420143467364</v>
      </c>
      <c r="G45" s="4">
        <v>118.41818380816241</v>
      </c>
      <c r="H45" s="4">
        <v>52.764968044952035</v>
      </c>
    </row>
    <row r="46" spans="3:8" hidden="1" outlineLevel="1" x14ac:dyDescent="0.25">
      <c r="C46" s="16" t="s">
        <v>34</v>
      </c>
      <c r="D46" s="4">
        <v>50.522701510013114</v>
      </c>
      <c r="E46" s="4">
        <v>84.495059661488568</v>
      </c>
      <c r="F46" s="4">
        <v>63.295162696276982</v>
      </c>
      <c r="G46" s="4">
        <v>120.51099412583245</v>
      </c>
      <c r="H46" s="4">
        <v>53.05300140313868</v>
      </c>
    </row>
    <row r="47" spans="3:8" hidden="1" outlineLevel="1" x14ac:dyDescent="0.25">
      <c r="C47" s="16" t="s">
        <v>35</v>
      </c>
      <c r="D47" s="4">
        <v>47.46071960031535</v>
      </c>
      <c r="E47" s="4">
        <v>82.355944227020487</v>
      </c>
      <c r="F47" s="4">
        <v>62.442853630912509</v>
      </c>
      <c r="G47" s="4">
        <v>106.55892534136558</v>
      </c>
      <c r="H47" s="4">
        <v>50.542996424655122</v>
      </c>
    </row>
    <row r="48" spans="3:8" hidden="1" outlineLevel="1" x14ac:dyDescent="0.25">
      <c r="C48" s="16" t="s">
        <v>37</v>
      </c>
      <c r="D48" s="4">
        <v>42.867746735768698</v>
      </c>
      <c r="E48" s="4">
        <v>85.564617378722588</v>
      </c>
      <c r="F48" s="4">
        <v>63.968038274196289</v>
      </c>
      <c r="G48" s="4">
        <v>108.47733479922978</v>
      </c>
      <c r="H48" s="4">
        <v>49.445726488706036</v>
      </c>
    </row>
    <row r="49" spans="3:8" hidden="1" outlineLevel="1" x14ac:dyDescent="0.25">
      <c r="C49" s="16" t="s">
        <v>36</v>
      </c>
      <c r="D49" s="4">
        <v>44.398737690617573</v>
      </c>
      <c r="E49" s="4">
        <v>83.42550194425452</v>
      </c>
      <c r="F49" s="4">
        <v>65.313789430034916</v>
      </c>
      <c r="G49" s="4">
        <v>107.25652878058892</v>
      </c>
      <c r="H49" s="4">
        <v>48.485615294750573</v>
      </c>
    </row>
    <row r="50" spans="3:8" hidden="1" outlineLevel="1" x14ac:dyDescent="0.25">
      <c r="C50" s="16" t="s">
        <v>39</v>
      </c>
      <c r="D50" s="4">
        <v>45.929728645466469</v>
      </c>
      <c r="E50" s="4">
        <v>86.634175095956621</v>
      </c>
      <c r="F50" s="4">
        <v>62.532570374635078</v>
      </c>
      <c r="G50" s="4">
        <v>110.04694253748231</v>
      </c>
      <c r="H50" s="4">
        <v>51.681413983202312</v>
      </c>
    </row>
    <row r="51" spans="3:8" hidden="1" outlineLevel="1" x14ac:dyDescent="0.25">
      <c r="C51" s="16" t="s">
        <v>40</v>
      </c>
      <c r="D51" s="4">
        <v>47.46071960031535</v>
      </c>
      <c r="E51" s="4">
        <v>88.773290530424688</v>
      </c>
      <c r="F51" s="4">
        <v>63.564312927444703</v>
      </c>
      <c r="G51" s="4">
        <v>110.91894683651149</v>
      </c>
      <c r="H51" s="4">
        <v>50.83102978284176</v>
      </c>
    </row>
    <row r="52" spans="3:8" hidden="1" outlineLevel="1" x14ac:dyDescent="0.25">
      <c r="C52" s="16" t="s">
        <v>41</v>
      </c>
      <c r="D52" s="4">
        <v>50.522701510013114</v>
      </c>
      <c r="E52" s="4">
        <v>86.634175095956621</v>
      </c>
      <c r="F52" s="4">
        <v>64.192330133502722</v>
      </c>
      <c r="G52" s="4">
        <v>111.61655027573481</v>
      </c>
      <c r="H52" s="4">
        <v>50.076656701876765</v>
      </c>
    </row>
    <row r="53" spans="3:8" hidden="1" outlineLevel="1" x14ac:dyDescent="0.25">
      <c r="C53" s="16" t="s">
        <v>42</v>
      </c>
      <c r="D53" s="4">
        <v>45.929728645466469</v>
      </c>
      <c r="E53" s="4">
        <v>83.42550194425452</v>
      </c>
      <c r="F53" s="4">
        <v>64.640913852115602</v>
      </c>
      <c r="G53" s="4">
        <v>108.30293393942394</v>
      </c>
      <c r="H53" s="4">
        <v>48.52676291734867</v>
      </c>
    </row>
    <row r="54" spans="3:8" hidden="1" outlineLevel="1" x14ac:dyDescent="0.25">
      <c r="C54" s="16" t="s">
        <v>43</v>
      </c>
      <c r="D54" s="4">
        <v>48.991710555164232</v>
      </c>
      <c r="E54" s="4">
        <v>79.147271075318386</v>
      </c>
      <c r="F54" s="4">
        <v>64.685772223976898</v>
      </c>
      <c r="G54" s="4">
        <v>109.52373995806479</v>
      </c>
      <c r="H54" s="4">
        <v>48.67763753354167</v>
      </c>
    </row>
    <row r="55" spans="3:8" hidden="1" outlineLevel="1" x14ac:dyDescent="0.25">
      <c r="C55" s="16" t="s">
        <v>44</v>
      </c>
      <c r="D55" s="4">
        <v>48.991710555164232</v>
      </c>
      <c r="E55" s="4">
        <v>84.495059661488568</v>
      </c>
      <c r="F55" s="4">
        <v>65.134355942589764</v>
      </c>
      <c r="G55" s="4">
        <v>110.04694253748231</v>
      </c>
      <c r="H55" s="4">
        <v>49.075397885323213</v>
      </c>
    </row>
    <row r="56" spans="3:8" hidden="1" outlineLevel="1" x14ac:dyDescent="0.25">
      <c r="C56" s="16" t="s">
        <v>38</v>
      </c>
      <c r="D56" s="4">
        <v>58.177656284257516</v>
      </c>
      <c r="E56" s="4">
        <v>82.355944227020487</v>
      </c>
      <c r="F56" s="4">
        <v>63.070870836970542</v>
      </c>
      <c r="G56" s="4">
        <v>112.13975285515232</v>
      </c>
      <c r="H56" s="4">
        <v>50.611575795651945</v>
      </c>
    </row>
    <row r="57" spans="3:8" hidden="1" outlineLevel="1" x14ac:dyDescent="0.25">
      <c r="C57" s="16" t="s">
        <v>45</v>
      </c>
      <c r="D57" s="4">
        <v>50.522701510013114</v>
      </c>
      <c r="E57" s="4">
        <v>89.842848247658708</v>
      </c>
      <c r="F57" s="4">
        <v>64.461480364670464</v>
      </c>
      <c r="G57" s="4">
        <v>115.80217091107488</v>
      </c>
      <c r="H57" s="4">
        <v>51.544255241208667</v>
      </c>
    </row>
    <row r="58" spans="3:8" hidden="1" outlineLevel="1" x14ac:dyDescent="0.25">
      <c r="C58" s="16" t="s">
        <v>46</v>
      </c>
      <c r="D58" s="4">
        <v>53.584683419710871</v>
      </c>
      <c r="E58" s="4">
        <v>83.42550194425452</v>
      </c>
      <c r="F58" s="4">
        <v>64.371763620947888</v>
      </c>
      <c r="G58" s="4">
        <v>114.93016661204571</v>
      </c>
      <c r="H58" s="4">
        <v>52.038026712385758</v>
      </c>
    </row>
    <row r="59" spans="3:8" collapsed="1" x14ac:dyDescent="0.25">
      <c r="C59" s="24" t="s">
        <v>53</v>
      </c>
      <c r="D59" s="9">
        <f>AVERAGE(D41:D58)</f>
        <v>49.246875714305716</v>
      </c>
      <c r="E59" s="9">
        <f t="shared" ref="E59:H59" si="9">AVERAGE(E41:E58)</f>
        <v>84.673319281027574</v>
      </c>
      <c r="F59" s="9">
        <f t="shared" si="9"/>
        <v>63.584249981605275</v>
      </c>
      <c r="G59" s="9">
        <f t="shared" si="9"/>
        <v>111.50028303586424</v>
      </c>
      <c r="H59" s="9">
        <f t="shared" si="9"/>
        <v>50.632911599962071</v>
      </c>
    </row>
    <row r="60" spans="3:8" hidden="1" x14ac:dyDescent="0.25">
      <c r="C60" s="24" t="s">
        <v>56</v>
      </c>
      <c r="D60" s="9">
        <f>AVERAGE(D41:D43,D47:D49,D53:D55)</f>
        <v>47.460719600315343</v>
      </c>
      <c r="E60" s="9">
        <f t="shared" ref="E60:H60" si="10">AVERAGE(E41:E43,E47:E49,E53:E55)</f>
        <v>82.950142958817167</v>
      </c>
      <c r="F60" s="9">
        <f t="shared" si="10"/>
        <v>63.908227111714574</v>
      </c>
      <c r="G60" s="9">
        <f t="shared" si="10"/>
        <v>108.8067586455297</v>
      </c>
      <c r="H60" s="9">
        <f t="shared" si="10"/>
        <v>49.617936909209142</v>
      </c>
    </row>
    <row r="61" spans="3:8" hidden="1" x14ac:dyDescent="0.25">
      <c r="C61" s="24" t="s">
        <v>57</v>
      </c>
      <c r="D61" s="9">
        <f>AVERAGE(D44:D46,D50:D52,D56:D58)</f>
        <v>51.033031828296075</v>
      </c>
      <c r="E61" s="9">
        <f t="shared" ref="E61:H61" si="11">AVERAGE(E44:E46,E50:E52,E56:E58)</f>
        <v>86.396495603237952</v>
      </c>
      <c r="F61" s="9">
        <f t="shared" si="11"/>
        <v>63.260272851495969</v>
      </c>
      <c r="G61" s="9">
        <f t="shared" si="11"/>
        <v>114.19380742619884</v>
      </c>
      <c r="H61" s="9">
        <f t="shared" si="11"/>
        <v>51.647886290714972</v>
      </c>
    </row>
    <row r="62" spans="3:8" hidden="1" x14ac:dyDescent="0.25">
      <c r="C62" s="15" t="s">
        <v>65</v>
      </c>
      <c r="D62" s="5">
        <f>MAX(D5:D59)</f>
        <v>59.708647239106398</v>
      </c>
      <c r="E62" s="5">
        <f t="shared" ref="E62:H62" si="12">MAX(E5:E59)</f>
        <v>95.190636833828876</v>
      </c>
      <c r="F62" s="5">
        <f t="shared" si="12"/>
        <v>65.986665007954244</v>
      </c>
      <c r="G62" s="5">
        <f t="shared" si="12"/>
        <v>120.68539498563828</v>
      </c>
      <c r="H62" s="5">
        <f t="shared" si="12"/>
        <v>53.135296648334858</v>
      </c>
    </row>
    <row r="63" spans="3:8" x14ac:dyDescent="0.25">
      <c r="C63" s="24" t="s">
        <v>69</v>
      </c>
      <c r="D63" s="25">
        <f>AVERAGE(D10:D14)</f>
        <v>48.608962816452006</v>
      </c>
      <c r="E63" s="25">
        <f t="shared" ref="E63:H63" si="13">AVERAGE(E10:E14)</f>
        <v>84.138540422410543</v>
      </c>
      <c r="F63" s="25">
        <f t="shared" si="13"/>
        <v>61.479893914956861</v>
      </c>
      <c r="G63" s="25">
        <f t="shared" si="13"/>
        <v>111.28228196110699</v>
      </c>
      <c r="H63" s="25">
        <f t="shared" si="13"/>
        <v>49.997333229423774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1"/>
  <sheetViews>
    <sheetView workbookViewId="0">
      <selection activeCell="J41" sqref="J41"/>
    </sheetView>
  </sheetViews>
  <sheetFormatPr defaultRowHeight="15" x14ac:dyDescent="0.25"/>
  <cols>
    <col min="3" max="3" width="33.140625" bestFit="1" customWidth="1"/>
    <col min="14" max="14" width="11.5703125" bestFit="1" customWidth="1"/>
    <col min="15" max="15" width="33.28515625" bestFit="1" customWidth="1"/>
  </cols>
  <sheetData>
    <row r="2" spans="3:20" ht="15.75" thickBot="1" x14ac:dyDescent="0.3"/>
    <row r="3" spans="3:20" x14ac:dyDescent="0.25">
      <c r="C3" s="27"/>
      <c r="D3" s="46" t="s">
        <v>66</v>
      </c>
      <c r="E3" s="46"/>
      <c r="F3" s="46"/>
      <c r="G3" s="46"/>
      <c r="H3" s="46"/>
      <c r="I3" s="46" t="s">
        <v>67</v>
      </c>
      <c r="J3" s="46"/>
      <c r="K3" s="46"/>
      <c r="L3" s="46"/>
      <c r="M3" s="47"/>
      <c r="O3" s="14"/>
      <c r="P3" s="48" t="s">
        <v>71</v>
      </c>
      <c r="Q3" s="48"/>
      <c r="R3" s="48"/>
      <c r="S3" s="48"/>
      <c r="T3" s="48"/>
    </row>
    <row r="4" spans="3:20" x14ac:dyDescent="0.25">
      <c r="C4" s="2" t="s">
        <v>62</v>
      </c>
      <c r="D4" s="26" t="s">
        <v>0</v>
      </c>
      <c r="E4" s="26" t="s">
        <v>1</v>
      </c>
      <c r="F4" s="26" t="s">
        <v>2</v>
      </c>
      <c r="G4" s="26" t="s">
        <v>3</v>
      </c>
      <c r="H4" s="26" t="s">
        <v>4</v>
      </c>
      <c r="I4" s="26" t="s">
        <v>0</v>
      </c>
      <c r="J4" s="26" t="s">
        <v>1</v>
      </c>
      <c r="K4" s="26" t="s">
        <v>2</v>
      </c>
      <c r="L4" s="26" t="s">
        <v>3</v>
      </c>
      <c r="M4" s="28" t="s">
        <v>4</v>
      </c>
      <c r="N4" s="14" t="s">
        <v>70</v>
      </c>
      <c r="O4" s="14" t="s">
        <v>62</v>
      </c>
      <c r="P4" s="14" t="s">
        <v>0</v>
      </c>
      <c r="Q4" s="14" t="s">
        <v>1</v>
      </c>
      <c r="R4" s="14" t="s">
        <v>2</v>
      </c>
      <c r="S4" s="14" t="s">
        <v>3</v>
      </c>
      <c r="T4" s="14" t="s">
        <v>4</v>
      </c>
    </row>
    <row r="5" spans="3:20" x14ac:dyDescent="0.25">
      <c r="C5" s="2" t="s">
        <v>48</v>
      </c>
      <c r="D5" s="1">
        <v>43.292104001278709</v>
      </c>
      <c r="E5" s="1">
        <v>45.466852601357488</v>
      </c>
      <c r="F5" s="1">
        <v>44.101526364234054</v>
      </c>
      <c r="G5" s="1">
        <v>48.364463230469326</v>
      </c>
      <c r="H5" s="1">
        <v>28.39529634360057</v>
      </c>
      <c r="I5" s="1">
        <v>28.706080403416543</v>
      </c>
      <c r="J5" s="1">
        <v>55.61700129616969</v>
      </c>
      <c r="K5" s="1">
        <v>51.58712764048088</v>
      </c>
      <c r="L5" s="1">
        <v>84.366415931073007</v>
      </c>
      <c r="M5" s="29">
        <v>41.706544471715077</v>
      </c>
      <c r="N5" s="3">
        <f>AVERAGE(D5:M5)</f>
        <v>47.160341228379536</v>
      </c>
      <c r="O5" s="14" t="s">
        <v>48</v>
      </c>
      <c r="P5" s="33">
        <f>AVERAGE(D5,I5)</f>
        <v>35.999092202347626</v>
      </c>
      <c r="Q5" s="33">
        <f>AVERAGE(E5,J5)</f>
        <v>50.541926948763589</v>
      </c>
      <c r="R5" s="33">
        <f t="shared" ref="R5:T10" si="0">AVERAGE(F5,K5)</f>
        <v>47.844327002357467</v>
      </c>
      <c r="S5" s="33">
        <f t="shared" si="0"/>
        <v>66.365439580771167</v>
      </c>
      <c r="T5" s="33">
        <f t="shared" si="0"/>
        <v>35.050920407657827</v>
      </c>
    </row>
    <row r="6" spans="3:20" x14ac:dyDescent="0.25">
      <c r="C6" s="2" t="s">
        <v>49</v>
      </c>
      <c r="D6" s="1">
        <v>59.065196156783351</v>
      </c>
      <c r="E6" s="1">
        <v>81.097609054959932</v>
      </c>
      <c r="F6" s="1">
        <v>46.842299189129953</v>
      </c>
      <c r="G6" s="1">
        <v>68.23029651438253</v>
      </c>
      <c r="H6" s="1">
        <v>37.724451156668628</v>
      </c>
      <c r="I6" s="1">
        <v>53.584683419710871</v>
      </c>
      <c r="J6" s="1">
        <v>91.268925203970753</v>
      </c>
      <c r="K6" s="1">
        <v>63.953085483575869</v>
      </c>
      <c r="L6" s="1">
        <v>118.01124846861546</v>
      </c>
      <c r="M6" s="29">
        <v>52.070030418850955</v>
      </c>
      <c r="N6" s="3">
        <f t="shared" ref="N6:N10" si="1">AVERAGE(D6:M6)</f>
        <v>67.184782506664831</v>
      </c>
      <c r="O6" s="14" t="s">
        <v>49</v>
      </c>
      <c r="P6" s="33">
        <f t="shared" ref="P6:P10" si="2">AVERAGE(D6,I6)</f>
        <v>56.324939788247107</v>
      </c>
      <c r="Q6" s="33">
        <f t="shared" ref="Q6:Q10" si="3">AVERAGE(E6,J6)</f>
        <v>86.183267129465349</v>
      </c>
      <c r="R6" s="33">
        <f t="shared" si="0"/>
        <v>55.397692336352911</v>
      </c>
      <c r="S6" s="33">
        <f t="shared" si="0"/>
        <v>93.120772491498997</v>
      </c>
      <c r="T6" s="33">
        <f t="shared" si="0"/>
        <v>44.897240787759792</v>
      </c>
    </row>
    <row r="7" spans="3:20" x14ac:dyDescent="0.25">
      <c r="C7" s="2" t="s">
        <v>51</v>
      </c>
      <c r="D7" s="1">
        <v>61.749977800273506</v>
      </c>
      <c r="E7" s="1">
        <v>72.064459531511432</v>
      </c>
      <c r="F7" s="1">
        <v>47.58978268682884</v>
      </c>
      <c r="G7" s="1">
        <v>66.358123744170811</v>
      </c>
      <c r="H7" s="1">
        <v>37.724451156668628</v>
      </c>
      <c r="I7" s="1">
        <v>50.012371191730153</v>
      </c>
      <c r="J7" s="1">
        <v>81.999424987942476</v>
      </c>
      <c r="K7" s="1">
        <v>64.147471761641427</v>
      </c>
      <c r="L7" s="1">
        <v>115.13363428181918</v>
      </c>
      <c r="M7" s="29">
        <v>51.379664750816318</v>
      </c>
      <c r="N7" s="3">
        <f t="shared" si="1"/>
        <v>64.815936189340277</v>
      </c>
      <c r="O7" s="14" t="s">
        <v>51</v>
      </c>
      <c r="P7" s="33">
        <f t="shared" si="2"/>
        <v>55.881174496001833</v>
      </c>
      <c r="Q7" s="33">
        <f t="shared" si="3"/>
        <v>77.031942259726947</v>
      </c>
      <c r="R7" s="33">
        <f t="shared" si="0"/>
        <v>55.868627224235134</v>
      </c>
      <c r="S7" s="33">
        <f t="shared" si="0"/>
        <v>90.745879012995005</v>
      </c>
      <c r="T7" s="33">
        <f t="shared" si="0"/>
        <v>44.552057953742477</v>
      </c>
    </row>
    <row r="8" spans="3:20" x14ac:dyDescent="0.25">
      <c r="C8" s="2" t="s">
        <v>52</v>
      </c>
      <c r="D8" s="1">
        <v>48.32606958282274</v>
      </c>
      <c r="E8" s="1">
        <v>60.82320679121996</v>
      </c>
      <c r="F8" s="1">
        <v>52.884457462195925</v>
      </c>
      <c r="G8" s="1">
        <v>66.774162137551201</v>
      </c>
      <c r="H8" s="1">
        <v>38.030325084965938</v>
      </c>
      <c r="I8" s="1">
        <v>36.743782916373171</v>
      </c>
      <c r="J8" s="1">
        <v>69.521251620212098</v>
      </c>
      <c r="K8" s="1">
        <v>59.168192485038503</v>
      </c>
      <c r="L8" s="1">
        <v>103.33250943495761</v>
      </c>
      <c r="M8" s="29">
        <v>51.578544926707075</v>
      </c>
      <c r="N8" s="3">
        <f t="shared" si="1"/>
        <v>58.71825024420442</v>
      </c>
      <c r="O8" s="14" t="s">
        <v>52</v>
      </c>
      <c r="P8" s="33">
        <f t="shared" si="2"/>
        <v>42.534926249597959</v>
      </c>
      <c r="Q8" s="33">
        <f t="shared" si="3"/>
        <v>65.172229205716036</v>
      </c>
      <c r="R8" s="33">
        <f t="shared" si="0"/>
        <v>56.026324973617214</v>
      </c>
      <c r="S8" s="33">
        <f t="shared" si="0"/>
        <v>85.053335786254408</v>
      </c>
      <c r="T8" s="33">
        <f t="shared" si="0"/>
        <v>44.80443500583651</v>
      </c>
    </row>
    <row r="9" spans="3:20" x14ac:dyDescent="0.25">
      <c r="C9" s="2" t="s">
        <v>53</v>
      </c>
      <c r="D9" s="1">
        <v>54.81429188792395</v>
      </c>
      <c r="E9" s="1">
        <v>72.397178748691346</v>
      </c>
      <c r="F9" s="1">
        <v>48.69024450288552</v>
      </c>
      <c r="G9" s="1">
        <v>66.566142940860999</v>
      </c>
      <c r="H9" s="1">
        <v>38.630744277549553</v>
      </c>
      <c r="I9" s="1">
        <v>49.246875714305716</v>
      </c>
      <c r="J9" s="1">
        <v>84.673319281027574</v>
      </c>
      <c r="K9" s="1">
        <v>63.584249981605275</v>
      </c>
      <c r="L9" s="1">
        <v>111.50028303586424</v>
      </c>
      <c r="M9" s="29">
        <v>50.632911599962071</v>
      </c>
      <c r="N9" s="3">
        <f t="shared" si="1"/>
        <v>64.07362419706763</v>
      </c>
      <c r="O9" s="14" t="s">
        <v>53</v>
      </c>
      <c r="P9" s="33">
        <f t="shared" si="2"/>
        <v>52.03058380111483</v>
      </c>
      <c r="Q9" s="33">
        <f t="shared" si="3"/>
        <v>78.53524901485946</v>
      </c>
      <c r="R9" s="33">
        <f t="shared" si="0"/>
        <v>56.137247242245394</v>
      </c>
      <c r="S9" s="33">
        <f t="shared" si="0"/>
        <v>89.033212988362621</v>
      </c>
      <c r="T9" s="33">
        <f t="shared" si="0"/>
        <v>44.631827938755812</v>
      </c>
    </row>
    <row r="10" spans="3:20" hidden="1" x14ac:dyDescent="0.25">
      <c r="C10" s="2" t="s">
        <v>50</v>
      </c>
      <c r="D10" s="1">
        <v>61.749977800273513</v>
      </c>
      <c r="E10" s="1">
        <v>81.632906804497637</v>
      </c>
      <c r="F10" s="1">
        <v>48.088105018628092</v>
      </c>
      <c r="G10" s="1">
        <v>68.507655443302795</v>
      </c>
      <c r="H10" s="1">
        <v>38.245569701175157</v>
      </c>
      <c r="I10" s="1">
        <v>52.564022783144956</v>
      </c>
      <c r="J10" s="1">
        <v>85.921136617800585</v>
      </c>
      <c r="K10" s="1">
        <v>63.678950988867982</v>
      </c>
      <c r="L10" s="1">
        <v>115.72465941782785</v>
      </c>
      <c r="M10" s="29">
        <v>52.374827623281249</v>
      </c>
      <c r="N10" s="3">
        <f t="shared" si="1"/>
        <v>66.848781219879982</v>
      </c>
      <c r="O10" s="14" t="s">
        <v>50</v>
      </c>
      <c r="P10" s="33">
        <f t="shared" si="2"/>
        <v>57.157000291709238</v>
      </c>
      <c r="Q10" s="33">
        <f t="shared" si="3"/>
        <v>83.777021711149104</v>
      </c>
      <c r="R10" s="33">
        <f t="shared" si="0"/>
        <v>55.88352800374804</v>
      </c>
      <c r="S10" s="33">
        <f t="shared" si="0"/>
        <v>92.116157430565323</v>
      </c>
      <c r="T10" s="33">
        <f t="shared" si="0"/>
        <v>45.310198662228203</v>
      </c>
    </row>
    <row r="11" spans="3:20" ht="15.75" thickBot="1" x14ac:dyDescent="0.3">
      <c r="C11" s="30" t="s">
        <v>68</v>
      </c>
      <c r="D11" s="31">
        <f t="shared" ref="D11:M11" si="4">AVERAGE(D5:D6)</f>
        <v>51.17865007903103</v>
      </c>
      <c r="E11" s="31">
        <f t="shared" si="4"/>
        <v>63.28223082815871</v>
      </c>
      <c r="F11" s="31">
        <f t="shared" si="4"/>
        <v>45.471912776682004</v>
      </c>
      <c r="G11" s="31">
        <f t="shared" si="4"/>
        <v>58.297379872425928</v>
      </c>
      <c r="H11" s="31">
        <f t="shared" si="4"/>
        <v>33.059873750134599</v>
      </c>
      <c r="I11" s="31">
        <f t="shared" si="4"/>
        <v>41.145381911563703</v>
      </c>
      <c r="J11" s="31">
        <f t="shared" si="4"/>
        <v>73.442963250070221</v>
      </c>
      <c r="K11" s="31">
        <f t="shared" si="4"/>
        <v>57.770106562028374</v>
      </c>
      <c r="L11" s="31">
        <f t="shared" si="4"/>
        <v>101.18883219984423</v>
      </c>
      <c r="M11" s="32">
        <f t="shared" si="4"/>
        <v>46.888287445283012</v>
      </c>
      <c r="N11" s="3">
        <f>AVERAGE(D11:M11)</f>
        <v>57.172561867522191</v>
      </c>
      <c r="O11" s="14" t="s">
        <v>68</v>
      </c>
      <c r="P11" s="33">
        <f>AVERAGE(D11,I11)</f>
        <v>46.162015995297367</v>
      </c>
      <c r="Q11" s="33">
        <f>AVERAGE(E11,J11)</f>
        <v>68.362597039114462</v>
      </c>
      <c r="R11" s="33">
        <f>AVERAGE(F11,K11)</f>
        <v>51.621009669355189</v>
      </c>
      <c r="S11" s="33">
        <f>AVERAGE(G11,L11)</f>
        <v>79.743106036135075</v>
      </c>
      <c r="T11" s="33">
        <f>AVERAGE(H11,M11)</f>
        <v>39.974080597708806</v>
      </c>
    </row>
  </sheetData>
  <mergeCells count="3">
    <mergeCell ref="D3:H3"/>
    <mergeCell ref="I3:M3"/>
    <mergeCell ref="P3:T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5"/>
  <sheetViews>
    <sheetView topLeftCell="A35" workbookViewId="0">
      <selection activeCell="H16" sqref="H16"/>
    </sheetView>
  </sheetViews>
  <sheetFormatPr defaultRowHeight="15" x14ac:dyDescent="0.25"/>
  <cols>
    <col min="3" max="3" width="33.28515625" bestFit="1" customWidth="1"/>
    <col min="5" max="6" width="9.140625" customWidth="1"/>
    <col min="11" max="11" width="33.28515625" bestFit="1" customWidth="1"/>
    <col min="13" max="14" width="9.140625" customWidth="1"/>
  </cols>
  <sheetData>
    <row r="4" spans="3:18" x14ac:dyDescent="0.25">
      <c r="C4" s="49" t="s">
        <v>66</v>
      </c>
      <c r="D4" s="49"/>
      <c r="E4" s="49"/>
      <c r="F4" s="49"/>
      <c r="G4" s="49"/>
      <c r="H4" s="49"/>
      <c r="K4" s="49" t="s">
        <v>67</v>
      </c>
      <c r="L4" s="49"/>
      <c r="M4" s="49"/>
      <c r="N4" s="49"/>
      <c r="O4" s="49"/>
      <c r="P4" s="49"/>
    </row>
    <row r="6" spans="3:18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73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</row>
    <row r="7" spans="3:18" hidden="1" x14ac:dyDescent="0.25">
      <c r="C7" s="14" t="s">
        <v>9</v>
      </c>
      <c r="D7" s="3">
        <v>0.18125049612362076</v>
      </c>
      <c r="E7" s="3">
        <v>0.1082496997376321</v>
      </c>
      <c r="F7" s="3">
        <v>0.13721253095198055</v>
      </c>
      <c r="G7" s="3">
        <v>0.11081716547163969</v>
      </c>
      <c r="H7" s="3">
        <v>0.23497753808392538</v>
      </c>
      <c r="K7" s="14" t="s">
        <v>9</v>
      </c>
      <c r="L7" s="3">
        <v>0.14107380628098368</v>
      </c>
      <c r="M7" s="3">
        <v>7.2309814841016284E-2</v>
      </c>
      <c r="N7" s="3">
        <v>0.27034177613169963</v>
      </c>
      <c r="O7" s="3">
        <v>7.6380933601495837E-2</v>
      </c>
      <c r="P7" s="3">
        <v>0.19514004047790037</v>
      </c>
    </row>
    <row r="8" spans="3:18" x14ac:dyDescent="0.25">
      <c r="C8" s="35" t="s">
        <v>5</v>
      </c>
      <c r="D8" s="36">
        <v>56.380414513293204</v>
      </c>
      <c r="E8" s="36">
        <v>50.585637331311638</v>
      </c>
      <c r="F8" s="36">
        <v>49.33391084812623</v>
      </c>
      <c r="G8" s="36">
        <v>63.653874187198333</v>
      </c>
      <c r="H8" s="36">
        <v>37.92836710886683</v>
      </c>
      <c r="I8" s="3">
        <f>AVERAGE(D8:H8)</f>
        <v>51.576440797759247</v>
      </c>
      <c r="K8" s="35" t="s">
        <v>5</v>
      </c>
      <c r="L8" s="36">
        <v>32.150810051826525</v>
      </c>
      <c r="M8" s="36">
        <v>77.008155640850319</v>
      </c>
      <c r="N8" s="36">
        <v>58.315883419674044</v>
      </c>
      <c r="O8" s="36">
        <v>101.50130040699635</v>
      </c>
      <c r="P8" s="36">
        <v>51.132779015227761</v>
      </c>
      <c r="Q8" s="3">
        <f>AVERAGE(L8:P8)</f>
        <v>64.021785706914997</v>
      </c>
      <c r="R8">
        <f>(I8+Q8)/2</f>
        <v>57.799113252337122</v>
      </c>
    </row>
    <row r="9" spans="3:18" x14ac:dyDescent="0.25">
      <c r="C9" s="35" t="s">
        <v>6</v>
      </c>
      <c r="D9" s="36">
        <v>56.380414513293204</v>
      </c>
      <c r="E9" s="36">
        <v>62.629836695909653</v>
      </c>
      <c r="F9" s="36">
        <v>53.445070085470078</v>
      </c>
      <c r="G9" s="36">
        <v>66.150104547480638</v>
      </c>
      <c r="H9" s="36">
        <v>36.908787347875787</v>
      </c>
      <c r="I9" s="3">
        <f t="shared" ref="I9:I14" si="0">AVERAGE(D9:H9)</f>
        <v>55.102842638005868</v>
      </c>
      <c r="K9" s="35" t="s">
        <v>6</v>
      </c>
      <c r="L9" s="36">
        <v>42.867746735768698</v>
      </c>
      <c r="M9" s="36">
        <v>75.9385979236163</v>
      </c>
      <c r="N9" s="36">
        <v>59.571917831790088</v>
      </c>
      <c r="O9" s="36">
        <v>111.09334769631732</v>
      </c>
      <c r="P9" s="36">
        <v>52.792399793350768</v>
      </c>
      <c r="Q9" s="3">
        <f t="shared" ref="Q9:Q14" si="1">AVERAGE(L9:P9)</f>
        <v>68.452801996168631</v>
      </c>
      <c r="R9">
        <f t="shared" ref="R9:R14" si="2">(I9+Q9)/2</f>
        <v>61.777822317087249</v>
      </c>
    </row>
    <row r="10" spans="3:18" x14ac:dyDescent="0.25">
      <c r="C10" s="35" t="s">
        <v>7</v>
      </c>
      <c r="D10" s="36">
        <v>56.380414513293204</v>
      </c>
      <c r="E10" s="36">
        <v>66.243096505289046</v>
      </c>
      <c r="F10" s="36">
        <v>47.091460355029582</v>
      </c>
      <c r="G10" s="36">
        <v>58.661413466633768</v>
      </c>
      <c r="H10" s="36">
        <v>33.238300208308033</v>
      </c>
      <c r="I10" s="3">
        <f t="shared" si="0"/>
        <v>52.322937009710721</v>
      </c>
      <c r="K10" s="35" t="s">
        <v>7</v>
      </c>
      <c r="L10" s="36">
        <v>39.805764826070934</v>
      </c>
      <c r="M10" s="36">
        <v>58.825674447871783</v>
      </c>
      <c r="N10" s="36">
        <v>37.232448644868803</v>
      </c>
      <c r="O10" s="36">
        <v>84.235615286218632</v>
      </c>
      <c r="P10" s="36">
        <v>50.570428173053855</v>
      </c>
      <c r="Q10" s="3">
        <f t="shared" si="1"/>
        <v>54.133986275616806</v>
      </c>
      <c r="R10">
        <f t="shared" si="2"/>
        <v>53.22846164266376</v>
      </c>
    </row>
    <row r="11" spans="3:18" x14ac:dyDescent="0.25">
      <c r="C11" s="35" t="s">
        <v>8</v>
      </c>
      <c r="D11" s="36">
        <v>4.0271724652352283</v>
      </c>
      <c r="E11" s="36">
        <v>2.4088398729196023</v>
      </c>
      <c r="F11" s="36">
        <v>26.535664168310316</v>
      </c>
      <c r="G11" s="36">
        <v>4.9924607205645755</v>
      </c>
      <c r="H11" s="36">
        <v>5.5057307093516368</v>
      </c>
      <c r="I11" s="3">
        <f t="shared" si="0"/>
        <v>8.6939735872762718</v>
      </c>
      <c r="K11" s="35" t="s">
        <v>8</v>
      </c>
      <c r="L11" s="36">
        <v>0</v>
      </c>
      <c r="M11" s="36">
        <v>10.695577172340323</v>
      </c>
      <c r="N11" s="36">
        <v>51.228260665590575</v>
      </c>
      <c r="O11" s="36">
        <v>40.635400334759709</v>
      </c>
      <c r="P11" s="36">
        <v>12.33057090522794</v>
      </c>
      <c r="Q11" s="3">
        <f t="shared" si="1"/>
        <v>22.977961815583711</v>
      </c>
      <c r="R11">
        <f t="shared" si="2"/>
        <v>15.835967701429992</v>
      </c>
    </row>
    <row r="12" spans="3:18" x14ac:dyDescent="0.25">
      <c r="C12" s="17" t="s">
        <v>11</v>
      </c>
      <c r="D12" s="6">
        <v>56.380414513293204</v>
      </c>
      <c r="E12" s="6">
        <v>79.491715806346861</v>
      </c>
      <c r="F12" s="6">
        <v>46.717718606180135</v>
      </c>
      <c r="G12" s="6">
        <v>67.398219727621765</v>
      </c>
      <c r="H12" s="6">
        <v>37.520535204470413</v>
      </c>
      <c r="I12" s="3">
        <f t="shared" si="0"/>
        <v>57.501720771582484</v>
      </c>
      <c r="K12" s="15" t="s">
        <v>63</v>
      </c>
      <c r="L12" s="5">
        <v>55.115674374559752</v>
      </c>
      <c r="M12" s="5">
        <v>93.051521399360809</v>
      </c>
      <c r="N12" s="5">
        <v>64.147471761641441</v>
      </c>
      <c r="O12" s="5">
        <v>116.84857606990991</v>
      </c>
      <c r="P12" s="5">
        <v>52.380923567369862</v>
      </c>
      <c r="Q12" s="3">
        <f t="shared" si="1"/>
        <v>76.308833434568356</v>
      </c>
      <c r="R12">
        <f t="shared" si="2"/>
        <v>66.90527710307542</v>
      </c>
    </row>
    <row r="13" spans="3:18" x14ac:dyDescent="0.25">
      <c r="C13" s="17" t="s">
        <v>10</v>
      </c>
      <c r="D13" s="6">
        <v>60.407586978528435</v>
      </c>
      <c r="E13" s="6">
        <v>83.104975615726289</v>
      </c>
      <c r="F13" s="6">
        <v>46.717718606180135</v>
      </c>
      <c r="G13" s="6">
        <v>67.398219727621765</v>
      </c>
      <c r="H13" s="6">
        <v>38.540114965461456</v>
      </c>
      <c r="I13" s="3">
        <f t="shared" si="0"/>
        <v>59.233723178703613</v>
      </c>
      <c r="K13" s="15" t="s">
        <v>64</v>
      </c>
      <c r="L13" s="5">
        <v>53.584683419710871</v>
      </c>
      <c r="M13" s="5">
        <v>93.051521399360809</v>
      </c>
      <c r="N13" s="5">
        <v>64.10261338978016</v>
      </c>
      <c r="O13" s="5">
        <v>119.46458896699743</v>
      </c>
      <c r="P13" s="5">
        <v>51.832288599395305</v>
      </c>
      <c r="Q13" s="3">
        <f t="shared" si="1"/>
        <v>76.407139155048924</v>
      </c>
      <c r="R13">
        <f t="shared" si="2"/>
        <v>67.820431166876261</v>
      </c>
    </row>
    <row r="14" spans="3:18" x14ac:dyDescent="0.25">
      <c r="C14" s="17" t="s">
        <v>47</v>
      </c>
      <c r="D14" s="6">
        <v>60.407586978528435</v>
      </c>
      <c r="E14" s="6">
        <v>80.696135742806661</v>
      </c>
      <c r="F14" s="6">
        <v>47.091460355029582</v>
      </c>
      <c r="G14" s="6">
        <v>69.894450087904062</v>
      </c>
      <c r="H14" s="6">
        <v>37.112703300074003</v>
      </c>
      <c r="I14" s="3">
        <f t="shared" si="0"/>
        <v>59.040467292868563</v>
      </c>
      <c r="K14" s="15" t="s">
        <v>47</v>
      </c>
      <c r="L14" s="5">
        <v>52.053692464861996</v>
      </c>
      <c r="M14" s="5">
        <v>87.703732813190655</v>
      </c>
      <c r="N14" s="5">
        <v>63.609171299305984</v>
      </c>
      <c r="O14" s="5">
        <v>117.72058036893907</v>
      </c>
      <c r="P14" s="5">
        <v>51.996879089787676</v>
      </c>
      <c r="Q14" s="3">
        <f t="shared" si="1"/>
        <v>74.616811207217083</v>
      </c>
      <c r="R14">
        <f t="shared" si="2"/>
        <v>66.828639250042826</v>
      </c>
    </row>
    <row r="15" spans="3:18" x14ac:dyDescent="0.25">
      <c r="C15" s="16"/>
      <c r="D15" s="4"/>
      <c r="E15" s="4"/>
      <c r="F15" s="4"/>
      <c r="G15" s="4"/>
      <c r="H15" s="4"/>
      <c r="K15" s="16"/>
      <c r="L15" s="16"/>
      <c r="M15" s="16"/>
      <c r="N15" s="16"/>
      <c r="O15" s="16"/>
      <c r="P15" s="16"/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5"/>
  <sheetViews>
    <sheetView topLeftCell="A4" workbookViewId="0">
      <selection activeCell="I14" sqref="I14"/>
    </sheetView>
  </sheetViews>
  <sheetFormatPr defaultRowHeight="15" x14ac:dyDescent="0.25"/>
  <cols>
    <col min="1" max="2" width="9.140625" style="41"/>
    <col min="3" max="3" width="19.140625" customWidth="1"/>
    <col min="5" max="6" width="9.140625" customWidth="1"/>
    <col min="10" max="10" width="9.140625" style="41"/>
    <col min="11" max="11" width="18.85546875" customWidth="1"/>
    <col min="13" max="14" width="9.140625" customWidth="1"/>
    <col min="18" max="19" width="9.140625" style="41"/>
  </cols>
  <sheetData>
    <row r="4" spans="1:19" x14ac:dyDescent="0.25">
      <c r="C4" s="49" t="s">
        <v>66</v>
      </c>
      <c r="D4" s="49"/>
      <c r="E4" s="49"/>
      <c r="F4" s="49"/>
      <c r="G4" s="49"/>
      <c r="H4" s="49"/>
      <c r="K4" s="49" t="s">
        <v>67</v>
      </c>
      <c r="L4" s="49"/>
      <c r="M4" s="49"/>
      <c r="N4" s="49"/>
      <c r="O4" s="49"/>
      <c r="P4" s="49"/>
    </row>
    <row r="6" spans="1:19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</row>
    <row r="7" spans="1:19" s="39" customFormat="1" x14ac:dyDescent="0.25">
      <c r="A7" s="41"/>
      <c r="B7" s="41"/>
      <c r="C7" s="37" t="s">
        <v>11</v>
      </c>
      <c r="D7" s="38">
        <v>56.380414513293204</v>
      </c>
      <c r="E7" s="38">
        <v>79.491715806346861</v>
      </c>
      <c r="F7" s="38">
        <v>46.717718606180135</v>
      </c>
      <c r="G7" s="38">
        <v>67.398219727621765</v>
      </c>
      <c r="H7" s="38">
        <v>37.520535204470413</v>
      </c>
      <c r="I7" s="38">
        <f>AVERAGE(D7:H7)</f>
        <v>57.501720771582484</v>
      </c>
      <c r="J7" s="41"/>
      <c r="K7" s="37" t="s">
        <v>63</v>
      </c>
      <c r="L7" s="38">
        <v>55.115674374559752</v>
      </c>
      <c r="M7" s="38">
        <v>93.051521399360809</v>
      </c>
      <c r="N7" s="38">
        <v>64.147471761641441</v>
      </c>
      <c r="O7" s="38">
        <v>116.84857606990991</v>
      </c>
      <c r="P7" s="38">
        <v>52.380923567369862</v>
      </c>
      <c r="Q7" s="38">
        <f>AVERAGE( L7:P7)</f>
        <v>76.308833434568356</v>
      </c>
      <c r="R7" s="41">
        <f>(I7+Q7)/2</f>
        <v>66.90527710307542</v>
      </c>
      <c r="S7" s="41"/>
    </row>
    <row r="8" spans="1:19" s="39" customFormat="1" x14ac:dyDescent="0.25">
      <c r="A8" s="41"/>
      <c r="B8" s="41"/>
      <c r="C8" s="37" t="s">
        <v>10</v>
      </c>
      <c r="D8" s="38">
        <v>60.407586978528435</v>
      </c>
      <c r="E8" s="38">
        <v>83.104975615726289</v>
      </c>
      <c r="F8" s="38">
        <v>46.717718606180135</v>
      </c>
      <c r="G8" s="38">
        <v>67.398219727621765</v>
      </c>
      <c r="H8" s="38">
        <v>38.540114965461456</v>
      </c>
      <c r="I8" s="38">
        <f t="shared" ref="I8:I15" si="0">AVERAGE(D8:H8)</f>
        <v>59.233723178703613</v>
      </c>
      <c r="J8" s="41"/>
      <c r="K8" s="37" t="s">
        <v>64</v>
      </c>
      <c r="L8" s="38">
        <v>53.584683419710871</v>
      </c>
      <c r="M8" s="38">
        <v>93.051521399360809</v>
      </c>
      <c r="N8" s="38">
        <v>64.10261338978016</v>
      </c>
      <c r="O8" s="38">
        <v>119.46458896699743</v>
      </c>
      <c r="P8" s="38">
        <v>51.832288599395305</v>
      </c>
      <c r="Q8" s="38">
        <f t="shared" ref="Q8:Q15" si="1">AVERAGE( L8:P8)</f>
        <v>76.407139155048924</v>
      </c>
      <c r="R8" s="41">
        <f t="shared" ref="R8:R15" si="2">(I8+Q8)/2</f>
        <v>67.820431166876261</v>
      </c>
      <c r="S8" s="41"/>
    </row>
    <row r="9" spans="1:19" s="39" customFormat="1" x14ac:dyDescent="0.25">
      <c r="A9" s="41"/>
      <c r="B9" s="41"/>
      <c r="C9" s="37" t="s">
        <v>47</v>
      </c>
      <c r="D9" s="38">
        <v>60.407586978528435</v>
      </c>
      <c r="E9" s="38">
        <v>80.696135742806661</v>
      </c>
      <c r="F9" s="38">
        <v>47.091460355029582</v>
      </c>
      <c r="G9" s="38">
        <v>69.894450087904062</v>
      </c>
      <c r="H9" s="38">
        <v>37.112703300074003</v>
      </c>
      <c r="I9" s="38">
        <f t="shared" si="0"/>
        <v>59.040467292868563</v>
      </c>
      <c r="J9" s="41"/>
      <c r="K9" s="37" t="s">
        <v>47</v>
      </c>
      <c r="L9" s="38">
        <v>52.053692464861996</v>
      </c>
      <c r="M9" s="38">
        <v>87.703732813190655</v>
      </c>
      <c r="N9" s="38">
        <v>63.609171299305984</v>
      </c>
      <c r="O9" s="38">
        <v>117.72058036893907</v>
      </c>
      <c r="P9" s="38">
        <v>51.996879089787676</v>
      </c>
      <c r="Q9" s="38">
        <f t="shared" si="1"/>
        <v>74.616811207217083</v>
      </c>
      <c r="R9" s="41">
        <f t="shared" si="2"/>
        <v>66.828639250042826</v>
      </c>
      <c r="S9" s="41"/>
    </row>
    <row r="10" spans="1:19" s="40" customFormat="1" x14ac:dyDescent="0.25">
      <c r="A10" s="41"/>
      <c r="B10" s="41"/>
      <c r="C10" s="17" t="s">
        <v>12</v>
      </c>
      <c r="D10" s="6">
        <v>56.380414513293204</v>
      </c>
      <c r="E10" s="6">
        <v>72.26519618758806</v>
      </c>
      <c r="F10" s="6">
        <v>44.849009861932942</v>
      </c>
      <c r="G10" s="6">
        <v>63.653874187198333</v>
      </c>
      <c r="H10" s="6">
        <v>35.685291634686529</v>
      </c>
      <c r="I10" s="38">
        <f t="shared" si="0"/>
        <v>54.566757276939811</v>
      </c>
      <c r="J10" s="41"/>
      <c r="K10" s="17" t="s">
        <v>12</v>
      </c>
      <c r="L10" s="6">
        <v>47.46071960031535</v>
      </c>
      <c r="M10" s="6">
        <v>79.147271075318386</v>
      </c>
      <c r="N10" s="6">
        <v>65.986665007954244</v>
      </c>
      <c r="O10" s="6">
        <v>109.69814081787064</v>
      </c>
      <c r="P10" s="6">
        <v>49.157693130519391</v>
      </c>
      <c r="Q10" s="38">
        <f t="shared" si="1"/>
        <v>70.290097926395603</v>
      </c>
      <c r="R10" s="41">
        <f t="shared" si="2"/>
        <v>62.428427601667707</v>
      </c>
      <c r="S10" s="41"/>
    </row>
    <row r="11" spans="1:19" s="40" customFormat="1" x14ac:dyDescent="0.25">
      <c r="A11" s="41"/>
      <c r="B11" s="41"/>
      <c r="C11" s="17" t="s">
        <v>13</v>
      </c>
      <c r="D11" s="6">
        <v>60.407586978528435</v>
      </c>
      <c r="E11" s="6">
        <v>69.856356314668474</v>
      </c>
      <c r="F11" s="6">
        <v>44.849009861932942</v>
      </c>
      <c r="G11" s="6">
        <v>63.653874187198333</v>
      </c>
      <c r="H11" s="6">
        <v>36.297039491281161</v>
      </c>
      <c r="I11" s="38">
        <f t="shared" si="0"/>
        <v>55.012773366721866</v>
      </c>
      <c r="J11" s="41"/>
      <c r="K11" s="17" t="s">
        <v>13</v>
      </c>
      <c r="L11" s="6">
        <v>44.398737690617573</v>
      </c>
      <c r="M11" s="6">
        <v>80.21682879255242</v>
      </c>
      <c r="N11" s="6">
        <v>63.923179902335001</v>
      </c>
      <c r="O11" s="6">
        <v>112.488554574764</v>
      </c>
      <c r="P11" s="6">
        <v>50.227531318069765</v>
      </c>
      <c r="Q11" s="38">
        <f t="shared" si="1"/>
        <v>70.250966455667751</v>
      </c>
      <c r="R11" s="41">
        <f t="shared" si="2"/>
        <v>62.631869911194812</v>
      </c>
      <c r="S11" s="41"/>
    </row>
    <row r="12" spans="1:19" s="40" customFormat="1" x14ac:dyDescent="0.25">
      <c r="A12" s="41"/>
      <c r="B12" s="41"/>
      <c r="C12" s="17" t="s">
        <v>14</v>
      </c>
      <c r="D12" s="6">
        <v>64.434759443763653</v>
      </c>
      <c r="E12" s="6">
        <v>71.06077625112826</v>
      </c>
      <c r="F12" s="6">
        <v>44.849009861932942</v>
      </c>
      <c r="G12" s="6">
        <v>63.653874187198333</v>
      </c>
      <c r="H12" s="6">
        <v>35.073543778091903</v>
      </c>
      <c r="I12" s="38">
        <f t="shared" si="0"/>
        <v>55.814392704423014</v>
      </c>
      <c r="J12" s="41"/>
      <c r="K12" s="17" t="s">
        <v>14</v>
      </c>
      <c r="L12" s="6">
        <v>45.929728645466469</v>
      </c>
      <c r="M12" s="6">
        <v>82.355944227020487</v>
      </c>
      <c r="N12" s="6">
        <v>63.609171299305984</v>
      </c>
      <c r="O12" s="6">
        <v>112.66295543456984</v>
      </c>
      <c r="P12" s="6">
        <v>50.789882160243671</v>
      </c>
      <c r="Q12" s="38">
        <f t="shared" si="1"/>
        <v>71.069536353321297</v>
      </c>
      <c r="R12" s="41">
        <f t="shared" si="2"/>
        <v>63.441964528872155</v>
      </c>
      <c r="S12" s="41"/>
    </row>
    <row r="13" spans="1:19" s="40" customFormat="1" x14ac:dyDescent="0.25">
      <c r="A13" s="41"/>
      <c r="B13" s="41"/>
      <c r="C13" s="17" t="s">
        <v>15</v>
      </c>
      <c r="D13" s="6">
        <v>60.407586978528435</v>
      </c>
      <c r="E13" s="6">
        <v>73.46961612404786</v>
      </c>
      <c r="F13" s="6">
        <v>50.08139434582511</v>
      </c>
      <c r="G13" s="6">
        <v>71.142565268045203</v>
      </c>
      <c r="H13" s="6">
        <v>39.967526630848923</v>
      </c>
      <c r="I13" s="38">
        <f t="shared" si="0"/>
        <v>59.013737869459099</v>
      </c>
      <c r="J13" s="41"/>
      <c r="K13" s="17" t="s">
        <v>15</v>
      </c>
      <c r="L13" s="6">
        <v>56.646665329408634</v>
      </c>
      <c r="M13" s="6">
        <v>83.42550194425452</v>
      </c>
      <c r="N13" s="6">
        <v>64.910064083283331</v>
      </c>
      <c r="O13" s="6">
        <v>116.67417521010407</v>
      </c>
      <c r="P13" s="6">
        <v>52.010594963987039</v>
      </c>
      <c r="Q13" s="38">
        <f t="shared" si="1"/>
        <v>74.733400306207528</v>
      </c>
      <c r="R13" s="41">
        <f t="shared" si="2"/>
        <v>66.873569087833317</v>
      </c>
      <c r="S13" s="41"/>
    </row>
    <row r="14" spans="1:19" s="40" customFormat="1" x14ac:dyDescent="0.25">
      <c r="A14" s="41"/>
      <c r="B14" s="41"/>
      <c r="C14" s="17" t="s">
        <v>16</v>
      </c>
      <c r="D14" s="6">
        <v>64.434759443763653</v>
      </c>
      <c r="E14" s="6">
        <v>72.26519618758806</v>
      </c>
      <c r="F14" s="6">
        <v>50.828877843523998</v>
      </c>
      <c r="G14" s="6">
        <v>69.894450087904062</v>
      </c>
      <c r="H14" s="6">
        <v>39.967526630848923</v>
      </c>
      <c r="I14" s="38">
        <f t="shared" si="0"/>
        <v>59.478162038725735</v>
      </c>
      <c r="J14" s="41"/>
      <c r="K14" s="17" t="s">
        <v>16</v>
      </c>
      <c r="L14" s="6">
        <v>52.053692464861996</v>
      </c>
      <c r="M14" s="6">
        <v>81.286386509786468</v>
      </c>
      <c r="N14" s="6">
        <v>63.115729208831823</v>
      </c>
      <c r="O14" s="6">
        <v>119.98779154641494</v>
      </c>
      <c r="P14" s="6">
        <v>52.956990283743139</v>
      </c>
      <c r="Q14" s="38">
        <f t="shared" si="1"/>
        <v>73.880118002727684</v>
      </c>
      <c r="R14" s="41">
        <f t="shared" si="2"/>
        <v>66.679140020726706</v>
      </c>
      <c r="S14" s="41"/>
    </row>
    <row r="15" spans="1:19" s="40" customFormat="1" x14ac:dyDescent="0.25">
      <c r="A15" s="41"/>
      <c r="B15" s="41"/>
      <c r="C15" s="17" t="s">
        <v>17</v>
      </c>
      <c r="D15" s="6">
        <v>64.434759443763653</v>
      </c>
      <c r="E15" s="6">
        <v>73.46961612404786</v>
      </c>
      <c r="F15" s="6">
        <v>50.08139434582511</v>
      </c>
      <c r="G15" s="6">
        <v>66.150104547480638</v>
      </c>
      <c r="H15" s="6">
        <v>39.355778774254297</v>
      </c>
      <c r="I15" s="38">
        <f t="shared" si="0"/>
        <v>58.698330647074314</v>
      </c>
      <c r="J15" s="41"/>
      <c r="K15" s="17" t="s">
        <v>17</v>
      </c>
      <c r="L15" s="6">
        <v>53.584683419710871</v>
      </c>
      <c r="M15" s="6">
        <v>85.564617378722588</v>
      </c>
      <c r="N15" s="6">
        <v>63.340021068138256</v>
      </c>
      <c r="O15" s="6">
        <v>119.2901881071916</v>
      </c>
      <c r="P15" s="6">
        <v>53.135296648334858</v>
      </c>
      <c r="Q15" s="38">
        <f t="shared" si="1"/>
        <v>74.982961324419634</v>
      </c>
      <c r="R15" s="41">
        <f t="shared" si="2"/>
        <v>66.840645985746974</v>
      </c>
      <c r="S15" s="41"/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30"/>
  <sheetViews>
    <sheetView topLeftCell="A35" workbookViewId="0">
      <selection activeCell="C28" sqref="C28"/>
    </sheetView>
  </sheetViews>
  <sheetFormatPr defaultRowHeight="15" x14ac:dyDescent="0.25"/>
  <cols>
    <col min="3" max="3" width="33.28515625" bestFit="1" customWidth="1"/>
    <col min="5" max="6" width="9.140625" customWidth="1"/>
    <col min="11" max="11" width="33.28515625" bestFit="1" customWidth="1"/>
    <col min="13" max="14" width="9.140625" customWidth="1"/>
  </cols>
  <sheetData>
    <row r="4" spans="3:17" x14ac:dyDescent="0.25">
      <c r="C4" s="49" t="s">
        <v>66</v>
      </c>
      <c r="D4" s="49"/>
      <c r="E4" s="49"/>
      <c r="F4" s="49"/>
      <c r="G4" s="49"/>
      <c r="H4" s="49"/>
      <c r="K4" s="49" t="s">
        <v>72</v>
      </c>
      <c r="L4" s="49"/>
      <c r="M4" s="49"/>
      <c r="N4" s="49"/>
      <c r="O4" s="49"/>
      <c r="P4" s="49"/>
    </row>
    <row r="6" spans="3:17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  <c r="Q6" s="14" t="s">
        <v>74</v>
      </c>
    </row>
    <row r="7" spans="3:17" x14ac:dyDescent="0.25">
      <c r="C7" s="15" t="s">
        <v>11</v>
      </c>
      <c r="D7" s="5">
        <v>56.380414513293204</v>
      </c>
      <c r="E7" s="5">
        <v>79.491715806346861</v>
      </c>
      <c r="F7" s="5">
        <v>46.717718606180135</v>
      </c>
      <c r="G7" s="5">
        <v>67.398219727621765</v>
      </c>
      <c r="H7" s="5">
        <v>37.520535204470413</v>
      </c>
      <c r="I7" s="3">
        <f>AVERAGE(D7:H7)</f>
        <v>57.501720771582484</v>
      </c>
      <c r="K7" s="15" t="s">
        <v>63</v>
      </c>
      <c r="L7" s="5">
        <v>55.115674374559752</v>
      </c>
      <c r="M7" s="5">
        <v>93.051521399360809</v>
      </c>
      <c r="N7" s="5">
        <v>64.147471761641441</v>
      </c>
      <c r="O7" s="5">
        <v>116.84857606990991</v>
      </c>
      <c r="P7" s="5">
        <v>52.380923567369862</v>
      </c>
      <c r="Q7" s="3">
        <f>AVERAGE(L7:P7)</f>
        <v>76.308833434568356</v>
      </c>
    </row>
    <row r="8" spans="3:17" x14ac:dyDescent="0.25">
      <c r="C8" s="15" t="s">
        <v>10</v>
      </c>
      <c r="D8" s="5">
        <v>60.407586978528435</v>
      </c>
      <c r="E8" s="5">
        <v>83.104975615726289</v>
      </c>
      <c r="F8" s="5">
        <v>46.717718606180135</v>
      </c>
      <c r="G8" s="5">
        <v>67.398219727621765</v>
      </c>
      <c r="H8" s="5">
        <v>38.540114965461456</v>
      </c>
      <c r="I8" s="3">
        <f t="shared" ref="I8:I28" si="0">AVERAGE(D8:H8)</f>
        <v>59.233723178703613</v>
      </c>
      <c r="K8" s="15" t="s">
        <v>64</v>
      </c>
      <c r="L8" s="5">
        <v>53.584683419710871</v>
      </c>
      <c r="M8" s="5">
        <v>93.051521399360809</v>
      </c>
      <c r="N8" s="5">
        <v>64.10261338978016</v>
      </c>
      <c r="O8" s="5">
        <v>119.46458896699743</v>
      </c>
      <c r="P8" s="5">
        <v>51.832288599395305</v>
      </c>
      <c r="Q8" s="3">
        <f t="shared" ref="Q8:Q28" si="1">AVERAGE(L8:P8)</f>
        <v>76.407139155048924</v>
      </c>
    </row>
    <row r="9" spans="3:17" x14ac:dyDescent="0.25">
      <c r="C9" s="15" t="s">
        <v>47</v>
      </c>
      <c r="D9" s="5">
        <v>60.407586978528435</v>
      </c>
      <c r="E9" s="5">
        <v>80.696135742806661</v>
      </c>
      <c r="F9" s="5">
        <v>47.091460355029582</v>
      </c>
      <c r="G9" s="5">
        <v>69.894450087904062</v>
      </c>
      <c r="H9" s="5">
        <v>37.112703300074003</v>
      </c>
      <c r="I9" s="3">
        <f t="shared" si="0"/>
        <v>59.040467292868563</v>
      </c>
      <c r="K9" s="15" t="s">
        <v>47</v>
      </c>
      <c r="L9" s="5">
        <v>52.053692464861996</v>
      </c>
      <c r="M9" s="5">
        <v>87.703732813190655</v>
      </c>
      <c r="N9" s="5">
        <v>63.609171299305984</v>
      </c>
      <c r="O9" s="5">
        <v>117.72058036893907</v>
      </c>
      <c r="P9" s="5">
        <v>51.996879089787676</v>
      </c>
      <c r="Q9" s="3">
        <f t="shared" si="1"/>
        <v>74.616811207217083</v>
      </c>
    </row>
    <row r="10" spans="3:17" hidden="1" x14ac:dyDescent="0.25">
      <c r="C10" s="16" t="s">
        <v>49</v>
      </c>
      <c r="D10" s="4">
        <f>AVERAGE(D7:D9)</f>
        <v>59.065196156783351</v>
      </c>
      <c r="E10" s="4">
        <f t="shared" ref="E10:H10" si="2">AVERAGE(E7:E9)</f>
        <v>81.097609054959932</v>
      </c>
      <c r="F10" s="4">
        <f t="shared" si="2"/>
        <v>46.842299189129953</v>
      </c>
      <c r="G10" s="4">
        <f t="shared" si="2"/>
        <v>68.23029651438253</v>
      </c>
      <c r="H10" s="4">
        <f t="shared" si="2"/>
        <v>37.724451156668628</v>
      </c>
      <c r="I10" s="3">
        <f t="shared" si="0"/>
        <v>58.591970414384875</v>
      </c>
      <c r="K10" s="24" t="s">
        <v>49</v>
      </c>
      <c r="L10" s="9">
        <f>AVERAGE(L7:L9)</f>
        <v>53.584683419710871</v>
      </c>
      <c r="M10" s="9">
        <f t="shared" ref="M10:P10" si="3">AVERAGE(M7:M9)</f>
        <v>91.268925203970753</v>
      </c>
      <c r="N10" s="9">
        <f t="shared" si="3"/>
        <v>63.953085483575869</v>
      </c>
      <c r="O10" s="9">
        <f t="shared" si="3"/>
        <v>118.01124846861546</v>
      </c>
      <c r="P10" s="9">
        <f t="shared" si="3"/>
        <v>52.070030418850955</v>
      </c>
      <c r="Q10" s="3">
        <f t="shared" si="1"/>
        <v>75.777594598944773</v>
      </c>
    </row>
    <row r="11" spans="3:17" x14ac:dyDescent="0.25">
      <c r="C11" s="42" t="s">
        <v>29</v>
      </c>
      <c r="D11" s="43">
        <v>52.353242048057965</v>
      </c>
      <c r="E11" s="43">
        <v>73.46961612404786</v>
      </c>
      <c r="F11" s="43">
        <v>48.58642735042735</v>
      </c>
      <c r="G11" s="43">
        <v>69.894450087904062</v>
      </c>
      <c r="H11" s="43">
        <v>38.132283061065039</v>
      </c>
      <c r="I11" s="3">
        <f t="shared" si="0"/>
        <v>56.487203734300451</v>
      </c>
      <c r="K11" s="42" t="s">
        <v>29</v>
      </c>
      <c r="L11" s="43">
        <v>47.46071960031535</v>
      </c>
      <c r="M11" s="43">
        <v>80.21682879255242</v>
      </c>
      <c r="N11" s="43">
        <v>61.814836424854477</v>
      </c>
      <c r="O11" s="43">
        <v>105.68692104233642</v>
      </c>
      <c r="P11" s="43">
        <v>50.460701179458944</v>
      </c>
      <c r="Q11" s="3">
        <f t="shared" si="1"/>
        <v>69.128001407903525</v>
      </c>
    </row>
    <row r="12" spans="3:17" x14ac:dyDescent="0.25">
      <c r="C12" s="42" t="s">
        <v>30</v>
      </c>
      <c r="D12" s="43">
        <v>60.407586978528435</v>
      </c>
      <c r="E12" s="43">
        <v>72.26519618758806</v>
      </c>
      <c r="F12" s="43">
        <v>47.091460355029582</v>
      </c>
      <c r="G12" s="43">
        <v>63.653874187198333</v>
      </c>
      <c r="H12" s="43">
        <v>36.908787347875787</v>
      </c>
      <c r="I12" s="3">
        <f t="shared" si="0"/>
        <v>56.065381011244042</v>
      </c>
      <c r="K12" s="42" t="s">
        <v>30</v>
      </c>
      <c r="L12" s="43">
        <v>50.522701510013114</v>
      </c>
      <c r="M12" s="43">
        <v>84.495059661488568</v>
      </c>
      <c r="N12" s="43">
        <v>63.160587580693111</v>
      </c>
      <c r="O12" s="43">
        <v>110.74454597670565</v>
      </c>
      <c r="P12" s="43">
        <v>50.69387104084813</v>
      </c>
      <c r="Q12" s="3">
        <f t="shared" si="1"/>
        <v>71.923353153949719</v>
      </c>
    </row>
    <row r="13" spans="3:17" x14ac:dyDescent="0.25">
      <c r="C13" s="42" t="s">
        <v>31</v>
      </c>
      <c r="D13" s="43">
        <v>60.407586978528435</v>
      </c>
      <c r="E13" s="43">
        <v>69.856356314668474</v>
      </c>
      <c r="F13" s="43">
        <v>46.343976857330702</v>
      </c>
      <c r="G13" s="43">
        <v>64.901989367339482</v>
      </c>
      <c r="H13" s="43">
        <v>35.073543778091903</v>
      </c>
      <c r="I13" s="3">
        <f t="shared" si="0"/>
        <v>55.316690659191792</v>
      </c>
      <c r="K13" s="42" t="s">
        <v>31</v>
      </c>
      <c r="L13" s="43">
        <v>50.522701510013114</v>
      </c>
      <c r="M13" s="43">
        <v>83.42550194425452</v>
      </c>
      <c r="N13" s="43">
        <v>64.012896646057584</v>
      </c>
      <c r="O13" s="43">
        <v>112.66295543456984</v>
      </c>
      <c r="P13" s="43">
        <v>50.652723418250034</v>
      </c>
      <c r="Q13" s="3">
        <f t="shared" si="1"/>
        <v>72.255355790629011</v>
      </c>
    </row>
    <row r="14" spans="3:17" x14ac:dyDescent="0.25">
      <c r="C14" s="42" t="s">
        <v>32</v>
      </c>
      <c r="D14" s="43">
        <v>52.353242048057965</v>
      </c>
      <c r="E14" s="43">
        <v>59</v>
      </c>
      <c r="F14" s="43">
        <v>50.828877843523998</v>
      </c>
      <c r="G14" s="43">
        <v>72.390680448186345</v>
      </c>
      <c r="H14" s="43">
        <v>40.783190439641757</v>
      </c>
      <c r="I14" s="3">
        <f t="shared" si="0"/>
        <v>55.071198155882016</v>
      </c>
      <c r="K14" s="42" t="s">
        <v>32</v>
      </c>
      <c r="L14" s="43">
        <v>50.522701510013114</v>
      </c>
      <c r="M14" s="43">
        <v>88.773290530424688</v>
      </c>
      <c r="N14" s="43">
        <v>61.590544565548043</v>
      </c>
      <c r="O14" s="43">
        <v>113.36055887379318</v>
      </c>
      <c r="P14" s="43">
        <v>52.230048951176862</v>
      </c>
      <c r="Q14" s="3">
        <f t="shared" si="1"/>
        <v>73.295428886191175</v>
      </c>
    </row>
    <row r="15" spans="3:17" x14ac:dyDescent="0.25">
      <c r="C15" s="42" t="s">
        <v>33</v>
      </c>
      <c r="D15" s="43">
        <v>64.434759443763653</v>
      </c>
      <c r="E15" s="43">
        <v>59</v>
      </c>
      <c r="F15" s="43">
        <v>50.08139434582511</v>
      </c>
      <c r="G15" s="43">
        <v>69.894450087904062</v>
      </c>
      <c r="H15" s="43">
        <v>39.967526630848923</v>
      </c>
      <c r="I15" s="3">
        <f t="shared" si="0"/>
        <v>56.675626101668357</v>
      </c>
      <c r="K15" s="42" t="s">
        <v>33</v>
      </c>
      <c r="L15" s="43">
        <v>52.053692464861996</v>
      </c>
      <c r="M15" s="43">
        <v>86.634175095956621</v>
      </c>
      <c r="N15" s="43">
        <v>62.263420143467364</v>
      </c>
      <c r="O15" s="43">
        <v>118.41818380816241</v>
      </c>
      <c r="P15" s="43">
        <v>52.764968044952035</v>
      </c>
      <c r="Q15" s="3">
        <f t="shared" si="1"/>
        <v>74.42688791148008</v>
      </c>
    </row>
    <row r="16" spans="3:17" x14ac:dyDescent="0.25">
      <c r="C16" s="42" t="s">
        <v>34</v>
      </c>
      <c r="D16" s="43">
        <v>64.434759443763653</v>
      </c>
      <c r="E16" s="43">
        <v>72.26519618758806</v>
      </c>
      <c r="F16" s="43">
        <v>50.455136094674558</v>
      </c>
      <c r="G16" s="43">
        <v>69.894450087904062</v>
      </c>
      <c r="H16" s="43">
        <v>39.355778774254297</v>
      </c>
      <c r="I16" s="3">
        <f t="shared" si="0"/>
        <v>59.281064117636923</v>
      </c>
      <c r="K16" s="42" t="s">
        <v>34</v>
      </c>
      <c r="L16" s="43">
        <v>50.522701510013114</v>
      </c>
      <c r="M16" s="43">
        <v>84.495059661488568</v>
      </c>
      <c r="N16" s="43">
        <v>63.295162696276982</v>
      </c>
      <c r="O16" s="43">
        <v>120.51099412583245</v>
      </c>
      <c r="P16" s="43">
        <v>53.05300140313868</v>
      </c>
      <c r="Q16" s="3">
        <f t="shared" si="1"/>
        <v>74.375383879349968</v>
      </c>
    </row>
    <row r="17" spans="3:17" x14ac:dyDescent="0.25">
      <c r="C17" s="42" t="s">
        <v>35</v>
      </c>
      <c r="D17" s="43">
        <v>56.380414513293204</v>
      </c>
      <c r="E17" s="43">
        <v>75.87845599696746</v>
      </c>
      <c r="F17" s="43">
        <v>48.58642735042735</v>
      </c>
      <c r="G17" s="43">
        <v>69.894450087904062</v>
      </c>
      <c r="H17" s="43">
        <v>37.92836710886683</v>
      </c>
      <c r="I17" s="3">
        <f t="shared" si="0"/>
        <v>57.733623011491787</v>
      </c>
      <c r="K17" s="42" t="s">
        <v>35</v>
      </c>
      <c r="L17" s="43">
        <v>47.46071960031535</v>
      </c>
      <c r="M17" s="43">
        <v>82.355944227020487</v>
      </c>
      <c r="N17" s="43">
        <v>62.442853630912509</v>
      </c>
      <c r="O17" s="43">
        <v>106.55892534136558</v>
      </c>
      <c r="P17" s="43">
        <v>50.542996424655122</v>
      </c>
      <c r="Q17" s="3">
        <f t="shared" si="1"/>
        <v>69.872287844853815</v>
      </c>
    </row>
    <row r="18" spans="3:17" x14ac:dyDescent="0.25">
      <c r="C18" s="42" t="s">
        <v>37</v>
      </c>
      <c r="D18" s="43">
        <v>44.298897117587515</v>
      </c>
      <c r="E18" s="43">
        <v>79.491715806346861</v>
      </c>
      <c r="F18" s="43">
        <v>48.21268560157791</v>
      </c>
      <c r="G18" s="43">
        <v>63.653874187198333</v>
      </c>
      <c r="H18" s="43">
        <v>38.947946869857873</v>
      </c>
      <c r="I18" s="3">
        <f t="shared" si="0"/>
        <v>54.921023916513697</v>
      </c>
      <c r="K18" s="42" t="s">
        <v>37</v>
      </c>
      <c r="L18" s="43">
        <v>42.867746735768698</v>
      </c>
      <c r="M18" s="43">
        <v>85.564617378722588</v>
      </c>
      <c r="N18" s="43">
        <v>63.968038274196289</v>
      </c>
      <c r="O18" s="43">
        <v>108.47733479922978</v>
      </c>
      <c r="P18" s="43">
        <v>49.445726488706036</v>
      </c>
      <c r="Q18" s="3">
        <f t="shared" si="1"/>
        <v>70.064692735324684</v>
      </c>
    </row>
    <row r="19" spans="3:17" x14ac:dyDescent="0.25">
      <c r="C19" s="42" t="s">
        <v>36</v>
      </c>
      <c r="D19" s="43">
        <v>40.271724652352283</v>
      </c>
      <c r="E19" s="43">
        <v>74.67403606050766</v>
      </c>
      <c r="F19" s="43">
        <v>47.838943852728463</v>
      </c>
      <c r="G19" s="43">
        <v>62.405759007057199</v>
      </c>
      <c r="H19" s="43">
        <v>37.92836710886683</v>
      </c>
      <c r="I19" s="3">
        <f t="shared" si="0"/>
        <v>52.623766136302493</v>
      </c>
      <c r="K19" s="42" t="s">
        <v>36</v>
      </c>
      <c r="L19" s="43">
        <v>44.398737690617573</v>
      </c>
      <c r="M19" s="43">
        <v>83.42550194425452</v>
      </c>
      <c r="N19" s="43">
        <v>65.313789430034916</v>
      </c>
      <c r="O19" s="43">
        <v>107.25652878058892</v>
      </c>
      <c r="P19" s="43">
        <v>48.485615294750573</v>
      </c>
      <c r="Q19" s="3">
        <f t="shared" si="1"/>
        <v>69.776034628049302</v>
      </c>
    </row>
    <row r="20" spans="3:17" x14ac:dyDescent="0.25">
      <c r="C20" s="42" t="s">
        <v>39</v>
      </c>
      <c r="D20" s="43">
        <v>56.380414513293204</v>
      </c>
      <c r="E20" s="43">
        <v>75.87845599696746</v>
      </c>
      <c r="F20" s="43">
        <v>50.828877843523998</v>
      </c>
      <c r="G20" s="43">
        <v>69.894450087904062</v>
      </c>
      <c r="H20" s="43">
        <v>37.92836710886683</v>
      </c>
      <c r="I20" s="3">
        <f t="shared" si="0"/>
        <v>58.182113110111104</v>
      </c>
      <c r="K20" s="42" t="s">
        <v>39</v>
      </c>
      <c r="L20" s="43">
        <v>45.929728645466469</v>
      </c>
      <c r="M20" s="43">
        <v>86.634175095956621</v>
      </c>
      <c r="N20" s="43">
        <v>62.532570374635078</v>
      </c>
      <c r="O20" s="43">
        <v>110.04694253748231</v>
      </c>
      <c r="P20" s="43">
        <v>51.681413983202312</v>
      </c>
      <c r="Q20" s="3">
        <f t="shared" si="1"/>
        <v>71.364966127348552</v>
      </c>
    </row>
    <row r="21" spans="3:17" x14ac:dyDescent="0.25">
      <c r="C21" s="42" t="s">
        <v>40</v>
      </c>
      <c r="D21" s="43">
        <v>48.32606958282274</v>
      </c>
      <c r="E21" s="43">
        <v>75.87845599696746</v>
      </c>
      <c r="F21" s="43">
        <v>50.08139434582511</v>
      </c>
      <c r="G21" s="43">
        <v>68.646334907762906</v>
      </c>
      <c r="H21" s="43">
        <v>39.559694726452499</v>
      </c>
      <c r="I21" s="3">
        <f t="shared" si="0"/>
        <v>56.498389911966136</v>
      </c>
      <c r="K21" s="42" t="s">
        <v>40</v>
      </c>
      <c r="L21" s="43">
        <v>47.46071960031535</v>
      </c>
      <c r="M21" s="43">
        <v>88.773290530424688</v>
      </c>
      <c r="N21" s="43">
        <v>63.564312927444703</v>
      </c>
      <c r="O21" s="43">
        <v>110.91894683651149</v>
      </c>
      <c r="P21" s="43">
        <v>50.83102978284176</v>
      </c>
      <c r="Q21" s="3">
        <f t="shared" si="1"/>
        <v>72.309659935507597</v>
      </c>
    </row>
    <row r="22" spans="3:17" x14ac:dyDescent="0.25">
      <c r="C22" s="42" t="s">
        <v>41</v>
      </c>
      <c r="D22" s="43">
        <v>44.298897117587515</v>
      </c>
      <c r="E22" s="43">
        <v>72.26519618758806</v>
      </c>
      <c r="F22" s="43">
        <v>49.707652596975677</v>
      </c>
      <c r="G22" s="43">
        <v>64.901989367339482</v>
      </c>
      <c r="H22" s="43">
        <v>39.763610678650707</v>
      </c>
      <c r="I22" s="3">
        <f t="shared" si="0"/>
        <v>54.187469189628288</v>
      </c>
      <c r="K22" s="42" t="s">
        <v>41</v>
      </c>
      <c r="L22" s="43">
        <v>50.522701510013114</v>
      </c>
      <c r="M22" s="43">
        <v>86.634175095956621</v>
      </c>
      <c r="N22" s="43">
        <v>64.192330133502722</v>
      </c>
      <c r="O22" s="43">
        <v>111.61655027573481</v>
      </c>
      <c r="P22" s="43">
        <v>50.076656701876765</v>
      </c>
      <c r="Q22" s="3">
        <f t="shared" si="1"/>
        <v>72.608482743416801</v>
      </c>
    </row>
    <row r="23" spans="3:17" x14ac:dyDescent="0.25">
      <c r="C23" s="42" t="s">
        <v>42</v>
      </c>
      <c r="D23" s="43">
        <v>44.298897117587515</v>
      </c>
      <c r="E23" s="43">
        <v>77.082875933427275</v>
      </c>
      <c r="F23" s="43">
        <v>48.21268560157791</v>
      </c>
      <c r="G23" s="43">
        <v>61.157643826916051</v>
      </c>
      <c r="H23" s="43">
        <v>37.92836710886683</v>
      </c>
      <c r="I23" s="3">
        <f t="shared" si="0"/>
        <v>53.736093917675113</v>
      </c>
      <c r="K23" s="42" t="s">
        <v>42</v>
      </c>
      <c r="L23" s="43">
        <v>45.929728645466469</v>
      </c>
      <c r="M23" s="43">
        <v>83.42550194425452</v>
      </c>
      <c r="N23" s="43">
        <v>64.640913852115602</v>
      </c>
      <c r="O23" s="43">
        <v>108.30293393942394</v>
      </c>
      <c r="P23" s="43">
        <v>48.52676291734867</v>
      </c>
      <c r="Q23" s="3">
        <f t="shared" si="1"/>
        <v>70.165168259721838</v>
      </c>
    </row>
    <row r="24" spans="3:17" x14ac:dyDescent="0.25">
      <c r="C24" s="42" t="s">
        <v>43</v>
      </c>
      <c r="D24" s="43">
        <v>56.380414513293204</v>
      </c>
      <c r="E24" s="43">
        <v>73.46961612404786</v>
      </c>
      <c r="F24" s="43">
        <v>46.717718606180135</v>
      </c>
      <c r="G24" s="43">
        <v>59.909528646774909</v>
      </c>
      <c r="H24" s="43">
        <v>37.92836710886683</v>
      </c>
      <c r="I24" s="3">
        <f t="shared" si="0"/>
        <v>54.881128999832583</v>
      </c>
      <c r="K24" s="42" t="s">
        <v>43</v>
      </c>
      <c r="L24" s="43">
        <v>48.991710555164232</v>
      </c>
      <c r="M24" s="43">
        <v>79.147271075318386</v>
      </c>
      <c r="N24" s="43">
        <v>64.685772223976898</v>
      </c>
      <c r="O24" s="43">
        <v>109.52373995806479</v>
      </c>
      <c r="P24" s="43">
        <v>48.67763753354167</v>
      </c>
      <c r="Q24" s="3">
        <f t="shared" si="1"/>
        <v>70.205226269213199</v>
      </c>
    </row>
    <row r="25" spans="3:17" x14ac:dyDescent="0.25">
      <c r="C25" s="42" t="s">
        <v>44</v>
      </c>
      <c r="D25" s="43">
        <v>56.380414513293204</v>
      </c>
      <c r="E25" s="43">
        <v>72.26519618758806</v>
      </c>
      <c r="F25" s="43">
        <v>45.596493359631815</v>
      </c>
      <c r="G25" s="43">
        <v>62.405759007057199</v>
      </c>
      <c r="H25" s="43">
        <v>36.908787347875787</v>
      </c>
      <c r="I25" s="3">
        <f t="shared" si="0"/>
        <v>54.711330083089209</v>
      </c>
      <c r="K25" s="42" t="s">
        <v>44</v>
      </c>
      <c r="L25" s="43">
        <v>48.991710555164232</v>
      </c>
      <c r="M25" s="43">
        <v>84.495059661488568</v>
      </c>
      <c r="N25" s="43">
        <v>65.134355942589764</v>
      </c>
      <c r="O25" s="43">
        <v>110.04694253748231</v>
      </c>
      <c r="P25" s="43">
        <v>49.075397885323213</v>
      </c>
      <c r="Q25" s="3">
        <f t="shared" si="1"/>
        <v>71.548693316409611</v>
      </c>
    </row>
    <row r="26" spans="3:17" x14ac:dyDescent="0.25">
      <c r="C26" s="42" t="s">
        <v>38</v>
      </c>
      <c r="D26" s="43">
        <v>60.407586978528435</v>
      </c>
      <c r="E26" s="43">
        <v>75.87845599696746</v>
      </c>
      <c r="F26" s="43">
        <v>48.58642735042735</v>
      </c>
      <c r="G26" s="43">
        <v>71.142565268045203</v>
      </c>
      <c r="H26" s="43">
        <v>39.967526630848923</v>
      </c>
      <c r="I26" s="3">
        <f t="shared" si="0"/>
        <v>59.196512444963467</v>
      </c>
      <c r="K26" s="42" t="s">
        <v>38</v>
      </c>
      <c r="L26" s="43">
        <v>58.177656284257516</v>
      </c>
      <c r="M26" s="43">
        <v>82.355944227020487</v>
      </c>
      <c r="N26" s="43">
        <v>63.070870836970542</v>
      </c>
      <c r="O26" s="43">
        <v>112.13975285515232</v>
      </c>
      <c r="P26" s="43">
        <v>50.611575795651945</v>
      </c>
      <c r="Q26" s="3">
        <f t="shared" si="1"/>
        <v>73.271159999810564</v>
      </c>
    </row>
    <row r="27" spans="3:17" x14ac:dyDescent="0.25">
      <c r="C27" s="42" t="s">
        <v>45</v>
      </c>
      <c r="D27" s="43">
        <v>60.407586978528435</v>
      </c>
      <c r="E27" s="43">
        <v>72.26519618758806</v>
      </c>
      <c r="F27" s="43">
        <v>49.707652596975677</v>
      </c>
      <c r="G27" s="43">
        <v>66.150104547480638</v>
      </c>
      <c r="H27" s="43">
        <v>38.947946869857873</v>
      </c>
      <c r="I27" s="3">
        <f t="shared" si="0"/>
        <v>57.495697436086132</v>
      </c>
      <c r="K27" s="42" t="s">
        <v>45</v>
      </c>
      <c r="L27" s="43">
        <v>50.522701510013114</v>
      </c>
      <c r="M27" s="43">
        <v>89.842848247658708</v>
      </c>
      <c r="N27" s="43">
        <v>64.461480364670464</v>
      </c>
      <c r="O27" s="43">
        <v>115.80217091107488</v>
      </c>
      <c r="P27" s="43">
        <v>51.544255241208667</v>
      </c>
      <c r="Q27" s="3">
        <f t="shared" si="1"/>
        <v>74.43469125492517</v>
      </c>
    </row>
    <row r="28" spans="3:17" x14ac:dyDescent="0.25">
      <c r="C28" s="42" t="s">
        <v>46</v>
      </c>
      <c r="D28" s="43">
        <v>64.434759443763653</v>
      </c>
      <c r="E28" s="43">
        <v>72.26519618758806</v>
      </c>
      <c r="F28" s="43">
        <v>48.960169099276797</v>
      </c>
      <c r="G28" s="43">
        <v>67.398219727621765</v>
      </c>
      <c r="H28" s="43">
        <v>41.394938296236383</v>
      </c>
      <c r="I28" s="3">
        <f t="shared" si="0"/>
        <v>58.890656550897333</v>
      </c>
      <c r="K28" s="42" t="s">
        <v>46</v>
      </c>
      <c r="L28" s="43">
        <v>53.584683419710871</v>
      </c>
      <c r="M28" s="43">
        <v>83.42550194425452</v>
      </c>
      <c r="N28" s="43">
        <v>64.371763620947888</v>
      </c>
      <c r="O28" s="43">
        <v>114.93016661204571</v>
      </c>
      <c r="P28" s="43">
        <v>52.038026712385758</v>
      </c>
      <c r="Q28" s="3">
        <f t="shared" si="1"/>
        <v>73.670028461868952</v>
      </c>
    </row>
    <row r="29" spans="3:17" x14ac:dyDescent="0.25">
      <c r="C29" s="44"/>
      <c r="D29" s="3"/>
      <c r="E29" s="3"/>
      <c r="F29" s="3"/>
      <c r="G29" s="3"/>
      <c r="H29" s="3"/>
      <c r="I29" s="3"/>
    </row>
    <row r="30" spans="3:17" x14ac:dyDescent="0.25">
      <c r="C30" s="44"/>
      <c r="D30" s="3"/>
      <c r="E30" s="3"/>
      <c r="F30" s="3"/>
      <c r="G30" s="3"/>
      <c r="H30" s="3"/>
      <c r="I30" s="3"/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18"/>
  <sheetViews>
    <sheetView topLeftCell="A31" zoomScaleNormal="100" workbookViewId="0">
      <selection activeCell="H19" sqref="H19"/>
    </sheetView>
  </sheetViews>
  <sheetFormatPr defaultRowHeight="15" x14ac:dyDescent="0.25"/>
  <cols>
    <col min="3" max="3" width="33.28515625" bestFit="1" customWidth="1"/>
    <col min="11" max="11" width="33.28515625" bestFit="1" customWidth="1"/>
  </cols>
  <sheetData>
    <row r="4" spans="3:17" ht="21" x14ac:dyDescent="0.35">
      <c r="C4" s="45" t="s">
        <v>66</v>
      </c>
      <c r="D4" s="45"/>
      <c r="E4" s="45"/>
      <c r="F4" s="45"/>
      <c r="G4" s="45"/>
      <c r="H4" s="45"/>
      <c r="K4" s="45" t="s">
        <v>72</v>
      </c>
      <c r="L4" s="45"/>
      <c r="M4" s="45"/>
      <c r="N4" s="45"/>
      <c r="O4" s="45"/>
      <c r="P4" s="45"/>
    </row>
    <row r="6" spans="3:17" x14ac:dyDescent="0.25">
      <c r="C6" s="14" t="s">
        <v>62</v>
      </c>
      <c r="D6" s="14" t="s">
        <v>0</v>
      </c>
      <c r="E6" s="14" t="s">
        <v>1</v>
      </c>
      <c r="F6" s="14" t="s">
        <v>2</v>
      </c>
      <c r="G6" s="14" t="s">
        <v>3</v>
      </c>
      <c r="H6" s="14" t="s">
        <v>4</v>
      </c>
      <c r="I6" s="14" t="s">
        <v>74</v>
      </c>
      <c r="K6" s="14" t="s">
        <v>62</v>
      </c>
      <c r="L6" s="14" t="s">
        <v>0</v>
      </c>
      <c r="M6" s="14" t="s">
        <v>1</v>
      </c>
      <c r="N6" s="14" t="s">
        <v>2</v>
      </c>
      <c r="O6" s="14" t="s">
        <v>3</v>
      </c>
      <c r="P6" s="14" t="s">
        <v>4</v>
      </c>
    </row>
    <row r="7" spans="3:17" x14ac:dyDescent="0.25">
      <c r="C7" s="15" t="s">
        <v>11</v>
      </c>
      <c r="D7" s="5">
        <v>56.380414513293204</v>
      </c>
      <c r="E7" s="5">
        <v>79.491715806346861</v>
      </c>
      <c r="F7" s="5">
        <v>46.717718606180135</v>
      </c>
      <c r="G7" s="5">
        <v>67.398219727621765</v>
      </c>
      <c r="H7" s="5">
        <v>37.520535204470413</v>
      </c>
      <c r="I7" s="3">
        <f>AVERAGE(D7:H7)</f>
        <v>57.501720771582484</v>
      </c>
      <c r="K7" s="15" t="s">
        <v>63</v>
      </c>
      <c r="L7" s="5">
        <v>55.115674374559752</v>
      </c>
      <c r="M7" s="5">
        <v>93.051521399360809</v>
      </c>
      <c r="N7" s="5">
        <v>64.147471761641441</v>
      </c>
      <c r="O7" s="5">
        <v>116.84857606990991</v>
      </c>
      <c r="P7" s="5">
        <v>52.380923567369862</v>
      </c>
      <c r="Q7" s="3">
        <f>AVERAGE(L7:P7)</f>
        <v>76.308833434568356</v>
      </c>
    </row>
    <row r="8" spans="3:17" x14ac:dyDescent="0.25">
      <c r="C8" s="15" t="s">
        <v>10</v>
      </c>
      <c r="D8" s="5">
        <v>60.407586978528435</v>
      </c>
      <c r="E8" s="5">
        <v>83.104975615726289</v>
      </c>
      <c r="F8" s="5">
        <v>46.717718606180135</v>
      </c>
      <c r="G8" s="5">
        <v>67.398219727621765</v>
      </c>
      <c r="H8" s="5">
        <v>38.540114965461456</v>
      </c>
      <c r="I8" s="3">
        <f t="shared" ref="I8:I18" si="0">AVERAGE(D8:H8)</f>
        <v>59.233723178703613</v>
      </c>
      <c r="K8" s="15" t="s">
        <v>64</v>
      </c>
      <c r="L8" s="5">
        <v>53.584683419710871</v>
      </c>
      <c r="M8" s="5">
        <v>93.051521399360809</v>
      </c>
      <c r="N8" s="5">
        <v>64.10261338978016</v>
      </c>
      <c r="O8" s="5">
        <v>119.46458896699743</v>
      </c>
      <c r="P8" s="5">
        <v>51.832288599395305</v>
      </c>
      <c r="Q8" s="3">
        <f t="shared" ref="Q8:Q18" si="1">AVERAGE(L8:P8)</f>
        <v>76.407139155048924</v>
      </c>
    </row>
    <row r="9" spans="3:17" x14ac:dyDescent="0.25">
      <c r="C9" s="15" t="s">
        <v>47</v>
      </c>
      <c r="D9" s="5">
        <v>60.407586978528435</v>
      </c>
      <c r="E9" s="5">
        <v>80.696135742806661</v>
      </c>
      <c r="F9" s="5">
        <v>47.091460355029582</v>
      </c>
      <c r="G9" s="5">
        <v>69.894450087904062</v>
      </c>
      <c r="H9" s="5">
        <v>37.112703300074003</v>
      </c>
      <c r="I9" s="3">
        <f t="shared" si="0"/>
        <v>59.040467292868563</v>
      </c>
      <c r="K9" s="15" t="s">
        <v>47</v>
      </c>
      <c r="L9" s="5">
        <v>52.053692464861996</v>
      </c>
      <c r="M9" s="5">
        <v>87.703732813190655</v>
      </c>
      <c r="N9" s="5">
        <v>63.609171299305984</v>
      </c>
      <c r="O9" s="5">
        <v>117.72058036893907</v>
      </c>
      <c r="P9" s="5">
        <v>51.996879089787676</v>
      </c>
      <c r="Q9" s="3">
        <f t="shared" si="1"/>
        <v>74.616811207217083</v>
      </c>
    </row>
    <row r="10" spans="3:17" x14ac:dyDescent="0.25">
      <c r="C10" s="17" t="s">
        <v>20</v>
      </c>
      <c r="D10" s="6">
        <v>60.407586978528435</v>
      </c>
      <c r="E10" s="6">
        <v>81.900555679266475</v>
      </c>
      <c r="F10" s="6">
        <v>47.838943852728463</v>
      </c>
      <c r="G10" s="6">
        <v>62.405759007057199</v>
      </c>
      <c r="H10" s="6">
        <v>37.724451156668628</v>
      </c>
      <c r="I10" s="3">
        <f t="shared" si="0"/>
        <v>58.055459334849843</v>
      </c>
      <c r="K10" s="17" t="s">
        <v>20</v>
      </c>
      <c r="L10" s="6">
        <v>55.115674374559752</v>
      </c>
      <c r="M10" s="6">
        <v>89.842848247658708</v>
      </c>
      <c r="N10" s="6">
        <v>64.147471761641441</v>
      </c>
      <c r="O10" s="6">
        <v>116.15097263068655</v>
      </c>
      <c r="P10" s="6">
        <v>52.545514057762219</v>
      </c>
      <c r="Q10" s="3">
        <f t="shared" si="1"/>
        <v>75.560496214461722</v>
      </c>
    </row>
    <row r="11" spans="3:17" x14ac:dyDescent="0.25">
      <c r="C11" s="17" t="s">
        <v>21</v>
      </c>
      <c r="D11" s="6">
        <v>64.434759443763653</v>
      </c>
      <c r="E11" s="6">
        <v>84.309395552186075</v>
      </c>
      <c r="F11" s="6">
        <v>48.21268560157791</v>
      </c>
      <c r="G11" s="6">
        <v>67.398219727621765</v>
      </c>
      <c r="H11" s="6">
        <v>39.559694726452499</v>
      </c>
      <c r="I11" s="3">
        <f t="shared" si="0"/>
        <v>60.782951010320382</v>
      </c>
      <c r="K11" s="17" t="s">
        <v>21</v>
      </c>
      <c r="L11" s="6">
        <v>53.584683419710871</v>
      </c>
      <c r="M11" s="6">
        <v>87.703732813190655</v>
      </c>
      <c r="N11" s="6">
        <v>63.923179902335001</v>
      </c>
      <c r="O11" s="6">
        <v>116.15097263068655</v>
      </c>
      <c r="P11" s="6">
        <v>52.531798183562863</v>
      </c>
      <c r="Q11" s="3">
        <f t="shared" si="1"/>
        <v>74.778873389897186</v>
      </c>
    </row>
    <row r="12" spans="3:17" x14ac:dyDescent="0.25">
      <c r="C12" s="17" t="s">
        <v>22</v>
      </c>
      <c r="D12" s="6">
        <v>64.434759443763653</v>
      </c>
      <c r="E12" s="6">
        <v>79.491715806346861</v>
      </c>
      <c r="F12" s="6">
        <v>48.21268560157791</v>
      </c>
      <c r="G12" s="6">
        <v>66.150104547480638</v>
      </c>
      <c r="H12" s="6">
        <v>39.763610678650707</v>
      </c>
      <c r="I12" s="3">
        <f t="shared" si="0"/>
        <v>59.610575215563948</v>
      </c>
      <c r="K12" s="17" t="s">
        <v>22</v>
      </c>
      <c r="L12" s="6">
        <v>50.522701510013114</v>
      </c>
      <c r="M12" s="6">
        <v>83.42550194425452</v>
      </c>
      <c r="N12" s="6">
        <v>63.340021068138256</v>
      </c>
      <c r="O12" s="6">
        <v>109.87254167767647</v>
      </c>
      <c r="P12" s="6">
        <v>52.559229931961582</v>
      </c>
      <c r="Q12" s="3">
        <f t="shared" si="1"/>
        <v>71.943999226408778</v>
      </c>
    </row>
    <row r="13" spans="3:17" x14ac:dyDescent="0.25">
      <c r="C13" s="17" t="s">
        <v>23</v>
      </c>
      <c r="D13" s="6">
        <v>64.434759443763653</v>
      </c>
      <c r="E13" s="6">
        <v>84.309395552186075</v>
      </c>
      <c r="F13" s="6">
        <v>47.838943852728463</v>
      </c>
      <c r="G13" s="6">
        <v>69.894450087904062</v>
      </c>
      <c r="H13" s="6">
        <v>38.336199013263247</v>
      </c>
      <c r="I13" s="3">
        <f t="shared" si="0"/>
        <v>60.9627495899691</v>
      </c>
      <c r="K13" s="17" t="s">
        <v>23</v>
      </c>
      <c r="L13" s="6">
        <v>52.053692464861996</v>
      </c>
      <c r="M13" s="6">
        <v>95.190636833828876</v>
      </c>
      <c r="N13" s="6">
        <v>63.788604786751144</v>
      </c>
      <c r="O13" s="6">
        <v>120.68539498563828</v>
      </c>
      <c r="P13" s="6">
        <v>52.038026712385758</v>
      </c>
      <c r="Q13" s="3">
        <f t="shared" si="1"/>
        <v>76.751271156693207</v>
      </c>
    </row>
    <row r="14" spans="3:17" x14ac:dyDescent="0.25">
      <c r="C14" s="17" t="s">
        <v>24</v>
      </c>
      <c r="D14" s="6">
        <v>64.434759443763653</v>
      </c>
      <c r="E14" s="6">
        <v>84.309395552186075</v>
      </c>
      <c r="F14" s="6">
        <v>48.21268560157791</v>
      </c>
      <c r="G14" s="6">
        <v>71.142565268045203</v>
      </c>
      <c r="H14" s="6">
        <v>38.540114965461456</v>
      </c>
      <c r="I14" s="3">
        <f t="shared" si="0"/>
        <v>61.327904166206849</v>
      </c>
      <c r="K14" s="17" t="s">
        <v>24</v>
      </c>
      <c r="L14" s="6">
        <v>48.991710555164232</v>
      </c>
      <c r="M14" s="6">
        <v>77.008155640850319</v>
      </c>
      <c r="N14" s="6">
        <v>63.654029671167287</v>
      </c>
      <c r="O14" s="6">
        <v>120.33659326602661</v>
      </c>
      <c r="P14" s="6">
        <v>52.353491818971129</v>
      </c>
      <c r="Q14" s="3">
        <f t="shared" si="1"/>
        <v>72.46879619043591</v>
      </c>
    </row>
    <row r="15" spans="3:17" x14ac:dyDescent="0.25">
      <c r="C15" s="17" t="s">
        <v>25</v>
      </c>
      <c r="D15" s="6">
        <v>56.380414513293204</v>
      </c>
      <c r="E15" s="6">
        <v>77.082875933427275</v>
      </c>
      <c r="F15" s="6">
        <v>48.21268560157791</v>
      </c>
      <c r="G15" s="6">
        <v>69.894450087904062</v>
      </c>
      <c r="H15" s="6">
        <v>38.947946869857873</v>
      </c>
      <c r="I15" s="3">
        <f t="shared" si="0"/>
        <v>58.103674601212063</v>
      </c>
      <c r="K15" s="17" t="s">
        <v>25</v>
      </c>
      <c r="L15" s="6">
        <v>48.991710555164232</v>
      </c>
      <c r="M15" s="6">
        <v>84.495059661488568</v>
      </c>
      <c r="N15" s="6">
        <v>62.128845027883493</v>
      </c>
      <c r="O15" s="6">
        <v>109.87254167767647</v>
      </c>
      <c r="P15" s="6">
        <v>52.243764825376218</v>
      </c>
      <c r="Q15" s="3">
        <f t="shared" si="1"/>
        <v>71.546384349517808</v>
      </c>
    </row>
    <row r="16" spans="3:17" x14ac:dyDescent="0.25">
      <c r="C16" s="17" t="s">
        <v>26</v>
      </c>
      <c r="D16" s="6">
        <v>60.407586978528435</v>
      </c>
      <c r="E16" s="6">
        <v>83.104975615726289</v>
      </c>
      <c r="F16" s="6">
        <v>47.838943852728463</v>
      </c>
      <c r="G16" s="6">
        <v>72.390680448186345</v>
      </c>
      <c r="H16" s="6">
        <v>36.50095544347937</v>
      </c>
      <c r="I16" s="3">
        <f t="shared" si="0"/>
        <v>60.048628467729785</v>
      </c>
      <c r="K16" s="17" t="s">
        <v>26</v>
      </c>
      <c r="L16" s="6">
        <v>53.584683419710871</v>
      </c>
      <c r="M16" s="6">
        <v>86.634175095956621</v>
      </c>
      <c r="N16" s="6">
        <v>63.743746414889856</v>
      </c>
      <c r="O16" s="6">
        <v>117.72058036893907</v>
      </c>
      <c r="P16" s="6">
        <v>52.202617202778129</v>
      </c>
      <c r="Q16" s="3">
        <f t="shared" si="1"/>
        <v>74.777160500454912</v>
      </c>
    </row>
    <row r="17" spans="3:17" x14ac:dyDescent="0.25">
      <c r="C17" s="17" t="s">
        <v>27</v>
      </c>
      <c r="D17" s="6">
        <v>60.407586978528435</v>
      </c>
      <c r="E17" s="6">
        <v>83.104975615726289</v>
      </c>
      <c r="F17" s="6">
        <v>48.21268560157791</v>
      </c>
      <c r="G17" s="6">
        <v>68.646334907762906</v>
      </c>
      <c r="H17" s="6">
        <v>37.112703300074003</v>
      </c>
      <c r="I17" s="3">
        <f t="shared" si="0"/>
        <v>59.496857280733913</v>
      </c>
      <c r="K17" s="17" t="s">
        <v>27</v>
      </c>
      <c r="L17" s="6">
        <v>50.522701510013114</v>
      </c>
      <c r="M17" s="6">
        <v>85.564617378722588</v>
      </c>
      <c r="N17" s="6">
        <v>63.87832153047372</v>
      </c>
      <c r="O17" s="6">
        <v>118.59258466796825</v>
      </c>
      <c r="P17" s="6">
        <v>52.394639441569218</v>
      </c>
      <c r="Q17" s="3">
        <f t="shared" si="1"/>
        <v>74.190572905749377</v>
      </c>
    </row>
    <row r="18" spans="3:17" x14ac:dyDescent="0.25">
      <c r="C18" s="17" t="s">
        <v>28</v>
      </c>
      <c r="D18" s="6">
        <v>60.407586978528435</v>
      </c>
      <c r="E18" s="6">
        <v>77.082875933427275</v>
      </c>
      <c r="F18" s="6">
        <v>48.21268560157791</v>
      </c>
      <c r="G18" s="6">
        <v>68.646334907762906</v>
      </c>
      <c r="H18" s="6">
        <v>37.724451156668628</v>
      </c>
      <c r="I18" s="3">
        <f t="shared" si="0"/>
        <v>58.414786915593027</v>
      </c>
      <c r="K18" s="17" t="s">
        <v>28</v>
      </c>
      <c r="L18" s="6">
        <v>59.708647239106398</v>
      </c>
      <c r="M18" s="6">
        <v>83.42550194425452</v>
      </c>
      <c r="N18" s="6">
        <v>64.506338736531745</v>
      </c>
      <c r="O18" s="6">
        <v>112.13975285515232</v>
      </c>
      <c r="P18" s="6">
        <v>52.504366435164123</v>
      </c>
      <c r="Q18" s="3">
        <f t="shared" si="1"/>
        <v>74.456921442041818</v>
      </c>
    </row>
  </sheetData>
  <mergeCells count="2">
    <mergeCell ref="C4:H4"/>
    <mergeCell ref="K4:P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Todos os Resultados</vt:lpstr>
      <vt:lpstr>Resultados 1994 - 1999</vt:lpstr>
      <vt:lpstr>Resultados 2000 - 2005</vt:lpstr>
      <vt:lpstr>Consolidação</vt:lpstr>
      <vt:lpstr>Top X TS</vt:lpstr>
      <vt:lpstr>TS X TW</vt:lpstr>
      <vt:lpstr>TS X CTW</vt:lpstr>
      <vt:lpstr>TS X 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2016-09-13T19:28:49Z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