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440" windowHeight="9270" firstSheet="1" activeTab="3"/>
  </bookViews>
  <sheets>
    <sheet name="1999 Todos os Resultados" sheetId="4" r:id="rId1"/>
    <sheet name="1999 - Preditor" sheetId="5" r:id="rId2"/>
    <sheet name="2000 - Preditor" sheetId="8" r:id="rId3"/>
    <sheet name="1999 - Percisao Dump Factor" sheetId="6" r:id="rId4"/>
    <sheet name="2000 - Percisao Dump Factor" sheetId="9" r:id="rId5"/>
    <sheet name="1999 - TwAA" sheetId="7" r:id="rId6"/>
    <sheet name="Plan1" sheetId="1" r:id="rId7"/>
    <sheet name="1994" sheetId="2" r:id="rId8"/>
    <sheet name="2000" sheetId="3" r:id="rId9"/>
  </sheets>
  <definedNames>
    <definedName name="_xlnm._FilterDatabase" localSheetId="4" hidden="1">'2000 - Percisao Dump Factor'!$B$44:$G$53</definedName>
  </definedNames>
  <calcPr calcId="125725" iterateDelta="1E-4"/>
  <fileRecoveryPr repairLoad="1"/>
</workbook>
</file>

<file path=xl/calcChain.xml><?xml version="1.0" encoding="utf-8"?>
<calcChain xmlns="http://schemas.openxmlformats.org/spreadsheetml/2006/main">
  <c r="N22" i="9"/>
  <c r="N21"/>
  <c r="N20"/>
  <c r="N19"/>
  <c r="N18"/>
  <c r="N17"/>
  <c r="N16"/>
  <c r="N15"/>
  <c r="N14"/>
  <c r="N13"/>
  <c r="N12"/>
  <c r="N13" i="6"/>
  <c r="N14"/>
  <c r="N15"/>
  <c r="N16"/>
  <c r="N17"/>
  <c r="N18"/>
  <c r="N19"/>
  <c r="N20"/>
  <c r="N21"/>
  <c r="N22"/>
  <c r="N12"/>
  <c r="L20" i="9"/>
  <c r="J20"/>
  <c r="H20"/>
  <c r="F20"/>
  <c r="D20"/>
  <c r="L19"/>
  <c r="J19"/>
  <c r="H19"/>
  <c r="F19"/>
  <c r="D19"/>
  <c r="L18"/>
  <c r="J18"/>
  <c r="H18"/>
  <c r="F18"/>
  <c r="D18"/>
  <c r="L17"/>
  <c r="J17"/>
  <c r="H17"/>
  <c r="F17"/>
  <c r="D17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2"/>
  <c r="J12"/>
  <c r="H12"/>
  <c r="F12"/>
  <c r="D12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7"/>
  <c r="J7"/>
  <c r="H7"/>
  <c r="F7"/>
  <c r="D7"/>
  <c r="L6"/>
  <c r="J6"/>
  <c r="H6"/>
  <c r="F6"/>
  <c r="D6"/>
  <c r="L5"/>
  <c r="J5"/>
  <c r="H5"/>
  <c r="F5"/>
  <c r="D5"/>
  <c r="L4"/>
  <c r="J4"/>
  <c r="H4"/>
  <c r="F4"/>
  <c r="D4"/>
  <c r="L3"/>
  <c r="J3"/>
  <c r="H3"/>
  <c r="F3"/>
  <c r="D3"/>
  <c r="D29" i="8"/>
  <c r="E29"/>
  <c r="F29"/>
  <c r="G29"/>
  <c r="C29"/>
  <c r="D28"/>
  <c r="E28"/>
  <c r="F28"/>
  <c r="G28"/>
  <c r="C28"/>
  <c r="M4" i="6"/>
  <c r="M5"/>
  <c r="M6"/>
  <c r="M7"/>
  <c r="M8"/>
  <c r="M9"/>
  <c r="M10"/>
  <c r="M11"/>
  <c r="M12"/>
  <c r="M13"/>
  <c r="M14"/>
  <c r="M15"/>
  <c r="M16"/>
  <c r="M17"/>
  <c r="M18"/>
  <c r="M19"/>
  <c r="M20"/>
  <c r="M21"/>
  <c r="M22"/>
  <c r="M3"/>
  <c r="L22" i="7"/>
  <c r="J22"/>
  <c r="H22"/>
  <c r="F22"/>
  <c r="D22"/>
  <c r="L21"/>
  <c r="J21"/>
  <c r="H21"/>
  <c r="F21"/>
  <c r="D21"/>
  <c r="L20"/>
  <c r="J20"/>
  <c r="H20"/>
  <c r="F20"/>
  <c r="D20"/>
  <c r="L19"/>
  <c r="J19"/>
  <c r="H19"/>
  <c r="F19"/>
  <c r="D19"/>
  <c r="L18"/>
  <c r="J18"/>
  <c r="H18"/>
  <c r="F18"/>
  <c r="D18"/>
  <c r="L17"/>
  <c r="J17"/>
  <c r="H17"/>
  <c r="F17"/>
  <c r="D17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2"/>
  <c r="J12"/>
  <c r="H12"/>
  <c r="F12"/>
  <c r="D12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7"/>
  <c r="J7"/>
  <c r="H7"/>
  <c r="F7"/>
  <c r="D7"/>
  <c r="L6"/>
  <c r="J6"/>
  <c r="H6"/>
  <c r="F6"/>
  <c r="D6"/>
  <c r="L5"/>
  <c r="J5"/>
  <c r="H5"/>
  <c r="F5"/>
  <c r="D5"/>
  <c r="L4"/>
  <c r="J4"/>
  <c r="H4"/>
  <c r="F4"/>
  <c r="D4"/>
  <c r="L3"/>
  <c r="J3"/>
  <c r="H3"/>
  <c r="F3"/>
  <c r="D3"/>
  <c r="H45" i="2"/>
  <c r="I45" s="1"/>
  <c r="K45" s="1"/>
  <c r="H44"/>
  <c r="I44" s="1"/>
  <c r="K44" s="1"/>
  <c r="L30" i="5"/>
  <c r="L31"/>
  <c r="I30"/>
  <c r="I31"/>
  <c r="M5" i="9" l="1"/>
  <c r="M6"/>
  <c r="M9"/>
  <c r="M10"/>
  <c r="M13"/>
  <c r="M14"/>
  <c r="M17"/>
  <c r="M18"/>
  <c r="M3"/>
  <c r="M4"/>
  <c r="M7"/>
  <c r="M8"/>
  <c r="M11"/>
  <c r="M12"/>
  <c r="M15"/>
  <c r="M16"/>
  <c r="M19"/>
  <c r="M20"/>
  <c r="K30" i="5"/>
  <c r="K31"/>
  <c r="J30"/>
  <c r="J31"/>
  <c r="C29"/>
  <c r="D29"/>
  <c r="E29"/>
  <c r="F29"/>
  <c r="G29"/>
  <c r="L22" i="6"/>
  <c r="J22"/>
  <c r="H22"/>
  <c r="F22"/>
  <c r="D22"/>
  <c r="L21"/>
  <c r="J21"/>
  <c r="H21"/>
  <c r="F21"/>
  <c r="D21"/>
  <c r="L20"/>
  <c r="J20"/>
  <c r="H20"/>
  <c r="F20"/>
  <c r="D20"/>
  <c r="L19"/>
  <c r="J19"/>
  <c r="H19"/>
  <c r="F19"/>
  <c r="D19"/>
  <c r="L18"/>
  <c r="J18"/>
  <c r="H18"/>
  <c r="F18"/>
  <c r="D18"/>
  <c r="L17"/>
  <c r="J17"/>
  <c r="H17"/>
  <c r="F17"/>
  <c r="D17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2"/>
  <c r="J12"/>
  <c r="H12"/>
  <c r="F12"/>
  <c r="D12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7"/>
  <c r="J7"/>
  <c r="H7"/>
  <c r="F7"/>
  <c r="D7"/>
  <c r="L6"/>
  <c r="J6"/>
  <c r="H6"/>
  <c r="F6"/>
  <c r="D6"/>
  <c r="L5"/>
  <c r="J5"/>
  <c r="H5"/>
  <c r="F5"/>
  <c r="D5"/>
  <c r="L4"/>
  <c r="J4"/>
  <c r="H4"/>
  <c r="F4"/>
  <c r="D4"/>
  <c r="L3"/>
  <c r="J3"/>
  <c r="H3"/>
  <c r="F3"/>
  <c r="D3"/>
  <c r="D28" i="5"/>
  <c r="E28"/>
  <c r="F28"/>
  <c r="G28"/>
  <c r="C28"/>
  <c r="L28" l="1"/>
  <c r="I28"/>
  <c r="L29"/>
  <c r="I29"/>
  <c r="H12" i="3"/>
  <c r="G12"/>
  <c r="F12"/>
  <c r="E12"/>
  <c r="D12"/>
  <c r="H8"/>
  <c r="G8"/>
  <c r="F8"/>
  <c r="E8"/>
  <c r="D8"/>
  <c r="K28" i="5" l="1"/>
  <c r="J28"/>
  <c r="K29"/>
  <c r="J29"/>
  <c r="H43" i="2"/>
  <c r="I43" s="1"/>
  <c r="K43" s="1"/>
  <c r="E20"/>
  <c r="F20"/>
  <c r="G20"/>
  <c r="H20"/>
  <c r="D20"/>
  <c r="E16"/>
  <c r="F16"/>
  <c r="G16"/>
  <c r="H16"/>
  <c r="D16"/>
</calcChain>
</file>

<file path=xl/sharedStrings.xml><?xml version="1.0" encoding="utf-8"?>
<sst xmlns="http://schemas.openxmlformats.org/spreadsheetml/2006/main" count="599" uniqueCount="143">
  <si>
    <t>Predictor</t>
  </si>
  <si>
    <t>gr-qc</t>
  </si>
  <si>
    <t>hep-th</t>
  </si>
  <si>
    <t>hep-ph</t>
  </si>
  <si>
    <t>cond-mat</t>
  </si>
  <si>
    <t>astro-ph</t>
  </si>
  <si>
    <t>Performance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</si>
  <si>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</si>
  <si>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</si>
  <si>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</si>
  <si>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</si>
  <si>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</si>
  <si>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</si>
  <si>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</si>
  <si>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</si>
  <si>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0.8 (Total Success)</t>
  </si>
  <si>
    <t>TS (β = 0.8)</t>
  </si>
  <si>
    <t>Time Score DF 0.5 (Total Sucess)</t>
  </si>
  <si>
    <t>TS (β = 0.5)</t>
  </si>
  <si>
    <t>Time Score DF 0.2  (Total Sucess)</t>
  </si>
  <si>
    <t>TS (β =  0.2)</t>
  </si>
  <si>
    <t xml:space="preserve">CTS (β = 0.8, α = 0.8) </t>
  </si>
  <si>
    <t>Domain Time Score 0.8 0.5 (Total Success)</t>
  </si>
  <si>
    <t xml:space="preserve">CTS (β = 0.8, α = 0.5) </t>
  </si>
  <si>
    <t>Domain Time Score 0.8 0.2 (Total Success)</t>
  </si>
  <si>
    <t xml:space="preserve">CTS (β = 0.8, α = 0.2) </t>
  </si>
  <si>
    <t>Domain Time Score 0.5 0.8 (Total Success)</t>
  </si>
  <si>
    <t xml:space="preserve">CTS (β = 0.5, α = 0.8) </t>
  </si>
  <si>
    <t>Domain Time Score 0.5 0.5 (Total Success)</t>
  </si>
  <si>
    <t xml:space="preserve">CTS (β = 0.5, α = 0.5) </t>
  </si>
  <si>
    <t>Domain Time Score 0.5 0.2 (Total Success)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</si>
  <si>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</si>
  <si>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</si>
  <si>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</si>
  <si>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</si>
  <si>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</si>
  <si>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</si>
  <si>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</si>
  <si>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>cnW Time Score DF 0.8 (Total Success)</t>
  </si>
  <si>
    <t>TwCN (β = 0.8)</t>
  </si>
  <si>
    <t>cnW Time Score DF 0.5 (Total Success)</t>
  </si>
  <si>
    <t>TwCN (β = 0.5)</t>
  </si>
  <si>
    <t>cnW Time Score DF 0.2 (Total Success)</t>
  </si>
  <si>
    <t>TwCN (β = 0.2)</t>
  </si>
  <si>
    <t>aaW Time Score DF 0.8 (Total Success)</t>
  </si>
  <si>
    <t>TwAA (β = 0.8)</t>
  </si>
  <si>
    <t>aaW Time Score DF 0.5 (Total Success)</t>
  </si>
  <si>
    <t>TwAA (β = 0.5)</t>
  </si>
  <si>
    <t>aaW Time Score DF 0.2 (Total Success)</t>
  </si>
  <si>
    <t>TwAA (β = 0.2)</t>
  </si>
  <si>
    <t>WCN (Total Success)</t>
  </si>
  <si>
    <t>WCN</t>
  </si>
  <si>
    <t>WAA (Total Success)</t>
  </si>
  <si>
    <t>WAA</t>
  </si>
  <si>
    <t>cnWJC (Total Success)</t>
  </si>
  <si>
    <t>CwCN</t>
  </si>
  <si>
    <t>aaWJC (Total Success)</t>
  </si>
  <si>
    <t>CwAA</t>
  </si>
  <si>
    <t>cnW Context Time Score DF 0.8 (Total Success)</t>
  </si>
  <si>
    <t xml:space="preserve">CTwCN (β = 0.8, α = 0.8) </t>
  </si>
  <si>
    <t>cnW Context Time Score DF 0.5 (Total Success)</t>
  </si>
  <si>
    <t xml:space="preserve">CTwCN (β = 0.8, α = 0.5) </t>
  </si>
  <si>
    <t>cnW Context  Time Score DF 0.2 (Total Success)</t>
  </si>
  <si>
    <t xml:space="preserve">CTwCN (β = 0.8, α = 0.2) </t>
  </si>
  <si>
    <t>aaW Context Time Score DF 0.8 (Total Success)</t>
  </si>
  <si>
    <t xml:space="preserve">CTwAA (β = 0.8, α = 0.8) </t>
  </si>
  <si>
    <t>aaW Context Time Score DF 0.5 (Total Success)</t>
  </si>
  <si>
    <t xml:space="preserve">CTwAA (β = 0.8, α = 0.5) </t>
  </si>
  <si>
    <t>aaW Context Time Score DF 0.2 (Total Success)</t>
  </si>
  <si>
    <t xml:space="preserve">CTwAA (β = 0.8, α = 0.2) </t>
  </si>
  <si>
    <t xml:space="preserve">CTwCN (β = 0.5, α = 0.8) </t>
  </si>
  <si>
    <t xml:space="preserve">CTwCN (β = 0.5, α = 0.5) </t>
  </si>
  <si>
    <t xml:space="preserve">CTwCN (β = 0.5, α = 0.2)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</si>
  <si>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</si>
  <si>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</si>
  <si>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</si>
  <si>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</si>
  <si>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</si>
  <si>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</si>
  <si>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0.8) </t>
  </si>
  <si>
    <t xml:space="preserve">CTwAA (β = 0.2, α = 0.5) </t>
  </si>
  <si>
    <t xml:space="preserve">CTwAA (β = 0.2, α = 0.2) </t>
  </si>
  <si>
    <t>Combinacao Linear (cn, aas, jc, pa, ts08, ts05, ts02)</t>
  </si>
  <si>
    <t>TwCN</t>
  </si>
  <si>
    <t>TWAA</t>
  </si>
  <si>
    <t>Total de Publicações</t>
  </si>
  <si>
    <t>TC</t>
  </si>
  <si>
    <t>BETA</t>
  </si>
  <si>
    <t>MAX</t>
  </si>
  <si>
    <t>WT</t>
  </si>
  <si>
    <t>Methods</t>
  </si>
  <si>
    <t>TS (β =  0.8)</t>
  </si>
  <si>
    <t>TS (β =  0.5)</t>
  </si>
  <si>
    <t>Domain Time Score 0.8 (Total Success)</t>
  </si>
  <si>
    <t>Exemplo de execução da Métrica TwAA e TwCN</t>
  </si>
  <si>
    <t>Domain Time Score 0.8 0.8 (Total Success)</t>
  </si>
  <si>
    <t>cnW Time Score DF 0.9 (Total Success)</t>
  </si>
  <si>
    <t>TwCN (β = 0.9)</t>
  </si>
  <si>
    <t>cnW Time Score DF 0.7 (Total Success)</t>
  </si>
  <si>
    <t>TwCN (β = 0.7)</t>
  </si>
  <si>
    <t>cnW Time Score DF 0.6 (Total Success)</t>
  </si>
  <si>
    <t>TwCN (β = 0.6)</t>
  </si>
  <si>
    <t>cnW Time Score DF 0.4 (Total Success)</t>
  </si>
  <si>
    <t>TwCN (β = 0.4)</t>
  </si>
  <si>
    <t>cnW Time Score DF 0.3 (Total Success)</t>
  </si>
  <si>
    <t>TwCN (β = 0.3)</t>
  </si>
  <si>
    <t>cnW Time Score DF 0.1 (Total Success)</t>
  </si>
  <si>
    <t>TwCN (β = 0.1)</t>
  </si>
  <si>
    <t>aaW Time Score DF 0.9 (Total Success)</t>
  </si>
  <si>
    <t>TwAA (β = 0.9)</t>
  </si>
  <si>
    <t>aaW Time Score DF 0.7 (Total Success)</t>
  </si>
  <si>
    <t>TwAA (β = 0.7)</t>
  </si>
  <si>
    <t>aaW Time Score DF 0.6 (Total Success)</t>
  </si>
  <si>
    <t>TwAA (β = 0.6)</t>
  </si>
  <si>
    <t>aaW Time Score DF 0.4 (Total Success)</t>
  </si>
  <si>
    <t>TwAA (β = 0.4)</t>
  </si>
  <si>
    <t>aaW Time Score DF 0.3 (Total Success)</t>
  </si>
  <si>
    <t>TwAA (β = 0.3)</t>
  </si>
  <si>
    <t>aaW Time Score DF 0.1 (Total Success)</t>
  </si>
  <si>
    <t>TwAA (β = 0.1)</t>
  </si>
  <si>
    <t>TwAA</t>
  </si>
  <si>
    <t>Desvio Padrao</t>
  </si>
  <si>
    <t>Média</t>
  </si>
  <si>
    <t>Min</t>
  </si>
  <si>
    <t>Máximo</t>
  </si>
  <si>
    <t>0.9</t>
  </si>
  <si>
    <t>0.8</t>
  </si>
  <si>
    <t>0.7</t>
  </si>
  <si>
    <t>0.6</t>
  </si>
  <si>
    <t>0.5</t>
  </si>
  <si>
    <t>0.4</t>
  </si>
  <si>
    <t>0.3</t>
  </si>
  <si>
    <t>0.2</t>
  </si>
  <si>
    <t>0.1</t>
  </si>
  <si>
    <t>TS</t>
  </si>
  <si>
    <t xml:space="preserve">eu </t>
  </si>
  <si>
    <t>bia</t>
  </si>
  <si>
    <t>ana</t>
  </si>
  <si>
    <t>mary</t>
  </si>
  <si>
    <t>rob</t>
  </si>
  <si>
    <t>marc</t>
  </si>
  <si>
    <t>idade</t>
  </si>
  <si>
    <t>funcao de decaimento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</si>
</sst>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5"/>
          <c:order val="0"/>
          <c:tx>
            <c:strRef>
              <c:f>'1999 - Preditor'!$B$28</c:f>
              <c:strCache>
                <c:ptCount val="1"/>
                <c:pt idx="0">
                  <c:v>TwCN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Preditor'!$C$28:$G$28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77.082875933427275</c:v>
                </c:pt>
                <c:pt idx="2">
                  <c:v>45.596493359631815</c:v>
                </c:pt>
                <c:pt idx="3">
                  <c:v>59.909528646774909</c:v>
                </c:pt>
                <c:pt idx="4">
                  <c:v>34.461795921497284</c:v>
                </c:pt>
              </c:numCache>
            </c:numRef>
          </c:val>
        </c:ser>
        <c:ser>
          <c:idx val="6"/>
          <c:order val="1"/>
          <c:tx>
            <c:strRef>
              <c:f>'1999 - Preditor'!$B$29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Preditor'!$C$29:$G$29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77.082875933427275</c:v>
                </c:pt>
                <c:pt idx="2">
                  <c:v>56.435004076265614</c:v>
                </c:pt>
                <c:pt idx="3">
                  <c:v>67.398219727621765</c:v>
                </c:pt>
                <c:pt idx="4">
                  <c:v>40.171442583047124</c:v>
                </c:pt>
              </c:numCache>
            </c:numRef>
          </c:val>
        </c:ser>
        <c:ser>
          <c:idx val="7"/>
          <c:order val="2"/>
          <c:tx>
            <c:strRef>
              <c:f>'1999 - Preditor'!$B$30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Preditor'!$C$30:$G$30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ser>
          <c:idx val="8"/>
          <c:order val="3"/>
          <c:tx>
            <c:strRef>
              <c:f>'1999 - Preditor'!$B$31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Preditor'!$C$31:$G$31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62923904"/>
        <c:axId val="62925440"/>
      </c:barChart>
      <c:catAx>
        <c:axId val="62923904"/>
        <c:scaling>
          <c:orientation val="minMax"/>
        </c:scaling>
        <c:axPos val="b"/>
        <c:tickLblPos val="nextTo"/>
        <c:crossAx val="62925440"/>
        <c:crosses val="autoZero"/>
        <c:auto val="1"/>
        <c:lblAlgn val="ctr"/>
        <c:lblOffset val="100"/>
      </c:catAx>
      <c:valAx>
        <c:axId val="62925440"/>
        <c:scaling>
          <c:orientation val="minMax"/>
        </c:scaling>
        <c:axPos val="l"/>
        <c:majorGridlines/>
        <c:numFmt formatCode="General" sourceLinked="1"/>
        <c:tickLblPos val="nextTo"/>
        <c:crossAx val="62923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0"/>
          <c:order val="0"/>
          <c:cat>
            <c:strRef>
              <c:f>'2000 - Percisao Dump Factor'!$B$12:$B$20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'2000 - Percisao Dump Factor'!$N$12:$N$20</c:f>
              <c:numCache>
                <c:formatCode>General</c:formatCode>
                <c:ptCount val="9"/>
                <c:pt idx="0">
                  <c:v>8.9283113988581977E-2</c:v>
                </c:pt>
                <c:pt idx="1">
                  <c:v>9.2917612247037706E-2</c:v>
                </c:pt>
                <c:pt idx="2">
                  <c:v>9.4174988372455276E-2</c:v>
                </c:pt>
                <c:pt idx="3">
                  <c:v>9.6439191820191075E-2</c:v>
                </c:pt>
                <c:pt idx="4">
                  <c:v>9.6061322756503947E-2</c:v>
                </c:pt>
                <c:pt idx="5">
                  <c:v>9.6706404088964415E-2</c:v>
                </c:pt>
                <c:pt idx="6">
                  <c:v>9.6325311937608737E-2</c:v>
                </c:pt>
                <c:pt idx="7">
                  <c:v>9.6427885877703887E-2</c:v>
                </c:pt>
                <c:pt idx="8">
                  <c:v>9.6206485232392031E-2</c:v>
                </c:pt>
              </c:numCache>
            </c:numRef>
          </c:val>
        </c:ser>
        <c:marker val="1"/>
        <c:axId val="63288448"/>
        <c:axId val="63290368"/>
      </c:lineChart>
      <c:catAx>
        <c:axId val="6328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Dumping Factor</a:t>
                </a:r>
              </a:p>
            </c:rich>
          </c:tx>
        </c:title>
        <c:tickLblPos val="nextTo"/>
        <c:crossAx val="63290368"/>
        <c:crosses val="autoZero"/>
        <c:auto val="1"/>
        <c:lblAlgn val="ctr"/>
        <c:lblOffset val="100"/>
      </c:catAx>
      <c:valAx>
        <c:axId val="63290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</c:title>
        <c:numFmt formatCode="#,##0.000" sourceLinked="0"/>
        <c:tickLblPos val="nextTo"/>
        <c:crossAx val="6328844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'1994'!$C$16</c:f>
              <c:strCache>
                <c:ptCount val="1"/>
                <c:pt idx="0">
                  <c:v>TwCN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'1994'!$D$16:$H$16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1"/>
          <c:order val="1"/>
          <c:tx>
            <c:strRef>
              <c:f>'1994'!$C$20</c:f>
              <c:strCache>
                <c:ptCount val="1"/>
                <c:pt idx="0">
                  <c:v>TWAA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'1994'!$D$20:$H$20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50.828877843523998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2"/>
          <c:order val="2"/>
          <c:tx>
            <c:strRef>
              <c:f>'1994'!$C$21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'1994'!$D$21:$H$21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ser>
          <c:idx val="3"/>
          <c:order val="3"/>
          <c:tx>
            <c:strRef>
              <c:f>'1994'!$C$22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'1994'!$D$22:$H$22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63337600"/>
        <c:axId val="63339136"/>
      </c:barChart>
      <c:catAx>
        <c:axId val="63337600"/>
        <c:scaling>
          <c:orientation val="minMax"/>
        </c:scaling>
        <c:axPos val="b"/>
        <c:tickLblPos val="nextTo"/>
        <c:crossAx val="63339136"/>
        <c:crosses val="autoZero"/>
        <c:auto val="1"/>
        <c:lblAlgn val="ctr"/>
        <c:lblOffset val="100"/>
      </c:catAx>
      <c:valAx>
        <c:axId val="63339136"/>
        <c:scaling>
          <c:orientation val="minMax"/>
        </c:scaling>
        <c:axPos val="l"/>
        <c:majorGridlines/>
        <c:numFmt formatCode="General" sourceLinked="1"/>
        <c:tickLblPos val="nextTo"/>
        <c:crossAx val="63337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'1994'!$C$6</c:f>
              <c:strCache>
                <c:ptCount val="1"/>
                <c:pt idx="0">
                  <c:v>Common Neighbors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'1994'!$D$6:$H$6</c:f>
            </c:numRef>
          </c:val>
        </c:ser>
        <c:ser>
          <c:idx val="1"/>
          <c:order val="1"/>
          <c:tx>
            <c:strRef>
              <c:f>'1994'!$C$7</c:f>
              <c:strCache>
                <c:ptCount val="1"/>
                <c:pt idx="0">
                  <c:v>Adamic Adar similarity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'1994'!$D$7:$H$7</c:f>
            </c:numRef>
          </c:val>
        </c:ser>
        <c:ser>
          <c:idx val="2"/>
          <c:order val="2"/>
          <c:tx>
            <c:strRef>
              <c:f>'1994'!$C$8</c:f>
              <c:strCache>
                <c:ptCount val="1"/>
                <c:pt idx="0">
                  <c:v>Jaccard similarity coefficient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'1994'!$D$8:$H$8</c:f>
            </c:numRef>
          </c:val>
        </c:ser>
        <c:ser>
          <c:idx val="3"/>
          <c:order val="3"/>
          <c:tx>
            <c:strRef>
              <c:f>'1994'!$C$9</c:f>
              <c:strCache>
                <c:ptCount val="1"/>
                <c:pt idx="0">
                  <c:v>Preferential Attachment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'1994'!$D$9:$H$9</c:f>
            </c:numRef>
          </c:val>
        </c:ser>
        <c:ser>
          <c:idx val="4"/>
          <c:order val="4"/>
          <c:tx>
            <c:strRef>
              <c:f>'1994'!$C$10</c:f>
              <c:strCache>
                <c:ptCount val="1"/>
                <c:pt idx="0">
                  <c:v>TS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'1994'!$D$10:$H$10</c:f>
            </c:numRef>
          </c:val>
        </c:ser>
        <c:ser>
          <c:idx val="5"/>
          <c:order val="5"/>
          <c:tx>
            <c:strRef>
              <c:f>'1994'!$C$11</c:f>
              <c:strCache>
                <c:ptCount val="1"/>
                <c:pt idx="0">
                  <c:v>TS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'1994'!$D$11:$H$11</c:f>
            </c:numRef>
          </c:val>
        </c:ser>
        <c:ser>
          <c:idx val="6"/>
          <c:order val="6"/>
          <c:tx>
            <c:strRef>
              <c:f>'1994'!$C$12</c:f>
              <c:strCache>
                <c:ptCount val="1"/>
                <c:pt idx="0">
                  <c:v>TS (β = 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'1994'!$D$12:$H$12</c:f>
            </c:numRef>
          </c:val>
        </c:ser>
        <c:ser>
          <c:idx val="7"/>
          <c:order val="7"/>
          <c:tx>
            <c:strRef>
              <c:f>'1994'!$C$13</c:f>
              <c:strCache>
                <c:ptCount val="1"/>
                <c:pt idx="0">
                  <c:v>TwCN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'1994'!$D$13:$H$13</c:f>
              <c:numCache>
                <c:formatCode>General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35.685291634686529</c:v>
                </c:pt>
              </c:numCache>
            </c:numRef>
          </c:val>
        </c:ser>
        <c:ser>
          <c:idx val="8"/>
          <c:order val="8"/>
          <c:tx>
            <c:strRef>
              <c:f>'1994'!$C$14</c:f>
              <c:strCache>
                <c:ptCount val="1"/>
                <c:pt idx="0">
                  <c:v>TwCN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'1994'!$D$14:$H$14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9"/>
          <c:order val="9"/>
          <c:tx>
            <c:strRef>
              <c:f>'1994'!$C$15</c:f>
              <c:strCache>
                <c:ptCount val="1"/>
                <c:pt idx="0">
                  <c:v>TwCN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'1994'!$D$15:$H$15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71.06077625112826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35.073543778091903</c:v>
                </c:pt>
              </c:numCache>
            </c:numRef>
          </c:val>
        </c:ser>
        <c:ser>
          <c:idx val="11"/>
          <c:order val="10"/>
          <c:tx>
            <c:strRef>
              <c:f>'1994'!$C$17</c:f>
              <c:strCache>
                <c:ptCount val="1"/>
                <c:pt idx="0">
                  <c:v>TwAA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'1994'!$D$17:$H$17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12"/>
          <c:order val="11"/>
          <c:tx>
            <c:strRef>
              <c:f>'1994'!$C$18</c:f>
              <c:strCache>
                <c:ptCount val="1"/>
                <c:pt idx="0">
                  <c:v>TwAA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'1994'!$D$18:$H$18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13"/>
          <c:order val="12"/>
          <c:tx>
            <c:strRef>
              <c:f>'1994'!$C$19</c:f>
              <c:strCache>
                <c:ptCount val="1"/>
                <c:pt idx="0">
                  <c:v>TwAA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'1994'!$D$19:$H$19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66.150104547480638</c:v>
                </c:pt>
                <c:pt idx="4">
                  <c:v>39.355778774254297</c:v>
                </c:pt>
              </c:numCache>
            </c:numRef>
          </c:val>
        </c:ser>
        <c:ser>
          <c:idx val="15"/>
          <c:order val="13"/>
          <c:tx>
            <c:strRef>
              <c:f>'1994'!$C$21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'1994'!$D$21:$H$21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ser>
          <c:idx val="16"/>
          <c:order val="14"/>
          <c:tx>
            <c:strRef>
              <c:f>'1994'!$C$22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'1994'!$D$22:$H$22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63390848"/>
        <c:axId val="63392384"/>
      </c:barChart>
      <c:catAx>
        <c:axId val="63390848"/>
        <c:scaling>
          <c:orientation val="minMax"/>
        </c:scaling>
        <c:axPos val="b"/>
        <c:tickLblPos val="nextTo"/>
        <c:crossAx val="63392384"/>
        <c:crosses val="autoZero"/>
        <c:auto val="1"/>
        <c:lblAlgn val="ctr"/>
        <c:lblOffset val="100"/>
      </c:catAx>
      <c:valAx>
        <c:axId val="63392384"/>
        <c:scaling>
          <c:orientation val="minMax"/>
        </c:scaling>
        <c:axPos val="l"/>
        <c:majorGridlines/>
        <c:numFmt formatCode="General" sourceLinked="1"/>
        <c:tickLblPos val="nextTo"/>
        <c:crossAx val="63390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'1994'!$C$6</c:f>
              <c:strCache>
                <c:ptCount val="1"/>
                <c:pt idx="0">
                  <c:v>Common Neighbors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'1994'!$D$6:$H$6</c:f>
            </c:numRef>
          </c:val>
        </c:ser>
        <c:ser>
          <c:idx val="1"/>
          <c:order val="1"/>
          <c:tx>
            <c:strRef>
              <c:f>'1994'!$C$7</c:f>
              <c:strCache>
                <c:ptCount val="1"/>
                <c:pt idx="0">
                  <c:v>Adamic Adar similarity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'1994'!$D$7:$H$7</c:f>
            </c:numRef>
          </c:val>
        </c:ser>
        <c:ser>
          <c:idx val="2"/>
          <c:order val="2"/>
          <c:tx>
            <c:strRef>
              <c:f>'1994'!$C$8</c:f>
              <c:strCache>
                <c:ptCount val="1"/>
                <c:pt idx="0">
                  <c:v>Jaccard similarity coefficient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'1994'!$D$8:$H$8</c:f>
            </c:numRef>
          </c:val>
        </c:ser>
        <c:ser>
          <c:idx val="3"/>
          <c:order val="3"/>
          <c:tx>
            <c:strRef>
              <c:f>'1994'!$C$9</c:f>
              <c:strCache>
                <c:ptCount val="1"/>
                <c:pt idx="0">
                  <c:v>Preferential Attachment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'1994'!$D$9:$H$9</c:f>
            </c:numRef>
          </c:val>
        </c:ser>
        <c:ser>
          <c:idx val="4"/>
          <c:order val="4"/>
          <c:tx>
            <c:strRef>
              <c:f>'1994'!$C$10</c:f>
              <c:strCache>
                <c:ptCount val="1"/>
                <c:pt idx="0">
                  <c:v>TS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'1994'!$D$10:$H$10</c:f>
            </c:numRef>
          </c:val>
        </c:ser>
        <c:ser>
          <c:idx val="5"/>
          <c:order val="5"/>
          <c:tx>
            <c:strRef>
              <c:f>'1994'!$C$11</c:f>
              <c:strCache>
                <c:ptCount val="1"/>
                <c:pt idx="0">
                  <c:v>TS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'1994'!$D$11:$H$11</c:f>
            </c:numRef>
          </c:val>
        </c:ser>
        <c:ser>
          <c:idx val="6"/>
          <c:order val="6"/>
          <c:tx>
            <c:strRef>
              <c:f>'1994'!$C$12</c:f>
              <c:strCache>
                <c:ptCount val="1"/>
                <c:pt idx="0">
                  <c:v>TS (β = 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'1994'!$D$12:$H$12</c:f>
            </c:numRef>
          </c:val>
        </c:ser>
        <c:ser>
          <c:idx val="7"/>
          <c:order val="7"/>
          <c:tx>
            <c:strRef>
              <c:f>'1994'!$C$13</c:f>
              <c:strCache>
                <c:ptCount val="1"/>
                <c:pt idx="0">
                  <c:v>TwCN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'1994'!$D$13:$H$13</c:f>
              <c:numCache>
                <c:formatCode>General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35.685291634686529</c:v>
                </c:pt>
              </c:numCache>
            </c:numRef>
          </c:val>
        </c:ser>
        <c:ser>
          <c:idx val="8"/>
          <c:order val="8"/>
          <c:tx>
            <c:strRef>
              <c:f>'1994'!$C$14</c:f>
              <c:strCache>
                <c:ptCount val="1"/>
                <c:pt idx="0">
                  <c:v>TwCN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'1994'!$D$14:$H$14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9"/>
          <c:order val="9"/>
          <c:tx>
            <c:strRef>
              <c:f>'1994'!$C$15</c:f>
              <c:strCache>
                <c:ptCount val="1"/>
                <c:pt idx="0">
                  <c:v>TwCN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'1994'!$D$15:$H$15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71.06077625112826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35.073543778091903</c:v>
                </c:pt>
              </c:numCache>
            </c:numRef>
          </c:val>
        </c:ser>
        <c:axId val="73217536"/>
        <c:axId val="73219072"/>
      </c:barChart>
      <c:catAx>
        <c:axId val="73217536"/>
        <c:scaling>
          <c:orientation val="minMax"/>
        </c:scaling>
        <c:axPos val="b"/>
        <c:tickLblPos val="nextTo"/>
        <c:crossAx val="73219072"/>
        <c:crosses val="autoZero"/>
        <c:auto val="1"/>
        <c:lblAlgn val="ctr"/>
        <c:lblOffset val="100"/>
      </c:catAx>
      <c:valAx>
        <c:axId val="73219072"/>
        <c:scaling>
          <c:orientation val="minMax"/>
        </c:scaling>
        <c:axPos val="l"/>
        <c:majorGridlines/>
        <c:numFmt formatCode="General" sourceLinked="1"/>
        <c:tickLblPos val="nextTo"/>
        <c:crossAx val="73217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'1994'!$C$17</c:f>
              <c:strCache>
                <c:ptCount val="1"/>
                <c:pt idx="0">
                  <c:v>TwAA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'1994'!$D$17:$H$17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1"/>
          <c:order val="1"/>
          <c:tx>
            <c:strRef>
              <c:f>'1994'!$C$18</c:f>
              <c:strCache>
                <c:ptCount val="1"/>
                <c:pt idx="0">
                  <c:v>TwAA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'1994'!$D$18:$H$18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2"/>
          <c:order val="2"/>
          <c:tx>
            <c:strRef>
              <c:f>'1994'!$C$19</c:f>
              <c:strCache>
                <c:ptCount val="1"/>
                <c:pt idx="0">
                  <c:v>TwAA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'1994'!$D$19:$H$19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66.150104547480638</c:v>
                </c:pt>
                <c:pt idx="4">
                  <c:v>39.355778774254297</c:v>
                </c:pt>
              </c:numCache>
            </c:numRef>
          </c:val>
        </c:ser>
        <c:axId val="73252864"/>
        <c:axId val="73254400"/>
      </c:barChart>
      <c:catAx>
        <c:axId val="73252864"/>
        <c:scaling>
          <c:orientation val="minMax"/>
        </c:scaling>
        <c:axPos val="b"/>
        <c:tickLblPos val="nextTo"/>
        <c:crossAx val="73254400"/>
        <c:crosses val="autoZero"/>
        <c:auto val="1"/>
        <c:lblAlgn val="ctr"/>
        <c:lblOffset val="100"/>
      </c:catAx>
      <c:valAx>
        <c:axId val="73254400"/>
        <c:scaling>
          <c:orientation val="minMax"/>
        </c:scaling>
        <c:axPos val="l"/>
        <c:majorGridlines/>
        <c:numFmt formatCode="General" sourceLinked="1"/>
        <c:tickLblPos val="nextTo"/>
        <c:crossAx val="73252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"/>
          <c:order val="0"/>
          <c:tx>
            <c:strRef>
              <c:f>'2000'!$C$5</c:f>
              <c:strCache>
                <c:ptCount val="1"/>
                <c:pt idx="0">
                  <c:v>TwCN (β = 0.8)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'2000'!$D$5:$H$5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79.147271075318386</c:v>
                </c:pt>
                <c:pt idx="2">
                  <c:v>65.986665007954244</c:v>
                </c:pt>
                <c:pt idx="3">
                  <c:v>109.69814081787064</c:v>
                </c:pt>
                <c:pt idx="4">
                  <c:v>49.157693130519391</c:v>
                </c:pt>
              </c:numCache>
            </c:numRef>
          </c:val>
        </c:ser>
        <c:ser>
          <c:idx val="2"/>
          <c:order val="1"/>
          <c:tx>
            <c:strRef>
              <c:f>'2000'!$C$6</c:f>
              <c:strCache>
                <c:ptCount val="1"/>
                <c:pt idx="0">
                  <c:v>TwCN (β = 0.5)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'2000'!$D$6:$H$6</c:f>
              <c:numCache>
                <c:formatCode>General</c:formatCode>
                <c:ptCount val="5"/>
                <c:pt idx="0">
                  <c:v>44.398737690617573</c:v>
                </c:pt>
                <c:pt idx="1">
                  <c:v>80.21682879255242</c:v>
                </c:pt>
                <c:pt idx="2">
                  <c:v>63.923179902335001</c:v>
                </c:pt>
                <c:pt idx="3">
                  <c:v>112.488554574764</c:v>
                </c:pt>
                <c:pt idx="4">
                  <c:v>50.227531318069765</c:v>
                </c:pt>
              </c:numCache>
            </c:numRef>
          </c:val>
        </c:ser>
        <c:ser>
          <c:idx val="3"/>
          <c:order val="2"/>
          <c:tx>
            <c:strRef>
              <c:f>'2000'!$C$7</c:f>
              <c:strCache>
                <c:ptCount val="1"/>
                <c:pt idx="0">
                  <c:v>TwCN (β = 0.2)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'2000'!$D$7:$H$7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82.355944227020487</c:v>
                </c:pt>
                <c:pt idx="2">
                  <c:v>63.609171299305984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ser>
          <c:idx val="5"/>
          <c:order val="3"/>
          <c:tx>
            <c:strRef>
              <c:f>'2000'!$C$9</c:f>
              <c:strCache>
                <c:ptCount val="1"/>
                <c:pt idx="0">
                  <c:v>TwAA (β = 0.8)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'2000'!$D$9:$H$9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83.42550194425452</c:v>
                </c:pt>
                <c:pt idx="2">
                  <c:v>64.910064083283331</c:v>
                </c:pt>
                <c:pt idx="3">
                  <c:v>116.67417521010407</c:v>
                </c:pt>
                <c:pt idx="4">
                  <c:v>52.010594963987039</c:v>
                </c:pt>
              </c:numCache>
            </c:numRef>
          </c:val>
        </c:ser>
        <c:ser>
          <c:idx val="6"/>
          <c:order val="4"/>
          <c:tx>
            <c:strRef>
              <c:f>'2000'!$C$10</c:f>
              <c:strCache>
                <c:ptCount val="1"/>
                <c:pt idx="0">
                  <c:v>TwAA (β = 0.5)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'2000'!$D$10:$H$10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81.286386509786468</c:v>
                </c:pt>
                <c:pt idx="2">
                  <c:v>63.115729208831823</c:v>
                </c:pt>
                <c:pt idx="3">
                  <c:v>119.98779154641494</c:v>
                </c:pt>
                <c:pt idx="4">
                  <c:v>52.956990283743139</c:v>
                </c:pt>
              </c:numCache>
            </c:numRef>
          </c:val>
        </c:ser>
        <c:ser>
          <c:idx val="7"/>
          <c:order val="5"/>
          <c:tx>
            <c:strRef>
              <c:f>'2000'!$C$11</c:f>
              <c:strCache>
                <c:ptCount val="1"/>
                <c:pt idx="0">
                  <c:v>TwAA (β = 0.2)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'2000'!$D$11:$H$11</c:f>
              <c:numCache>
                <c:formatCode>General</c:formatCode>
                <c:ptCount val="5"/>
                <c:pt idx="0">
                  <c:v>53.584683419710871</c:v>
                </c:pt>
                <c:pt idx="1">
                  <c:v>85.564617378722588</c:v>
                </c:pt>
                <c:pt idx="2">
                  <c:v>63.340021068138256</c:v>
                </c:pt>
                <c:pt idx="3">
                  <c:v>119.2901881071916</c:v>
                </c:pt>
                <c:pt idx="4">
                  <c:v>53.135296648334858</c:v>
                </c:pt>
              </c:numCache>
            </c:numRef>
          </c:val>
        </c:ser>
        <c:ser>
          <c:idx val="9"/>
          <c:order val="6"/>
          <c:tx>
            <c:strRef>
              <c:f>'2000'!$C$13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'2000'!$D$13:$H$13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ser>
          <c:idx val="10"/>
          <c:order val="7"/>
          <c:tx>
            <c:strRef>
              <c:f>'2000'!$C$14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'2000'!$D$14:$H$14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axId val="73320704"/>
        <c:axId val="74784768"/>
      </c:barChart>
      <c:catAx>
        <c:axId val="73320704"/>
        <c:scaling>
          <c:orientation val="minMax"/>
        </c:scaling>
        <c:axPos val="b"/>
        <c:tickLblPos val="nextTo"/>
        <c:crossAx val="74784768"/>
        <c:crosses val="autoZero"/>
        <c:auto val="1"/>
        <c:lblAlgn val="ctr"/>
        <c:lblOffset val="100"/>
      </c:catAx>
      <c:valAx>
        <c:axId val="74784768"/>
        <c:scaling>
          <c:orientation val="minMax"/>
        </c:scaling>
        <c:axPos val="l"/>
        <c:majorGridlines/>
        <c:numFmt formatCode="General" sourceLinked="1"/>
        <c:tickLblPos val="nextTo"/>
        <c:crossAx val="733207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6"/>
          <c:order val="0"/>
          <c:tx>
            <c:strRef>
              <c:f>'2000'!$C$8</c:f>
              <c:strCache>
                <c:ptCount val="1"/>
                <c:pt idx="0">
                  <c:v>TwCN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'2000'!$D$8:$H$8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82.355944227020487</c:v>
                </c:pt>
                <c:pt idx="2">
                  <c:v>65.986665007954244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ser>
          <c:idx val="10"/>
          <c:order val="1"/>
          <c:tx>
            <c:strRef>
              <c:f>'2000'!$C$12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'2000'!$D$12:$H$12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85.564617378722588</c:v>
                </c:pt>
                <c:pt idx="2">
                  <c:v>64.910064083283331</c:v>
                </c:pt>
                <c:pt idx="3">
                  <c:v>119.98779154641494</c:v>
                </c:pt>
                <c:pt idx="4">
                  <c:v>53.135296648334858</c:v>
                </c:pt>
              </c:numCache>
            </c:numRef>
          </c:val>
        </c:ser>
        <c:ser>
          <c:idx val="0"/>
          <c:order val="2"/>
          <c:tx>
            <c:strRef>
              <c:f>'2000'!$C$13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'2000'!$D$13:$H$13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ser>
          <c:idx val="4"/>
          <c:order val="3"/>
          <c:tx>
            <c:strRef>
              <c:f>'2000'!$C$14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'2000'!$D$14:$H$14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axId val="74802688"/>
        <c:axId val="74804224"/>
      </c:barChart>
      <c:catAx>
        <c:axId val="74802688"/>
        <c:scaling>
          <c:orientation val="minMax"/>
        </c:scaling>
        <c:axPos val="b"/>
        <c:tickLblPos val="nextTo"/>
        <c:crossAx val="74804224"/>
        <c:crosses val="autoZero"/>
        <c:auto val="1"/>
        <c:lblAlgn val="ctr"/>
        <c:lblOffset val="100"/>
      </c:catAx>
      <c:valAx>
        <c:axId val="74804224"/>
        <c:scaling>
          <c:orientation val="minMax"/>
        </c:scaling>
        <c:axPos val="l"/>
        <c:majorGridlines/>
        <c:numFmt formatCode="General" sourceLinked="1"/>
        <c:tickLblPos val="nextTo"/>
        <c:crossAx val="74802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0"/>
          <c:order val="0"/>
          <c:tx>
            <c:strRef>
              <c:f>'2000'!$C$5</c:f>
              <c:strCache>
                <c:ptCount val="1"/>
                <c:pt idx="0">
                  <c:v>TwCN (β = 0.8)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'2000'!$D$5:$H$5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79.147271075318386</c:v>
                </c:pt>
                <c:pt idx="2">
                  <c:v>65.986665007954244</c:v>
                </c:pt>
                <c:pt idx="3">
                  <c:v>109.69814081787064</c:v>
                </c:pt>
                <c:pt idx="4">
                  <c:v>49.157693130519391</c:v>
                </c:pt>
              </c:numCache>
            </c:numRef>
          </c:val>
        </c:ser>
        <c:ser>
          <c:idx val="0"/>
          <c:order val="1"/>
          <c:tx>
            <c:strRef>
              <c:f>'2000'!$C$6</c:f>
              <c:strCache>
                <c:ptCount val="1"/>
                <c:pt idx="0">
                  <c:v>TwCN (β = 0.5)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'2000'!$D$6:$H$6</c:f>
              <c:numCache>
                <c:formatCode>General</c:formatCode>
                <c:ptCount val="5"/>
                <c:pt idx="0">
                  <c:v>44.398737690617573</c:v>
                </c:pt>
                <c:pt idx="1">
                  <c:v>80.21682879255242</c:v>
                </c:pt>
                <c:pt idx="2">
                  <c:v>63.923179902335001</c:v>
                </c:pt>
                <c:pt idx="3">
                  <c:v>112.488554574764</c:v>
                </c:pt>
                <c:pt idx="4">
                  <c:v>50.227531318069765</c:v>
                </c:pt>
              </c:numCache>
            </c:numRef>
          </c:val>
        </c:ser>
        <c:ser>
          <c:idx val="4"/>
          <c:order val="2"/>
          <c:tx>
            <c:strRef>
              <c:f>'2000'!$C$7</c:f>
              <c:strCache>
                <c:ptCount val="1"/>
                <c:pt idx="0">
                  <c:v>TwCN (β = 0.2)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'2000'!$D$7:$H$7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82.355944227020487</c:v>
                </c:pt>
                <c:pt idx="2">
                  <c:v>63.609171299305984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axId val="74928128"/>
        <c:axId val="74929664"/>
      </c:barChart>
      <c:catAx>
        <c:axId val="74928128"/>
        <c:scaling>
          <c:orientation val="minMax"/>
        </c:scaling>
        <c:axPos val="b"/>
        <c:tickLblPos val="nextTo"/>
        <c:crossAx val="74929664"/>
        <c:crosses val="autoZero"/>
        <c:auto val="1"/>
        <c:lblAlgn val="ctr"/>
        <c:lblOffset val="100"/>
      </c:catAx>
      <c:valAx>
        <c:axId val="74929664"/>
        <c:scaling>
          <c:orientation val="minMax"/>
        </c:scaling>
        <c:axPos val="l"/>
        <c:majorGridlines/>
        <c:numFmt formatCode="General" sourceLinked="1"/>
        <c:tickLblPos val="nextTo"/>
        <c:crossAx val="74928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0"/>
          <c:order val="0"/>
          <c:tx>
            <c:strRef>
              <c:f>'2000'!$C$9</c:f>
              <c:strCache>
                <c:ptCount val="1"/>
                <c:pt idx="0">
                  <c:v>TwAA (β = 0.8)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'2000'!$D$9:$H$9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83.42550194425452</c:v>
                </c:pt>
                <c:pt idx="2">
                  <c:v>64.910064083283331</c:v>
                </c:pt>
                <c:pt idx="3">
                  <c:v>116.67417521010407</c:v>
                </c:pt>
                <c:pt idx="4">
                  <c:v>52.010594963987039</c:v>
                </c:pt>
              </c:numCache>
            </c:numRef>
          </c:val>
        </c:ser>
        <c:ser>
          <c:idx val="0"/>
          <c:order val="1"/>
          <c:tx>
            <c:strRef>
              <c:f>'2000'!$C$10</c:f>
              <c:strCache>
                <c:ptCount val="1"/>
                <c:pt idx="0">
                  <c:v>TwAA (β = 0.5)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'2000'!$D$10:$H$10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81.286386509786468</c:v>
                </c:pt>
                <c:pt idx="2">
                  <c:v>63.115729208831823</c:v>
                </c:pt>
                <c:pt idx="3">
                  <c:v>119.98779154641494</c:v>
                </c:pt>
                <c:pt idx="4">
                  <c:v>52.956990283743139</c:v>
                </c:pt>
              </c:numCache>
            </c:numRef>
          </c:val>
        </c:ser>
        <c:ser>
          <c:idx val="4"/>
          <c:order val="2"/>
          <c:tx>
            <c:strRef>
              <c:f>'2000'!$C$11</c:f>
              <c:strCache>
                <c:ptCount val="1"/>
                <c:pt idx="0">
                  <c:v>TwAA (β = 0.2)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'2000'!$D$11:$H$11</c:f>
              <c:numCache>
                <c:formatCode>General</c:formatCode>
                <c:ptCount val="5"/>
                <c:pt idx="0">
                  <c:v>53.584683419710871</c:v>
                </c:pt>
                <c:pt idx="1">
                  <c:v>85.564617378722588</c:v>
                </c:pt>
                <c:pt idx="2">
                  <c:v>63.340021068138256</c:v>
                </c:pt>
                <c:pt idx="3">
                  <c:v>119.2901881071916</c:v>
                </c:pt>
                <c:pt idx="4">
                  <c:v>53.135296648334858</c:v>
                </c:pt>
              </c:numCache>
            </c:numRef>
          </c:val>
        </c:ser>
        <c:axId val="74947200"/>
        <c:axId val="74957184"/>
      </c:barChart>
      <c:catAx>
        <c:axId val="74947200"/>
        <c:scaling>
          <c:orientation val="minMax"/>
        </c:scaling>
        <c:axPos val="b"/>
        <c:tickLblPos val="nextTo"/>
        <c:crossAx val="74957184"/>
        <c:crosses val="autoZero"/>
        <c:auto val="1"/>
        <c:lblAlgn val="ctr"/>
        <c:lblOffset val="100"/>
      </c:catAx>
      <c:valAx>
        <c:axId val="74957184"/>
        <c:scaling>
          <c:orientation val="minMax"/>
        </c:scaling>
        <c:axPos val="l"/>
        <c:majorGridlines/>
        <c:numFmt formatCode="General" sourceLinked="1"/>
        <c:tickLblPos val="nextTo"/>
        <c:crossAx val="74947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'1999 - Preditor'!$B$28</c:f>
              <c:strCache>
                <c:ptCount val="1"/>
                <c:pt idx="0">
                  <c:v>TwCN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Preditor'!$C$28:$G$28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77.082875933427275</c:v>
                </c:pt>
                <c:pt idx="2">
                  <c:v>45.596493359631815</c:v>
                </c:pt>
                <c:pt idx="3">
                  <c:v>59.909528646774909</c:v>
                </c:pt>
                <c:pt idx="4">
                  <c:v>34.461795921497284</c:v>
                </c:pt>
              </c:numCache>
            </c:numRef>
          </c:val>
        </c:ser>
        <c:ser>
          <c:idx val="2"/>
          <c:order val="1"/>
          <c:tx>
            <c:strRef>
              <c:f>'1999 - Preditor'!$B$30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Preditor'!$C$30:$G$30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axId val="62962304"/>
        <c:axId val="62964096"/>
      </c:barChart>
      <c:catAx>
        <c:axId val="62962304"/>
        <c:scaling>
          <c:orientation val="minMax"/>
        </c:scaling>
        <c:axPos val="b"/>
        <c:tickLblPos val="nextTo"/>
        <c:crossAx val="62964096"/>
        <c:crosses val="autoZero"/>
        <c:auto val="1"/>
        <c:lblAlgn val="ctr"/>
        <c:lblOffset val="100"/>
      </c:catAx>
      <c:valAx>
        <c:axId val="62964096"/>
        <c:scaling>
          <c:orientation val="minMax"/>
        </c:scaling>
        <c:axPos val="l"/>
        <c:majorGridlines/>
        <c:numFmt formatCode="General" sourceLinked="1"/>
        <c:tickLblPos val="nextTo"/>
        <c:crossAx val="62962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"/>
          <c:order val="0"/>
          <c:tx>
            <c:strRef>
              <c:f>'1999 - Preditor'!$B$29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Preditor'!$C$29:$G$29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77.082875933427275</c:v>
                </c:pt>
                <c:pt idx="2">
                  <c:v>56.435004076265614</c:v>
                </c:pt>
                <c:pt idx="3">
                  <c:v>67.398219727621765</c:v>
                </c:pt>
                <c:pt idx="4">
                  <c:v>40.171442583047124</c:v>
                </c:pt>
              </c:numCache>
            </c:numRef>
          </c:val>
        </c:ser>
        <c:ser>
          <c:idx val="3"/>
          <c:order val="1"/>
          <c:tx>
            <c:strRef>
              <c:f>'1999 - Preditor'!$B$31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Preditor'!$C$31:$G$31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63050112"/>
        <c:axId val="63051648"/>
      </c:barChart>
      <c:catAx>
        <c:axId val="63050112"/>
        <c:scaling>
          <c:orientation val="minMax"/>
        </c:scaling>
        <c:axPos val="b"/>
        <c:tickLblPos val="nextTo"/>
        <c:crossAx val="63051648"/>
        <c:crosses val="autoZero"/>
        <c:auto val="1"/>
        <c:lblAlgn val="ctr"/>
        <c:lblOffset val="100"/>
      </c:catAx>
      <c:valAx>
        <c:axId val="63051648"/>
        <c:scaling>
          <c:orientation val="minMax"/>
        </c:scaling>
        <c:axPos val="l"/>
        <c:majorGridlines/>
        <c:numFmt formatCode="General" sourceLinked="1"/>
        <c:tickLblPos val="nextTo"/>
        <c:crossAx val="63050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"/>
          <c:order val="0"/>
          <c:tx>
            <c:strRef>
              <c:f>'2000 - Preditor'!$B$28</c:f>
              <c:strCache>
                <c:ptCount val="1"/>
                <c:pt idx="0">
                  <c:v>TwCN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Preditor'!$C$28:$G$28</c:f>
              <c:numCache>
                <c:formatCode>General</c:formatCode>
                <c:ptCount val="5"/>
                <c:pt idx="0">
                  <c:v>48.991710555164232</c:v>
                </c:pt>
                <c:pt idx="1">
                  <c:v>78.077713358084367</c:v>
                </c:pt>
                <c:pt idx="2">
                  <c:v>62.308278515328638</c:v>
                </c:pt>
                <c:pt idx="3">
                  <c:v>111.96535199534648</c:v>
                </c:pt>
                <c:pt idx="4">
                  <c:v>51.21507426042394</c:v>
                </c:pt>
              </c:numCache>
            </c:numRef>
          </c:val>
        </c:ser>
        <c:ser>
          <c:idx val="2"/>
          <c:order val="1"/>
          <c:tx>
            <c:strRef>
              <c:f>'2000 - Preditor'!$B$29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Preditor'!$C$29:$G$29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86.634175095956621</c:v>
                </c:pt>
                <c:pt idx="2">
                  <c:v>62.622287118357654</c:v>
                </c:pt>
                <c:pt idx="3">
                  <c:v>118.76698552777408</c:v>
                </c:pt>
                <c:pt idx="4">
                  <c:v>54.054260219692225</c:v>
                </c:pt>
              </c:numCache>
            </c:numRef>
          </c:val>
        </c:ser>
        <c:ser>
          <c:idx val="3"/>
          <c:order val="2"/>
          <c:tx>
            <c:strRef>
              <c:f>'2000 - Preditor'!$B$30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Preditor'!$C$30:$G$30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ser>
          <c:idx val="4"/>
          <c:order val="3"/>
          <c:tx>
            <c:strRef>
              <c:f>'2000 - Preditor'!$B$31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Preditor'!$C$31:$G$31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axId val="63094784"/>
        <c:axId val="63096320"/>
      </c:barChart>
      <c:catAx>
        <c:axId val="63094784"/>
        <c:scaling>
          <c:orientation val="minMax"/>
        </c:scaling>
        <c:axPos val="b"/>
        <c:tickLblPos val="nextTo"/>
        <c:crossAx val="63096320"/>
        <c:crosses val="autoZero"/>
        <c:auto val="1"/>
        <c:lblAlgn val="ctr"/>
        <c:lblOffset val="100"/>
      </c:catAx>
      <c:valAx>
        <c:axId val="63096320"/>
        <c:scaling>
          <c:orientation val="minMax"/>
        </c:scaling>
        <c:axPos val="l"/>
        <c:majorGridlines/>
        <c:numFmt formatCode="General" sourceLinked="1"/>
        <c:tickLblPos val="nextTo"/>
        <c:crossAx val="6309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TwCN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'1999 - Percisao Dump Factor'!$B$3:$B$11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'1999 - Percisao Dump Factor'!$M$3:$M$11</c:f>
              <c:numCache>
                <c:formatCode>General</c:formatCode>
                <c:ptCount val="9"/>
                <c:pt idx="0">
                  <c:v>6.895136168330758E-2</c:v>
                </c:pt>
                <c:pt idx="1">
                  <c:v>7.3654225145295113E-2</c:v>
                </c:pt>
                <c:pt idx="2">
                  <c:v>7.4890929622166647E-2</c:v>
                </c:pt>
                <c:pt idx="3">
                  <c:v>7.7596373232021329E-2</c:v>
                </c:pt>
                <c:pt idx="4">
                  <c:v>7.8227400269978348E-2</c:v>
                </c:pt>
                <c:pt idx="5">
                  <c:v>8.125880861595372E-2</c:v>
                </c:pt>
                <c:pt idx="6">
                  <c:v>8.0117549058770998E-2</c:v>
                </c:pt>
                <c:pt idx="7">
                  <c:v>8.0220113161335108E-2</c:v>
                </c:pt>
                <c:pt idx="8">
                  <c:v>8.0521072703310465E-2</c:v>
                </c:pt>
              </c:numCache>
            </c:numRef>
          </c:val>
        </c:ser>
        <c:marker val="1"/>
        <c:axId val="63038592"/>
        <c:axId val="63040512"/>
      </c:lineChart>
      <c:catAx>
        <c:axId val="6303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Dumping factor</a:t>
                </a:r>
              </a:p>
            </c:rich>
          </c:tx>
          <c:layout/>
        </c:title>
        <c:tickLblPos val="nextTo"/>
        <c:crossAx val="63040512"/>
        <c:crosses val="autoZero"/>
        <c:auto val="1"/>
        <c:lblAlgn val="ctr"/>
        <c:lblOffset val="100"/>
      </c:catAx>
      <c:valAx>
        <c:axId val="63040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</c:title>
        <c:numFmt formatCode="#,##0.000" sourceLinked="0"/>
        <c:tickLblPos val="nextTo"/>
        <c:crossAx val="6303859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TwAA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'1999 - Percisao Dump Factor'!$B$12:$B$20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'1999 - Percisao Dump Factor'!$M$12:$M$20</c:f>
              <c:numCache>
                <c:formatCode>General</c:formatCode>
                <c:ptCount val="9"/>
                <c:pt idx="0">
                  <c:v>8.2940481873697125E-2</c:v>
                </c:pt>
                <c:pt idx="1">
                  <c:v>8.3984328777034503E-2</c:v>
                </c:pt>
                <c:pt idx="2">
                  <c:v>8.5210995174529222E-2</c:v>
                </c:pt>
                <c:pt idx="3">
                  <c:v>8.2477605198435278E-2</c:v>
                </c:pt>
                <c:pt idx="4">
                  <c:v>8.5591128253994314E-2</c:v>
                </c:pt>
                <c:pt idx="5">
                  <c:v>8.6966019769396413E-2</c:v>
                </c:pt>
                <c:pt idx="6">
                  <c:v>8.605941610057935E-2</c:v>
                </c:pt>
                <c:pt idx="7">
                  <c:v>8.5522034734729024E-2</c:v>
                </c:pt>
                <c:pt idx="8">
                  <c:v>8.6752417474926347E-2</c:v>
                </c:pt>
              </c:numCache>
            </c:numRef>
          </c:val>
        </c:ser>
        <c:marker val="1"/>
        <c:axId val="63126144"/>
        <c:axId val="63140608"/>
      </c:lineChart>
      <c:catAx>
        <c:axId val="6312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Dumping factor</a:t>
                </a:r>
              </a:p>
            </c:rich>
          </c:tx>
          <c:layout/>
        </c:title>
        <c:tickLblPos val="nextTo"/>
        <c:crossAx val="63140608"/>
        <c:crosses val="autoZero"/>
        <c:auto val="1"/>
        <c:lblAlgn val="ctr"/>
        <c:lblOffset val="100"/>
      </c:catAx>
      <c:valAx>
        <c:axId val="63140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</c:title>
        <c:numFmt formatCode="#,##0.000" sourceLinked="0"/>
        <c:tickLblPos val="nextTo"/>
        <c:crossAx val="6312614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0"/>
          <c:order val="0"/>
          <c:cat>
            <c:strRef>
              <c:f>'1999 - Percisao Dump Factor'!$B$12:$B$20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'1999 - Percisao Dump Factor'!$N$12:$N$20</c:f>
              <c:numCache>
                <c:formatCode>General</c:formatCode>
                <c:ptCount val="9"/>
                <c:pt idx="0">
                  <c:v>7.5945921778502345E-2</c:v>
                </c:pt>
                <c:pt idx="1">
                  <c:v>7.8819276961164808E-2</c:v>
                </c:pt>
                <c:pt idx="2">
                  <c:v>8.0050962398347941E-2</c:v>
                </c:pt>
                <c:pt idx="3">
                  <c:v>8.003698921522831E-2</c:v>
                </c:pt>
                <c:pt idx="4">
                  <c:v>8.1909264261986331E-2</c:v>
                </c:pt>
                <c:pt idx="5">
                  <c:v>8.4112414192675067E-2</c:v>
                </c:pt>
                <c:pt idx="6">
                  <c:v>8.3088482579675174E-2</c:v>
                </c:pt>
                <c:pt idx="7">
                  <c:v>8.2871073948032059E-2</c:v>
                </c:pt>
                <c:pt idx="8">
                  <c:v>8.3636745089118406E-2</c:v>
                </c:pt>
              </c:numCache>
            </c:numRef>
          </c:val>
        </c:ser>
        <c:marker val="1"/>
        <c:axId val="63164800"/>
        <c:axId val="63166720"/>
      </c:lineChart>
      <c:catAx>
        <c:axId val="6316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Dumping factor</a:t>
                </a:r>
              </a:p>
            </c:rich>
          </c:tx>
          <c:layout/>
        </c:title>
        <c:tickLblPos val="nextTo"/>
        <c:crossAx val="63166720"/>
        <c:crosses val="autoZero"/>
        <c:auto val="1"/>
        <c:lblAlgn val="ctr"/>
        <c:lblOffset val="100"/>
      </c:catAx>
      <c:valAx>
        <c:axId val="6316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</c:title>
        <c:numFmt formatCode="#,##0.000" sourceLinked="0"/>
        <c:tickLblPos val="nextTo"/>
        <c:crossAx val="63164800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TwCN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'2000 - Percisao Dump Factor'!$B$3:$B$11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'2000 - Percisao Dump Factor'!$M$3:$M$11</c:f>
              <c:numCache>
                <c:formatCode>General</c:formatCode>
                <c:ptCount val="9"/>
                <c:pt idx="0">
                  <c:v>8.7365670376347709E-2</c:v>
                </c:pt>
                <c:pt idx="1">
                  <c:v>9.0256849355693822E-2</c:v>
                </c:pt>
                <c:pt idx="2">
                  <c:v>9.1658705690088244E-2</c:v>
                </c:pt>
                <c:pt idx="3">
                  <c:v>9.3665121190207618E-2</c:v>
                </c:pt>
                <c:pt idx="4">
                  <c:v>9.2943353461758402E-2</c:v>
                </c:pt>
                <c:pt idx="5">
                  <c:v>9.3774331084714169E-2</c:v>
                </c:pt>
                <c:pt idx="6">
                  <c:v>9.3521461237444162E-2</c:v>
                </c:pt>
                <c:pt idx="7">
                  <c:v>9.4259241971066832E-2</c:v>
                </c:pt>
                <c:pt idx="8">
                  <c:v>9.3270167384103597E-2</c:v>
                </c:pt>
              </c:numCache>
            </c:numRef>
          </c:val>
        </c:ser>
        <c:marker val="1"/>
        <c:axId val="63211392"/>
        <c:axId val="63225856"/>
      </c:lineChart>
      <c:catAx>
        <c:axId val="63211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 Factor</a:t>
                </a:r>
              </a:p>
            </c:rich>
          </c:tx>
        </c:title>
        <c:tickLblPos val="nextTo"/>
        <c:crossAx val="63225856"/>
        <c:crosses val="autoZero"/>
        <c:auto val="1"/>
        <c:lblAlgn val="ctr"/>
        <c:lblOffset val="100"/>
      </c:catAx>
      <c:valAx>
        <c:axId val="63225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</c:title>
        <c:numFmt formatCode="#,##0.000" sourceLinked="0"/>
        <c:tickLblPos val="nextTo"/>
        <c:crossAx val="6321139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TwAA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'2000 - Percisao Dump Factor'!$B$11:$B$19</c:f>
              <c:strCache>
                <c:ptCount val="9"/>
                <c:pt idx="0">
                  <c:v>0.9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strCache>
            </c:strRef>
          </c:cat>
          <c:val>
            <c:numRef>
              <c:f>'2000 - Percisao Dump Factor'!$H$11:$H$19</c:f>
              <c:numCache>
                <c:formatCode>General</c:formatCode>
                <c:ptCount val="9"/>
                <c:pt idx="0">
                  <c:v>0.1683240358961921</c:v>
                </c:pt>
                <c:pt idx="1">
                  <c:v>0.15728838224593741</c:v>
                </c:pt>
                <c:pt idx="2">
                  <c:v>0.1622604899345137</c:v>
                </c:pt>
                <c:pt idx="3">
                  <c:v>0.16371574096531652</c:v>
                </c:pt>
                <c:pt idx="4">
                  <c:v>0.16589861751152074</c:v>
                </c:pt>
                <c:pt idx="5">
                  <c:v>0.16735386854232356</c:v>
                </c:pt>
                <c:pt idx="6">
                  <c:v>0.16759641038079068</c:v>
                </c:pt>
                <c:pt idx="7">
                  <c:v>0.16771768130002426</c:v>
                </c:pt>
                <c:pt idx="8">
                  <c:v>0.16929420325006064</c:v>
                </c:pt>
              </c:numCache>
            </c:numRef>
          </c:val>
        </c:ser>
        <c:marker val="1"/>
        <c:axId val="63233408"/>
        <c:axId val="63272448"/>
      </c:lineChart>
      <c:catAx>
        <c:axId val="6323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 Factor</a:t>
                </a:r>
              </a:p>
            </c:rich>
          </c:tx>
        </c:title>
        <c:tickLblPos val="nextTo"/>
        <c:crossAx val="63272448"/>
        <c:crosses val="autoZero"/>
        <c:auto val="1"/>
        <c:lblAlgn val="ctr"/>
        <c:lblOffset val="100"/>
      </c:catAx>
      <c:valAx>
        <c:axId val="63272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</c:title>
        <c:numFmt formatCode="#,##0.000" sourceLinked="0"/>
        <c:tickLblPos val="nextTo"/>
        <c:crossAx val="63233408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33</xdr:row>
      <xdr:rowOff>38100</xdr:rowOff>
    </xdr:from>
    <xdr:to>
      <xdr:col>5</xdr:col>
      <xdr:colOff>161925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48</xdr:row>
      <xdr:rowOff>123825</xdr:rowOff>
    </xdr:from>
    <xdr:to>
      <xdr:col>5</xdr:col>
      <xdr:colOff>352425</xdr:colOff>
      <xdr:row>63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48</xdr:row>
      <xdr:rowOff>123825</xdr:rowOff>
    </xdr:from>
    <xdr:to>
      <xdr:col>13</xdr:col>
      <xdr:colOff>266700</xdr:colOff>
      <xdr:row>63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5</xdr:col>
      <xdr:colOff>209550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23</xdr:row>
      <xdr:rowOff>85725</xdr:rowOff>
    </xdr:from>
    <xdr:to>
      <xdr:col>5</xdr:col>
      <xdr:colOff>581025</xdr:colOff>
      <xdr:row>37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23</xdr:row>
      <xdr:rowOff>38100</xdr:rowOff>
    </xdr:from>
    <xdr:to>
      <xdr:col>14</xdr:col>
      <xdr:colOff>28575</xdr:colOff>
      <xdr:row>37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22</xdr:col>
      <xdr:colOff>304800</xdr:colOff>
      <xdr:row>39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21</xdr:row>
      <xdr:rowOff>85725</xdr:rowOff>
    </xdr:from>
    <xdr:to>
      <xdr:col>5</xdr:col>
      <xdr:colOff>581025</xdr:colOff>
      <xdr:row>35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21</xdr:row>
      <xdr:rowOff>38100</xdr:rowOff>
    </xdr:from>
    <xdr:to>
      <xdr:col>14</xdr:col>
      <xdr:colOff>28575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257175</xdr:colOff>
      <xdr:row>21</xdr:row>
      <xdr:rowOff>28575</xdr:rowOff>
    </xdr:from>
    <xdr:to>
      <xdr:col>21</xdr:col>
      <xdr:colOff>561975</xdr:colOff>
      <xdr:row>35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166687</xdr:rowOff>
    </xdr:from>
    <xdr:to>
      <xdr:col>18</xdr:col>
      <xdr:colOff>276225</xdr:colOff>
      <xdr:row>22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23</xdr:row>
      <xdr:rowOff>33337</xdr:rowOff>
    </xdr:from>
    <xdr:to>
      <xdr:col>6</xdr:col>
      <xdr:colOff>19050</xdr:colOff>
      <xdr:row>37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23</xdr:row>
      <xdr:rowOff>52387</xdr:rowOff>
    </xdr:from>
    <xdr:to>
      <xdr:col>13</xdr:col>
      <xdr:colOff>581025</xdr:colOff>
      <xdr:row>37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200025</xdr:colOff>
      <xdr:row>23</xdr:row>
      <xdr:rowOff>19050</xdr:rowOff>
    </xdr:from>
    <xdr:to>
      <xdr:col>21</xdr:col>
      <xdr:colOff>504825</xdr:colOff>
      <xdr:row>37</xdr:row>
      <xdr:rowOff>95250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157162</xdr:rowOff>
    </xdr:from>
    <xdr:to>
      <xdr:col>17</xdr:col>
      <xdr:colOff>400050</xdr:colOff>
      <xdr:row>15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15</xdr:row>
      <xdr:rowOff>142875</xdr:rowOff>
    </xdr:from>
    <xdr:to>
      <xdr:col>6</xdr:col>
      <xdr:colOff>400050</xdr:colOff>
      <xdr:row>30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15</xdr:row>
      <xdr:rowOff>133350</xdr:rowOff>
    </xdr:from>
    <xdr:to>
      <xdr:col>14</xdr:col>
      <xdr:colOff>533400</xdr:colOff>
      <xdr:row>30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15</xdr:row>
      <xdr:rowOff>114300</xdr:rowOff>
    </xdr:from>
    <xdr:to>
      <xdr:col>22</xdr:col>
      <xdr:colOff>314325</xdr:colOff>
      <xdr:row>30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S117"/>
  <sheetViews>
    <sheetView topLeftCell="E1" workbookViewId="0">
      <selection activeCell="N3" sqref="N3:S117"/>
    </sheetView>
  </sheetViews>
  <sheetFormatPr defaultRowHeight="15"/>
  <cols>
    <col min="2" max="2" width="43.140625" bestFit="1" customWidth="1"/>
    <col min="14" max="14" width="43.140625" bestFit="1" customWidth="1"/>
  </cols>
  <sheetData>
    <row r="3" spans="2:19">
      <c r="B3">
        <v>1999</v>
      </c>
      <c r="C3">
        <v>137</v>
      </c>
      <c r="E3">
        <v>767</v>
      </c>
      <c r="G3">
        <v>1950</v>
      </c>
      <c r="I3">
        <v>723</v>
      </c>
      <c r="K3">
        <v>2087</v>
      </c>
      <c r="N3">
        <v>2000</v>
      </c>
      <c r="O3">
        <v>463</v>
      </c>
      <c r="P3">
        <v>1293</v>
      </c>
      <c r="Q3">
        <v>8246</v>
      </c>
      <c r="R3">
        <v>7507</v>
      </c>
      <c r="S3">
        <v>37362</v>
      </c>
    </row>
    <row r="4" spans="2:19">
      <c r="B4" t="s">
        <v>0</v>
      </c>
      <c r="C4" t="s">
        <v>1</v>
      </c>
      <c r="E4" t="s">
        <v>2</v>
      </c>
      <c r="G4" t="s">
        <v>3</v>
      </c>
      <c r="I4" t="s">
        <v>4</v>
      </c>
      <c r="K4" t="s">
        <v>5</v>
      </c>
      <c r="N4" t="s">
        <v>90</v>
      </c>
      <c r="O4" t="s">
        <v>1</v>
      </c>
      <c r="P4" t="s">
        <v>2</v>
      </c>
      <c r="Q4" t="s">
        <v>3</v>
      </c>
      <c r="R4" t="s">
        <v>4</v>
      </c>
      <c r="S4" t="s">
        <v>5</v>
      </c>
    </row>
    <row r="5" spans="2:19">
      <c r="B5" t="s">
        <v>6</v>
      </c>
      <c r="C5">
        <v>0.18125049612362076</v>
      </c>
      <c r="E5">
        <v>0.1082496997376321</v>
      </c>
      <c r="G5">
        <v>0.13721253095198055</v>
      </c>
      <c r="I5">
        <v>0.11081716547163969</v>
      </c>
      <c r="K5">
        <v>0.23497753808392538</v>
      </c>
      <c r="N5" t="s">
        <v>6</v>
      </c>
      <c r="O5">
        <v>0.14107380628098368</v>
      </c>
      <c r="P5">
        <v>7.2309814841016284E-2</v>
      </c>
      <c r="Q5">
        <v>0.27034177613169963</v>
      </c>
      <c r="R5">
        <v>7.6380933601495837E-2</v>
      </c>
      <c r="S5">
        <v>0.19514004047790037</v>
      </c>
    </row>
    <row r="6" spans="2:19">
      <c r="B6" t="s">
        <v>7</v>
      </c>
      <c r="C6">
        <v>14</v>
      </c>
      <c r="E6">
        <v>42</v>
      </c>
      <c r="G6">
        <v>132</v>
      </c>
      <c r="I6">
        <v>51</v>
      </c>
      <c r="K6">
        <v>186</v>
      </c>
      <c r="N6" t="s">
        <v>7</v>
      </c>
      <c r="O6">
        <v>21</v>
      </c>
      <c r="P6">
        <v>72</v>
      </c>
      <c r="Q6">
        <v>1300</v>
      </c>
      <c r="R6">
        <v>582</v>
      </c>
      <c r="S6">
        <v>3728</v>
      </c>
    </row>
    <row r="7" spans="2:19">
      <c r="B7" t="s">
        <v>8</v>
      </c>
      <c r="C7">
        <v>56.380414513293204</v>
      </c>
      <c r="E7">
        <v>50.585637331311638</v>
      </c>
      <c r="G7">
        <v>49.33391084812623</v>
      </c>
      <c r="I7">
        <v>63.653874187198333</v>
      </c>
      <c r="K7">
        <v>37.92836710886683</v>
      </c>
      <c r="N7" t="s">
        <v>8</v>
      </c>
      <c r="O7">
        <v>32.150810051826525</v>
      </c>
      <c r="P7">
        <v>77.008155640850319</v>
      </c>
      <c r="Q7">
        <v>58.315883419674044</v>
      </c>
      <c r="R7">
        <v>101.50130040699635</v>
      </c>
      <c r="S7">
        <v>51.132779015227761</v>
      </c>
    </row>
    <row r="8" spans="2:19">
      <c r="B8" t="s">
        <v>9</v>
      </c>
      <c r="C8">
        <v>14</v>
      </c>
      <c r="E8">
        <v>52</v>
      </c>
      <c r="G8">
        <v>143</v>
      </c>
      <c r="I8">
        <v>53</v>
      </c>
      <c r="K8">
        <v>181</v>
      </c>
      <c r="N8" t="s">
        <v>9</v>
      </c>
      <c r="O8">
        <v>28</v>
      </c>
      <c r="P8">
        <v>71</v>
      </c>
      <c r="Q8">
        <v>1328</v>
      </c>
      <c r="R8">
        <v>637</v>
      </c>
      <c r="S8">
        <v>3849</v>
      </c>
    </row>
    <row r="9" spans="2:19">
      <c r="B9" t="s">
        <v>10</v>
      </c>
      <c r="C9">
        <v>56.380414513293204</v>
      </c>
      <c r="E9">
        <v>62.629836695909653</v>
      </c>
      <c r="G9">
        <v>53.445070085470078</v>
      </c>
      <c r="I9">
        <v>66.150104547480638</v>
      </c>
      <c r="K9">
        <v>36.908787347875787</v>
      </c>
      <c r="N9" t="s">
        <v>10</v>
      </c>
      <c r="O9">
        <v>42.867746735768698</v>
      </c>
      <c r="P9">
        <v>75.9385979236163</v>
      </c>
      <c r="Q9">
        <v>59.571917831790088</v>
      </c>
      <c r="R9">
        <v>111.09334769631732</v>
      </c>
      <c r="S9">
        <v>52.792399793350768</v>
      </c>
    </row>
    <row r="10" spans="2:19">
      <c r="B10" t="s">
        <v>11</v>
      </c>
      <c r="C10">
        <v>14</v>
      </c>
      <c r="E10">
        <v>55</v>
      </c>
      <c r="G10">
        <v>126</v>
      </c>
      <c r="I10">
        <v>47</v>
      </c>
      <c r="K10">
        <v>163</v>
      </c>
      <c r="N10" t="s">
        <v>11</v>
      </c>
      <c r="O10">
        <v>26</v>
      </c>
      <c r="P10">
        <v>55</v>
      </c>
      <c r="Q10">
        <v>830</v>
      </c>
      <c r="R10">
        <v>483</v>
      </c>
      <c r="S10">
        <v>3687</v>
      </c>
    </row>
    <row r="11" spans="2:19">
      <c r="B11" t="s">
        <v>12</v>
      </c>
      <c r="C11">
        <v>56.380414513293204</v>
      </c>
      <c r="E11">
        <v>66.243096505289046</v>
      </c>
      <c r="G11">
        <v>47.091460355029582</v>
      </c>
      <c r="I11">
        <v>58.661413466633768</v>
      </c>
      <c r="K11">
        <v>33.238300208308033</v>
      </c>
      <c r="N11" t="s">
        <v>12</v>
      </c>
      <c r="O11">
        <v>39.805764826070934</v>
      </c>
      <c r="P11">
        <v>58.825674447871783</v>
      </c>
      <c r="Q11">
        <v>37.232448644868803</v>
      </c>
      <c r="R11">
        <v>84.235615286218632</v>
      </c>
      <c r="S11">
        <v>50.570428173053855</v>
      </c>
    </row>
    <row r="12" spans="2:19">
      <c r="B12" t="s">
        <v>13</v>
      </c>
      <c r="C12">
        <v>1</v>
      </c>
      <c r="E12">
        <v>2</v>
      </c>
      <c r="G12">
        <v>71</v>
      </c>
      <c r="I12">
        <v>4</v>
      </c>
      <c r="K12">
        <v>27</v>
      </c>
      <c r="N12" t="s">
        <v>13</v>
      </c>
      <c r="O12">
        <v>0</v>
      </c>
      <c r="P12">
        <v>10</v>
      </c>
      <c r="Q12">
        <v>1142</v>
      </c>
      <c r="R12">
        <v>233</v>
      </c>
      <c r="S12">
        <v>899</v>
      </c>
    </row>
    <row r="13" spans="2:19">
      <c r="B13" t="s">
        <v>14</v>
      </c>
      <c r="C13">
        <v>4.0271724652352283</v>
      </c>
      <c r="E13">
        <v>2.4088398729196023</v>
      </c>
      <c r="G13">
        <v>26.535664168310316</v>
      </c>
      <c r="I13">
        <v>4.9924607205645755</v>
      </c>
      <c r="K13">
        <v>5.5057307093516368</v>
      </c>
      <c r="N13" t="s">
        <v>14</v>
      </c>
      <c r="O13">
        <v>0</v>
      </c>
      <c r="P13">
        <v>10.695577172340323</v>
      </c>
      <c r="Q13">
        <v>51.228260665590575</v>
      </c>
      <c r="R13">
        <v>40.635400334759709</v>
      </c>
      <c r="S13">
        <v>12.33057090522794</v>
      </c>
    </row>
    <row r="14" spans="2:19">
      <c r="B14" t="s">
        <v>15</v>
      </c>
      <c r="C14">
        <v>14</v>
      </c>
      <c r="E14">
        <v>66</v>
      </c>
      <c r="G14">
        <v>125</v>
      </c>
      <c r="I14">
        <v>54</v>
      </c>
      <c r="K14">
        <v>184</v>
      </c>
      <c r="N14" t="s">
        <v>15</v>
      </c>
      <c r="O14">
        <v>36</v>
      </c>
      <c r="P14">
        <v>87</v>
      </c>
      <c r="Q14">
        <v>1430</v>
      </c>
      <c r="R14">
        <v>670</v>
      </c>
      <c r="S14">
        <v>3819</v>
      </c>
    </row>
    <row r="15" spans="2:19">
      <c r="B15" t="s">
        <v>16</v>
      </c>
      <c r="C15">
        <v>56.380414513293204</v>
      </c>
      <c r="E15">
        <v>79.491715806346861</v>
      </c>
      <c r="G15">
        <v>46.717718606180135</v>
      </c>
      <c r="I15">
        <v>67.398219727621765</v>
      </c>
      <c r="K15">
        <v>37.520535204470413</v>
      </c>
      <c r="N15" t="s">
        <v>91</v>
      </c>
      <c r="O15">
        <v>55.115674374559752</v>
      </c>
      <c r="P15">
        <v>93.051521399360809</v>
      </c>
      <c r="Q15">
        <v>64.147471761641441</v>
      </c>
      <c r="R15">
        <v>116.84857606990991</v>
      </c>
      <c r="S15">
        <v>52.380923567369862</v>
      </c>
    </row>
    <row r="16" spans="2:19">
      <c r="B16" t="s">
        <v>17</v>
      </c>
      <c r="C16">
        <v>15</v>
      </c>
      <c r="E16">
        <v>69</v>
      </c>
      <c r="G16">
        <v>125</v>
      </c>
      <c r="I16">
        <v>54</v>
      </c>
      <c r="K16">
        <v>189</v>
      </c>
      <c r="N16" t="s">
        <v>17</v>
      </c>
      <c r="O16">
        <v>35</v>
      </c>
      <c r="P16">
        <v>87</v>
      </c>
      <c r="Q16">
        <v>1429</v>
      </c>
      <c r="R16">
        <v>685</v>
      </c>
      <c r="S16">
        <v>3779</v>
      </c>
    </row>
    <row r="17" spans="2:19">
      <c r="B17" t="s">
        <v>18</v>
      </c>
      <c r="C17">
        <v>60.407586978528435</v>
      </c>
      <c r="E17">
        <v>83.104975615726289</v>
      </c>
      <c r="G17">
        <v>46.717718606180135</v>
      </c>
      <c r="I17">
        <v>67.398219727621765</v>
      </c>
      <c r="K17">
        <v>38.540114965461456</v>
      </c>
      <c r="N17" t="s">
        <v>92</v>
      </c>
      <c r="O17">
        <v>53.584683419710871</v>
      </c>
      <c r="P17">
        <v>93.051521399360809</v>
      </c>
      <c r="Q17">
        <v>64.10261338978016</v>
      </c>
      <c r="R17">
        <v>119.46458896699743</v>
      </c>
      <c r="S17">
        <v>51.832288599395305</v>
      </c>
    </row>
    <row r="18" spans="2:19">
      <c r="B18" t="s">
        <v>19</v>
      </c>
      <c r="C18">
        <v>15</v>
      </c>
      <c r="E18">
        <v>67</v>
      </c>
      <c r="G18">
        <v>126</v>
      </c>
      <c r="I18">
        <v>56</v>
      </c>
      <c r="K18">
        <v>182</v>
      </c>
      <c r="N18" t="s">
        <v>19</v>
      </c>
      <c r="O18">
        <v>34</v>
      </c>
      <c r="P18">
        <v>82</v>
      </c>
      <c r="Q18">
        <v>1418</v>
      </c>
      <c r="R18">
        <v>675</v>
      </c>
      <c r="S18">
        <v>3791</v>
      </c>
    </row>
    <row r="19" spans="2:19">
      <c r="B19" t="s">
        <v>20</v>
      </c>
      <c r="C19">
        <v>60.407586978528435</v>
      </c>
      <c r="E19">
        <v>80.696135742806661</v>
      </c>
      <c r="G19">
        <v>47.091460355029582</v>
      </c>
      <c r="I19">
        <v>69.894450087904062</v>
      </c>
      <c r="K19">
        <v>37.112703300074003</v>
      </c>
      <c r="N19" t="s">
        <v>20</v>
      </c>
      <c r="O19">
        <v>52.053692464861996</v>
      </c>
      <c r="P19">
        <v>87.703732813190655</v>
      </c>
      <c r="Q19">
        <v>63.609171299305984</v>
      </c>
      <c r="R19">
        <v>117.72058036893907</v>
      </c>
      <c r="S19">
        <v>51.996879089787676</v>
      </c>
    </row>
    <row r="20" spans="2:19">
      <c r="B20" t="s">
        <v>95</v>
      </c>
      <c r="C20">
        <v>15</v>
      </c>
      <c r="E20">
        <v>68</v>
      </c>
      <c r="G20">
        <v>128</v>
      </c>
      <c r="I20">
        <v>50</v>
      </c>
      <c r="K20">
        <v>185</v>
      </c>
      <c r="N20" t="s">
        <v>93</v>
      </c>
      <c r="O20">
        <v>36</v>
      </c>
      <c r="P20">
        <v>84</v>
      </c>
      <c r="Q20">
        <v>1430</v>
      </c>
      <c r="R20">
        <v>666</v>
      </c>
      <c r="S20">
        <v>3831</v>
      </c>
    </row>
    <row r="21" spans="2:19">
      <c r="B21" t="s">
        <v>21</v>
      </c>
      <c r="C21">
        <v>60.407586978528435</v>
      </c>
      <c r="E21">
        <v>81.900555679266475</v>
      </c>
      <c r="G21">
        <v>47.838943852728463</v>
      </c>
      <c r="I21">
        <v>62.405759007057199</v>
      </c>
      <c r="K21">
        <v>37.724451156668628</v>
      </c>
      <c r="N21" t="s">
        <v>21</v>
      </c>
      <c r="O21">
        <v>55.115674374559752</v>
      </c>
      <c r="P21">
        <v>89.842848247658708</v>
      </c>
      <c r="Q21">
        <v>64.147471761641441</v>
      </c>
      <c r="R21">
        <v>116.15097263068655</v>
      </c>
      <c r="S21">
        <v>52.545514057762219</v>
      </c>
    </row>
    <row r="22" spans="2:19">
      <c r="B22" t="s">
        <v>22</v>
      </c>
      <c r="C22">
        <v>16</v>
      </c>
      <c r="E22">
        <v>70</v>
      </c>
      <c r="G22">
        <v>129</v>
      </c>
      <c r="I22">
        <v>54</v>
      </c>
      <c r="K22">
        <v>194</v>
      </c>
      <c r="N22" t="s">
        <v>22</v>
      </c>
      <c r="O22">
        <v>35</v>
      </c>
      <c r="P22">
        <v>82</v>
      </c>
      <c r="Q22">
        <v>1425</v>
      </c>
      <c r="R22">
        <v>666</v>
      </c>
      <c r="S22">
        <v>3830</v>
      </c>
    </row>
    <row r="23" spans="2:19">
      <c r="B23" t="s">
        <v>23</v>
      </c>
      <c r="C23">
        <v>64.434759443763653</v>
      </c>
      <c r="E23">
        <v>84.309395552186075</v>
      </c>
      <c r="G23">
        <v>48.21268560157791</v>
      </c>
      <c r="I23">
        <v>67.398219727621765</v>
      </c>
      <c r="K23">
        <v>39.559694726452499</v>
      </c>
      <c r="N23" t="s">
        <v>23</v>
      </c>
      <c r="O23">
        <v>53.584683419710871</v>
      </c>
      <c r="P23">
        <v>87.703732813190655</v>
      </c>
      <c r="Q23">
        <v>63.923179902335001</v>
      </c>
      <c r="R23">
        <v>116.15097263068655</v>
      </c>
      <c r="S23">
        <v>52.531798183562863</v>
      </c>
    </row>
    <row r="24" spans="2:19">
      <c r="B24" t="s">
        <v>24</v>
      </c>
      <c r="C24">
        <v>16</v>
      </c>
      <c r="E24">
        <v>66</v>
      </c>
      <c r="G24">
        <v>129</v>
      </c>
      <c r="I24">
        <v>53</v>
      </c>
      <c r="K24">
        <v>195</v>
      </c>
      <c r="N24" t="s">
        <v>24</v>
      </c>
      <c r="O24">
        <v>33</v>
      </c>
      <c r="P24">
        <v>78</v>
      </c>
      <c r="Q24">
        <v>1412</v>
      </c>
      <c r="R24">
        <v>630</v>
      </c>
      <c r="S24">
        <v>3832</v>
      </c>
    </row>
    <row r="25" spans="2:19">
      <c r="B25" t="s">
        <v>25</v>
      </c>
      <c r="C25">
        <v>64.434759443763653</v>
      </c>
      <c r="E25">
        <v>79.491715806346861</v>
      </c>
      <c r="G25">
        <v>48.21268560157791</v>
      </c>
      <c r="I25">
        <v>66.150104547480638</v>
      </c>
      <c r="K25">
        <v>39.763610678650707</v>
      </c>
      <c r="N25" t="s">
        <v>25</v>
      </c>
      <c r="O25">
        <v>50.522701510013114</v>
      </c>
      <c r="P25">
        <v>83.42550194425452</v>
      </c>
      <c r="Q25">
        <v>63.340021068138256</v>
      </c>
      <c r="R25">
        <v>109.87254167767647</v>
      </c>
      <c r="S25">
        <v>52.559229931961582</v>
      </c>
    </row>
    <row r="26" spans="2:19">
      <c r="B26" t="s">
        <v>26</v>
      </c>
      <c r="C26">
        <v>16</v>
      </c>
      <c r="E26">
        <v>70</v>
      </c>
      <c r="G26">
        <v>128</v>
      </c>
      <c r="I26">
        <v>56</v>
      </c>
      <c r="K26">
        <v>188</v>
      </c>
      <c r="N26" t="s">
        <v>26</v>
      </c>
      <c r="O26">
        <v>34</v>
      </c>
      <c r="P26">
        <v>89</v>
      </c>
      <c r="Q26">
        <v>1422</v>
      </c>
      <c r="R26">
        <v>692</v>
      </c>
      <c r="S26">
        <v>3794</v>
      </c>
    </row>
    <row r="27" spans="2:19">
      <c r="B27" t="s">
        <v>27</v>
      </c>
      <c r="C27">
        <v>64.434759443763653</v>
      </c>
      <c r="E27">
        <v>84.309395552186075</v>
      </c>
      <c r="G27">
        <v>47.838943852728463</v>
      </c>
      <c r="I27">
        <v>69.894450087904062</v>
      </c>
      <c r="K27">
        <v>38.336199013263247</v>
      </c>
      <c r="N27" t="s">
        <v>27</v>
      </c>
      <c r="O27">
        <v>52.053692464861996</v>
      </c>
      <c r="P27">
        <v>95.190636833828876</v>
      </c>
      <c r="Q27">
        <v>63.788604786751144</v>
      </c>
      <c r="R27">
        <v>120.68539498563828</v>
      </c>
      <c r="S27">
        <v>52.038026712385758</v>
      </c>
    </row>
    <row r="28" spans="2:19">
      <c r="B28" t="s">
        <v>28</v>
      </c>
      <c r="C28">
        <v>16</v>
      </c>
      <c r="E28">
        <v>70</v>
      </c>
      <c r="G28">
        <v>129</v>
      </c>
      <c r="I28">
        <v>57</v>
      </c>
      <c r="K28">
        <v>189</v>
      </c>
      <c r="N28" t="s">
        <v>28</v>
      </c>
      <c r="O28">
        <v>32</v>
      </c>
      <c r="P28">
        <v>72</v>
      </c>
      <c r="Q28">
        <v>1419</v>
      </c>
      <c r="R28">
        <v>690</v>
      </c>
      <c r="S28">
        <v>3817</v>
      </c>
    </row>
    <row r="29" spans="2:19">
      <c r="B29" t="s">
        <v>29</v>
      </c>
      <c r="C29">
        <v>64.434759443763653</v>
      </c>
      <c r="E29">
        <v>84.309395552186075</v>
      </c>
      <c r="G29">
        <v>48.21268560157791</v>
      </c>
      <c r="I29">
        <v>71.142565268045203</v>
      </c>
      <c r="K29">
        <v>38.540114965461456</v>
      </c>
      <c r="N29" t="s">
        <v>29</v>
      </c>
      <c r="O29">
        <v>48.991710555164232</v>
      </c>
      <c r="P29">
        <v>77.008155640850319</v>
      </c>
      <c r="Q29">
        <v>63.654029671167287</v>
      </c>
      <c r="R29">
        <v>120.33659326602661</v>
      </c>
      <c r="S29">
        <v>52.353491818971129</v>
      </c>
    </row>
    <row r="30" spans="2:19">
      <c r="B30" t="s">
        <v>30</v>
      </c>
      <c r="C30">
        <v>14</v>
      </c>
      <c r="E30">
        <v>64</v>
      </c>
      <c r="G30">
        <v>129</v>
      </c>
      <c r="I30">
        <v>56</v>
      </c>
      <c r="K30">
        <v>191</v>
      </c>
      <c r="N30" t="s">
        <v>30</v>
      </c>
      <c r="O30">
        <v>32</v>
      </c>
      <c r="P30">
        <v>79</v>
      </c>
      <c r="Q30">
        <v>1385</v>
      </c>
      <c r="R30">
        <v>630</v>
      </c>
      <c r="S30">
        <v>3809</v>
      </c>
    </row>
    <row r="31" spans="2:19">
      <c r="B31" t="s">
        <v>31</v>
      </c>
      <c r="C31">
        <v>56.380414513293204</v>
      </c>
      <c r="E31">
        <v>77.082875933427275</v>
      </c>
      <c r="G31">
        <v>48.21268560157791</v>
      </c>
      <c r="I31">
        <v>69.894450087904062</v>
      </c>
      <c r="K31">
        <v>38.947946869857873</v>
      </c>
      <c r="N31" t="s">
        <v>31</v>
      </c>
      <c r="O31">
        <v>48.991710555164232</v>
      </c>
      <c r="P31">
        <v>84.495059661488568</v>
      </c>
      <c r="Q31">
        <v>62.128845027883493</v>
      </c>
      <c r="R31">
        <v>109.87254167767647</v>
      </c>
      <c r="S31">
        <v>52.243764825376218</v>
      </c>
    </row>
    <row r="32" spans="2:19">
      <c r="B32" t="s">
        <v>32</v>
      </c>
      <c r="C32">
        <v>15</v>
      </c>
      <c r="E32">
        <v>69</v>
      </c>
      <c r="G32">
        <v>128</v>
      </c>
      <c r="I32">
        <v>58</v>
      </c>
      <c r="K32">
        <v>179</v>
      </c>
      <c r="N32" t="s">
        <v>32</v>
      </c>
      <c r="O32">
        <v>35</v>
      </c>
      <c r="P32">
        <v>81</v>
      </c>
      <c r="Q32">
        <v>1421</v>
      </c>
      <c r="R32">
        <v>675</v>
      </c>
      <c r="S32">
        <v>3806</v>
      </c>
    </row>
    <row r="33" spans="2:19">
      <c r="B33" t="s">
        <v>33</v>
      </c>
      <c r="C33">
        <v>60.407586978528435</v>
      </c>
      <c r="E33">
        <v>83.104975615726289</v>
      </c>
      <c r="G33">
        <v>47.838943852728463</v>
      </c>
      <c r="I33">
        <v>72.390680448186345</v>
      </c>
      <c r="K33">
        <v>36.50095544347937</v>
      </c>
      <c r="N33" t="s">
        <v>33</v>
      </c>
      <c r="O33">
        <v>53.584683419710871</v>
      </c>
      <c r="P33">
        <v>86.634175095956621</v>
      </c>
      <c r="Q33">
        <v>63.743746414889856</v>
      </c>
      <c r="R33">
        <v>117.72058036893907</v>
      </c>
      <c r="S33">
        <v>52.202617202778129</v>
      </c>
    </row>
    <row r="34" spans="2:19">
      <c r="B34" t="s">
        <v>34</v>
      </c>
      <c r="C34">
        <v>15</v>
      </c>
      <c r="E34">
        <v>69</v>
      </c>
      <c r="G34">
        <v>129</v>
      </c>
      <c r="I34">
        <v>55</v>
      </c>
      <c r="K34">
        <v>182</v>
      </c>
      <c r="N34" t="s">
        <v>34</v>
      </c>
      <c r="O34">
        <v>33</v>
      </c>
      <c r="P34">
        <v>80</v>
      </c>
      <c r="Q34">
        <v>1424</v>
      </c>
      <c r="R34">
        <v>680</v>
      </c>
      <c r="S34">
        <v>3820</v>
      </c>
    </row>
    <row r="35" spans="2:19">
      <c r="B35" t="s">
        <v>35</v>
      </c>
      <c r="C35">
        <v>60.407586978528435</v>
      </c>
      <c r="E35">
        <v>83.104975615726289</v>
      </c>
      <c r="G35">
        <v>48.21268560157791</v>
      </c>
      <c r="I35">
        <v>68.646334907762906</v>
      </c>
      <c r="K35">
        <v>37.112703300074003</v>
      </c>
      <c r="N35" t="s">
        <v>35</v>
      </c>
      <c r="O35">
        <v>50.522701510013114</v>
      </c>
      <c r="P35">
        <v>85.564617378722588</v>
      </c>
      <c r="Q35">
        <v>63.87832153047372</v>
      </c>
      <c r="R35">
        <v>118.59258466796825</v>
      </c>
      <c r="S35">
        <v>52.394639441569218</v>
      </c>
    </row>
    <row r="36" spans="2:19">
      <c r="B36" t="s">
        <v>36</v>
      </c>
      <c r="C36">
        <v>15</v>
      </c>
      <c r="E36">
        <v>64</v>
      </c>
      <c r="G36">
        <v>129</v>
      </c>
      <c r="I36">
        <v>55</v>
      </c>
      <c r="K36">
        <v>185</v>
      </c>
      <c r="N36" t="s">
        <v>36</v>
      </c>
      <c r="O36">
        <v>39</v>
      </c>
      <c r="P36">
        <v>78</v>
      </c>
      <c r="Q36">
        <v>1438</v>
      </c>
      <c r="R36">
        <v>643</v>
      </c>
      <c r="S36">
        <v>3828</v>
      </c>
    </row>
    <row r="37" spans="2:19">
      <c r="B37" t="s">
        <v>37</v>
      </c>
      <c r="C37">
        <v>60.407586978528435</v>
      </c>
      <c r="E37">
        <v>77.082875933427275</v>
      </c>
      <c r="G37">
        <v>48.21268560157791</v>
      </c>
      <c r="I37">
        <v>68.646334907762906</v>
      </c>
      <c r="K37">
        <v>37.724451156668628</v>
      </c>
      <c r="N37" t="s">
        <v>37</v>
      </c>
      <c r="O37">
        <v>59.708647239106398</v>
      </c>
      <c r="P37">
        <v>83.42550194425452</v>
      </c>
      <c r="Q37">
        <v>64.506338736531745</v>
      </c>
      <c r="R37">
        <v>112.13975285515232</v>
      </c>
      <c r="S37">
        <v>52.504366435164123</v>
      </c>
    </row>
    <row r="38" spans="2:19">
      <c r="B38" t="s">
        <v>96</v>
      </c>
      <c r="C38">
        <v>11</v>
      </c>
      <c r="E38">
        <v>60</v>
      </c>
      <c r="G38">
        <v>114</v>
      </c>
      <c r="I38">
        <v>47</v>
      </c>
      <c r="K38">
        <v>131</v>
      </c>
      <c r="N38" t="s">
        <v>106</v>
      </c>
      <c r="O38">
        <v>30</v>
      </c>
      <c r="P38">
        <v>71</v>
      </c>
      <c r="Q38">
        <v>1388</v>
      </c>
      <c r="R38">
        <v>642</v>
      </c>
      <c r="S38">
        <v>3731</v>
      </c>
    </row>
    <row r="39" spans="2:19">
      <c r="B39" t="s">
        <v>97</v>
      </c>
      <c r="C39">
        <v>44.298897117587515</v>
      </c>
      <c r="E39">
        <v>72.26519618758806</v>
      </c>
      <c r="G39">
        <v>42.606559368836287</v>
      </c>
      <c r="I39">
        <v>58.661413466633768</v>
      </c>
      <c r="K39">
        <v>26.712989737965351</v>
      </c>
      <c r="N39" t="s">
        <v>107</v>
      </c>
      <c r="O39">
        <v>45.929728645466469</v>
      </c>
      <c r="P39">
        <v>75.9385979236163</v>
      </c>
      <c r="Q39">
        <v>62.263420143467364</v>
      </c>
      <c r="R39">
        <v>111.96535199534648</v>
      </c>
      <c r="S39">
        <v>51.173926637825851</v>
      </c>
    </row>
    <row r="40" spans="2:19">
      <c r="B40" t="s">
        <v>38</v>
      </c>
      <c r="C40">
        <v>12</v>
      </c>
      <c r="E40">
        <v>64</v>
      </c>
      <c r="G40">
        <v>115</v>
      </c>
      <c r="I40">
        <v>48</v>
      </c>
      <c r="K40">
        <v>150</v>
      </c>
      <c r="N40" t="s">
        <v>42</v>
      </c>
      <c r="O40">
        <v>30</v>
      </c>
      <c r="P40">
        <v>73</v>
      </c>
      <c r="Q40">
        <v>1389</v>
      </c>
      <c r="R40">
        <v>642</v>
      </c>
      <c r="S40">
        <v>3734</v>
      </c>
    </row>
    <row r="41" spans="2:19">
      <c r="B41" t="s">
        <v>39</v>
      </c>
      <c r="C41">
        <v>48.32606958282274</v>
      </c>
      <c r="E41">
        <v>77.082875933427275</v>
      </c>
      <c r="G41">
        <v>42.980301117685727</v>
      </c>
      <c r="I41">
        <v>59.909528646774909</v>
      </c>
      <c r="K41">
        <v>30.587392829731318</v>
      </c>
      <c r="N41" t="s">
        <v>43</v>
      </c>
      <c r="O41">
        <v>45.929728645466469</v>
      </c>
      <c r="P41">
        <v>78.077713358084367</v>
      </c>
      <c r="Q41">
        <v>62.308278515328638</v>
      </c>
      <c r="R41">
        <v>111.96535199534648</v>
      </c>
      <c r="S41">
        <v>51.21507426042394</v>
      </c>
    </row>
    <row r="42" spans="2:19">
      <c r="B42" t="s">
        <v>98</v>
      </c>
      <c r="C42">
        <v>13</v>
      </c>
      <c r="E42">
        <v>62</v>
      </c>
      <c r="G42">
        <v>115</v>
      </c>
      <c r="I42">
        <v>47</v>
      </c>
      <c r="K42">
        <v>156</v>
      </c>
      <c r="N42" t="s">
        <v>104</v>
      </c>
      <c r="O42">
        <v>30</v>
      </c>
      <c r="P42">
        <v>68</v>
      </c>
      <c r="Q42">
        <v>1383</v>
      </c>
      <c r="R42">
        <v>641</v>
      </c>
      <c r="S42">
        <v>3733</v>
      </c>
    </row>
    <row r="43" spans="2:19">
      <c r="B43" t="s">
        <v>99</v>
      </c>
      <c r="C43">
        <v>52.353242048057965</v>
      </c>
      <c r="E43">
        <v>74.67403606050766</v>
      </c>
      <c r="G43">
        <v>42.980301117685727</v>
      </c>
      <c r="I43">
        <v>58.661413466633768</v>
      </c>
      <c r="K43">
        <v>31.810888542920566</v>
      </c>
      <c r="N43" t="s">
        <v>105</v>
      </c>
      <c r="O43">
        <v>45.929728645466469</v>
      </c>
      <c r="P43">
        <v>72.729924771914199</v>
      </c>
      <c r="Q43">
        <v>62.039128284160917</v>
      </c>
      <c r="R43">
        <v>111.79095113554065</v>
      </c>
      <c r="S43">
        <v>51.201358386224577</v>
      </c>
    </row>
    <row r="44" spans="2:19">
      <c r="B44" t="s">
        <v>100</v>
      </c>
      <c r="C44">
        <v>15</v>
      </c>
      <c r="E44">
        <v>63</v>
      </c>
      <c r="G44">
        <v>114</v>
      </c>
      <c r="I44">
        <v>46</v>
      </c>
      <c r="K44">
        <v>155</v>
      </c>
      <c r="N44" t="s">
        <v>102</v>
      </c>
      <c r="O44">
        <v>31</v>
      </c>
      <c r="P44">
        <v>67</v>
      </c>
      <c r="Q44">
        <v>1384</v>
      </c>
      <c r="R44">
        <v>638</v>
      </c>
      <c r="S44">
        <v>3704</v>
      </c>
    </row>
    <row r="45" spans="2:19">
      <c r="B45" t="s">
        <v>101</v>
      </c>
      <c r="C45">
        <v>60.407586978528435</v>
      </c>
      <c r="E45">
        <v>75.87845599696746</v>
      </c>
      <c r="G45">
        <v>42.606559368836287</v>
      </c>
      <c r="I45">
        <v>57.413298286492612</v>
      </c>
      <c r="K45">
        <v>31.606972590722357</v>
      </c>
      <c r="N45" t="s">
        <v>103</v>
      </c>
      <c r="O45">
        <v>47.46071960031535</v>
      </c>
      <c r="P45">
        <v>71.660367054680179</v>
      </c>
      <c r="Q45">
        <v>62.083986656022205</v>
      </c>
      <c r="R45">
        <v>111.26774855612314</v>
      </c>
      <c r="S45">
        <v>50.803598034443034</v>
      </c>
    </row>
    <row r="46" spans="2:19">
      <c r="B46" t="s">
        <v>40</v>
      </c>
      <c r="C46">
        <v>14</v>
      </c>
      <c r="E46">
        <v>64</v>
      </c>
      <c r="G46">
        <v>117</v>
      </c>
      <c r="I46">
        <v>47</v>
      </c>
      <c r="K46">
        <v>168</v>
      </c>
      <c r="N46" t="s">
        <v>40</v>
      </c>
      <c r="O46">
        <v>30</v>
      </c>
      <c r="P46">
        <v>65</v>
      </c>
      <c r="Q46">
        <v>1368</v>
      </c>
      <c r="R46">
        <v>635</v>
      </c>
      <c r="S46">
        <v>3705</v>
      </c>
    </row>
    <row r="47" spans="2:19">
      <c r="B47" t="s">
        <v>41</v>
      </c>
      <c r="C47">
        <v>56.380414513293204</v>
      </c>
      <c r="E47">
        <v>77.082875933427275</v>
      </c>
      <c r="G47">
        <v>43.727784615384614</v>
      </c>
      <c r="I47">
        <v>58.661413466633768</v>
      </c>
      <c r="K47">
        <v>34.257879969299076</v>
      </c>
      <c r="N47" t="s">
        <v>41</v>
      </c>
      <c r="O47">
        <v>45.929728645466469</v>
      </c>
      <c r="P47">
        <v>69.521251620212098</v>
      </c>
      <c r="Q47">
        <v>61.366252706241603</v>
      </c>
      <c r="R47">
        <v>110.74454597670565</v>
      </c>
      <c r="S47">
        <v>50.817313908642404</v>
      </c>
    </row>
    <row r="48" spans="2:19">
      <c r="B48" t="s">
        <v>102</v>
      </c>
      <c r="C48">
        <v>16</v>
      </c>
      <c r="E48">
        <v>63</v>
      </c>
      <c r="G48">
        <v>117</v>
      </c>
      <c r="I48">
        <v>48</v>
      </c>
      <c r="K48">
        <v>169</v>
      </c>
      <c r="N48" t="s">
        <v>100</v>
      </c>
      <c r="O48">
        <v>32</v>
      </c>
      <c r="P48">
        <v>64</v>
      </c>
      <c r="Q48">
        <v>1365</v>
      </c>
      <c r="R48">
        <v>624</v>
      </c>
      <c r="S48">
        <v>3706</v>
      </c>
    </row>
    <row r="49" spans="2:19">
      <c r="B49" t="s">
        <v>103</v>
      </c>
      <c r="C49">
        <v>64.434759443763653</v>
      </c>
      <c r="E49">
        <v>75.87845599696746</v>
      </c>
      <c r="G49">
        <v>43.727784615384614</v>
      </c>
      <c r="I49">
        <v>59.909528646774909</v>
      </c>
      <c r="K49">
        <v>34.461795921497284</v>
      </c>
      <c r="N49" t="s">
        <v>101</v>
      </c>
      <c r="O49">
        <v>48.991710555164232</v>
      </c>
      <c r="P49">
        <v>68.451693902978079</v>
      </c>
      <c r="Q49">
        <v>61.231677590657739</v>
      </c>
      <c r="R49">
        <v>108.82613651884145</v>
      </c>
      <c r="S49">
        <v>50.83102978284176</v>
      </c>
    </row>
    <row r="50" spans="2:19">
      <c r="B50" t="s">
        <v>104</v>
      </c>
      <c r="C50">
        <v>16</v>
      </c>
      <c r="E50">
        <v>60</v>
      </c>
      <c r="G50">
        <v>119</v>
      </c>
      <c r="I50">
        <v>47</v>
      </c>
      <c r="K50">
        <v>166</v>
      </c>
      <c r="N50" t="s">
        <v>98</v>
      </c>
      <c r="O50">
        <v>31</v>
      </c>
      <c r="P50">
        <v>58</v>
      </c>
      <c r="Q50">
        <v>1343</v>
      </c>
      <c r="R50">
        <v>620</v>
      </c>
      <c r="S50">
        <v>3670</v>
      </c>
    </row>
    <row r="51" spans="2:19">
      <c r="B51" t="s">
        <v>105</v>
      </c>
      <c r="C51">
        <v>64.434759443763653</v>
      </c>
      <c r="E51">
        <v>72.26519618758806</v>
      </c>
      <c r="G51">
        <v>44.475268113083494</v>
      </c>
      <c r="I51">
        <v>58.661413466633768</v>
      </c>
      <c r="K51">
        <v>33.850048064902658</v>
      </c>
      <c r="N51" t="s">
        <v>99</v>
      </c>
      <c r="O51">
        <v>47.46071960031535</v>
      </c>
      <c r="P51">
        <v>62.034347599573884</v>
      </c>
      <c r="Q51">
        <v>60.244793409709409</v>
      </c>
      <c r="R51">
        <v>108.12853307961811</v>
      </c>
      <c r="S51">
        <v>50.337258311664669</v>
      </c>
    </row>
    <row r="52" spans="2:19">
      <c r="B52" t="s">
        <v>42</v>
      </c>
      <c r="C52">
        <v>16</v>
      </c>
      <c r="E52">
        <v>60</v>
      </c>
      <c r="G52">
        <v>120</v>
      </c>
      <c r="I52">
        <v>47</v>
      </c>
      <c r="K52">
        <v>166</v>
      </c>
      <c r="N52" t="s">
        <v>38</v>
      </c>
      <c r="O52">
        <v>30</v>
      </c>
      <c r="P52">
        <v>56</v>
      </c>
      <c r="Q52">
        <v>1331</v>
      </c>
      <c r="R52">
        <v>613</v>
      </c>
      <c r="S52">
        <v>3596</v>
      </c>
    </row>
    <row r="53" spans="2:19">
      <c r="B53" t="s">
        <v>43</v>
      </c>
      <c r="C53">
        <v>64.434759443763653</v>
      </c>
      <c r="E53">
        <v>72.26519618758806</v>
      </c>
      <c r="G53">
        <v>44.849009861932942</v>
      </c>
      <c r="I53">
        <v>58.661413466633768</v>
      </c>
      <c r="K53">
        <v>33.850048064902658</v>
      </c>
      <c r="N53" t="s">
        <v>39</v>
      </c>
      <c r="O53">
        <v>45.929728645466469</v>
      </c>
      <c r="P53">
        <v>59.89523216510581</v>
      </c>
      <c r="Q53">
        <v>59.70649294737396</v>
      </c>
      <c r="R53">
        <v>106.90772706097725</v>
      </c>
      <c r="S53">
        <v>49.322283620911762</v>
      </c>
    </row>
    <row r="54" spans="2:19">
      <c r="B54" t="s">
        <v>106</v>
      </c>
      <c r="C54">
        <v>16</v>
      </c>
      <c r="E54">
        <v>60</v>
      </c>
      <c r="G54">
        <v>122</v>
      </c>
      <c r="I54">
        <v>47</v>
      </c>
      <c r="K54">
        <v>167</v>
      </c>
      <c r="N54" t="s">
        <v>96</v>
      </c>
      <c r="O54">
        <v>29</v>
      </c>
      <c r="P54">
        <v>51</v>
      </c>
      <c r="Q54">
        <v>1301</v>
      </c>
      <c r="R54">
        <v>589</v>
      </c>
      <c r="S54">
        <v>3417</v>
      </c>
    </row>
    <row r="55" spans="2:19">
      <c r="B55" t="s">
        <v>107</v>
      </c>
      <c r="C55">
        <v>64.434759443763653</v>
      </c>
      <c r="E55">
        <v>72.26519618758806</v>
      </c>
      <c r="G55">
        <v>45.596493359631815</v>
      </c>
      <c r="I55">
        <v>58.661413466633768</v>
      </c>
      <c r="K55">
        <v>34.053964017100867</v>
      </c>
      <c r="N55" t="s">
        <v>97</v>
      </c>
      <c r="O55">
        <v>44.398737690617573</v>
      </c>
      <c r="P55">
        <v>54.547443578935642</v>
      </c>
      <c r="Q55">
        <v>58.360741791535325</v>
      </c>
      <c r="R55">
        <v>102.72210642563721</v>
      </c>
      <c r="S55">
        <v>46.867142139225663</v>
      </c>
    </row>
    <row r="56" spans="2:19">
      <c r="B56" t="s">
        <v>108</v>
      </c>
      <c r="C56">
        <v>15</v>
      </c>
      <c r="E56">
        <v>62</v>
      </c>
      <c r="G56">
        <v>129</v>
      </c>
      <c r="I56">
        <v>51</v>
      </c>
      <c r="K56">
        <v>183</v>
      </c>
      <c r="N56" t="s">
        <v>118</v>
      </c>
      <c r="O56">
        <v>33</v>
      </c>
      <c r="P56">
        <v>78</v>
      </c>
      <c r="Q56">
        <v>1395</v>
      </c>
      <c r="R56">
        <v>676</v>
      </c>
      <c r="S56">
        <v>3919</v>
      </c>
    </row>
    <row r="57" spans="2:19">
      <c r="B57" t="s">
        <v>109</v>
      </c>
      <c r="C57">
        <v>60.407586978528435</v>
      </c>
      <c r="E57">
        <v>74.67403606050766</v>
      </c>
      <c r="G57">
        <v>48.21268560157791</v>
      </c>
      <c r="I57">
        <v>63.653874187198333</v>
      </c>
      <c r="K57">
        <v>37.316619252272204</v>
      </c>
      <c r="N57" t="s">
        <v>119</v>
      </c>
      <c r="O57">
        <v>50.522701510013114</v>
      </c>
      <c r="P57">
        <v>83.42550194425452</v>
      </c>
      <c r="Q57">
        <v>62.577428746496366</v>
      </c>
      <c r="R57">
        <v>117.8949812287449</v>
      </c>
      <c r="S57">
        <v>53.752510987306216</v>
      </c>
    </row>
    <row r="58" spans="2:19">
      <c r="B58" t="s">
        <v>44</v>
      </c>
      <c r="C58">
        <v>14</v>
      </c>
      <c r="E58">
        <v>63</v>
      </c>
      <c r="G58">
        <v>149</v>
      </c>
      <c r="I58">
        <v>51</v>
      </c>
      <c r="K58">
        <v>185</v>
      </c>
      <c r="N58" t="s">
        <v>48</v>
      </c>
      <c r="O58">
        <v>32</v>
      </c>
      <c r="P58">
        <v>78</v>
      </c>
      <c r="Q58">
        <v>1396</v>
      </c>
      <c r="R58">
        <v>671</v>
      </c>
      <c r="S58">
        <v>3918</v>
      </c>
    </row>
    <row r="59" spans="2:19">
      <c r="B59" t="s">
        <v>45</v>
      </c>
      <c r="C59">
        <v>56.380414513293204</v>
      </c>
      <c r="E59">
        <v>75.87845599696746</v>
      </c>
      <c r="G59">
        <v>55.687520578566726</v>
      </c>
      <c r="I59">
        <v>63.653874187198333</v>
      </c>
      <c r="K59">
        <v>37.724451156668628</v>
      </c>
      <c r="N59" t="s">
        <v>49</v>
      </c>
      <c r="O59">
        <v>48.991710555164232</v>
      </c>
      <c r="P59">
        <v>83.42550194425452</v>
      </c>
      <c r="Q59">
        <v>62.622287118357654</v>
      </c>
      <c r="R59">
        <v>117.02297692971572</v>
      </c>
      <c r="S59">
        <v>53.73879511310686</v>
      </c>
    </row>
    <row r="60" spans="2:19">
      <c r="B60" t="s">
        <v>110</v>
      </c>
      <c r="C60">
        <v>14</v>
      </c>
      <c r="E60">
        <v>63</v>
      </c>
      <c r="G60">
        <v>151</v>
      </c>
      <c r="I60">
        <v>54</v>
      </c>
      <c r="K60">
        <v>187</v>
      </c>
      <c r="N60" t="s">
        <v>116</v>
      </c>
      <c r="O60">
        <v>34</v>
      </c>
      <c r="P60">
        <v>77</v>
      </c>
      <c r="Q60">
        <v>1383</v>
      </c>
      <c r="R60">
        <v>675</v>
      </c>
      <c r="S60">
        <v>3924</v>
      </c>
    </row>
    <row r="61" spans="2:19">
      <c r="B61" t="s">
        <v>111</v>
      </c>
      <c r="C61">
        <v>56.380414513293204</v>
      </c>
      <c r="E61">
        <v>75.87845599696746</v>
      </c>
      <c r="G61">
        <v>56.435004076265614</v>
      </c>
      <c r="I61">
        <v>67.398219727621765</v>
      </c>
      <c r="K61">
        <v>38.132283061065039</v>
      </c>
      <c r="N61" t="s">
        <v>117</v>
      </c>
      <c r="O61">
        <v>52.053692464861996</v>
      </c>
      <c r="P61">
        <v>82.355944227020487</v>
      </c>
      <c r="Q61">
        <v>62.039128284160917</v>
      </c>
      <c r="R61">
        <v>117.72058036893907</v>
      </c>
      <c r="S61">
        <v>53.821090358303046</v>
      </c>
    </row>
    <row r="62" spans="2:19">
      <c r="B62" t="s">
        <v>112</v>
      </c>
      <c r="C62">
        <v>14</v>
      </c>
      <c r="E62">
        <v>61</v>
      </c>
      <c r="G62">
        <v>134</v>
      </c>
      <c r="I62">
        <v>53</v>
      </c>
      <c r="K62">
        <v>185</v>
      </c>
      <c r="N62" t="s">
        <v>114</v>
      </c>
      <c r="O62">
        <v>34</v>
      </c>
      <c r="P62">
        <v>79</v>
      </c>
      <c r="Q62">
        <v>1382</v>
      </c>
      <c r="R62">
        <v>680</v>
      </c>
      <c r="S62">
        <v>3941</v>
      </c>
    </row>
    <row r="63" spans="2:19">
      <c r="B63" t="s">
        <v>113</v>
      </c>
      <c r="C63">
        <v>56.380414513293204</v>
      </c>
      <c r="E63">
        <v>73.46961612404786</v>
      </c>
      <c r="G63">
        <v>50.08139434582511</v>
      </c>
      <c r="I63">
        <v>66.150104547480638</v>
      </c>
      <c r="K63">
        <v>37.724451156668628</v>
      </c>
      <c r="N63" t="s">
        <v>115</v>
      </c>
      <c r="O63">
        <v>52.053692464861996</v>
      </c>
      <c r="P63">
        <v>84.495059661488568</v>
      </c>
      <c r="Q63">
        <v>61.994269912299622</v>
      </c>
      <c r="R63">
        <v>118.59258466796825</v>
      </c>
      <c r="S63">
        <v>54.054260219692225</v>
      </c>
    </row>
    <row r="64" spans="2:19">
      <c r="B64" t="s">
        <v>46</v>
      </c>
      <c r="C64">
        <v>16</v>
      </c>
      <c r="E64">
        <v>64</v>
      </c>
      <c r="G64">
        <v>132</v>
      </c>
      <c r="I64">
        <v>53</v>
      </c>
      <c r="K64">
        <v>181</v>
      </c>
      <c r="N64" t="s">
        <v>46</v>
      </c>
      <c r="O64">
        <v>33</v>
      </c>
      <c r="P64">
        <v>79</v>
      </c>
      <c r="Q64">
        <v>1380</v>
      </c>
      <c r="R64">
        <v>681</v>
      </c>
      <c r="S64">
        <v>3940</v>
      </c>
    </row>
    <row r="65" spans="2:19">
      <c r="B65" t="s">
        <v>47</v>
      </c>
      <c r="C65">
        <v>64.434759443763653</v>
      </c>
      <c r="E65">
        <v>77.082875933427275</v>
      </c>
      <c r="G65">
        <v>49.33391084812623</v>
      </c>
      <c r="I65">
        <v>66.150104547480638</v>
      </c>
      <c r="K65">
        <v>36.908787347875787</v>
      </c>
      <c r="N65" t="s">
        <v>47</v>
      </c>
      <c r="O65">
        <v>50.522701510013114</v>
      </c>
      <c r="P65">
        <v>84.495059661488568</v>
      </c>
      <c r="Q65">
        <v>61.90455316857706</v>
      </c>
      <c r="R65">
        <v>118.76698552777408</v>
      </c>
      <c r="S65">
        <v>54.040544345492862</v>
      </c>
    </row>
    <row r="66" spans="2:19">
      <c r="B66" t="s">
        <v>114</v>
      </c>
      <c r="C66">
        <v>17</v>
      </c>
      <c r="E66">
        <v>64</v>
      </c>
      <c r="G66">
        <v>132</v>
      </c>
      <c r="I66">
        <v>52</v>
      </c>
      <c r="K66">
        <v>183</v>
      </c>
      <c r="N66" t="s">
        <v>112</v>
      </c>
      <c r="O66">
        <v>34</v>
      </c>
      <c r="P66">
        <v>81</v>
      </c>
      <c r="Q66">
        <v>1368</v>
      </c>
      <c r="R66">
        <v>671</v>
      </c>
      <c r="S66">
        <v>3912</v>
      </c>
    </row>
    <row r="67" spans="2:19">
      <c r="B67" t="s">
        <v>115</v>
      </c>
      <c r="C67">
        <v>68.461931908998892</v>
      </c>
      <c r="E67">
        <v>77.082875933427275</v>
      </c>
      <c r="G67">
        <v>49.33391084812623</v>
      </c>
      <c r="I67">
        <v>64.901989367339482</v>
      </c>
      <c r="K67">
        <v>37.316619252272204</v>
      </c>
      <c r="N67" t="s">
        <v>113</v>
      </c>
      <c r="O67">
        <v>52.053692464861996</v>
      </c>
      <c r="P67">
        <v>86.634175095956621</v>
      </c>
      <c r="Q67">
        <v>61.366252706241603</v>
      </c>
      <c r="R67">
        <v>117.02297692971572</v>
      </c>
      <c r="S67">
        <v>53.656499867910675</v>
      </c>
    </row>
    <row r="68" spans="2:19">
      <c r="B68" t="s">
        <v>116</v>
      </c>
      <c r="C68">
        <v>16</v>
      </c>
      <c r="E68">
        <v>64</v>
      </c>
      <c r="G68">
        <v>132</v>
      </c>
      <c r="I68">
        <v>54</v>
      </c>
      <c r="K68">
        <v>183</v>
      </c>
      <c r="N68" t="s">
        <v>110</v>
      </c>
      <c r="O68">
        <v>31</v>
      </c>
      <c r="P68">
        <v>77</v>
      </c>
      <c r="Q68">
        <v>1350</v>
      </c>
      <c r="R68">
        <v>667</v>
      </c>
      <c r="S68">
        <v>3900</v>
      </c>
    </row>
    <row r="69" spans="2:19">
      <c r="B69" t="s">
        <v>117</v>
      </c>
      <c r="C69">
        <v>64.434759443763653</v>
      </c>
      <c r="E69">
        <v>77.082875933427275</v>
      </c>
      <c r="G69">
        <v>49.33391084812623</v>
      </c>
      <c r="I69">
        <v>67.398219727621765</v>
      </c>
      <c r="K69">
        <v>37.316619252272204</v>
      </c>
      <c r="N69" t="s">
        <v>111</v>
      </c>
      <c r="O69">
        <v>47.46071960031535</v>
      </c>
      <c r="P69">
        <v>82.355944227020487</v>
      </c>
      <c r="Q69">
        <v>60.558802012738425</v>
      </c>
      <c r="R69">
        <v>116.3253734904924</v>
      </c>
      <c r="S69">
        <v>53.491909377518311</v>
      </c>
    </row>
    <row r="70" spans="2:19">
      <c r="B70" t="s">
        <v>48</v>
      </c>
      <c r="C70">
        <v>16</v>
      </c>
      <c r="E70">
        <v>63</v>
      </c>
      <c r="G70">
        <v>132</v>
      </c>
      <c r="I70">
        <v>53</v>
      </c>
      <c r="K70">
        <v>183</v>
      </c>
      <c r="N70" t="s">
        <v>44</v>
      </c>
      <c r="O70">
        <v>32</v>
      </c>
      <c r="P70">
        <v>72</v>
      </c>
      <c r="Q70">
        <v>1338</v>
      </c>
      <c r="R70">
        <v>656</v>
      </c>
      <c r="S70">
        <v>3865</v>
      </c>
    </row>
    <row r="71" spans="2:19">
      <c r="B71" t="s">
        <v>49</v>
      </c>
      <c r="C71">
        <v>64.434759443763653</v>
      </c>
      <c r="E71">
        <v>75.87845599696746</v>
      </c>
      <c r="G71">
        <v>49.33391084812623</v>
      </c>
      <c r="I71">
        <v>66.150104547480638</v>
      </c>
      <c r="K71">
        <v>37.316619252272204</v>
      </c>
      <c r="N71" t="s">
        <v>45</v>
      </c>
      <c r="O71">
        <v>48.991710555164232</v>
      </c>
      <c r="P71">
        <v>77.008155640850319</v>
      </c>
      <c r="Q71">
        <v>60.020501550402976</v>
      </c>
      <c r="R71">
        <v>114.4069640326282</v>
      </c>
      <c r="S71">
        <v>53.011853780540584</v>
      </c>
    </row>
    <row r="72" spans="2:19">
      <c r="B72" t="s">
        <v>118</v>
      </c>
      <c r="C72">
        <v>16</v>
      </c>
      <c r="E72">
        <v>61</v>
      </c>
      <c r="G72">
        <v>136</v>
      </c>
      <c r="I72">
        <v>53</v>
      </c>
      <c r="K72">
        <v>197</v>
      </c>
      <c r="N72" t="s">
        <v>108</v>
      </c>
      <c r="O72">
        <v>31</v>
      </c>
      <c r="P72">
        <v>62</v>
      </c>
      <c r="Q72">
        <v>1297</v>
      </c>
      <c r="R72">
        <v>630</v>
      </c>
      <c r="S72">
        <v>3732</v>
      </c>
    </row>
    <row r="73" spans="2:19">
      <c r="B73" t="s">
        <v>119</v>
      </c>
      <c r="C73">
        <v>64.434759443763653</v>
      </c>
      <c r="E73">
        <v>73.46961612404786</v>
      </c>
      <c r="G73">
        <v>50.828877843523998</v>
      </c>
      <c r="I73">
        <v>66.150104547480638</v>
      </c>
      <c r="K73">
        <v>40.171442583047124</v>
      </c>
      <c r="N73" t="s">
        <v>109</v>
      </c>
      <c r="O73">
        <v>47.46071960031535</v>
      </c>
      <c r="P73">
        <v>66.312578468509997</v>
      </c>
      <c r="Q73">
        <v>58.181308304090166</v>
      </c>
      <c r="R73">
        <v>109.87254167767647</v>
      </c>
      <c r="S73">
        <v>51.187642512025221</v>
      </c>
    </row>
    <row r="74" spans="2:19">
      <c r="B74" t="s">
        <v>50</v>
      </c>
      <c r="C74">
        <v>17</v>
      </c>
      <c r="E74">
        <v>78</v>
      </c>
      <c r="G74">
        <v>120</v>
      </c>
      <c r="I74">
        <v>52</v>
      </c>
      <c r="K74">
        <v>137</v>
      </c>
      <c r="N74" t="s">
        <v>50</v>
      </c>
      <c r="O74">
        <v>30</v>
      </c>
      <c r="P74">
        <v>78</v>
      </c>
      <c r="Q74">
        <v>1364</v>
      </c>
      <c r="R74">
        <v>609</v>
      </c>
      <c r="S74">
        <v>3662</v>
      </c>
    </row>
    <row r="75" spans="2:19">
      <c r="B75" t="s">
        <v>51</v>
      </c>
      <c r="C75">
        <v>68.461931908998892</v>
      </c>
      <c r="E75">
        <v>93.94475504386449</v>
      </c>
      <c r="G75">
        <v>44.849009861932942</v>
      </c>
      <c r="I75">
        <v>64.901989367339482</v>
      </c>
      <c r="K75">
        <v>27.936485451154599</v>
      </c>
      <c r="N75" t="s">
        <v>51</v>
      </c>
      <c r="O75">
        <v>45.929728645466469</v>
      </c>
      <c r="P75">
        <v>83.42550194425452</v>
      </c>
      <c r="Q75">
        <v>61.186819218796444</v>
      </c>
      <c r="R75">
        <v>106.21012362175391</v>
      </c>
      <c r="S75">
        <v>50.227531318069765</v>
      </c>
    </row>
    <row r="76" spans="2:19">
      <c r="B76" t="s">
        <v>52</v>
      </c>
      <c r="C76">
        <v>16</v>
      </c>
      <c r="E76">
        <v>78</v>
      </c>
      <c r="G76">
        <v>127</v>
      </c>
      <c r="I76">
        <v>56</v>
      </c>
      <c r="K76">
        <v>196</v>
      </c>
      <c r="N76" t="s">
        <v>52</v>
      </c>
      <c r="O76">
        <v>33</v>
      </c>
      <c r="P76">
        <v>78</v>
      </c>
      <c r="Q76">
        <v>1375</v>
      </c>
      <c r="R76">
        <v>667</v>
      </c>
      <c r="S76">
        <v>3827</v>
      </c>
    </row>
    <row r="77" spans="2:19">
      <c r="B77" t="s">
        <v>53</v>
      </c>
      <c r="C77">
        <v>64.434759443763653</v>
      </c>
      <c r="E77">
        <v>93.94475504386449</v>
      </c>
      <c r="G77">
        <v>47.465202103879015</v>
      </c>
      <c r="I77">
        <v>69.894450087904062</v>
      </c>
      <c r="K77">
        <v>39.967526630848923</v>
      </c>
      <c r="N77" t="s">
        <v>53</v>
      </c>
      <c r="O77">
        <v>50.522701510013114</v>
      </c>
      <c r="P77">
        <v>83.42550194425452</v>
      </c>
      <c r="Q77">
        <v>61.68026130927062</v>
      </c>
      <c r="R77">
        <v>116.3253734904924</v>
      </c>
      <c r="S77">
        <v>52.490650560964774</v>
      </c>
    </row>
    <row r="78" spans="2:19">
      <c r="B78" t="s">
        <v>54</v>
      </c>
      <c r="C78">
        <v>10</v>
      </c>
      <c r="E78">
        <v>51</v>
      </c>
      <c r="G78">
        <v>130</v>
      </c>
      <c r="I78">
        <v>52</v>
      </c>
      <c r="K78">
        <v>195</v>
      </c>
      <c r="N78" t="s">
        <v>54</v>
      </c>
      <c r="O78">
        <v>22</v>
      </c>
      <c r="P78">
        <v>62</v>
      </c>
      <c r="Q78">
        <v>1297</v>
      </c>
      <c r="R78">
        <v>571</v>
      </c>
      <c r="S78">
        <v>3674</v>
      </c>
    </row>
    <row r="79" spans="2:19">
      <c r="B79" t="s">
        <v>55</v>
      </c>
      <c r="C79">
        <v>40.271724652352283</v>
      </c>
      <c r="E79">
        <v>61.42541675944986</v>
      </c>
      <c r="G79">
        <v>48.58642735042735</v>
      </c>
      <c r="I79">
        <v>64.901989367339482</v>
      </c>
      <c r="K79">
        <v>39.763610678650707</v>
      </c>
      <c r="N79" t="s">
        <v>55</v>
      </c>
      <c r="O79">
        <v>33.681801006675407</v>
      </c>
      <c r="P79">
        <v>66.312578468509997</v>
      </c>
      <c r="Q79">
        <v>58.181308304090166</v>
      </c>
      <c r="R79">
        <v>99.58289094913215</v>
      </c>
      <c r="S79">
        <v>50.392121808462115</v>
      </c>
    </row>
    <row r="80" spans="2:19">
      <c r="B80" t="s">
        <v>56</v>
      </c>
      <c r="C80">
        <v>14</v>
      </c>
      <c r="E80">
        <v>50</v>
      </c>
      <c r="G80">
        <v>153</v>
      </c>
      <c r="I80">
        <v>55</v>
      </c>
      <c r="K80">
        <v>178</v>
      </c>
      <c r="N80" t="s">
        <v>56</v>
      </c>
      <c r="O80">
        <v>26</v>
      </c>
      <c r="P80">
        <v>68</v>
      </c>
      <c r="Q80">
        <v>1341</v>
      </c>
      <c r="R80">
        <v>614</v>
      </c>
      <c r="S80">
        <v>3847</v>
      </c>
    </row>
    <row r="81" spans="2:19">
      <c r="B81" t="s">
        <v>57</v>
      </c>
      <c r="C81">
        <v>56.380414513293204</v>
      </c>
      <c r="E81">
        <v>60.220996822990053</v>
      </c>
      <c r="G81">
        <v>57.182487573964494</v>
      </c>
      <c r="I81">
        <v>68.646334907762906</v>
      </c>
      <c r="K81">
        <v>36.297039491281161</v>
      </c>
      <c r="N81" t="s">
        <v>57</v>
      </c>
      <c r="O81">
        <v>39.805764826070934</v>
      </c>
      <c r="P81">
        <v>72.729924771914199</v>
      </c>
      <c r="Q81">
        <v>60.155076665986833</v>
      </c>
      <c r="R81">
        <v>107.08212792078309</v>
      </c>
      <c r="S81">
        <v>52.764968044952035</v>
      </c>
    </row>
    <row r="82" spans="2:19">
      <c r="B82" t="s">
        <v>58</v>
      </c>
      <c r="C82">
        <v>13</v>
      </c>
      <c r="E82">
        <v>61</v>
      </c>
      <c r="G82">
        <v>130</v>
      </c>
      <c r="I82">
        <v>56</v>
      </c>
      <c r="K82">
        <v>187</v>
      </c>
      <c r="N82" t="s">
        <v>58</v>
      </c>
      <c r="O82">
        <v>31</v>
      </c>
      <c r="P82">
        <v>75</v>
      </c>
      <c r="Q82">
        <v>1378</v>
      </c>
      <c r="R82">
        <v>606</v>
      </c>
      <c r="S82">
        <v>3679</v>
      </c>
    </row>
    <row r="83" spans="2:19">
      <c r="B83" t="s">
        <v>59</v>
      </c>
      <c r="C83">
        <v>52.353242048057965</v>
      </c>
      <c r="E83">
        <v>73.46961612404786</v>
      </c>
      <c r="G83">
        <v>48.58642735042735</v>
      </c>
      <c r="I83">
        <v>69.894450087904062</v>
      </c>
      <c r="K83">
        <v>38.132283061065039</v>
      </c>
      <c r="N83" t="s">
        <v>59</v>
      </c>
      <c r="O83">
        <v>47.46071960031535</v>
      </c>
      <c r="P83">
        <v>80.21682879255242</v>
      </c>
      <c r="Q83">
        <v>61.814836424854477</v>
      </c>
      <c r="R83">
        <v>105.68692104233642</v>
      </c>
      <c r="S83">
        <v>50.460701179458944</v>
      </c>
    </row>
    <row r="84" spans="2:19">
      <c r="B84" t="s">
        <v>60</v>
      </c>
      <c r="C84">
        <v>15</v>
      </c>
      <c r="E84">
        <v>60</v>
      </c>
      <c r="G84">
        <v>126</v>
      </c>
      <c r="I84">
        <v>51</v>
      </c>
      <c r="K84">
        <v>181</v>
      </c>
      <c r="N84" t="s">
        <v>60</v>
      </c>
      <c r="O84">
        <v>33</v>
      </c>
      <c r="P84">
        <v>79</v>
      </c>
      <c r="Q84">
        <v>1408</v>
      </c>
      <c r="R84">
        <v>635</v>
      </c>
      <c r="S84">
        <v>3696</v>
      </c>
    </row>
    <row r="85" spans="2:19">
      <c r="B85" t="s">
        <v>61</v>
      </c>
      <c r="C85">
        <v>60.407586978528435</v>
      </c>
      <c r="E85">
        <v>72.26519618758806</v>
      </c>
      <c r="G85">
        <v>47.091460355029582</v>
      </c>
      <c r="I85">
        <v>63.653874187198333</v>
      </c>
      <c r="K85">
        <v>36.908787347875787</v>
      </c>
      <c r="N85" t="s">
        <v>61</v>
      </c>
      <c r="O85">
        <v>50.522701510013114</v>
      </c>
      <c r="P85">
        <v>84.495059661488568</v>
      </c>
      <c r="Q85">
        <v>63.160587580693111</v>
      </c>
      <c r="R85">
        <v>110.74454597670565</v>
      </c>
      <c r="S85">
        <v>50.69387104084813</v>
      </c>
    </row>
    <row r="86" spans="2:19">
      <c r="B86" t="s">
        <v>62</v>
      </c>
      <c r="C86">
        <v>15</v>
      </c>
      <c r="E86">
        <v>58</v>
      </c>
      <c r="G86">
        <v>124</v>
      </c>
      <c r="I86">
        <v>52</v>
      </c>
      <c r="K86">
        <v>172</v>
      </c>
      <c r="N86" t="s">
        <v>62</v>
      </c>
      <c r="O86">
        <v>33</v>
      </c>
      <c r="P86">
        <v>78</v>
      </c>
      <c r="Q86">
        <v>1427</v>
      </c>
      <c r="R86">
        <v>646</v>
      </c>
      <c r="S86">
        <v>3693</v>
      </c>
    </row>
    <row r="87" spans="2:19">
      <c r="B87" t="s">
        <v>63</v>
      </c>
      <c r="C87">
        <v>60.407586978528435</v>
      </c>
      <c r="E87">
        <v>69.856356314668474</v>
      </c>
      <c r="G87">
        <v>46.343976857330702</v>
      </c>
      <c r="I87">
        <v>64.901989367339482</v>
      </c>
      <c r="K87">
        <v>35.073543778091903</v>
      </c>
      <c r="N87" t="s">
        <v>63</v>
      </c>
      <c r="O87">
        <v>50.522701510013114</v>
      </c>
      <c r="P87">
        <v>83.42550194425452</v>
      </c>
      <c r="Q87">
        <v>64.012896646057584</v>
      </c>
      <c r="R87">
        <v>112.66295543456984</v>
      </c>
      <c r="S87">
        <v>50.652723418250034</v>
      </c>
    </row>
    <row r="88" spans="2:19">
      <c r="B88" t="s">
        <v>64</v>
      </c>
      <c r="C88">
        <v>13</v>
      </c>
      <c r="E88">
        <v>61</v>
      </c>
      <c r="G88">
        <v>136</v>
      </c>
      <c r="I88">
        <v>58</v>
      </c>
      <c r="K88">
        <v>200</v>
      </c>
      <c r="N88" t="s">
        <v>64</v>
      </c>
      <c r="O88">
        <v>33</v>
      </c>
      <c r="P88">
        <v>83</v>
      </c>
      <c r="Q88">
        <v>1373</v>
      </c>
      <c r="R88">
        <v>650</v>
      </c>
      <c r="S88">
        <v>3808</v>
      </c>
    </row>
    <row r="89" spans="2:19">
      <c r="B89" t="s">
        <v>65</v>
      </c>
      <c r="C89">
        <v>52.353242048057965</v>
      </c>
      <c r="E89">
        <v>59</v>
      </c>
      <c r="G89">
        <v>50.828877843523998</v>
      </c>
      <c r="I89">
        <v>72.390680448186345</v>
      </c>
      <c r="K89">
        <v>40.783190439641757</v>
      </c>
      <c r="N89" t="s">
        <v>65</v>
      </c>
      <c r="O89">
        <v>50.522701510013114</v>
      </c>
      <c r="P89">
        <v>88.773290530424688</v>
      </c>
      <c r="Q89">
        <v>61.590544565548043</v>
      </c>
      <c r="R89">
        <v>113.36055887379318</v>
      </c>
      <c r="S89">
        <v>52.230048951176862</v>
      </c>
    </row>
    <row r="90" spans="2:19">
      <c r="B90" t="s">
        <v>66</v>
      </c>
      <c r="C90">
        <v>16</v>
      </c>
      <c r="E90">
        <v>63</v>
      </c>
      <c r="G90">
        <v>134</v>
      </c>
      <c r="I90">
        <v>56</v>
      </c>
      <c r="K90">
        <v>196</v>
      </c>
      <c r="N90" t="s">
        <v>66</v>
      </c>
      <c r="O90">
        <v>34</v>
      </c>
      <c r="P90">
        <v>81</v>
      </c>
      <c r="Q90">
        <v>1388</v>
      </c>
      <c r="R90">
        <v>679</v>
      </c>
      <c r="S90">
        <v>3847</v>
      </c>
    </row>
    <row r="91" spans="2:19">
      <c r="B91" t="s">
        <v>67</v>
      </c>
      <c r="C91">
        <v>64.434759443763653</v>
      </c>
      <c r="E91">
        <v>59</v>
      </c>
      <c r="G91">
        <v>50.08139434582511</v>
      </c>
      <c r="I91">
        <v>69.894450087904062</v>
      </c>
      <c r="K91">
        <v>39.967526630848923</v>
      </c>
      <c r="N91" t="s">
        <v>67</v>
      </c>
      <c r="O91">
        <v>52.053692464861996</v>
      </c>
      <c r="P91">
        <v>86.634175095956621</v>
      </c>
      <c r="Q91">
        <v>62.263420143467364</v>
      </c>
      <c r="R91">
        <v>118.41818380816241</v>
      </c>
      <c r="S91">
        <v>52.764968044952035</v>
      </c>
    </row>
    <row r="92" spans="2:19">
      <c r="B92" t="s">
        <v>68</v>
      </c>
      <c r="C92">
        <v>16</v>
      </c>
      <c r="E92">
        <v>60</v>
      </c>
      <c r="G92">
        <v>135</v>
      </c>
      <c r="I92">
        <v>56</v>
      </c>
      <c r="K92">
        <v>193</v>
      </c>
      <c r="N92" t="s">
        <v>68</v>
      </c>
      <c r="O92">
        <v>33</v>
      </c>
      <c r="P92">
        <v>79</v>
      </c>
      <c r="Q92">
        <v>1411</v>
      </c>
      <c r="R92">
        <v>691</v>
      </c>
      <c r="S92">
        <v>3868</v>
      </c>
    </row>
    <row r="93" spans="2:19">
      <c r="B93" t="s">
        <v>69</v>
      </c>
      <c r="C93">
        <v>64.434759443763653</v>
      </c>
      <c r="E93">
        <v>72.26519618758806</v>
      </c>
      <c r="G93">
        <v>50.455136094674558</v>
      </c>
      <c r="I93">
        <v>69.894450087904062</v>
      </c>
      <c r="K93">
        <v>39.355778774254297</v>
      </c>
      <c r="N93" t="s">
        <v>69</v>
      </c>
      <c r="O93">
        <v>50.522701510013114</v>
      </c>
      <c r="P93">
        <v>84.495059661488568</v>
      </c>
      <c r="Q93">
        <v>63.295162696276982</v>
      </c>
      <c r="R93">
        <v>120.51099412583245</v>
      </c>
      <c r="S93">
        <v>53.05300140313868</v>
      </c>
    </row>
    <row r="94" spans="2:19">
      <c r="B94" t="s">
        <v>58</v>
      </c>
      <c r="C94">
        <v>14</v>
      </c>
      <c r="E94">
        <v>63</v>
      </c>
      <c r="G94">
        <v>130</v>
      </c>
      <c r="I94">
        <v>56</v>
      </c>
      <c r="K94">
        <v>186</v>
      </c>
      <c r="N94" t="s">
        <v>58</v>
      </c>
      <c r="O94">
        <v>31</v>
      </c>
      <c r="P94">
        <v>77</v>
      </c>
      <c r="Q94">
        <v>1392</v>
      </c>
      <c r="R94">
        <v>611</v>
      </c>
      <c r="S94">
        <v>3685</v>
      </c>
    </row>
    <row r="95" spans="2:19">
      <c r="B95" t="s">
        <v>70</v>
      </c>
      <c r="C95">
        <v>56.380414513293204</v>
      </c>
      <c r="E95">
        <v>75.87845599696746</v>
      </c>
      <c r="G95">
        <v>48.58642735042735</v>
      </c>
      <c r="I95">
        <v>69.894450087904062</v>
      </c>
      <c r="K95">
        <v>37.92836710886683</v>
      </c>
      <c r="N95" t="s">
        <v>70</v>
      </c>
      <c r="O95">
        <v>47.46071960031535</v>
      </c>
      <c r="P95">
        <v>82.355944227020487</v>
      </c>
      <c r="Q95">
        <v>62.442853630912509</v>
      </c>
      <c r="R95">
        <v>106.55892534136558</v>
      </c>
      <c r="S95">
        <v>50.542996424655122</v>
      </c>
    </row>
    <row r="96" spans="2:19">
      <c r="B96" t="s">
        <v>60</v>
      </c>
      <c r="C96">
        <v>11</v>
      </c>
      <c r="E96">
        <v>66</v>
      </c>
      <c r="G96">
        <v>129</v>
      </c>
      <c r="I96">
        <v>51</v>
      </c>
      <c r="K96">
        <v>191</v>
      </c>
      <c r="N96" t="s">
        <v>60</v>
      </c>
      <c r="O96">
        <v>28</v>
      </c>
      <c r="P96">
        <v>80</v>
      </c>
      <c r="Q96">
        <v>1426</v>
      </c>
      <c r="R96">
        <v>622</v>
      </c>
      <c r="S96">
        <v>3605</v>
      </c>
    </row>
    <row r="97" spans="2:19">
      <c r="B97" t="s">
        <v>71</v>
      </c>
      <c r="C97">
        <v>44.298897117587515</v>
      </c>
      <c r="E97">
        <v>79.491715806346861</v>
      </c>
      <c r="G97">
        <v>48.21268560157791</v>
      </c>
      <c r="I97">
        <v>63.653874187198333</v>
      </c>
      <c r="K97">
        <v>38.947946869857873</v>
      </c>
      <c r="N97" t="s">
        <v>71</v>
      </c>
      <c r="O97">
        <v>42.867746735768698</v>
      </c>
      <c r="P97">
        <v>85.564617378722588</v>
      </c>
      <c r="Q97">
        <v>63.968038274196289</v>
      </c>
      <c r="R97">
        <v>108.47733479922978</v>
      </c>
      <c r="S97">
        <v>49.445726488706036</v>
      </c>
    </row>
    <row r="98" spans="2:19">
      <c r="B98" t="s">
        <v>62</v>
      </c>
      <c r="C98">
        <v>10</v>
      </c>
      <c r="E98">
        <v>62</v>
      </c>
      <c r="G98">
        <v>128</v>
      </c>
      <c r="I98">
        <v>50</v>
      </c>
      <c r="K98">
        <v>186</v>
      </c>
      <c r="N98" t="s">
        <v>62</v>
      </c>
      <c r="O98">
        <v>29</v>
      </c>
      <c r="P98">
        <v>78</v>
      </c>
      <c r="Q98">
        <v>1456</v>
      </c>
      <c r="R98">
        <v>615</v>
      </c>
      <c r="S98">
        <v>3535</v>
      </c>
    </row>
    <row r="99" spans="2:19">
      <c r="B99" t="s">
        <v>72</v>
      </c>
      <c r="C99">
        <v>40.271724652352283</v>
      </c>
      <c r="E99">
        <v>74.67403606050766</v>
      </c>
      <c r="G99">
        <v>47.838943852728463</v>
      </c>
      <c r="I99">
        <v>62.405759007057199</v>
      </c>
      <c r="K99">
        <v>37.92836710886683</v>
      </c>
      <c r="N99" t="s">
        <v>72</v>
      </c>
      <c r="O99">
        <v>44.398737690617573</v>
      </c>
      <c r="P99">
        <v>83.42550194425452</v>
      </c>
      <c r="Q99">
        <v>65.313789430034916</v>
      </c>
      <c r="R99">
        <v>107.25652878058892</v>
      </c>
      <c r="S99">
        <v>48.485615294750573</v>
      </c>
    </row>
    <row r="100" spans="2:19">
      <c r="B100" t="s">
        <v>64</v>
      </c>
      <c r="C100">
        <v>14</v>
      </c>
      <c r="E100">
        <v>63</v>
      </c>
      <c r="G100">
        <v>136</v>
      </c>
      <c r="I100">
        <v>56</v>
      </c>
      <c r="K100">
        <v>186</v>
      </c>
      <c r="N100" t="s">
        <v>64</v>
      </c>
      <c r="O100">
        <v>30</v>
      </c>
      <c r="P100">
        <v>81</v>
      </c>
      <c r="Q100">
        <v>1394</v>
      </c>
      <c r="R100">
        <v>631</v>
      </c>
      <c r="S100">
        <v>3768</v>
      </c>
    </row>
    <row r="101" spans="2:19">
      <c r="B101" t="s">
        <v>73</v>
      </c>
      <c r="C101">
        <v>56.380414513293204</v>
      </c>
      <c r="E101">
        <v>75.87845599696746</v>
      </c>
      <c r="G101">
        <v>50.828877843523998</v>
      </c>
      <c r="I101">
        <v>69.894450087904062</v>
      </c>
      <c r="K101">
        <v>37.92836710886683</v>
      </c>
      <c r="N101" t="s">
        <v>73</v>
      </c>
      <c r="O101">
        <v>45.929728645466469</v>
      </c>
      <c r="P101">
        <v>86.634175095956621</v>
      </c>
      <c r="Q101">
        <v>62.532570374635078</v>
      </c>
      <c r="R101">
        <v>110.04694253748231</v>
      </c>
      <c r="S101">
        <v>51.681413983202312</v>
      </c>
    </row>
    <row r="102" spans="2:19">
      <c r="B102" t="s">
        <v>66</v>
      </c>
      <c r="C102">
        <v>12</v>
      </c>
      <c r="E102">
        <v>63</v>
      </c>
      <c r="G102">
        <v>134</v>
      </c>
      <c r="I102">
        <v>55</v>
      </c>
      <c r="K102">
        <v>194</v>
      </c>
      <c r="N102" t="s">
        <v>66</v>
      </c>
      <c r="O102">
        <v>31</v>
      </c>
      <c r="P102">
        <v>83</v>
      </c>
      <c r="Q102">
        <v>1417</v>
      </c>
      <c r="R102">
        <v>636</v>
      </c>
      <c r="S102">
        <v>3706</v>
      </c>
    </row>
    <row r="103" spans="2:19">
      <c r="B103" t="s">
        <v>74</v>
      </c>
      <c r="C103">
        <v>48.32606958282274</v>
      </c>
      <c r="E103">
        <v>75.87845599696746</v>
      </c>
      <c r="G103">
        <v>50.08139434582511</v>
      </c>
      <c r="I103">
        <v>68.646334907762906</v>
      </c>
      <c r="K103">
        <v>39.559694726452499</v>
      </c>
      <c r="N103" t="s">
        <v>74</v>
      </c>
      <c r="O103">
        <v>47.46071960031535</v>
      </c>
      <c r="P103">
        <v>88.773290530424688</v>
      </c>
      <c r="Q103">
        <v>63.564312927444703</v>
      </c>
      <c r="R103">
        <v>110.91894683651149</v>
      </c>
      <c r="S103">
        <v>50.83102978284176</v>
      </c>
    </row>
    <row r="104" spans="2:19">
      <c r="B104" t="s">
        <v>68</v>
      </c>
      <c r="C104">
        <v>11</v>
      </c>
      <c r="E104">
        <v>60</v>
      </c>
      <c r="G104">
        <v>133</v>
      </c>
      <c r="I104">
        <v>52</v>
      </c>
      <c r="K104">
        <v>195</v>
      </c>
      <c r="N104" t="s">
        <v>68</v>
      </c>
      <c r="O104">
        <v>33</v>
      </c>
      <c r="P104">
        <v>81</v>
      </c>
      <c r="Q104">
        <v>1431</v>
      </c>
      <c r="R104">
        <v>640</v>
      </c>
      <c r="S104">
        <v>3651</v>
      </c>
    </row>
    <row r="105" spans="2:19">
      <c r="B105" t="s">
        <v>75</v>
      </c>
      <c r="C105">
        <v>44.298897117587515</v>
      </c>
      <c r="E105">
        <v>72.26519618758806</v>
      </c>
      <c r="G105">
        <v>49.707652596975677</v>
      </c>
      <c r="I105">
        <v>64.901989367339482</v>
      </c>
      <c r="K105">
        <v>39.763610678650707</v>
      </c>
      <c r="N105" t="s">
        <v>75</v>
      </c>
      <c r="O105">
        <v>50.522701510013114</v>
      </c>
      <c r="P105">
        <v>86.634175095956621</v>
      </c>
      <c r="Q105">
        <v>64.192330133502722</v>
      </c>
      <c r="R105">
        <v>111.61655027573481</v>
      </c>
      <c r="S105">
        <v>50.076656701876765</v>
      </c>
    </row>
    <row r="106" spans="2:19">
      <c r="B106" t="s">
        <v>58</v>
      </c>
      <c r="C106">
        <v>11</v>
      </c>
      <c r="E106">
        <v>64</v>
      </c>
      <c r="G106">
        <v>129</v>
      </c>
      <c r="I106">
        <v>49</v>
      </c>
      <c r="K106">
        <v>186</v>
      </c>
      <c r="N106" t="s">
        <v>58</v>
      </c>
      <c r="O106">
        <v>30</v>
      </c>
      <c r="P106">
        <v>78</v>
      </c>
      <c r="Q106">
        <v>1441</v>
      </c>
      <c r="R106">
        <v>621</v>
      </c>
      <c r="S106">
        <v>3538</v>
      </c>
    </row>
    <row r="107" spans="2:19">
      <c r="B107" t="s">
        <v>76</v>
      </c>
      <c r="C107">
        <v>44.298897117587515</v>
      </c>
      <c r="E107">
        <v>77.082875933427275</v>
      </c>
      <c r="G107">
        <v>48.21268560157791</v>
      </c>
      <c r="I107">
        <v>61.157643826916051</v>
      </c>
      <c r="K107">
        <v>37.92836710886683</v>
      </c>
      <c r="N107" t="s">
        <v>76</v>
      </c>
      <c r="O107">
        <v>45.929728645466469</v>
      </c>
      <c r="P107">
        <v>83.42550194425452</v>
      </c>
      <c r="Q107">
        <v>64.640913852115602</v>
      </c>
      <c r="R107">
        <v>108.30293393942394</v>
      </c>
      <c r="S107">
        <v>48.52676291734867</v>
      </c>
    </row>
    <row r="108" spans="2:19">
      <c r="B108" t="s">
        <v>60</v>
      </c>
      <c r="C108">
        <v>14</v>
      </c>
      <c r="E108">
        <v>61</v>
      </c>
      <c r="G108">
        <v>125</v>
      </c>
      <c r="I108">
        <v>48</v>
      </c>
      <c r="K108">
        <v>186</v>
      </c>
      <c r="N108" t="s">
        <v>60</v>
      </c>
      <c r="O108">
        <v>32</v>
      </c>
      <c r="P108">
        <v>74</v>
      </c>
      <c r="Q108">
        <v>1442</v>
      </c>
      <c r="R108">
        <v>628</v>
      </c>
      <c r="S108">
        <v>3549</v>
      </c>
    </row>
    <row r="109" spans="2:19">
      <c r="B109" t="s">
        <v>77</v>
      </c>
      <c r="C109">
        <v>56.380414513293204</v>
      </c>
      <c r="E109">
        <v>73.46961612404786</v>
      </c>
      <c r="G109">
        <v>46.717718606180135</v>
      </c>
      <c r="I109">
        <v>59.909528646774909</v>
      </c>
      <c r="K109">
        <v>37.92836710886683</v>
      </c>
      <c r="N109" t="s">
        <v>77</v>
      </c>
      <c r="O109">
        <v>48.991710555164232</v>
      </c>
      <c r="P109">
        <v>79.147271075318386</v>
      </c>
      <c r="Q109">
        <v>64.685772223976898</v>
      </c>
      <c r="R109">
        <v>109.52373995806479</v>
      </c>
      <c r="S109">
        <v>48.67763753354167</v>
      </c>
    </row>
    <row r="110" spans="2:19">
      <c r="B110" t="s">
        <v>62</v>
      </c>
      <c r="C110">
        <v>14</v>
      </c>
      <c r="E110">
        <v>60</v>
      </c>
      <c r="G110">
        <v>122</v>
      </c>
      <c r="I110">
        <v>50</v>
      </c>
      <c r="K110">
        <v>181</v>
      </c>
      <c r="N110" t="s">
        <v>62</v>
      </c>
      <c r="O110">
        <v>32</v>
      </c>
      <c r="P110">
        <v>79</v>
      </c>
      <c r="Q110">
        <v>1452</v>
      </c>
      <c r="R110">
        <v>631</v>
      </c>
      <c r="S110">
        <v>3578</v>
      </c>
    </row>
    <row r="111" spans="2:19">
      <c r="B111" t="s">
        <v>78</v>
      </c>
      <c r="C111">
        <v>56.380414513293204</v>
      </c>
      <c r="E111">
        <v>72.26519618758806</v>
      </c>
      <c r="G111">
        <v>45.596493359631815</v>
      </c>
      <c r="I111">
        <v>62.405759007057199</v>
      </c>
      <c r="K111">
        <v>36.908787347875787</v>
      </c>
      <c r="N111" t="s">
        <v>78</v>
      </c>
      <c r="O111">
        <v>48.991710555164232</v>
      </c>
      <c r="P111">
        <v>84.495059661488568</v>
      </c>
      <c r="Q111">
        <v>65.134355942589764</v>
      </c>
      <c r="R111">
        <v>110.04694253748231</v>
      </c>
      <c r="S111">
        <v>49.075397885323213</v>
      </c>
    </row>
    <row r="112" spans="2:19">
      <c r="B112" t="s">
        <v>64</v>
      </c>
      <c r="C112">
        <v>15</v>
      </c>
      <c r="E112">
        <v>63</v>
      </c>
      <c r="G112">
        <v>130</v>
      </c>
      <c r="I112">
        <v>57</v>
      </c>
      <c r="K112">
        <v>196</v>
      </c>
      <c r="N112" t="s">
        <v>64</v>
      </c>
      <c r="O112">
        <v>38</v>
      </c>
      <c r="P112">
        <v>77</v>
      </c>
      <c r="Q112">
        <v>1406</v>
      </c>
      <c r="R112">
        <v>643</v>
      </c>
      <c r="S112">
        <v>3690</v>
      </c>
    </row>
    <row r="113" spans="2:19">
      <c r="B113" t="s">
        <v>79</v>
      </c>
      <c r="C113">
        <v>60.407586978528435</v>
      </c>
      <c r="E113">
        <v>75.87845599696746</v>
      </c>
      <c r="G113">
        <v>48.58642735042735</v>
      </c>
      <c r="I113">
        <v>71.142565268045203</v>
      </c>
      <c r="K113">
        <v>39.967526630848923</v>
      </c>
      <c r="N113" t="s">
        <v>79</v>
      </c>
      <c r="O113">
        <v>58.177656284257516</v>
      </c>
      <c r="P113">
        <v>82.355944227020487</v>
      </c>
      <c r="Q113">
        <v>63.070870836970542</v>
      </c>
      <c r="R113">
        <v>112.13975285515232</v>
      </c>
      <c r="S113">
        <v>50.611575795651945</v>
      </c>
    </row>
    <row r="114" spans="2:19">
      <c r="B114" t="s">
        <v>66</v>
      </c>
      <c r="C114">
        <v>15</v>
      </c>
      <c r="E114">
        <v>60</v>
      </c>
      <c r="G114">
        <v>133</v>
      </c>
      <c r="I114">
        <v>53</v>
      </c>
      <c r="K114">
        <v>191</v>
      </c>
      <c r="N114" t="s">
        <v>66</v>
      </c>
      <c r="O114">
        <v>33</v>
      </c>
      <c r="P114">
        <v>84</v>
      </c>
      <c r="Q114">
        <v>1437</v>
      </c>
      <c r="R114">
        <v>664</v>
      </c>
      <c r="S114">
        <v>3758</v>
      </c>
    </row>
    <row r="115" spans="2:19">
      <c r="B115" t="s">
        <v>80</v>
      </c>
      <c r="C115">
        <v>60.407586978528435</v>
      </c>
      <c r="E115">
        <v>72.26519618758806</v>
      </c>
      <c r="G115">
        <v>49.707652596975677</v>
      </c>
      <c r="I115">
        <v>66.150104547480638</v>
      </c>
      <c r="K115">
        <v>38.947946869857873</v>
      </c>
      <c r="N115" t="s">
        <v>80</v>
      </c>
      <c r="O115">
        <v>50.522701510013114</v>
      </c>
      <c r="P115">
        <v>89.842848247658708</v>
      </c>
      <c r="Q115">
        <v>64.461480364670464</v>
      </c>
      <c r="R115">
        <v>115.80217091107488</v>
      </c>
      <c r="S115">
        <v>51.544255241208667</v>
      </c>
    </row>
    <row r="116" spans="2:19">
      <c r="B116" t="s">
        <v>68</v>
      </c>
      <c r="C116">
        <v>16</v>
      </c>
      <c r="E116">
        <v>60</v>
      </c>
      <c r="G116">
        <v>131</v>
      </c>
      <c r="I116">
        <v>54</v>
      </c>
      <c r="K116">
        <v>203</v>
      </c>
      <c r="N116" t="s">
        <v>68</v>
      </c>
      <c r="O116">
        <v>35</v>
      </c>
      <c r="P116">
        <v>78</v>
      </c>
      <c r="Q116">
        <v>1435</v>
      </c>
      <c r="R116">
        <v>659</v>
      </c>
      <c r="S116">
        <v>3794</v>
      </c>
    </row>
    <row r="117" spans="2:19">
      <c r="B117" t="s">
        <v>81</v>
      </c>
      <c r="C117">
        <v>64.434759443763653</v>
      </c>
      <c r="E117">
        <v>72.26519618758806</v>
      </c>
      <c r="G117">
        <v>48.960169099276797</v>
      </c>
      <c r="I117">
        <v>67.398219727621765</v>
      </c>
      <c r="K117">
        <v>41.394938296236383</v>
      </c>
      <c r="N117" t="s">
        <v>81</v>
      </c>
      <c r="O117">
        <v>53.584683419710871</v>
      </c>
      <c r="P117">
        <v>83.42550194425452</v>
      </c>
      <c r="Q117">
        <v>64.371763620947888</v>
      </c>
      <c r="R117">
        <v>114.93016661204571</v>
      </c>
      <c r="S117">
        <v>52.038026712385758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1"/>
  <sheetViews>
    <sheetView topLeftCell="A28" workbookViewId="0">
      <selection activeCell="H45" sqref="H45"/>
    </sheetView>
  </sheetViews>
  <sheetFormatPr defaultRowHeight="15"/>
  <cols>
    <col min="2" max="2" width="35" bestFit="1" customWidth="1"/>
    <col min="9" max="9" width="13.7109375" bestFit="1" customWidth="1"/>
  </cols>
  <sheetData>
    <row r="1" spans="2:7">
      <c r="B1">
        <v>1999</v>
      </c>
      <c r="C1">
        <v>137</v>
      </c>
      <c r="D1">
        <v>767</v>
      </c>
      <c r="E1">
        <v>1950</v>
      </c>
      <c r="F1">
        <v>723</v>
      </c>
      <c r="G1">
        <v>2087</v>
      </c>
    </row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 t="s">
        <v>6</v>
      </c>
      <c r="C3">
        <v>0.18125049612362076</v>
      </c>
      <c r="D3">
        <v>0.1082496997376321</v>
      </c>
      <c r="E3">
        <v>0.13721253095198055</v>
      </c>
      <c r="F3">
        <v>0.11081716547163969</v>
      </c>
      <c r="G3">
        <v>0.23497753808392538</v>
      </c>
    </row>
    <row r="4" spans="2:7">
      <c r="B4" t="s">
        <v>97</v>
      </c>
      <c r="C4">
        <v>44.298897117587515</v>
      </c>
      <c r="D4">
        <v>72.26519618758806</v>
      </c>
      <c r="E4">
        <v>42.606559368836287</v>
      </c>
      <c r="F4">
        <v>58.661413466633768</v>
      </c>
      <c r="G4">
        <v>26.712989737965351</v>
      </c>
    </row>
    <row r="5" spans="2:7">
      <c r="B5" t="s">
        <v>39</v>
      </c>
      <c r="C5">
        <v>48.32606958282274</v>
      </c>
      <c r="D5">
        <v>77.082875933427275</v>
      </c>
      <c r="E5">
        <v>42.980301117685727</v>
      </c>
      <c r="F5">
        <v>59.909528646774909</v>
      </c>
      <c r="G5">
        <v>30.587392829731318</v>
      </c>
    </row>
    <row r="6" spans="2:7">
      <c r="B6" t="s">
        <v>99</v>
      </c>
      <c r="C6">
        <v>52.353242048057965</v>
      </c>
      <c r="D6">
        <v>74.67403606050766</v>
      </c>
      <c r="E6">
        <v>42.980301117685727</v>
      </c>
      <c r="F6">
        <v>58.661413466633768</v>
      </c>
      <c r="G6">
        <v>31.810888542920566</v>
      </c>
    </row>
    <row r="7" spans="2:7">
      <c r="B7" t="s">
        <v>101</v>
      </c>
      <c r="C7">
        <v>60.407586978528435</v>
      </c>
      <c r="D7">
        <v>75.87845599696746</v>
      </c>
      <c r="E7">
        <v>42.606559368836287</v>
      </c>
      <c r="F7">
        <v>57.413298286492612</v>
      </c>
      <c r="G7">
        <v>31.606972590722357</v>
      </c>
    </row>
    <row r="8" spans="2:7">
      <c r="B8" t="s">
        <v>41</v>
      </c>
      <c r="C8">
        <v>56.380414513293204</v>
      </c>
      <c r="D8">
        <v>77.082875933427275</v>
      </c>
      <c r="E8">
        <v>43.727784615384614</v>
      </c>
      <c r="F8">
        <v>58.661413466633768</v>
      </c>
      <c r="G8">
        <v>34.257879969299076</v>
      </c>
    </row>
    <row r="9" spans="2:7">
      <c r="B9" t="s">
        <v>103</v>
      </c>
      <c r="C9">
        <v>64.434759443763653</v>
      </c>
      <c r="D9">
        <v>75.87845599696746</v>
      </c>
      <c r="E9">
        <v>43.727784615384614</v>
      </c>
      <c r="F9">
        <v>59.909528646774909</v>
      </c>
      <c r="G9">
        <v>34.461795921497284</v>
      </c>
    </row>
    <row r="10" spans="2:7">
      <c r="B10" t="s">
        <v>105</v>
      </c>
      <c r="C10">
        <v>64.434759443763653</v>
      </c>
      <c r="D10">
        <v>72.26519618758806</v>
      </c>
      <c r="E10">
        <v>44.475268113083494</v>
      </c>
      <c r="F10">
        <v>58.661413466633768</v>
      </c>
      <c r="G10">
        <v>33.850048064902658</v>
      </c>
    </row>
    <row r="11" spans="2:7">
      <c r="B11" t="s">
        <v>43</v>
      </c>
      <c r="C11">
        <v>64.434759443763653</v>
      </c>
      <c r="D11">
        <v>72.26519618758806</v>
      </c>
      <c r="E11">
        <v>44.849009861932942</v>
      </c>
      <c r="F11">
        <v>58.661413466633768</v>
      </c>
      <c r="G11">
        <v>33.850048064902658</v>
      </c>
    </row>
    <row r="12" spans="2:7">
      <c r="B12" t="s">
        <v>107</v>
      </c>
      <c r="C12">
        <v>64.434759443763653</v>
      </c>
      <c r="D12">
        <v>72.26519618758806</v>
      </c>
      <c r="E12">
        <v>45.596493359631815</v>
      </c>
      <c r="F12">
        <v>58.661413466633768</v>
      </c>
      <c r="G12">
        <v>34.053964017100867</v>
      </c>
    </row>
    <row r="13" spans="2:7">
      <c r="B13" t="s">
        <v>109</v>
      </c>
      <c r="C13">
        <v>60.407586978528435</v>
      </c>
      <c r="D13">
        <v>74.67403606050766</v>
      </c>
      <c r="E13">
        <v>48.21268560157791</v>
      </c>
      <c r="F13">
        <v>63.653874187198333</v>
      </c>
      <c r="G13">
        <v>37.316619252272204</v>
      </c>
    </row>
    <row r="14" spans="2:7">
      <c r="B14" t="s">
        <v>45</v>
      </c>
      <c r="C14">
        <v>56.380414513293204</v>
      </c>
      <c r="D14">
        <v>75.87845599696746</v>
      </c>
      <c r="E14">
        <v>55.687520578566726</v>
      </c>
      <c r="F14">
        <v>63.653874187198333</v>
      </c>
      <c r="G14">
        <v>37.724451156668628</v>
      </c>
    </row>
    <row r="15" spans="2:7">
      <c r="B15" t="s">
        <v>111</v>
      </c>
      <c r="C15">
        <v>56.380414513293204</v>
      </c>
      <c r="D15">
        <v>75.87845599696746</v>
      </c>
      <c r="E15">
        <v>56.435004076265614</v>
      </c>
      <c r="F15">
        <v>67.398219727621765</v>
      </c>
      <c r="G15">
        <v>38.132283061065039</v>
      </c>
    </row>
    <row r="16" spans="2:7">
      <c r="B16" t="s">
        <v>113</v>
      </c>
      <c r="C16">
        <v>56.380414513293204</v>
      </c>
      <c r="D16">
        <v>73.46961612404786</v>
      </c>
      <c r="E16">
        <v>50.08139434582511</v>
      </c>
      <c r="F16">
        <v>66.150104547480638</v>
      </c>
      <c r="G16">
        <v>37.724451156668628</v>
      </c>
    </row>
    <row r="17" spans="2:12">
      <c r="B17" t="s">
        <v>47</v>
      </c>
      <c r="C17">
        <v>64.434759443763653</v>
      </c>
      <c r="D17">
        <v>77.082875933427275</v>
      </c>
      <c r="E17">
        <v>49.33391084812623</v>
      </c>
      <c r="F17">
        <v>66.150104547480638</v>
      </c>
      <c r="G17">
        <v>36.908787347875787</v>
      </c>
    </row>
    <row r="18" spans="2:12">
      <c r="B18" t="s">
        <v>115</v>
      </c>
      <c r="C18">
        <v>68.461931908998892</v>
      </c>
      <c r="D18">
        <v>77.082875933427275</v>
      </c>
      <c r="E18">
        <v>49.33391084812623</v>
      </c>
      <c r="F18">
        <v>64.901989367339482</v>
      </c>
      <c r="G18">
        <v>37.316619252272204</v>
      </c>
    </row>
    <row r="19" spans="2:12">
      <c r="B19" t="s">
        <v>117</v>
      </c>
      <c r="C19">
        <v>64.434759443763653</v>
      </c>
      <c r="D19">
        <v>77.082875933427275</v>
      </c>
      <c r="E19">
        <v>49.33391084812623</v>
      </c>
      <c r="F19">
        <v>67.398219727621765</v>
      </c>
      <c r="G19">
        <v>37.316619252272204</v>
      </c>
    </row>
    <row r="20" spans="2:12">
      <c r="B20" t="s">
        <v>49</v>
      </c>
      <c r="C20">
        <v>64.434759443763653</v>
      </c>
      <c r="D20">
        <v>75.87845599696746</v>
      </c>
      <c r="E20">
        <v>49.33391084812623</v>
      </c>
      <c r="F20">
        <v>66.150104547480638</v>
      </c>
      <c r="G20">
        <v>37.316619252272204</v>
      </c>
    </row>
    <row r="21" spans="2:12">
      <c r="B21" t="s">
        <v>119</v>
      </c>
      <c r="C21">
        <v>64.434759443763653</v>
      </c>
      <c r="D21">
        <v>73.46961612404786</v>
      </c>
      <c r="E21">
        <v>50.828877843523998</v>
      </c>
      <c r="F21">
        <v>66.150104547480638</v>
      </c>
      <c r="G21">
        <v>40.171442583047124</v>
      </c>
    </row>
    <row r="22" spans="2:12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I22" t="s">
        <v>121</v>
      </c>
      <c r="J22" t="s">
        <v>123</v>
      </c>
      <c r="K22" t="s">
        <v>124</v>
      </c>
      <c r="L22" t="s">
        <v>122</v>
      </c>
    </row>
    <row r="23" spans="2:12">
      <c r="B23" t="s">
        <v>8</v>
      </c>
      <c r="C23">
        <v>56.380414513293204</v>
      </c>
      <c r="D23">
        <v>50.585637331311638</v>
      </c>
      <c r="E23">
        <v>49.33391084812623</v>
      </c>
      <c r="F23">
        <v>63.653874187198333</v>
      </c>
      <c r="G23">
        <v>37.92836710886683</v>
      </c>
    </row>
    <row r="24" spans="2:12">
      <c r="B24" t="s">
        <v>10</v>
      </c>
      <c r="C24">
        <v>56.380414513293204</v>
      </c>
      <c r="D24">
        <v>62.629836695909653</v>
      </c>
      <c r="E24">
        <v>53.445070085470078</v>
      </c>
      <c r="F24">
        <v>66.150104547480638</v>
      </c>
      <c r="G24">
        <v>36.908787347875787</v>
      </c>
    </row>
    <row r="25" spans="2:12">
      <c r="B25" t="s">
        <v>12</v>
      </c>
      <c r="C25">
        <v>56.380414513293204</v>
      </c>
      <c r="D25">
        <v>66.243096505289046</v>
      </c>
      <c r="E25">
        <v>47.091460355029582</v>
      </c>
      <c r="F25">
        <v>58.661413466633768</v>
      </c>
      <c r="G25">
        <v>33.238300208308033</v>
      </c>
    </row>
    <row r="26" spans="2:12">
      <c r="B26" t="s">
        <v>14</v>
      </c>
      <c r="C26">
        <v>4.0271724652352283</v>
      </c>
      <c r="D26">
        <v>2.4088398729196023</v>
      </c>
      <c r="E26">
        <v>26.535664168310316</v>
      </c>
      <c r="F26">
        <v>4.9924607205645755</v>
      </c>
      <c r="G26">
        <v>5.5057307093516368</v>
      </c>
    </row>
    <row r="27" spans="2:12">
      <c r="B27" t="s">
        <v>134</v>
      </c>
      <c r="C27">
        <v>60.407586978528435</v>
      </c>
      <c r="D27">
        <v>83.104975615726289</v>
      </c>
      <c r="E27">
        <v>47.091460355029582</v>
      </c>
      <c r="F27">
        <v>69.894450087904062</v>
      </c>
      <c r="G27">
        <v>38.540114965461456</v>
      </c>
    </row>
    <row r="28" spans="2:12" s="1" customFormat="1">
      <c r="B28" s="1" t="s">
        <v>83</v>
      </c>
      <c r="C28" s="1">
        <f>MAX(C3:C12)</f>
        <v>64.434759443763653</v>
      </c>
      <c r="D28" s="1">
        <f>MAX(D3:D12)</f>
        <v>77.082875933427275</v>
      </c>
      <c r="E28" s="1">
        <f>MAX(E3:E12)</f>
        <v>45.596493359631815</v>
      </c>
      <c r="F28" s="1">
        <f>MAX(F3:F12)</f>
        <v>59.909528646774909</v>
      </c>
      <c r="G28" s="1">
        <f>MAX(G3:G12)</f>
        <v>34.461795921497284</v>
      </c>
      <c r="H28" s="1" t="s">
        <v>83</v>
      </c>
      <c r="I28" s="1">
        <f>STDEVA(C28:G28)</f>
        <v>16.602734035223698</v>
      </c>
      <c r="J28" s="1">
        <f>L28-I28</f>
        <v>39.69435662579528</v>
      </c>
      <c r="K28" s="1">
        <f>L28+I28</f>
        <v>72.899824696242675</v>
      </c>
      <c r="L28" s="1">
        <f>AVERAGE(C28:G28)</f>
        <v>56.297090661018977</v>
      </c>
    </row>
    <row r="29" spans="2:12" s="1" customFormat="1">
      <c r="B29" s="1" t="s">
        <v>120</v>
      </c>
      <c r="C29" s="1">
        <f>MAX(C13:C21)</f>
        <v>68.461931908998892</v>
      </c>
      <c r="D29" s="1">
        <f>MAX(D13:D21)</f>
        <v>77.082875933427275</v>
      </c>
      <c r="E29" s="1">
        <f>MAX(E13:E21)</f>
        <v>56.435004076265614</v>
      </c>
      <c r="F29" s="1">
        <f>MAX(F13:F21)</f>
        <v>67.398219727621765</v>
      </c>
      <c r="G29" s="1">
        <f>MAX(G13:G21)</f>
        <v>40.171442583047124</v>
      </c>
      <c r="H29" s="1" t="s">
        <v>120</v>
      </c>
      <c r="I29" s="1">
        <f>STDEVA(C29:G29)</f>
        <v>14.19335223343808</v>
      </c>
      <c r="J29" s="1">
        <f>L29-I29</f>
        <v>47.716542612434054</v>
      </c>
      <c r="K29" s="1">
        <f>L29+I29</f>
        <v>76.103247079310208</v>
      </c>
      <c r="L29" s="1">
        <f>AVERAGE(C29:G29)</f>
        <v>61.909894845872131</v>
      </c>
    </row>
    <row r="30" spans="2:12">
      <c r="B30" t="s">
        <v>51</v>
      </c>
      <c r="C30">
        <v>68.461931908998892</v>
      </c>
      <c r="D30">
        <v>93.94475504386449</v>
      </c>
      <c r="E30">
        <v>44.849009861932942</v>
      </c>
      <c r="F30">
        <v>64.901989367339482</v>
      </c>
      <c r="G30">
        <v>27.936485451154599</v>
      </c>
      <c r="H30" t="s">
        <v>51</v>
      </c>
      <c r="I30" s="1">
        <f>STDEVA(C30:G30)</f>
        <v>25.027484292805649</v>
      </c>
      <c r="J30" s="1">
        <f>L30-I30</f>
        <v>34.991350033852427</v>
      </c>
      <c r="K30" s="1">
        <f>L30+I30</f>
        <v>85.046318619463733</v>
      </c>
      <c r="L30" s="1">
        <f>AVERAGE(C30:G30)</f>
        <v>60.01883432665808</v>
      </c>
    </row>
    <row r="31" spans="2:12">
      <c r="B31" t="s">
        <v>53</v>
      </c>
      <c r="C31">
        <v>64.434759443763653</v>
      </c>
      <c r="D31">
        <v>93.94475504386449</v>
      </c>
      <c r="E31">
        <v>47.465202103879015</v>
      </c>
      <c r="F31">
        <v>69.894450087904062</v>
      </c>
      <c r="G31">
        <v>39.967526630848923</v>
      </c>
      <c r="H31" t="s">
        <v>53</v>
      </c>
      <c r="I31" s="1">
        <f>STDEVA(C31:G31)</f>
        <v>21.088472760538352</v>
      </c>
      <c r="J31" s="1">
        <f>L31-I31</f>
        <v>42.052865901513684</v>
      </c>
      <c r="K31" s="1">
        <f>L31+I31</f>
        <v>84.229811422590387</v>
      </c>
      <c r="L31" s="1">
        <f>AVERAGE(C31:G31)</f>
        <v>63.141338662052036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31"/>
  <sheetViews>
    <sheetView topLeftCell="A33" workbookViewId="0">
      <selection activeCell="I41" sqref="I41"/>
    </sheetView>
  </sheetViews>
  <sheetFormatPr defaultRowHeight="15"/>
  <cols>
    <col min="2" max="2" width="35" bestFit="1" customWidth="1"/>
    <col min="9" max="9" width="13.7109375" bestFit="1" customWidth="1"/>
  </cols>
  <sheetData>
    <row r="1" spans="2:7">
      <c r="B1">
        <v>1999</v>
      </c>
      <c r="C1">
        <v>137</v>
      </c>
      <c r="D1">
        <v>767</v>
      </c>
      <c r="E1">
        <v>1950</v>
      </c>
      <c r="F1">
        <v>723</v>
      </c>
      <c r="G1">
        <v>2087</v>
      </c>
    </row>
    <row r="2" spans="2:7">
      <c r="B2" t="s">
        <v>90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 t="s">
        <v>6</v>
      </c>
      <c r="C3">
        <v>0.14107380628098368</v>
      </c>
      <c r="D3">
        <v>7.2309814841016284E-2</v>
      </c>
      <c r="E3">
        <v>0.27034177613169963</v>
      </c>
      <c r="F3">
        <v>7.6380933601495837E-2</v>
      </c>
      <c r="G3">
        <v>0.19514004047790037</v>
      </c>
    </row>
    <row r="4" spans="2:7">
      <c r="B4" t="s">
        <v>107</v>
      </c>
      <c r="C4">
        <v>45.929728645466469</v>
      </c>
      <c r="D4">
        <v>75.9385979236163</v>
      </c>
      <c r="E4">
        <v>62.263420143467364</v>
      </c>
      <c r="F4">
        <v>111.96535199534648</v>
      </c>
      <c r="G4">
        <v>51.173926637825851</v>
      </c>
    </row>
    <row r="5" spans="2:7">
      <c r="B5" t="s">
        <v>43</v>
      </c>
      <c r="C5">
        <v>45.929728645466469</v>
      </c>
      <c r="D5">
        <v>78.077713358084367</v>
      </c>
      <c r="E5">
        <v>62.308278515328638</v>
      </c>
      <c r="F5">
        <v>111.96535199534648</v>
      </c>
      <c r="G5">
        <v>51.21507426042394</v>
      </c>
    </row>
    <row r="6" spans="2:7">
      <c r="B6" t="s">
        <v>105</v>
      </c>
      <c r="C6">
        <v>45.929728645466469</v>
      </c>
      <c r="D6">
        <v>72.729924771914199</v>
      </c>
      <c r="E6">
        <v>62.039128284160917</v>
      </c>
      <c r="F6">
        <v>111.79095113554065</v>
      </c>
      <c r="G6">
        <v>51.201358386224577</v>
      </c>
    </row>
    <row r="7" spans="2:7">
      <c r="B7" t="s">
        <v>103</v>
      </c>
      <c r="C7">
        <v>47.46071960031535</v>
      </c>
      <c r="D7">
        <v>71.660367054680179</v>
      </c>
      <c r="E7">
        <v>62.083986656022205</v>
      </c>
      <c r="F7">
        <v>111.26774855612314</v>
      </c>
      <c r="G7">
        <v>50.803598034443034</v>
      </c>
    </row>
    <row r="8" spans="2:7">
      <c r="B8" t="s">
        <v>41</v>
      </c>
      <c r="C8">
        <v>45.929728645466469</v>
      </c>
      <c r="D8">
        <v>69.521251620212098</v>
      </c>
      <c r="E8">
        <v>61.366252706241603</v>
      </c>
      <c r="F8">
        <v>110.74454597670565</v>
      </c>
      <c r="G8">
        <v>50.817313908642404</v>
      </c>
    </row>
    <row r="9" spans="2:7">
      <c r="B9" t="s">
        <v>101</v>
      </c>
      <c r="C9">
        <v>48.991710555164232</v>
      </c>
      <c r="D9">
        <v>68.451693902978079</v>
      </c>
      <c r="E9">
        <v>61.231677590657739</v>
      </c>
      <c r="F9">
        <v>108.82613651884145</v>
      </c>
      <c r="G9">
        <v>50.83102978284176</v>
      </c>
    </row>
    <row r="10" spans="2:7">
      <c r="B10" t="s">
        <v>99</v>
      </c>
      <c r="C10">
        <v>47.46071960031535</v>
      </c>
      <c r="D10">
        <v>62.034347599573884</v>
      </c>
      <c r="E10">
        <v>60.244793409709409</v>
      </c>
      <c r="F10">
        <v>108.12853307961811</v>
      </c>
      <c r="G10">
        <v>50.337258311664669</v>
      </c>
    </row>
    <row r="11" spans="2:7">
      <c r="B11" t="s">
        <v>39</v>
      </c>
      <c r="C11">
        <v>45.929728645466469</v>
      </c>
      <c r="D11">
        <v>59.89523216510581</v>
      </c>
      <c r="E11">
        <v>59.70649294737396</v>
      </c>
      <c r="F11">
        <v>106.90772706097725</v>
      </c>
      <c r="G11">
        <v>49.322283620911762</v>
      </c>
    </row>
    <row r="12" spans="2:7">
      <c r="B12" t="s">
        <v>97</v>
      </c>
      <c r="C12">
        <v>44.398737690617573</v>
      </c>
      <c r="D12">
        <v>54.547443578935642</v>
      </c>
      <c r="E12">
        <v>58.360741791535325</v>
      </c>
      <c r="F12">
        <v>102.72210642563721</v>
      </c>
      <c r="G12">
        <v>46.867142139225663</v>
      </c>
    </row>
    <row r="13" spans="2:7">
      <c r="B13" t="s">
        <v>119</v>
      </c>
      <c r="C13">
        <v>50.522701510013114</v>
      </c>
      <c r="D13">
        <v>83.42550194425452</v>
      </c>
      <c r="E13">
        <v>62.577428746496366</v>
      </c>
      <c r="F13">
        <v>117.8949812287449</v>
      </c>
      <c r="G13">
        <v>53.752510987306216</v>
      </c>
    </row>
    <row r="14" spans="2:7">
      <c r="B14" t="s">
        <v>49</v>
      </c>
      <c r="C14">
        <v>48.991710555164232</v>
      </c>
      <c r="D14">
        <v>83.42550194425452</v>
      </c>
      <c r="E14">
        <v>62.622287118357654</v>
      </c>
      <c r="F14">
        <v>117.02297692971572</v>
      </c>
      <c r="G14">
        <v>53.73879511310686</v>
      </c>
    </row>
    <row r="15" spans="2:7">
      <c r="B15" t="s">
        <v>117</v>
      </c>
      <c r="C15">
        <v>52.053692464861996</v>
      </c>
      <c r="D15">
        <v>82.355944227020487</v>
      </c>
      <c r="E15">
        <v>62.039128284160917</v>
      </c>
      <c r="F15">
        <v>117.72058036893907</v>
      </c>
      <c r="G15">
        <v>53.821090358303046</v>
      </c>
    </row>
    <row r="16" spans="2:7">
      <c r="B16" t="s">
        <v>115</v>
      </c>
      <c r="C16">
        <v>52.053692464861996</v>
      </c>
      <c r="D16">
        <v>84.495059661488568</v>
      </c>
      <c r="E16">
        <v>61.994269912299622</v>
      </c>
      <c r="F16">
        <v>118.59258466796825</v>
      </c>
      <c r="G16">
        <v>54.054260219692225</v>
      </c>
    </row>
    <row r="17" spans="2:7">
      <c r="B17" t="s">
        <v>47</v>
      </c>
      <c r="C17">
        <v>50.522701510013114</v>
      </c>
      <c r="D17">
        <v>84.495059661488568</v>
      </c>
      <c r="E17">
        <v>61.90455316857706</v>
      </c>
      <c r="F17">
        <v>118.76698552777408</v>
      </c>
      <c r="G17">
        <v>54.040544345492862</v>
      </c>
    </row>
    <row r="18" spans="2:7">
      <c r="B18" t="s">
        <v>113</v>
      </c>
      <c r="C18">
        <v>52.053692464861996</v>
      </c>
      <c r="D18">
        <v>86.634175095956621</v>
      </c>
      <c r="E18">
        <v>61.366252706241603</v>
      </c>
      <c r="F18">
        <v>117.02297692971572</v>
      </c>
      <c r="G18">
        <v>53.656499867910675</v>
      </c>
    </row>
    <row r="19" spans="2:7">
      <c r="B19" t="s">
        <v>111</v>
      </c>
      <c r="C19">
        <v>47.46071960031535</v>
      </c>
      <c r="D19">
        <v>82.355944227020487</v>
      </c>
      <c r="E19">
        <v>60.558802012738425</v>
      </c>
      <c r="F19">
        <v>116.3253734904924</v>
      </c>
      <c r="G19">
        <v>53.491909377518311</v>
      </c>
    </row>
    <row r="20" spans="2:7">
      <c r="B20" t="s">
        <v>45</v>
      </c>
      <c r="C20">
        <v>48.991710555164232</v>
      </c>
      <c r="D20">
        <v>77.008155640850319</v>
      </c>
      <c r="E20">
        <v>60.020501550402976</v>
      </c>
      <c r="F20">
        <v>114.4069640326282</v>
      </c>
      <c r="G20">
        <v>53.011853780540584</v>
      </c>
    </row>
    <row r="21" spans="2:7">
      <c r="B21" t="s">
        <v>109</v>
      </c>
      <c r="C21">
        <v>47.46071960031535</v>
      </c>
      <c r="D21">
        <v>66.312578468509997</v>
      </c>
      <c r="E21">
        <v>58.181308304090166</v>
      </c>
      <c r="F21">
        <v>109.87254167767647</v>
      </c>
      <c r="G21">
        <v>51.187642512025221</v>
      </c>
    </row>
    <row r="22" spans="2:7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</row>
    <row r="23" spans="2:7">
      <c r="B23" s="1" t="s">
        <v>8</v>
      </c>
      <c r="C23" s="1">
        <v>32.150810051826525</v>
      </c>
      <c r="D23" s="1">
        <v>77.008155640850319</v>
      </c>
      <c r="E23" s="1">
        <v>58.315883419674044</v>
      </c>
      <c r="F23" s="1">
        <v>101.50130040699635</v>
      </c>
      <c r="G23" s="1">
        <v>51.132779015227761</v>
      </c>
    </row>
    <row r="24" spans="2:7">
      <c r="B24" s="1" t="s">
        <v>10</v>
      </c>
      <c r="C24" s="1">
        <v>42.867746735768698</v>
      </c>
      <c r="D24" s="1">
        <v>75.9385979236163</v>
      </c>
      <c r="E24" s="1">
        <v>59.571917831790088</v>
      </c>
      <c r="F24" s="1">
        <v>111.09334769631732</v>
      </c>
      <c r="G24" s="1">
        <v>52.792399793350768</v>
      </c>
    </row>
    <row r="25" spans="2:7">
      <c r="B25" s="1" t="s">
        <v>12</v>
      </c>
      <c r="C25" s="1">
        <v>39.805764826070934</v>
      </c>
      <c r="D25" s="1">
        <v>58.825674447871783</v>
      </c>
      <c r="E25" s="1">
        <v>37.232448644868803</v>
      </c>
      <c r="F25" s="1">
        <v>84.235615286218632</v>
      </c>
      <c r="G25" s="1">
        <v>50.570428173053855</v>
      </c>
    </row>
    <row r="26" spans="2:7">
      <c r="B26" s="1" t="s">
        <v>14</v>
      </c>
      <c r="C26" s="1">
        <v>0</v>
      </c>
      <c r="D26" s="1">
        <v>10.695577172340323</v>
      </c>
      <c r="E26" s="1">
        <v>51.228260665590575</v>
      </c>
      <c r="F26" s="1">
        <v>40.635400334759709</v>
      </c>
      <c r="G26" s="1">
        <v>12.33057090522794</v>
      </c>
    </row>
    <row r="27" spans="2:7">
      <c r="B27" s="1" t="s">
        <v>134</v>
      </c>
      <c r="C27" s="1">
        <v>55.115674374559752</v>
      </c>
      <c r="D27" s="1">
        <v>93.051521399360809</v>
      </c>
      <c r="E27" s="1">
        <v>64.147471761641441</v>
      </c>
      <c r="F27" s="1">
        <v>119.46458896699743</v>
      </c>
      <c r="G27" s="1">
        <v>52.380923567369862</v>
      </c>
    </row>
    <row r="28" spans="2:7">
      <c r="B28" s="1" t="s">
        <v>83</v>
      </c>
      <c r="C28" s="1">
        <f>MAX(C4:C12)</f>
        <v>48.991710555164232</v>
      </c>
      <c r="D28" s="1">
        <f>MAX(D4:D12)</f>
        <v>78.077713358084367</v>
      </c>
      <c r="E28" s="1">
        <f>MAX(E4:E12)</f>
        <v>62.308278515328638</v>
      </c>
      <c r="F28" s="1">
        <f>MAX(F4:F12)</f>
        <v>111.96535199534648</v>
      </c>
      <c r="G28" s="1">
        <f>MAX(G4:G12)</f>
        <v>51.21507426042394</v>
      </c>
    </row>
    <row r="29" spans="2:7">
      <c r="B29" s="1" t="s">
        <v>120</v>
      </c>
      <c r="C29" s="1">
        <f>MAX(C13:C21)</f>
        <v>52.053692464861996</v>
      </c>
      <c r="D29" s="1">
        <f>MAX(D13:D21)</f>
        <v>86.634175095956621</v>
      </c>
      <c r="E29" s="1">
        <f>MAX(E13:E21)</f>
        <v>62.622287118357654</v>
      </c>
      <c r="F29" s="1">
        <f>MAX(F13:F21)</f>
        <v>118.76698552777408</v>
      </c>
      <c r="G29" s="1">
        <f>MAX(G13:G21)</f>
        <v>54.054260219692225</v>
      </c>
    </row>
    <row r="30" spans="2:7">
      <c r="B30" s="1" t="s">
        <v>51</v>
      </c>
      <c r="C30" s="1">
        <v>45.929728645466469</v>
      </c>
      <c r="D30" s="1">
        <v>83.42550194425452</v>
      </c>
      <c r="E30" s="1">
        <v>61.186819218796444</v>
      </c>
      <c r="F30" s="1">
        <v>106.21012362175391</v>
      </c>
      <c r="G30" s="1">
        <v>50.227531318069765</v>
      </c>
    </row>
    <row r="31" spans="2:7">
      <c r="B31" s="1" t="s">
        <v>53</v>
      </c>
      <c r="C31" s="1">
        <v>50.522701510013114</v>
      </c>
      <c r="D31" s="1">
        <v>83.42550194425452</v>
      </c>
      <c r="E31" s="1">
        <v>61.68026130927062</v>
      </c>
      <c r="F31" s="1">
        <v>116.3253734904924</v>
      </c>
      <c r="G31" s="1">
        <v>52.490650560964774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N22"/>
  <sheetViews>
    <sheetView tabSelected="1" topLeftCell="I20" workbookViewId="0">
      <selection activeCell="N12" sqref="N12:N22"/>
    </sheetView>
  </sheetViews>
  <sheetFormatPr defaultRowHeight="15"/>
  <cols>
    <col min="2" max="2" width="35" bestFit="1" customWidth="1"/>
  </cols>
  <sheetData>
    <row r="1" spans="2:14">
      <c r="B1">
        <v>1999</v>
      </c>
      <c r="C1">
        <v>137</v>
      </c>
      <c r="E1">
        <v>767</v>
      </c>
      <c r="G1">
        <v>1950</v>
      </c>
      <c r="I1">
        <v>723</v>
      </c>
      <c r="K1">
        <v>2087</v>
      </c>
    </row>
    <row r="2" spans="2:14">
      <c r="B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</row>
    <row r="3" spans="2:14">
      <c r="B3" t="s">
        <v>133</v>
      </c>
      <c r="C3">
        <v>11</v>
      </c>
      <c r="D3">
        <f t="shared" ref="D3:D11" si="0">C3/$C$1</f>
        <v>8.0291970802919707E-2</v>
      </c>
      <c r="E3">
        <v>60</v>
      </c>
      <c r="F3">
        <f t="shared" ref="F3:F11" si="1">E3/$E$1</f>
        <v>7.822685788787484E-2</v>
      </c>
      <c r="G3">
        <v>114</v>
      </c>
      <c r="H3">
        <f t="shared" ref="H3:H11" si="2">G3/$G$1</f>
        <v>5.8461538461538461E-2</v>
      </c>
      <c r="I3">
        <v>47</v>
      </c>
      <c r="J3">
        <f t="shared" ref="J3:J11" si="3">I3/$I$1</f>
        <v>6.5006915629322273E-2</v>
      </c>
      <c r="K3">
        <v>131</v>
      </c>
      <c r="L3">
        <f t="shared" ref="L3:L11" si="4">K3/$K$1</f>
        <v>6.2769525634882611E-2</v>
      </c>
      <c r="M3">
        <f>AVERAGE(D3,F3,H3,J3,L3)</f>
        <v>6.895136168330758E-2</v>
      </c>
    </row>
    <row r="4" spans="2:14">
      <c r="B4" t="s">
        <v>132</v>
      </c>
      <c r="C4">
        <v>12</v>
      </c>
      <c r="D4">
        <f t="shared" si="0"/>
        <v>8.7591240875912413E-2</v>
      </c>
      <c r="E4">
        <v>64</v>
      </c>
      <c r="F4">
        <f t="shared" si="1"/>
        <v>8.344198174706649E-2</v>
      </c>
      <c r="G4">
        <v>115</v>
      </c>
      <c r="H4">
        <f t="shared" si="2"/>
        <v>5.8974358974358973E-2</v>
      </c>
      <c r="I4">
        <v>48</v>
      </c>
      <c r="J4">
        <f t="shared" si="3"/>
        <v>6.6390041493775934E-2</v>
      </c>
      <c r="K4">
        <v>150</v>
      </c>
      <c r="L4">
        <f t="shared" si="4"/>
        <v>7.1873502635361769E-2</v>
      </c>
      <c r="M4">
        <f t="shared" ref="M4:M22" si="5">AVERAGE(D4,F4,H4,J4,L4)</f>
        <v>7.3654225145295113E-2</v>
      </c>
    </row>
    <row r="5" spans="2:14">
      <c r="B5" t="s">
        <v>131</v>
      </c>
      <c r="C5">
        <v>13</v>
      </c>
      <c r="D5">
        <f t="shared" si="0"/>
        <v>9.4890510948905105E-2</v>
      </c>
      <c r="E5">
        <v>62</v>
      </c>
      <c r="F5">
        <f t="shared" si="1"/>
        <v>8.0834419817470665E-2</v>
      </c>
      <c r="G5">
        <v>115</v>
      </c>
      <c r="H5">
        <f t="shared" si="2"/>
        <v>5.8974358974358973E-2</v>
      </c>
      <c r="I5">
        <v>47</v>
      </c>
      <c r="J5">
        <f t="shared" si="3"/>
        <v>6.5006915629322273E-2</v>
      </c>
      <c r="K5">
        <v>156</v>
      </c>
      <c r="L5">
        <f t="shared" si="4"/>
        <v>7.474844274077623E-2</v>
      </c>
      <c r="M5">
        <f t="shared" si="5"/>
        <v>7.4890929622166647E-2</v>
      </c>
    </row>
    <row r="6" spans="2:14">
      <c r="B6" t="s">
        <v>130</v>
      </c>
      <c r="C6">
        <v>15</v>
      </c>
      <c r="D6">
        <f t="shared" si="0"/>
        <v>0.10948905109489052</v>
      </c>
      <c r="E6">
        <v>63</v>
      </c>
      <c r="F6">
        <f t="shared" si="1"/>
        <v>8.2138200782268578E-2</v>
      </c>
      <c r="G6">
        <v>114</v>
      </c>
      <c r="H6">
        <f t="shared" si="2"/>
        <v>5.8461538461538461E-2</v>
      </c>
      <c r="I6">
        <v>46</v>
      </c>
      <c r="J6">
        <f t="shared" si="3"/>
        <v>6.3623789764868599E-2</v>
      </c>
      <c r="K6">
        <v>155</v>
      </c>
      <c r="L6">
        <f t="shared" si="4"/>
        <v>7.4269286056540484E-2</v>
      </c>
      <c r="M6">
        <f t="shared" si="5"/>
        <v>7.7596373232021329E-2</v>
      </c>
    </row>
    <row r="7" spans="2:14">
      <c r="B7" t="s">
        <v>129</v>
      </c>
      <c r="C7">
        <v>14</v>
      </c>
      <c r="D7">
        <f t="shared" si="0"/>
        <v>0.10218978102189781</v>
      </c>
      <c r="E7">
        <v>64</v>
      </c>
      <c r="F7">
        <f t="shared" si="1"/>
        <v>8.344198174706649E-2</v>
      </c>
      <c r="G7">
        <v>117</v>
      </c>
      <c r="H7">
        <f t="shared" si="2"/>
        <v>0.06</v>
      </c>
      <c r="I7">
        <v>47</v>
      </c>
      <c r="J7">
        <f t="shared" si="3"/>
        <v>6.5006915629322273E-2</v>
      </c>
      <c r="K7">
        <v>168</v>
      </c>
      <c r="L7">
        <f t="shared" si="4"/>
        <v>8.0498322951605181E-2</v>
      </c>
      <c r="M7">
        <f t="shared" si="5"/>
        <v>7.8227400269978348E-2</v>
      </c>
    </row>
    <row r="8" spans="2:14">
      <c r="B8" t="s">
        <v>128</v>
      </c>
      <c r="C8">
        <v>16</v>
      </c>
      <c r="D8">
        <f t="shared" si="0"/>
        <v>0.11678832116788321</v>
      </c>
      <c r="E8">
        <v>63</v>
      </c>
      <c r="F8">
        <f t="shared" si="1"/>
        <v>8.2138200782268578E-2</v>
      </c>
      <c r="G8">
        <v>117</v>
      </c>
      <c r="H8">
        <f t="shared" si="2"/>
        <v>0.06</v>
      </c>
      <c r="I8">
        <v>48</v>
      </c>
      <c r="J8">
        <f t="shared" si="3"/>
        <v>6.6390041493775934E-2</v>
      </c>
      <c r="K8">
        <v>169</v>
      </c>
      <c r="L8">
        <f t="shared" si="4"/>
        <v>8.0977479635840927E-2</v>
      </c>
      <c r="M8">
        <f t="shared" si="5"/>
        <v>8.125880861595372E-2</v>
      </c>
    </row>
    <row r="9" spans="2:14">
      <c r="B9" t="s">
        <v>127</v>
      </c>
      <c r="C9">
        <v>16</v>
      </c>
      <c r="D9">
        <f t="shared" si="0"/>
        <v>0.11678832116788321</v>
      </c>
      <c r="E9">
        <v>60</v>
      </c>
      <c r="F9">
        <f t="shared" si="1"/>
        <v>7.822685788787484E-2</v>
      </c>
      <c r="G9">
        <v>119</v>
      </c>
      <c r="H9">
        <f t="shared" si="2"/>
        <v>6.1025641025641023E-2</v>
      </c>
      <c r="I9">
        <v>47</v>
      </c>
      <c r="J9">
        <f t="shared" si="3"/>
        <v>6.5006915629322273E-2</v>
      </c>
      <c r="K9">
        <v>166</v>
      </c>
      <c r="L9">
        <f t="shared" si="4"/>
        <v>7.9540009583133689E-2</v>
      </c>
      <c r="M9">
        <f t="shared" si="5"/>
        <v>8.0117549058770998E-2</v>
      </c>
    </row>
    <row r="10" spans="2:14">
      <c r="B10" t="s">
        <v>126</v>
      </c>
      <c r="C10">
        <v>16</v>
      </c>
      <c r="D10">
        <f t="shared" si="0"/>
        <v>0.11678832116788321</v>
      </c>
      <c r="E10">
        <v>60</v>
      </c>
      <c r="F10">
        <f t="shared" si="1"/>
        <v>7.822685788787484E-2</v>
      </c>
      <c r="G10">
        <v>120</v>
      </c>
      <c r="H10">
        <f t="shared" si="2"/>
        <v>6.1538461538461542E-2</v>
      </c>
      <c r="I10">
        <v>47</v>
      </c>
      <c r="J10">
        <f t="shared" si="3"/>
        <v>6.5006915629322273E-2</v>
      </c>
      <c r="K10">
        <v>166</v>
      </c>
      <c r="L10">
        <f t="shared" si="4"/>
        <v>7.9540009583133689E-2</v>
      </c>
      <c r="M10">
        <f t="shared" si="5"/>
        <v>8.0220113161335108E-2</v>
      </c>
    </row>
    <row r="11" spans="2:14">
      <c r="B11" t="s">
        <v>125</v>
      </c>
      <c r="C11">
        <v>16</v>
      </c>
      <c r="D11">
        <f t="shared" si="0"/>
        <v>0.11678832116788321</v>
      </c>
      <c r="E11">
        <v>60</v>
      </c>
      <c r="F11">
        <f t="shared" si="1"/>
        <v>7.822685788787484E-2</v>
      </c>
      <c r="G11">
        <v>122</v>
      </c>
      <c r="H11">
        <f t="shared" si="2"/>
        <v>6.2564102564102567E-2</v>
      </c>
      <c r="I11">
        <v>47</v>
      </c>
      <c r="J11">
        <f t="shared" si="3"/>
        <v>6.5006915629322273E-2</v>
      </c>
      <c r="K11">
        <v>167</v>
      </c>
      <c r="L11">
        <f t="shared" si="4"/>
        <v>8.0019166267369435E-2</v>
      </c>
      <c r="M11">
        <f t="shared" si="5"/>
        <v>8.0521072703310465E-2</v>
      </c>
    </row>
    <row r="12" spans="2:14">
      <c r="B12" t="s">
        <v>133</v>
      </c>
      <c r="C12">
        <v>15</v>
      </c>
      <c r="D12">
        <f t="shared" ref="D12:D22" si="6">C12/$C$1</f>
        <v>0.10948905109489052</v>
      </c>
      <c r="E12">
        <v>62</v>
      </c>
      <c r="F12">
        <f t="shared" ref="F12:F22" si="7">E12/$E$1</f>
        <v>8.0834419817470665E-2</v>
      </c>
      <c r="G12">
        <v>129</v>
      </c>
      <c r="H12">
        <f t="shared" ref="H12:H22" si="8">G12/$G$1</f>
        <v>6.615384615384616E-2</v>
      </c>
      <c r="I12">
        <v>51</v>
      </c>
      <c r="J12">
        <f t="shared" ref="J12:J22" si="9">I12/$I$1</f>
        <v>7.0539419087136929E-2</v>
      </c>
      <c r="K12">
        <v>183</v>
      </c>
      <c r="L12">
        <f t="shared" ref="L12:L22" si="10">K12/$K$1</f>
        <v>8.7685673215141355E-2</v>
      </c>
      <c r="M12">
        <f t="shared" si="5"/>
        <v>8.2940481873697125E-2</v>
      </c>
      <c r="N12">
        <f>AVERAGE(M3,M12)</f>
        <v>7.5945921778502345E-2</v>
      </c>
    </row>
    <row r="13" spans="2:14">
      <c r="B13" t="s">
        <v>132</v>
      </c>
      <c r="C13">
        <v>14</v>
      </c>
      <c r="D13">
        <f t="shared" si="6"/>
        <v>0.10218978102189781</v>
      </c>
      <c r="E13">
        <v>63</v>
      </c>
      <c r="F13">
        <f t="shared" si="7"/>
        <v>8.2138200782268578E-2</v>
      </c>
      <c r="G13">
        <v>149</v>
      </c>
      <c r="H13">
        <f t="shared" si="8"/>
        <v>7.6410256410256408E-2</v>
      </c>
      <c r="I13">
        <v>51</v>
      </c>
      <c r="J13">
        <f t="shared" si="9"/>
        <v>7.0539419087136929E-2</v>
      </c>
      <c r="K13">
        <v>185</v>
      </c>
      <c r="L13">
        <f t="shared" si="10"/>
        <v>8.8643986583612847E-2</v>
      </c>
      <c r="M13">
        <f t="shared" si="5"/>
        <v>8.3984328777034503E-2</v>
      </c>
      <c r="N13">
        <f t="shared" ref="N13:N22" si="11">AVERAGE(M4,M13)</f>
        <v>7.8819276961164808E-2</v>
      </c>
    </row>
    <row r="14" spans="2:14">
      <c r="B14" t="s">
        <v>131</v>
      </c>
      <c r="C14">
        <v>14</v>
      </c>
      <c r="D14">
        <f t="shared" si="6"/>
        <v>0.10218978102189781</v>
      </c>
      <c r="E14">
        <v>63</v>
      </c>
      <c r="F14">
        <f t="shared" si="7"/>
        <v>8.2138200782268578E-2</v>
      </c>
      <c r="G14">
        <v>151</v>
      </c>
      <c r="H14">
        <f t="shared" si="8"/>
        <v>7.7435897435897433E-2</v>
      </c>
      <c r="I14">
        <v>54</v>
      </c>
      <c r="J14">
        <f t="shared" si="9"/>
        <v>7.4688796680497924E-2</v>
      </c>
      <c r="K14">
        <v>187</v>
      </c>
      <c r="L14">
        <f t="shared" si="10"/>
        <v>8.9602299952084338E-2</v>
      </c>
      <c r="M14">
        <f t="shared" si="5"/>
        <v>8.5210995174529222E-2</v>
      </c>
      <c r="N14">
        <f t="shared" si="11"/>
        <v>8.0050962398347941E-2</v>
      </c>
    </row>
    <row r="15" spans="2:14">
      <c r="B15" t="s">
        <v>130</v>
      </c>
      <c r="C15">
        <v>14</v>
      </c>
      <c r="D15">
        <f t="shared" si="6"/>
        <v>0.10218978102189781</v>
      </c>
      <c r="E15">
        <v>61</v>
      </c>
      <c r="F15">
        <f t="shared" si="7"/>
        <v>7.9530638852672753E-2</v>
      </c>
      <c r="G15">
        <v>134</v>
      </c>
      <c r="H15">
        <f t="shared" si="8"/>
        <v>6.8717948717948715E-2</v>
      </c>
      <c r="I15">
        <v>53</v>
      </c>
      <c r="J15">
        <f t="shared" si="9"/>
        <v>7.3305670816044263E-2</v>
      </c>
      <c r="K15">
        <v>185</v>
      </c>
      <c r="L15">
        <f t="shared" si="10"/>
        <v>8.8643986583612847E-2</v>
      </c>
      <c r="M15">
        <f t="shared" si="5"/>
        <v>8.2477605198435278E-2</v>
      </c>
      <c r="N15">
        <f t="shared" si="11"/>
        <v>8.003698921522831E-2</v>
      </c>
    </row>
    <row r="16" spans="2:14">
      <c r="B16" t="s">
        <v>129</v>
      </c>
      <c r="C16">
        <v>16</v>
      </c>
      <c r="D16">
        <f t="shared" si="6"/>
        <v>0.11678832116788321</v>
      </c>
      <c r="E16">
        <v>64</v>
      </c>
      <c r="F16">
        <f t="shared" si="7"/>
        <v>8.344198174706649E-2</v>
      </c>
      <c r="G16">
        <v>132</v>
      </c>
      <c r="H16">
        <f t="shared" si="8"/>
        <v>6.7692307692307691E-2</v>
      </c>
      <c r="I16">
        <v>53</v>
      </c>
      <c r="J16">
        <f t="shared" si="9"/>
        <v>7.3305670816044263E-2</v>
      </c>
      <c r="K16">
        <v>181</v>
      </c>
      <c r="L16">
        <f t="shared" si="10"/>
        <v>8.6727359846669863E-2</v>
      </c>
      <c r="M16">
        <f t="shared" si="5"/>
        <v>8.5591128253994314E-2</v>
      </c>
      <c r="N16">
        <f t="shared" si="11"/>
        <v>8.1909264261986331E-2</v>
      </c>
    </row>
    <row r="17" spans="2:14">
      <c r="B17" t="s">
        <v>128</v>
      </c>
      <c r="C17">
        <v>17</v>
      </c>
      <c r="D17">
        <f t="shared" si="6"/>
        <v>0.12408759124087591</v>
      </c>
      <c r="E17">
        <v>64</v>
      </c>
      <c r="F17">
        <f t="shared" si="7"/>
        <v>8.344198174706649E-2</v>
      </c>
      <c r="G17">
        <v>132</v>
      </c>
      <c r="H17">
        <f t="shared" si="8"/>
        <v>6.7692307692307691E-2</v>
      </c>
      <c r="I17">
        <v>52</v>
      </c>
      <c r="J17">
        <f t="shared" si="9"/>
        <v>7.1922544951590589E-2</v>
      </c>
      <c r="K17">
        <v>183</v>
      </c>
      <c r="L17">
        <f t="shared" si="10"/>
        <v>8.7685673215141355E-2</v>
      </c>
      <c r="M17">
        <f t="shared" si="5"/>
        <v>8.6966019769396413E-2</v>
      </c>
      <c r="N17">
        <f t="shared" si="11"/>
        <v>8.4112414192675067E-2</v>
      </c>
    </row>
    <row r="18" spans="2:14">
      <c r="B18" t="s">
        <v>127</v>
      </c>
      <c r="C18">
        <v>16</v>
      </c>
      <c r="D18">
        <f t="shared" si="6"/>
        <v>0.11678832116788321</v>
      </c>
      <c r="E18">
        <v>64</v>
      </c>
      <c r="F18">
        <f t="shared" si="7"/>
        <v>8.344198174706649E-2</v>
      </c>
      <c r="G18">
        <v>132</v>
      </c>
      <c r="H18">
        <f t="shared" si="8"/>
        <v>6.7692307692307691E-2</v>
      </c>
      <c r="I18">
        <v>54</v>
      </c>
      <c r="J18">
        <f t="shared" si="9"/>
        <v>7.4688796680497924E-2</v>
      </c>
      <c r="K18">
        <v>183</v>
      </c>
      <c r="L18">
        <f t="shared" si="10"/>
        <v>8.7685673215141355E-2</v>
      </c>
      <c r="M18">
        <f t="shared" si="5"/>
        <v>8.605941610057935E-2</v>
      </c>
      <c r="N18">
        <f t="shared" si="11"/>
        <v>8.3088482579675174E-2</v>
      </c>
    </row>
    <row r="19" spans="2:14">
      <c r="B19" t="s">
        <v>126</v>
      </c>
      <c r="C19">
        <v>16</v>
      </c>
      <c r="D19">
        <f t="shared" si="6"/>
        <v>0.11678832116788321</v>
      </c>
      <c r="E19">
        <v>63</v>
      </c>
      <c r="F19">
        <f t="shared" si="7"/>
        <v>8.2138200782268578E-2</v>
      </c>
      <c r="G19">
        <v>132</v>
      </c>
      <c r="H19">
        <f t="shared" si="8"/>
        <v>6.7692307692307691E-2</v>
      </c>
      <c r="I19">
        <v>53</v>
      </c>
      <c r="J19">
        <f t="shared" si="9"/>
        <v>7.3305670816044263E-2</v>
      </c>
      <c r="K19">
        <v>183</v>
      </c>
      <c r="L19">
        <f t="shared" si="10"/>
        <v>8.7685673215141355E-2</v>
      </c>
      <c r="M19">
        <f t="shared" si="5"/>
        <v>8.5522034734729024E-2</v>
      </c>
      <c r="N19">
        <f t="shared" si="11"/>
        <v>8.2871073948032059E-2</v>
      </c>
    </row>
    <row r="20" spans="2:14">
      <c r="B20" t="s">
        <v>125</v>
      </c>
      <c r="C20">
        <v>16</v>
      </c>
      <c r="D20">
        <f t="shared" si="6"/>
        <v>0.11678832116788321</v>
      </c>
      <c r="E20">
        <v>61</v>
      </c>
      <c r="F20">
        <f t="shared" si="7"/>
        <v>7.9530638852672753E-2</v>
      </c>
      <c r="G20">
        <v>136</v>
      </c>
      <c r="H20">
        <f t="shared" si="8"/>
        <v>6.974358974358974E-2</v>
      </c>
      <c r="I20">
        <v>53</v>
      </c>
      <c r="J20">
        <f t="shared" si="9"/>
        <v>7.3305670816044263E-2</v>
      </c>
      <c r="K20">
        <v>197</v>
      </c>
      <c r="L20">
        <f t="shared" si="10"/>
        <v>9.4393866794441783E-2</v>
      </c>
      <c r="M20">
        <f t="shared" si="5"/>
        <v>8.6752417474926347E-2</v>
      </c>
      <c r="N20">
        <f t="shared" si="11"/>
        <v>8.3636745089118406E-2</v>
      </c>
    </row>
    <row r="21" spans="2:14">
      <c r="B21" t="s">
        <v>51</v>
      </c>
      <c r="C21">
        <v>17</v>
      </c>
      <c r="D21">
        <f t="shared" si="6"/>
        <v>0.12408759124087591</v>
      </c>
      <c r="E21">
        <v>78</v>
      </c>
      <c r="F21">
        <f t="shared" si="7"/>
        <v>0.10169491525423729</v>
      </c>
      <c r="G21">
        <v>120</v>
      </c>
      <c r="H21">
        <f t="shared" si="8"/>
        <v>6.1538461538461542E-2</v>
      </c>
      <c r="I21">
        <v>52</v>
      </c>
      <c r="J21">
        <f t="shared" si="9"/>
        <v>7.1922544951590589E-2</v>
      </c>
      <c r="K21">
        <v>137</v>
      </c>
      <c r="L21">
        <f t="shared" si="10"/>
        <v>6.5644465740297073E-2</v>
      </c>
      <c r="M21">
        <f t="shared" si="5"/>
        <v>8.4977595745092477E-2</v>
      </c>
      <c r="N21">
        <f t="shared" si="11"/>
        <v>8.3959038809394801E-2</v>
      </c>
    </row>
    <row r="22" spans="2:14">
      <c r="B22" t="s">
        <v>53</v>
      </c>
      <c r="C22">
        <v>16</v>
      </c>
      <c r="D22">
        <f t="shared" si="6"/>
        <v>0.11678832116788321</v>
      </c>
      <c r="E22">
        <v>78</v>
      </c>
      <c r="F22">
        <f t="shared" si="7"/>
        <v>0.10169491525423729</v>
      </c>
      <c r="G22">
        <v>127</v>
      </c>
      <c r="H22">
        <f t="shared" si="8"/>
        <v>6.5128205128205122E-2</v>
      </c>
      <c r="I22">
        <v>56</v>
      </c>
      <c r="J22">
        <f t="shared" si="9"/>
        <v>7.7455048409405258E-2</v>
      </c>
      <c r="K22">
        <v>196</v>
      </c>
      <c r="L22">
        <f t="shared" si="10"/>
        <v>9.3914710110206037E-2</v>
      </c>
      <c r="M22">
        <f t="shared" si="5"/>
        <v>9.0996240013987387E-2</v>
      </c>
      <c r="N22">
        <f t="shared" si="11"/>
        <v>8.7490284395510945E-2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O63"/>
  <sheetViews>
    <sheetView topLeftCell="D1" workbookViewId="0">
      <selection activeCell="R18" sqref="R18"/>
    </sheetView>
  </sheetViews>
  <sheetFormatPr defaultRowHeight="15"/>
  <cols>
    <col min="2" max="2" width="35" bestFit="1" customWidth="1"/>
  </cols>
  <sheetData>
    <row r="1" spans="2:14">
      <c r="B1">
        <v>1999</v>
      </c>
      <c r="C1">
        <v>463</v>
      </c>
      <c r="E1">
        <v>1293</v>
      </c>
      <c r="G1">
        <v>8246</v>
      </c>
      <c r="I1">
        <v>7507</v>
      </c>
      <c r="K1">
        <v>37362</v>
      </c>
    </row>
    <row r="2" spans="2:14">
      <c r="B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</row>
    <row r="3" spans="2:14">
      <c r="B3" t="s">
        <v>133</v>
      </c>
      <c r="C3">
        <v>29</v>
      </c>
      <c r="D3">
        <f t="shared" ref="D3:D20" si="0">C3/$C$1</f>
        <v>6.2634989200863925E-2</v>
      </c>
      <c r="E3">
        <v>51</v>
      </c>
      <c r="F3">
        <f t="shared" ref="F3:F20" si="1">E3/$E$1</f>
        <v>3.9443155452436193E-2</v>
      </c>
      <c r="G3">
        <v>1301</v>
      </c>
      <c r="H3">
        <f t="shared" ref="H3:H20" si="2">G3/$G$1</f>
        <v>0.1577734659228717</v>
      </c>
      <c r="I3">
        <v>642</v>
      </c>
      <c r="J3">
        <f t="shared" ref="J3:J20" si="3">I3/$I$1</f>
        <v>8.55201811642467E-2</v>
      </c>
      <c r="K3">
        <v>3417</v>
      </c>
      <c r="L3">
        <f t="shared" ref="L3:L20" si="4">K3/$K$1</f>
        <v>9.1456560141320059E-2</v>
      </c>
      <c r="M3">
        <f>AVERAGE(D3,F3,H3,J3,L3)</f>
        <v>8.7365670376347709E-2</v>
      </c>
    </row>
    <row r="4" spans="2:14">
      <c r="B4" t="s">
        <v>132</v>
      </c>
      <c r="C4">
        <v>30</v>
      </c>
      <c r="D4">
        <f t="shared" si="0"/>
        <v>6.4794816414686832E-2</v>
      </c>
      <c r="E4">
        <v>56</v>
      </c>
      <c r="F4">
        <f t="shared" si="1"/>
        <v>4.3310131477184842E-2</v>
      </c>
      <c r="G4">
        <v>1331</v>
      </c>
      <c r="H4">
        <f t="shared" si="2"/>
        <v>0.16141159349987874</v>
      </c>
      <c r="I4">
        <v>642</v>
      </c>
      <c r="J4">
        <f t="shared" si="3"/>
        <v>8.55201811642467E-2</v>
      </c>
      <c r="K4">
        <v>3596</v>
      </c>
      <c r="L4">
        <f t="shared" si="4"/>
        <v>9.6247524222472028E-2</v>
      </c>
      <c r="M4">
        <f t="shared" ref="M4:M20" si="5">AVERAGE(D4,F4,H4,J4,L4)</f>
        <v>9.0256849355693822E-2</v>
      </c>
    </row>
    <row r="5" spans="2:14">
      <c r="B5" t="s">
        <v>131</v>
      </c>
      <c r="C5">
        <v>31</v>
      </c>
      <c r="D5">
        <f t="shared" si="0"/>
        <v>6.6954643628509725E-2</v>
      </c>
      <c r="E5">
        <v>58</v>
      </c>
      <c r="F5">
        <f t="shared" si="1"/>
        <v>4.4856921887084303E-2</v>
      </c>
      <c r="G5">
        <v>1343</v>
      </c>
      <c r="H5">
        <f t="shared" si="2"/>
        <v>0.16286684453068154</v>
      </c>
      <c r="I5">
        <v>641</v>
      </c>
      <c r="J5">
        <f t="shared" si="3"/>
        <v>8.5386972159317967E-2</v>
      </c>
      <c r="K5">
        <v>3670</v>
      </c>
      <c r="L5">
        <f t="shared" si="4"/>
        <v>9.82281462448477E-2</v>
      </c>
      <c r="M5">
        <f t="shared" si="5"/>
        <v>9.1658705690088244E-2</v>
      </c>
    </row>
    <row r="6" spans="2:14">
      <c r="B6" t="s">
        <v>130</v>
      </c>
      <c r="C6">
        <v>32</v>
      </c>
      <c r="D6">
        <f t="shared" si="0"/>
        <v>6.9114470842332618E-2</v>
      </c>
      <c r="E6">
        <v>64</v>
      </c>
      <c r="F6">
        <f t="shared" si="1"/>
        <v>4.9497293116782679E-2</v>
      </c>
      <c r="G6">
        <v>1365</v>
      </c>
      <c r="H6">
        <f t="shared" si="2"/>
        <v>0.16553480475382004</v>
      </c>
      <c r="I6">
        <v>638</v>
      </c>
      <c r="J6">
        <f t="shared" si="3"/>
        <v>8.4987345144531767E-2</v>
      </c>
      <c r="K6">
        <v>3706</v>
      </c>
      <c r="L6">
        <f t="shared" si="4"/>
        <v>9.919169209357101E-2</v>
      </c>
      <c r="M6">
        <f t="shared" si="5"/>
        <v>9.3665121190207618E-2</v>
      </c>
    </row>
    <row r="7" spans="2:14">
      <c r="B7" t="s">
        <v>129</v>
      </c>
      <c r="C7">
        <v>30</v>
      </c>
      <c r="D7">
        <f t="shared" si="0"/>
        <v>6.4794816414686832E-2</v>
      </c>
      <c r="E7">
        <v>65</v>
      </c>
      <c r="F7">
        <f t="shared" si="1"/>
        <v>5.0270688321732405E-2</v>
      </c>
      <c r="G7">
        <v>1368</v>
      </c>
      <c r="H7">
        <f t="shared" si="2"/>
        <v>0.16589861751152074</v>
      </c>
      <c r="I7">
        <v>635</v>
      </c>
      <c r="J7">
        <f t="shared" si="3"/>
        <v>8.4587718129745568E-2</v>
      </c>
      <c r="K7">
        <v>3705</v>
      </c>
      <c r="L7">
        <f t="shared" si="4"/>
        <v>9.916492693110647E-2</v>
      </c>
      <c r="M7">
        <f t="shared" si="5"/>
        <v>9.2943353461758402E-2</v>
      </c>
    </row>
    <row r="8" spans="2:14">
      <c r="B8" t="s">
        <v>128</v>
      </c>
      <c r="C8">
        <v>31</v>
      </c>
      <c r="D8">
        <f t="shared" si="0"/>
        <v>6.6954643628509725E-2</v>
      </c>
      <c r="E8">
        <v>67</v>
      </c>
      <c r="F8">
        <f t="shared" si="1"/>
        <v>5.1817478731631866E-2</v>
      </c>
      <c r="G8">
        <v>1384</v>
      </c>
      <c r="H8">
        <f t="shared" si="2"/>
        <v>0.16783895221925782</v>
      </c>
      <c r="I8">
        <v>624</v>
      </c>
      <c r="J8">
        <f t="shared" si="3"/>
        <v>8.3122419075529502E-2</v>
      </c>
      <c r="K8">
        <v>3704</v>
      </c>
      <c r="L8">
        <f t="shared" si="4"/>
        <v>9.913816176864193E-2</v>
      </c>
      <c r="M8">
        <f t="shared" si="5"/>
        <v>9.3774331084714169E-2</v>
      </c>
    </row>
    <row r="9" spans="2:14">
      <c r="B9" t="s">
        <v>127</v>
      </c>
      <c r="C9">
        <v>30</v>
      </c>
      <c r="D9">
        <f t="shared" si="0"/>
        <v>6.4794816414686832E-2</v>
      </c>
      <c r="E9">
        <v>68</v>
      </c>
      <c r="F9">
        <f t="shared" si="1"/>
        <v>5.2590873936581593E-2</v>
      </c>
      <c r="G9">
        <v>1383</v>
      </c>
      <c r="H9">
        <f t="shared" si="2"/>
        <v>0.16771768130002426</v>
      </c>
      <c r="I9">
        <v>620</v>
      </c>
      <c r="J9">
        <f t="shared" si="3"/>
        <v>8.2589583055814569E-2</v>
      </c>
      <c r="K9">
        <v>3733</v>
      </c>
      <c r="L9">
        <f t="shared" si="4"/>
        <v>9.9914351480113489E-2</v>
      </c>
      <c r="M9">
        <f t="shared" si="5"/>
        <v>9.3521461237444162E-2</v>
      </c>
    </row>
    <row r="10" spans="2:14">
      <c r="B10" t="s">
        <v>126</v>
      </c>
      <c r="C10">
        <v>30</v>
      </c>
      <c r="D10">
        <f t="shared" si="0"/>
        <v>6.4794816414686832E-2</v>
      </c>
      <c r="E10">
        <v>73</v>
      </c>
      <c r="F10">
        <f t="shared" si="1"/>
        <v>5.6457849961330242E-2</v>
      </c>
      <c r="G10">
        <v>1389</v>
      </c>
      <c r="H10">
        <f t="shared" si="2"/>
        <v>0.16844530681542566</v>
      </c>
      <c r="I10">
        <v>613</v>
      </c>
      <c r="J10">
        <f t="shared" si="3"/>
        <v>8.1657120021313437E-2</v>
      </c>
      <c r="K10">
        <v>3734</v>
      </c>
      <c r="L10">
        <f t="shared" si="4"/>
        <v>9.9941116642578015E-2</v>
      </c>
      <c r="M10">
        <f t="shared" si="5"/>
        <v>9.4259241971066832E-2</v>
      </c>
    </row>
    <row r="11" spans="2:14">
      <c r="B11" t="s">
        <v>125</v>
      </c>
      <c r="C11">
        <v>30</v>
      </c>
      <c r="D11">
        <f t="shared" si="0"/>
        <v>6.4794816414686832E-2</v>
      </c>
      <c r="E11">
        <v>71</v>
      </c>
      <c r="F11">
        <f t="shared" si="1"/>
        <v>5.4911059551430781E-2</v>
      </c>
      <c r="G11">
        <v>1388</v>
      </c>
      <c r="H11">
        <f t="shared" si="2"/>
        <v>0.1683240358961921</v>
      </c>
      <c r="I11">
        <v>589</v>
      </c>
      <c r="J11">
        <f t="shared" si="3"/>
        <v>7.846010390302384E-2</v>
      </c>
      <c r="K11">
        <v>3731</v>
      </c>
      <c r="L11">
        <f t="shared" si="4"/>
        <v>9.9860821155184409E-2</v>
      </c>
      <c r="M11">
        <f t="shared" si="5"/>
        <v>9.3270167384103597E-2</v>
      </c>
    </row>
    <row r="12" spans="2:14">
      <c r="B12" t="s">
        <v>133</v>
      </c>
      <c r="C12">
        <v>31</v>
      </c>
      <c r="D12">
        <f t="shared" si="0"/>
        <v>6.6954643628509725E-2</v>
      </c>
      <c r="E12">
        <v>62</v>
      </c>
      <c r="F12">
        <f t="shared" si="1"/>
        <v>4.7950502706883218E-2</v>
      </c>
      <c r="G12">
        <v>1297</v>
      </c>
      <c r="H12">
        <f t="shared" si="2"/>
        <v>0.15728838224593741</v>
      </c>
      <c r="I12">
        <v>630</v>
      </c>
      <c r="J12">
        <f t="shared" si="3"/>
        <v>8.3921673105101902E-2</v>
      </c>
      <c r="K12">
        <v>3732</v>
      </c>
      <c r="L12">
        <f t="shared" si="4"/>
        <v>9.9887586317648949E-2</v>
      </c>
      <c r="M12">
        <f t="shared" si="5"/>
        <v>9.1200557600816246E-2</v>
      </c>
      <c r="N12">
        <f>AVERAGE(M3,M12)</f>
        <v>8.9283113988581977E-2</v>
      </c>
    </row>
    <row r="13" spans="2:14">
      <c r="B13" t="s">
        <v>132</v>
      </c>
      <c r="C13">
        <v>32</v>
      </c>
      <c r="D13">
        <f t="shared" si="0"/>
        <v>6.9114470842332618E-2</v>
      </c>
      <c r="E13">
        <v>72</v>
      </c>
      <c r="F13">
        <f t="shared" si="1"/>
        <v>5.5684454756380508E-2</v>
      </c>
      <c r="G13">
        <v>1338</v>
      </c>
      <c r="H13">
        <f t="shared" si="2"/>
        <v>0.1622604899345137</v>
      </c>
      <c r="I13">
        <v>656</v>
      </c>
      <c r="J13">
        <f t="shared" si="3"/>
        <v>8.7385107233248965E-2</v>
      </c>
      <c r="K13">
        <v>3865</v>
      </c>
      <c r="L13">
        <f t="shared" si="4"/>
        <v>0.10344735292543225</v>
      </c>
      <c r="M13">
        <f t="shared" si="5"/>
        <v>9.5578375138381605E-2</v>
      </c>
      <c r="N13">
        <f t="shared" ref="N13:N22" si="6">AVERAGE(M4,M13)</f>
        <v>9.2917612247037706E-2</v>
      </c>
    </row>
    <row r="14" spans="2:14">
      <c r="B14" t="s">
        <v>131</v>
      </c>
      <c r="C14">
        <v>31</v>
      </c>
      <c r="D14">
        <f t="shared" si="0"/>
        <v>6.6954643628509725E-2</v>
      </c>
      <c r="E14">
        <v>77</v>
      </c>
      <c r="F14">
        <f t="shared" si="1"/>
        <v>5.9551430781129157E-2</v>
      </c>
      <c r="G14">
        <v>1350</v>
      </c>
      <c r="H14">
        <f t="shared" si="2"/>
        <v>0.16371574096531652</v>
      </c>
      <c r="I14">
        <v>667</v>
      </c>
      <c r="J14">
        <f t="shared" si="3"/>
        <v>8.8850406287465031E-2</v>
      </c>
      <c r="K14">
        <v>3900</v>
      </c>
      <c r="L14">
        <f t="shared" si="4"/>
        <v>0.10438413361169102</v>
      </c>
      <c r="M14">
        <f t="shared" si="5"/>
        <v>9.6691271054822295E-2</v>
      </c>
      <c r="N14">
        <f t="shared" si="6"/>
        <v>9.4174988372455276E-2</v>
      </c>
    </row>
    <row r="15" spans="2:14">
      <c r="B15" t="s">
        <v>130</v>
      </c>
      <c r="C15">
        <v>34</v>
      </c>
      <c r="D15">
        <f t="shared" si="0"/>
        <v>7.3434125269978404E-2</v>
      </c>
      <c r="E15">
        <v>81</v>
      </c>
      <c r="F15">
        <f t="shared" si="1"/>
        <v>6.2645011600928072E-2</v>
      </c>
      <c r="G15">
        <v>1368</v>
      </c>
      <c r="H15">
        <f t="shared" si="2"/>
        <v>0.16589861751152074</v>
      </c>
      <c r="I15">
        <v>671</v>
      </c>
      <c r="J15">
        <f t="shared" si="3"/>
        <v>8.9383242307179964E-2</v>
      </c>
      <c r="K15">
        <v>3912</v>
      </c>
      <c r="L15">
        <f t="shared" si="4"/>
        <v>0.10470531556126546</v>
      </c>
      <c r="M15">
        <f t="shared" si="5"/>
        <v>9.9213262450174533E-2</v>
      </c>
      <c r="N15">
        <f t="shared" si="6"/>
        <v>9.6439191820191075E-2</v>
      </c>
    </row>
    <row r="16" spans="2:14">
      <c r="B16" t="s">
        <v>129</v>
      </c>
      <c r="C16">
        <v>33</v>
      </c>
      <c r="D16">
        <f t="shared" si="0"/>
        <v>7.1274298056155511E-2</v>
      </c>
      <c r="E16">
        <v>79</v>
      </c>
      <c r="F16">
        <f t="shared" si="1"/>
        <v>6.1098221191028618E-2</v>
      </c>
      <c r="G16">
        <v>1380</v>
      </c>
      <c r="H16">
        <f t="shared" si="2"/>
        <v>0.16735386854232356</v>
      </c>
      <c r="I16">
        <v>681</v>
      </c>
      <c r="J16">
        <f t="shared" si="3"/>
        <v>9.0715332356467296E-2</v>
      </c>
      <c r="K16">
        <v>3940</v>
      </c>
      <c r="L16">
        <f t="shared" si="4"/>
        <v>0.10545474011027246</v>
      </c>
      <c r="M16">
        <f t="shared" si="5"/>
        <v>9.9179292051249479E-2</v>
      </c>
      <c r="N16">
        <f t="shared" si="6"/>
        <v>9.6061322756503947E-2</v>
      </c>
    </row>
    <row r="17" spans="2:14">
      <c r="B17" t="s">
        <v>128</v>
      </c>
      <c r="C17">
        <v>34</v>
      </c>
      <c r="D17">
        <f t="shared" si="0"/>
        <v>7.3434125269978404E-2</v>
      </c>
      <c r="E17">
        <v>79</v>
      </c>
      <c r="F17">
        <f t="shared" si="1"/>
        <v>6.1098221191028618E-2</v>
      </c>
      <c r="G17">
        <v>1382</v>
      </c>
      <c r="H17">
        <f t="shared" si="2"/>
        <v>0.16759641038079068</v>
      </c>
      <c r="I17">
        <v>680</v>
      </c>
      <c r="J17">
        <f t="shared" si="3"/>
        <v>9.0582123351538563E-2</v>
      </c>
      <c r="K17">
        <v>3941</v>
      </c>
      <c r="L17">
        <f t="shared" si="4"/>
        <v>0.105481505272737</v>
      </c>
      <c r="M17">
        <f t="shared" si="5"/>
        <v>9.9638477093214675E-2</v>
      </c>
      <c r="N17">
        <f t="shared" si="6"/>
        <v>9.6706404088964415E-2</v>
      </c>
    </row>
    <row r="18" spans="2:14">
      <c r="B18" t="s">
        <v>127</v>
      </c>
      <c r="C18">
        <v>34</v>
      </c>
      <c r="D18">
        <f t="shared" si="0"/>
        <v>7.3434125269978404E-2</v>
      </c>
      <c r="E18">
        <v>77</v>
      </c>
      <c r="F18">
        <f t="shared" si="1"/>
        <v>5.9551430781129157E-2</v>
      </c>
      <c r="G18">
        <v>1383</v>
      </c>
      <c r="H18">
        <f t="shared" si="2"/>
        <v>0.16771768130002426</v>
      </c>
      <c r="I18">
        <v>675</v>
      </c>
      <c r="J18">
        <f t="shared" si="3"/>
        <v>8.9916078326894897E-2</v>
      </c>
      <c r="K18">
        <v>3924</v>
      </c>
      <c r="L18">
        <f t="shared" si="4"/>
        <v>0.10502649751083989</v>
      </c>
      <c r="M18">
        <f t="shared" si="5"/>
        <v>9.9129162637773313E-2</v>
      </c>
      <c r="N18">
        <f t="shared" si="6"/>
        <v>9.6325311937608737E-2</v>
      </c>
    </row>
    <row r="19" spans="2:14">
      <c r="B19" t="s">
        <v>126</v>
      </c>
      <c r="C19">
        <v>32</v>
      </c>
      <c r="D19">
        <f t="shared" si="0"/>
        <v>6.9114470842332618E-2</v>
      </c>
      <c r="E19">
        <v>78</v>
      </c>
      <c r="F19">
        <f t="shared" si="1"/>
        <v>6.0324825986078884E-2</v>
      </c>
      <c r="G19">
        <v>1396</v>
      </c>
      <c r="H19">
        <f t="shared" si="2"/>
        <v>0.16929420325006064</v>
      </c>
      <c r="I19">
        <v>671</v>
      </c>
      <c r="J19">
        <f t="shared" si="3"/>
        <v>8.9383242307179964E-2</v>
      </c>
      <c r="K19">
        <v>3918</v>
      </c>
      <c r="L19">
        <f t="shared" si="4"/>
        <v>0.10486590653605267</v>
      </c>
      <c r="M19">
        <f t="shared" si="5"/>
        <v>9.8596529784340942E-2</v>
      </c>
      <c r="N19">
        <f t="shared" si="6"/>
        <v>9.6427885877703887E-2</v>
      </c>
    </row>
    <row r="20" spans="2:14">
      <c r="B20" t="s">
        <v>125</v>
      </c>
      <c r="C20">
        <v>33</v>
      </c>
      <c r="D20">
        <f t="shared" si="0"/>
        <v>7.1274298056155511E-2</v>
      </c>
      <c r="E20">
        <v>78</v>
      </c>
      <c r="F20">
        <f t="shared" si="1"/>
        <v>6.0324825986078884E-2</v>
      </c>
      <c r="G20">
        <v>1395</v>
      </c>
      <c r="H20">
        <f t="shared" si="2"/>
        <v>0.16917293233082706</v>
      </c>
      <c r="I20">
        <v>676</v>
      </c>
      <c r="J20">
        <f t="shared" si="3"/>
        <v>9.004928733182363E-2</v>
      </c>
      <c r="K20">
        <v>3919</v>
      </c>
      <c r="L20">
        <f t="shared" si="4"/>
        <v>0.10489267169851721</v>
      </c>
      <c r="M20">
        <f t="shared" si="5"/>
        <v>9.9142803080680464E-2</v>
      </c>
      <c r="N20">
        <f t="shared" si="6"/>
        <v>9.6206485232392031E-2</v>
      </c>
    </row>
    <row r="21" spans="2:14">
      <c r="N21">
        <f t="shared" si="6"/>
        <v>9.1200557600816246E-2</v>
      </c>
    </row>
    <row r="22" spans="2:14">
      <c r="N22">
        <f t="shared" si="6"/>
        <v>9.5578375138381605E-2</v>
      </c>
    </row>
    <row r="43" spans="2:7">
      <c r="B43">
        <v>2000</v>
      </c>
      <c r="C43">
        <v>463</v>
      </c>
      <c r="D43">
        <v>1293</v>
      </c>
      <c r="E43">
        <v>8246</v>
      </c>
      <c r="F43">
        <v>7507</v>
      </c>
      <c r="G43">
        <v>37362</v>
      </c>
    </row>
    <row r="44" spans="2:7">
      <c r="B44" t="s">
        <v>90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2:7">
      <c r="B45">
        <v>9</v>
      </c>
      <c r="C45">
        <v>29</v>
      </c>
      <c r="D45">
        <v>51</v>
      </c>
      <c r="E45">
        <v>1301</v>
      </c>
      <c r="F45">
        <v>589</v>
      </c>
      <c r="G45">
        <v>3417</v>
      </c>
    </row>
    <row r="46" spans="2:7">
      <c r="B46">
        <v>8</v>
      </c>
      <c r="C46">
        <v>30</v>
      </c>
      <c r="D46">
        <v>56</v>
      </c>
      <c r="E46">
        <v>1331</v>
      </c>
      <c r="F46">
        <v>613</v>
      </c>
      <c r="G46">
        <v>3596</v>
      </c>
    </row>
    <row r="47" spans="2:7">
      <c r="B47">
        <v>7</v>
      </c>
      <c r="C47">
        <v>31</v>
      </c>
      <c r="D47">
        <v>58</v>
      </c>
      <c r="E47">
        <v>1343</v>
      </c>
      <c r="F47">
        <v>620</v>
      </c>
      <c r="G47">
        <v>3670</v>
      </c>
    </row>
    <row r="48" spans="2:7">
      <c r="B48">
        <v>6</v>
      </c>
      <c r="C48">
        <v>32</v>
      </c>
      <c r="D48">
        <v>64</v>
      </c>
      <c r="E48">
        <v>1365</v>
      </c>
      <c r="F48">
        <v>624</v>
      </c>
      <c r="G48">
        <v>3706</v>
      </c>
    </row>
    <row r="49" spans="2:15">
      <c r="B49">
        <v>5</v>
      </c>
      <c r="C49">
        <v>30</v>
      </c>
      <c r="D49">
        <v>65</v>
      </c>
      <c r="E49">
        <v>1368</v>
      </c>
      <c r="F49">
        <v>635</v>
      </c>
      <c r="G49">
        <v>3705</v>
      </c>
    </row>
    <row r="50" spans="2:15">
      <c r="B50">
        <v>4</v>
      </c>
      <c r="C50">
        <v>31</v>
      </c>
      <c r="D50">
        <v>67</v>
      </c>
      <c r="E50">
        <v>1384</v>
      </c>
      <c r="F50">
        <v>638</v>
      </c>
      <c r="G50">
        <v>3704</v>
      </c>
    </row>
    <row r="51" spans="2:15">
      <c r="B51">
        <v>3</v>
      </c>
      <c r="C51">
        <v>30</v>
      </c>
      <c r="D51">
        <v>68</v>
      </c>
      <c r="E51">
        <v>1383</v>
      </c>
      <c r="F51">
        <v>641</v>
      </c>
      <c r="G51">
        <v>3733</v>
      </c>
    </row>
    <row r="52" spans="2:15">
      <c r="B52">
        <v>2</v>
      </c>
      <c r="C52">
        <v>30</v>
      </c>
      <c r="D52">
        <v>73</v>
      </c>
      <c r="E52">
        <v>1389</v>
      </c>
      <c r="F52">
        <v>642</v>
      </c>
      <c r="G52">
        <v>3734</v>
      </c>
    </row>
    <row r="53" spans="2:15">
      <c r="B53">
        <v>1</v>
      </c>
      <c r="C53">
        <v>30</v>
      </c>
      <c r="D53">
        <v>71</v>
      </c>
      <c r="E53">
        <v>1388</v>
      </c>
      <c r="F53">
        <v>642</v>
      </c>
      <c r="G53">
        <v>3731</v>
      </c>
    </row>
    <row r="55" spans="2:15">
      <c r="J55">
        <v>9</v>
      </c>
      <c r="K55">
        <v>31</v>
      </c>
      <c r="L55">
        <v>62</v>
      </c>
      <c r="M55">
        <v>1297</v>
      </c>
      <c r="N55">
        <v>630</v>
      </c>
      <c r="O55">
        <v>3732</v>
      </c>
    </row>
    <row r="56" spans="2:15">
      <c r="J56">
        <v>8</v>
      </c>
      <c r="K56">
        <v>32</v>
      </c>
      <c r="L56">
        <v>72</v>
      </c>
      <c r="M56">
        <v>1338</v>
      </c>
      <c r="N56">
        <v>656</v>
      </c>
      <c r="O56">
        <v>3865</v>
      </c>
    </row>
    <row r="57" spans="2:15">
      <c r="J57">
        <v>7</v>
      </c>
      <c r="K57">
        <v>31</v>
      </c>
      <c r="L57">
        <v>77</v>
      </c>
      <c r="M57">
        <v>1350</v>
      </c>
      <c r="N57">
        <v>667</v>
      </c>
      <c r="O57">
        <v>3900</v>
      </c>
    </row>
    <row r="58" spans="2:15">
      <c r="J58">
        <v>6</v>
      </c>
      <c r="K58">
        <v>34</v>
      </c>
      <c r="L58">
        <v>81</v>
      </c>
      <c r="M58">
        <v>1368</v>
      </c>
      <c r="N58">
        <v>671</v>
      </c>
      <c r="O58">
        <v>3912</v>
      </c>
    </row>
    <row r="59" spans="2:15">
      <c r="J59">
        <v>5</v>
      </c>
      <c r="K59">
        <v>33</v>
      </c>
      <c r="L59">
        <v>79</v>
      </c>
      <c r="M59">
        <v>1380</v>
      </c>
      <c r="N59">
        <v>681</v>
      </c>
      <c r="O59">
        <v>3940</v>
      </c>
    </row>
    <row r="60" spans="2:15">
      <c r="J60">
        <v>4</v>
      </c>
      <c r="K60">
        <v>34</v>
      </c>
      <c r="L60">
        <v>79</v>
      </c>
      <c r="M60">
        <v>1382</v>
      </c>
      <c r="N60">
        <v>680</v>
      </c>
      <c r="O60">
        <v>3941</v>
      </c>
    </row>
    <row r="61" spans="2:15">
      <c r="J61">
        <v>3</v>
      </c>
      <c r="K61">
        <v>34</v>
      </c>
      <c r="L61">
        <v>77</v>
      </c>
      <c r="M61">
        <v>1383</v>
      </c>
      <c r="N61">
        <v>675</v>
      </c>
      <c r="O61">
        <v>3924</v>
      </c>
    </row>
    <row r="62" spans="2:15">
      <c r="J62">
        <v>2</v>
      </c>
      <c r="K62">
        <v>32</v>
      </c>
      <c r="L62">
        <v>78</v>
      </c>
      <c r="M62">
        <v>1396</v>
      </c>
      <c r="N62">
        <v>671</v>
      </c>
      <c r="O62">
        <v>3918</v>
      </c>
    </row>
    <row r="63" spans="2:15">
      <c r="J63">
        <v>1</v>
      </c>
      <c r="K63">
        <v>33</v>
      </c>
      <c r="L63">
        <v>78</v>
      </c>
      <c r="M63">
        <v>1395</v>
      </c>
      <c r="N63">
        <v>676</v>
      </c>
      <c r="O63">
        <v>3919</v>
      </c>
    </row>
  </sheetData>
  <autoFilter ref="B44:G53">
    <sortState ref="B45:G53">
      <sortCondition descending="1" ref="B44"/>
    </sortState>
  </autoFilter>
  <sortState ref="J55:O63">
    <sortCondition descending="1" ref="J5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L22"/>
  <sheetViews>
    <sheetView topLeftCell="A2" workbookViewId="0">
      <selection activeCell="B12" sqref="B12"/>
    </sheetView>
  </sheetViews>
  <sheetFormatPr defaultRowHeight="15"/>
  <cols>
    <col min="2" max="2" width="35" bestFit="1" customWidth="1"/>
  </cols>
  <sheetData>
    <row r="1" spans="2:12">
      <c r="B1">
        <v>1999</v>
      </c>
      <c r="C1">
        <v>137</v>
      </c>
      <c r="E1">
        <v>767</v>
      </c>
      <c r="G1">
        <v>1950</v>
      </c>
      <c r="I1">
        <v>723</v>
      </c>
      <c r="K1">
        <v>2087</v>
      </c>
    </row>
    <row r="2" spans="2:12">
      <c r="B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</row>
    <row r="3" spans="2:12">
      <c r="B3" t="s">
        <v>125</v>
      </c>
      <c r="C3">
        <v>11</v>
      </c>
      <c r="D3">
        <f>C3/$C$1</f>
        <v>8.0291970802919707E-2</v>
      </c>
      <c r="E3">
        <v>60</v>
      </c>
      <c r="F3">
        <f>E3/$E$1</f>
        <v>7.822685788787484E-2</v>
      </c>
      <c r="G3">
        <v>114</v>
      </c>
      <c r="H3">
        <f>G3/$G$1</f>
        <v>5.8461538461538461E-2</v>
      </c>
      <c r="I3">
        <v>47</v>
      </c>
      <c r="J3">
        <f>I3/$I$1</f>
        <v>6.5006915629322273E-2</v>
      </c>
      <c r="K3">
        <v>131</v>
      </c>
      <c r="L3">
        <f>K3/$K$1</f>
        <v>6.2769525634882611E-2</v>
      </c>
    </row>
    <row r="4" spans="2:12">
      <c r="B4" t="s">
        <v>126</v>
      </c>
      <c r="C4">
        <v>12</v>
      </c>
      <c r="D4">
        <f t="shared" ref="D4:D22" si="0">C4/$C$1</f>
        <v>8.7591240875912413E-2</v>
      </c>
      <c r="E4">
        <v>64</v>
      </c>
      <c r="F4">
        <f t="shared" ref="F4:F22" si="1">E4/$E$1</f>
        <v>8.344198174706649E-2</v>
      </c>
      <c r="G4">
        <v>115</v>
      </c>
      <c r="H4">
        <f t="shared" ref="H4:H22" si="2">G4/$G$1</f>
        <v>5.8974358974358973E-2</v>
      </c>
      <c r="I4">
        <v>48</v>
      </c>
      <c r="J4">
        <f t="shared" ref="J4:J22" si="3">I4/$I$1</f>
        <v>6.6390041493775934E-2</v>
      </c>
      <c r="K4">
        <v>150</v>
      </c>
      <c r="L4">
        <f t="shared" ref="L4:L22" si="4">K4/$K$1</f>
        <v>7.1873502635361769E-2</v>
      </c>
    </row>
    <row r="5" spans="2:12">
      <c r="B5" t="s">
        <v>127</v>
      </c>
      <c r="C5">
        <v>13</v>
      </c>
      <c r="D5">
        <f t="shared" si="0"/>
        <v>9.4890510948905105E-2</v>
      </c>
      <c r="E5">
        <v>62</v>
      </c>
      <c r="F5">
        <f t="shared" si="1"/>
        <v>8.0834419817470665E-2</v>
      </c>
      <c r="G5">
        <v>115</v>
      </c>
      <c r="H5">
        <f t="shared" si="2"/>
        <v>5.8974358974358973E-2</v>
      </c>
      <c r="I5">
        <v>47</v>
      </c>
      <c r="J5">
        <f t="shared" si="3"/>
        <v>6.5006915629322273E-2</v>
      </c>
      <c r="K5">
        <v>156</v>
      </c>
      <c r="L5">
        <f t="shared" si="4"/>
        <v>7.474844274077623E-2</v>
      </c>
    </row>
    <row r="6" spans="2:12">
      <c r="B6" t="s">
        <v>128</v>
      </c>
      <c r="C6">
        <v>15</v>
      </c>
      <c r="D6">
        <f t="shared" si="0"/>
        <v>0.10948905109489052</v>
      </c>
      <c r="E6">
        <v>63</v>
      </c>
      <c r="F6">
        <f t="shared" si="1"/>
        <v>8.2138200782268578E-2</v>
      </c>
      <c r="G6">
        <v>114</v>
      </c>
      <c r="H6">
        <f t="shared" si="2"/>
        <v>5.8461538461538461E-2</v>
      </c>
      <c r="I6">
        <v>46</v>
      </c>
      <c r="J6">
        <f t="shared" si="3"/>
        <v>6.3623789764868599E-2</v>
      </c>
      <c r="K6">
        <v>155</v>
      </c>
      <c r="L6">
        <f t="shared" si="4"/>
        <v>7.4269286056540484E-2</v>
      </c>
    </row>
    <row r="7" spans="2:12">
      <c r="B7" t="s">
        <v>129</v>
      </c>
      <c r="C7">
        <v>14</v>
      </c>
      <c r="D7">
        <f t="shared" si="0"/>
        <v>0.10218978102189781</v>
      </c>
      <c r="E7">
        <v>64</v>
      </c>
      <c r="F7">
        <f t="shared" si="1"/>
        <v>8.344198174706649E-2</v>
      </c>
      <c r="G7">
        <v>117</v>
      </c>
      <c r="H7">
        <f t="shared" si="2"/>
        <v>0.06</v>
      </c>
      <c r="I7">
        <v>47</v>
      </c>
      <c r="J7">
        <f t="shared" si="3"/>
        <v>6.5006915629322273E-2</v>
      </c>
      <c r="K7">
        <v>168</v>
      </c>
      <c r="L7">
        <f t="shared" si="4"/>
        <v>8.0498322951605181E-2</v>
      </c>
    </row>
    <row r="8" spans="2:12">
      <c r="B8" t="s">
        <v>130</v>
      </c>
      <c r="C8">
        <v>16</v>
      </c>
      <c r="D8">
        <f t="shared" si="0"/>
        <v>0.11678832116788321</v>
      </c>
      <c r="E8">
        <v>63</v>
      </c>
      <c r="F8">
        <f t="shared" si="1"/>
        <v>8.2138200782268578E-2</v>
      </c>
      <c r="G8">
        <v>117</v>
      </c>
      <c r="H8">
        <f t="shared" si="2"/>
        <v>0.06</v>
      </c>
      <c r="I8">
        <v>48</v>
      </c>
      <c r="J8">
        <f t="shared" si="3"/>
        <v>6.6390041493775934E-2</v>
      </c>
      <c r="K8">
        <v>169</v>
      </c>
      <c r="L8">
        <f t="shared" si="4"/>
        <v>8.0977479635840927E-2</v>
      </c>
    </row>
    <row r="9" spans="2:12">
      <c r="B9" t="s">
        <v>131</v>
      </c>
      <c r="C9">
        <v>16</v>
      </c>
      <c r="D9">
        <f t="shared" si="0"/>
        <v>0.11678832116788321</v>
      </c>
      <c r="E9">
        <v>60</v>
      </c>
      <c r="F9">
        <f t="shared" si="1"/>
        <v>7.822685788787484E-2</v>
      </c>
      <c r="G9">
        <v>119</v>
      </c>
      <c r="H9">
        <f t="shared" si="2"/>
        <v>6.1025641025641023E-2</v>
      </c>
      <c r="I9">
        <v>47</v>
      </c>
      <c r="J9">
        <f t="shared" si="3"/>
        <v>6.5006915629322273E-2</v>
      </c>
      <c r="K9">
        <v>166</v>
      </c>
      <c r="L9">
        <f t="shared" si="4"/>
        <v>7.9540009583133689E-2</v>
      </c>
    </row>
    <row r="10" spans="2:12">
      <c r="B10" t="s">
        <v>132</v>
      </c>
      <c r="C10">
        <v>16</v>
      </c>
      <c r="D10">
        <f t="shared" si="0"/>
        <v>0.11678832116788321</v>
      </c>
      <c r="E10">
        <v>60</v>
      </c>
      <c r="F10">
        <f t="shared" si="1"/>
        <v>7.822685788787484E-2</v>
      </c>
      <c r="G10">
        <v>120</v>
      </c>
      <c r="H10">
        <f t="shared" si="2"/>
        <v>6.1538461538461542E-2</v>
      </c>
      <c r="I10">
        <v>47</v>
      </c>
      <c r="J10">
        <f t="shared" si="3"/>
        <v>6.5006915629322273E-2</v>
      </c>
      <c r="K10">
        <v>166</v>
      </c>
      <c r="L10">
        <f t="shared" si="4"/>
        <v>7.9540009583133689E-2</v>
      </c>
    </row>
    <row r="11" spans="2:12">
      <c r="B11" t="s">
        <v>133</v>
      </c>
      <c r="C11">
        <v>16</v>
      </c>
      <c r="D11">
        <f t="shared" si="0"/>
        <v>0.11678832116788321</v>
      </c>
      <c r="E11">
        <v>60</v>
      </c>
      <c r="F11">
        <f t="shared" si="1"/>
        <v>7.822685788787484E-2</v>
      </c>
      <c r="G11">
        <v>122</v>
      </c>
      <c r="H11">
        <f t="shared" si="2"/>
        <v>6.2564102564102567E-2</v>
      </c>
      <c r="I11">
        <v>47</v>
      </c>
      <c r="J11">
        <f t="shared" si="3"/>
        <v>6.5006915629322273E-2</v>
      </c>
      <c r="K11">
        <v>167</v>
      </c>
      <c r="L11">
        <f t="shared" si="4"/>
        <v>8.0019166267369435E-2</v>
      </c>
    </row>
    <row r="12" spans="2:12">
      <c r="B12" t="s">
        <v>109</v>
      </c>
      <c r="C12">
        <v>15</v>
      </c>
      <c r="D12">
        <f t="shared" si="0"/>
        <v>0.10948905109489052</v>
      </c>
      <c r="E12">
        <v>62</v>
      </c>
      <c r="F12">
        <f t="shared" si="1"/>
        <v>8.0834419817470665E-2</v>
      </c>
      <c r="G12">
        <v>129</v>
      </c>
      <c r="H12">
        <f t="shared" si="2"/>
        <v>6.615384615384616E-2</v>
      </c>
      <c r="I12">
        <v>51</v>
      </c>
      <c r="J12">
        <f t="shared" si="3"/>
        <v>7.0539419087136929E-2</v>
      </c>
      <c r="K12">
        <v>183</v>
      </c>
      <c r="L12">
        <f t="shared" si="4"/>
        <v>8.7685673215141355E-2</v>
      </c>
    </row>
    <row r="13" spans="2:12">
      <c r="B13" t="s">
        <v>45</v>
      </c>
      <c r="C13">
        <v>14</v>
      </c>
      <c r="D13">
        <f t="shared" si="0"/>
        <v>0.10218978102189781</v>
      </c>
      <c r="E13">
        <v>63</v>
      </c>
      <c r="F13">
        <f t="shared" si="1"/>
        <v>8.2138200782268578E-2</v>
      </c>
      <c r="G13">
        <v>149</v>
      </c>
      <c r="H13">
        <f t="shared" si="2"/>
        <v>7.6410256410256408E-2</v>
      </c>
      <c r="I13">
        <v>51</v>
      </c>
      <c r="J13">
        <f t="shared" si="3"/>
        <v>7.0539419087136929E-2</v>
      </c>
      <c r="K13">
        <v>185</v>
      </c>
      <c r="L13">
        <f t="shared" si="4"/>
        <v>8.8643986583612847E-2</v>
      </c>
    </row>
    <row r="14" spans="2:12">
      <c r="B14" t="s">
        <v>111</v>
      </c>
      <c r="C14">
        <v>14</v>
      </c>
      <c r="D14">
        <f t="shared" si="0"/>
        <v>0.10218978102189781</v>
      </c>
      <c r="E14">
        <v>63</v>
      </c>
      <c r="F14">
        <f t="shared" si="1"/>
        <v>8.2138200782268578E-2</v>
      </c>
      <c r="G14">
        <v>151</v>
      </c>
      <c r="H14">
        <f t="shared" si="2"/>
        <v>7.7435897435897433E-2</v>
      </c>
      <c r="I14">
        <v>54</v>
      </c>
      <c r="J14">
        <f t="shared" si="3"/>
        <v>7.4688796680497924E-2</v>
      </c>
      <c r="K14">
        <v>187</v>
      </c>
      <c r="L14">
        <f t="shared" si="4"/>
        <v>8.9602299952084338E-2</v>
      </c>
    </row>
    <row r="15" spans="2:12">
      <c r="B15" t="s">
        <v>113</v>
      </c>
      <c r="C15">
        <v>14</v>
      </c>
      <c r="D15">
        <f t="shared" si="0"/>
        <v>0.10218978102189781</v>
      </c>
      <c r="E15">
        <v>61</v>
      </c>
      <c r="F15">
        <f t="shared" si="1"/>
        <v>7.9530638852672753E-2</v>
      </c>
      <c r="G15">
        <v>134</v>
      </c>
      <c r="H15">
        <f t="shared" si="2"/>
        <v>6.8717948717948715E-2</v>
      </c>
      <c r="I15">
        <v>53</v>
      </c>
      <c r="J15">
        <f t="shared" si="3"/>
        <v>7.3305670816044263E-2</v>
      </c>
      <c r="K15">
        <v>185</v>
      </c>
      <c r="L15">
        <f t="shared" si="4"/>
        <v>8.8643986583612847E-2</v>
      </c>
    </row>
    <row r="16" spans="2:12">
      <c r="B16" t="s">
        <v>47</v>
      </c>
      <c r="C16">
        <v>16</v>
      </c>
      <c r="D16">
        <f t="shared" si="0"/>
        <v>0.11678832116788321</v>
      </c>
      <c r="E16">
        <v>64</v>
      </c>
      <c r="F16">
        <f t="shared" si="1"/>
        <v>8.344198174706649E-2</v>
      </c>
      <c r="G16">
        <v>132</v>
      </c>
      <c r="H16">
        <f t="shared" si="2"/>
        <v>6.7692307692307691E-2</v>
      </c>
      <c r="I16">
        <v>53</v>
      </c>
      <c r="J16">
        <f t="shared" si="3"/>
        <v>7.3305670816044263E-2</v>
      </c>
      <c r="K16">
        <v>181</v>
      </c>
      <c r="L16">
        <f t="shared" si="4"/>
        <v>8.6727359846669863E-2</v>
      </c>
    </row>
    <row r="17" spans="2:12">
      <c r="B17" t="s">
        <v>115</v>
      </c>
      <c r="C17">
        <v>17</v>
      </c>
      <c r="D17">
        <f t="shared" si="0"/>
        <v>0.12408759124087591</v>
      </c>
      <c r="E17">
        <v>64</v>
      </c>
      <c r="F17">
        <f t="shared" si="1"/>
        <v>8.344198174706649E-2</v>
      </c>
      <c r="G17">
        <v>132</v>
      </c>
      <c r="H17">
        <f t="shared" si="2"/>
        <v>6.7692307692307691E-2</v>
      </c>
      <c r="I17">
        <v>52</v>
      </c>
      <c r="J17">
        <f t="shared" si="3"/>
        <v>7.1922544951590589E-2</v>
      </c>
      <c r="K17">
        <v>183</v>
      </c>
      <c r="L17">
        <f t="shared" si="4"/>
        <v>8.7685673215141355E-2</v>
      </c>
    </row>
    <row r="18" spans="2:12">
      <c r="B18" t="s">
        <v>117</v>
      </c>
      <c r="C18">
        <v>16</v>
      </c>
      <c r="D18">
        <f t="shared" si="0"/>
        <v>0.11678832116788321</v>
      </c>
      <c r="E18">
        <v>64</v>
      </c>
      <c r="F18">
        <f t="shared" si="1"/>
        <v>8.344198174706649E-2</v>
      </c>
      <c r="G18">
        <v>132</v>
      </c>
      <c r="H18">
        <f t="shared" si="2"/>
        <v>6.7692307692307691E-2</v>
      </c>
      <c r="I18">
        <v>54</v>
      </c>
      <c r="J18">
        <f t="shared" si="3"/>
        <v>7.4688796680497924E-2</v>
      </c>
      <c r="K18">
        <v>183</v>
      </c>
      <c r="L18">
        <f t="shared" si="4"/>
        <v>8.7685673215141355E-2</v>
      </c>
    </row>
    <row r="19" spans="2:12">
      <c r="B19" t="s">
        <v>49</v>
      </c>
      <c r="C19">
        <v>16</v>
      </c>
      <c r="D19">
        <f t="shared" si="0"/>
        <v>0.11678832116788321</v>
      </c>
      <c r="E19">
        <v>63</v>
      </c>
      <c r="F19">
        <f t="shared" si="1"/>
        <v>8.2138200782268578E-2</v>
      </c>
      <c r="G19">
        <v>132</v>
      </c>
      <c r="H19">
        <f t="shared" si="2"/>
        <v>6.7692307692307691E-2</v>
      </c>
      <c r="I19">
        <v>53</v>
      </c>
      <c r="J19">
        <f t="shared" si="3"/>
        <v>7.3305670816044263E-2</v>
      </c>
      <c r="K19">
        <v>183</v>
      </c>
      <c r="L19">
        <f t="shared" si="4"/>
        <v>8.7685673215141355E-2</v>
      </c>
    </row>
    <row r="20" spans="2:12">
      <c r="B20" t="s">
        <v>119</v>
      </c>
      <c r="C20">
        <v>16</v>
      </c>
      <c r="D20">
        <f t="shared" si="0"/>
        <v>0.11678832116788321</v>
      </c>
      <c r="E20">
        <v>61</v>
      </c>
      <c r="F20">
        <f t="shared" si="1"/>
        <v>7.9530638852672753E-2</v>
      </c>
      <c r="G20">
        <v>136</v>
      </c>
      <c r="H20">
        <f t="shared" si="2"/>
        <v>6.974358974358974E-2</v>
      </c>
      <c r="I20">
        <v>53</v>
      </c>
      <c r="J20">
        <f t="shared" si="3"/>
        <v>7.3305670816044263E-2</v>
      </c>
      <c r="K20">
        <v>197</v>
      </c>
      <c r="L20">
        <f t="shared" si="4"/>
        <v>9.4393866794441783E-2</v>
      </c>
    </row>
    <row r="21" spans="2:12">
      <c r="B21" t="s">
        <v>51</v>
      </c>
      <c r="C21">
        <v>17</v>
      </c>
      <c r="D21">
        <f t="shared" si="0"/>
        <v>0.12408759124087591</v>
      </c>
      <c r="E21">
        <v>78</v>
      </c>
      <c r="F21">
        <f t="shared" si="1"/>
        <v>0.10169491525423729</v>
      </c>
      <c r="G21">
        <v>120</v>
      </c>
      <c r="H21">
        <f t="shared" si="2"/>
        <v>6.1538461538461542E-2</v>
      </c>
      <c r="I21">
        <v>52</v>
      </c>
      <c r="J21">
        <f t="shared" si="3"/>
        <v>7.1922544951590589E-2</v>
      </c>
      <c r="K21">
        <v>137</v>
      </c>
      <c r="L21">
        <f t="shared" si="4"/>
        <v>6.5644465740297073E-2</v>
      </c>
    </row>
    <row r="22" spans="2:12">
      <c r="B22" t="s">
        <v>53</v>
      </c>
      <c r="C22">
        <v>16</v>
      </c>
      <c r="D22">
        <f t="shared" si="0"/>
        <v>0.11678832116788321</v>
      </c>
      <c r="E22">
        <v>78</v>
      </c>
      <c r="F22">
        <f t="shared" si="1"/>
        <v>0.10169491525423729</v>
      </c>
      <c r="G22">
        <v>127</v>
      </c>
      <c r="H22">
        <f t="shared" si="2"/>
        <v>6.5128205128205122E-2</v>
      </c>
      <c r="I22">
        <v>56</v>
      </c>
      <c r="J22">
        <f t="shared" si="3"/>
        <v>7.7455048409405258E-2</v>
      </c>
      <c r="K22">
        <v>196</v>
      </c>
      <c r="L22">
        <f t="shared" si="4"/>
        <v>9.3914710110206037E-2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5:P96"/>
  <sheetViews>
    <sheetView topLeftCell="C1" workbookViewId="0">
      <selection activeCell="H83" sqref="H83"/>
    </sheetView>
  </sheetViews>
  <sheetFormatPr defaultRowHeight="15"/>
  <cols>
    <col min="3" max="3" width="42" customWidth="1"/>
    <col min="4" max="8" width="12" bestFit="1" customWidth="1"/>
    <col min="11" max="11" width="45.85546875" bestFit="1" customWidth="1"/>
  </cols>
  <sheetData>
    <row r="5" spans="3:16">
      <c r="D5" t="s">
        <v>1</v>
      </c>
      <c r="E5" t="s">
        <v>2</v>
      </c>
      <c r="F5" t="s">
        <v>3</v>
      </c>
      <c r="G5" t="s">
        <v>4</v>
      </c>
      <c r="H5" t="s">
        <v>5</v>
      </c>
      <c r="K5" t="s">
        <v>90</v>
      </c>
      <c r="L5" t="s">
        <v>1</v>
      </c>
      <c r="M5" t="s">
        <v>2</v>
      </c>
      <c r="N5" t="s">
        <v>3</v>
      </c>
      <c r="O5" t="s">
        <v>4</v>
      </c>
      <c r="P5" t="s">
        <v>5</v>
      </c>
    </row>
    <row r="6" spans="3:16">
      <c r="C6" t="s">
        <v>6</v>
      </c>
      <c r="D6">
        <v>0.18125049612362076</v>
      </c>
      <c r="E6">
        <v>0.1082496997376321</v>
      </c>
      <c r="F6">
        <v>0.13721253095198055</v>
      </c>
      <c r="G6">
        <v>0.11081716547163969</v>
      </c>
      <c r="H6">
        <v>0.23497753808392538</v>
      </c>
      <c r="K6" t="s">
        <v>6</v>
      </c>
      <c r="L6">
        <v>0.14107380628098368</v>
      </c>
      <c r="M6">
        <v>7.2309814841016284E-2</v>
      </c>
      <c r="N6">
        <v>0.27034177613169963</v>
      </c>
      <c r="O6">
        <v>7.6380933601495837E-2</v>
      </c>
      <c r="P6">
        <v>0.19514004047790037</v>
      </c>
    </row>
    <row r="7" spans="3:16">
      <c r="C7" t="s">
        <v>7</v>
      </c>
      <c r="D7">
        <v>14</v>
      </c>
      <c r="E7">
        <v>42</v>
      </c>
      <c r="F7">
        <v>132</v>
      </c>
      <c r="G7">
        <v>51</v>
      </c>
      <c r="H7">
        <v>186</v>
      </c>
      <c r="K7" t="s">
        <v>7</v>
      </c>
      <c r="L7">
        <v>21</v>
      </c>
      <c r="M7">
        <v>72</v>
      </c>
      <c r="N7">
        <v>1300</v>
      </c>
      <c r="O7">
        <v>582</v>
      </c>
      <c r="P7">
        <v>3728</v>
      </c>
    </row>
    <row r="8" spans="3:16">
      <c r="C8" t="s">
        <v>8</v>
      </c>
      <c r="D8">
        <v>56.380414513293204</v>
      </c>
      <c r="E8">
        <v>50.585637331311638</v>
      </c>
      <c r="F8">
        <v>49.33391084812623</v>
      </c>
      <c r="G8">
        <v>63.653874187198333</v>
      </c>
      <c r="H8">
        <v>37.92836710886683</v>
      </c>
      <c r="K8" t="s">
        <v>8</v>
      </c>
      <c r="L8">
        <v>32.150810051826525</v>
      </c>
      <c r="M8">
        <v>77.008155640850319</v>
      </c>
      <c r="N8">
        <v>58.315883419674044</v>
      </c>
      <c r="O8">
        <v>101.50130040699635</v>
      </c>
      <c r="P8">
        <v>51.132779015227761</v>
      </c>
    </row>
    <row r="9" spans="3:16">
      <c r="C9" t="s">
        <v>9</v>
      </c>
      <c r="D9">
        <v>14</v>
      </c>
      <c r="E9">
        <v>52</v>
      </c>
      <c r="F9">
        <v>143</v>
      </c>
      <c r="G9">
        <v>53</v>
      </c>
      <c r="H9">
        <v>181</v>
      </c>
      <c r="K9" t="s">
        <v>9</v>
      </c>
      <c r="L9">
        <v>28</v>
      </c>
      <c r="M9">
        <v>71</v>
      </c>
      <c r="N9">
        <v>1328</v>
      </c>
      <c r="O9">
        <v>637</v>
      </c>
      <c r="P9">
        <v>3849</v>
      </c>
    </row>
    <row r="10" spans="3:16">
      <c r="C10" t="s">
        <v>10</v>
      </c>
      <c r="D10">
        <v>56.380414513293204</v>
      </c>
      <c r="E10">
        <v>62.629836695909653</v>
      </c>
      <c r="F10">
        <v>53.445070085470078</v>
      </c>
      <c r="G10">
        <v>66.150104547480638</v>
      </c>
      <c r="H10">
        <v>36.908787347875787</v>
      </c>
      <c r="K10" t="s">
        <v>10</v>
      </c>
      <c r="L10">
        <v>42.867746735768698</v>
      </c>
      <c r="M10">
        <v>75.9385979236163</v>
      </c>
      <c r="N10">
        <v>59.571917831790088</v>
      </c>
      <c r="O10">
        <v>111.09334769631732</v>
      </c>
      <c r="P10">
        <v>52.792399793350768</v>
      </c>
    </row>
    <row r="11" spans="3:16">
      <c r="C11" t="s">
        <v>11</v>
      </c>
      <c r="D11">
        <v>14</v>
      </c>
      <c r="E11">
        <v>55</v>
      </c>
      <c r="F11">
        <v>126</v>
      </c>
      <c r="G11">
        <v>47</v>
      </c>
      <c r="H11">
        <v>163</v>
      </c>
      <c r="K11" t="s">
        <v>11</v>
      </c>
      <c r="L11">
        <v>26</v>
      </c>
      <c r="M11">
        <v>55</v>
      </c>
      <c r="N11">
        <v>830</v>
      </c>
      <c r="O11">
        <v>483</v>
      </c>
      <c r="P11">
        <v>3687</v>
      </c>
    </row>
    <row r="12" spans="3:16">
      <c r="C12" t="s">
        <v>12</v>
      </c>
      <c r="D12">
        <v>56.380414513293204</v>
      </c>
      <c r="E12">
        <v>66.243096505289046</v>
      </c>
      <c r="F12">
        <v>47.091460355029582</v>
      </c>
      <c r="G12">
        <v>58.661413466633768</v>
      </c>
      <c r="H12">
        <v>33.238300208308033</v>
      </c>
      <c r="K12" t="s">
        <v>12</v>
      </c>
      <c r="L12">
        <v>39.805764826070934</v>
      </c>
      <c r="M12">
        <v>58.825674447871783</v>
      </c>
      <c r="N12">
        <v>37.232448644868803</v>
      </c>
      <c r="O12">
        <v>84.235615286218632</v>
      </c>
      <c r="P12">
        <v>50.570428173053855</v>
      </c>
    </row>
    <row r="13" spans="3:16">
      <c r="C13" t="s">
        <v>13</v>
      </c>
      <c r="D13">
        <v>1</v>
      </c>
      <c r="E13">
        <v>2</v>
      </c>
      <c r="F13">
        <v>71</v>
      </c>
      <c r="G13">
        <v>4</v>
      </c>
      <c r="H13">
        <v>27</v>
      </c>
      <c r="K13" t="s">
        <v>13</v>
      </c>
      <c r="L13">
        <v>0</v>
      </c>
      <c r="M13">
        <v>10</v>
      </c>
      <c r="N13">
        <v>1142</v>
      </c>
      <c r="O13">
        <v>233</v>
      </c>
      <c r="P13">
        <v>899</v>
      </c>
    </row>
    <row r="14" spans="3:16">
      <c r="C14" t="s">
        <v>14</v>
      </c>
      <c r="D14">
        <v>4.0271724652352283</v>
      </c>
      <c r="E14">
        <v>2.4088398729196023</v>
      </c>
      <c r="F14">
        <v>26.535664168310316</v>
      </c>
      <c r="G14">
        <v>4.9924607205645755</v>
      </c>
      <c r="H14">
        <v>5.5057307093516368</v>
      </c>
      <c r="K14" t="s">
        <v>14</v>
      </c>
      <c r="L14">
        <v>0</v>
      </c>
      <c r="M14">
        <v>10.695577172340323</v>
      </c>
      <c r="N14">
        <v>51.228260665590575</v>
      </c>
      <c r="O14">
        <v>40.635400334759709</v>
      </c>
      <c r="P14">
        <v>12.33057090522794</v>
      </c>
    </row>
    <row r="15" spans="3:16">
      <c r="C15" t="s">
        <v>15</v>
      </c>
      <c r="D15">
        <v>14</v>
      </c>
      <c r="E15">
        <v>66</v>
      </c>
      <c r="F15">
        <v>125</v>
      </c>
      <c r="G15">
        <v>54</v>
      </c>
      <c r="H15">
        <v>184</v>
      </c>
      <c r="K15" t="s">
        <v>15</v>
      </c>
      <c r="L15">
        <v>36</v>
      </c>
      <c r="M15">
        <v>87</v>
      </c>
      <c r="N15">
        <v>1430</v>
      </c>
      <c r="O15">
        <v>670</v>
      </c>
      <c r="P15">
        <v>3819</v>
      </c>
    </row>
    <row r="16" spans="3:16">
      <c r="C16" t="s">
        <v>16</v>
      </c>
      <c r="D16">
        <v>56.380414513293204</v>
      </c>
      <c r="E16">
        <v>79.491715806346861</v>
      </c>
      <c r="F16">
        <v>46.717718606180135</v>
      </c>
      <c r="G16">
        <v>67.398219727621765</v>
      </c>
      <c r="H16">
        <v>37.520535204470413</v>
      </c>
      <c r="K16" t="s">
        <v>91</v>
      </c>
      <c r="L16">
        <v>55.115674374559752</v>
      </c>
      <c r="M16">
        <v>93.051521399360809</v>
      </c>
      <c r="N16">
        <v>64.147471761641441</v>
      </c>
      <c r="O16">
        <v>116.84857606990991</v>
      </c>
      <c r="P16">
        <v>52.380923567369862</v>
      </c>
    </row>
    <row r="17" spans="3:16">
      <c r="C17" t="s">
        <v>17</v>
      </c>
      <c r="D17">
        <v>15</v>
      </c>
      <c r="E17">
        <v>69</v>
      </c>
      <c r="F17">
        <v>125</v>
      </c>
      <c r="G17">
        <v>54</v>
      </c>
      <c r="H17">
        <v>189</v>
      </c>
      <c r="K17" t="s">
        <v>17</v>
      </c>
      <c r="L17">
        <v>35</v>
      </c>
      <c r="M17">
        <v>87</v>
      </c>
      <c r="N17">
        <v>1429</v>
      </c>
      <c r="O17">
        <v>685</v>
      </c>
      <c r="P17">
        <v>3779</v>
      </c>
    </row>
    <row r="18" spans="3:16">
      <c r="C18" t="s">
        <v>18</v>
      </c>
      <c r="D18">
        <v>60.407586978528435</v>
      </c>
      <c r="E18">
        <v>83.104975615726289</v>
      </c>
      <c r="F18">
        <v>46.717718606180135</v>
      </c>
      <c r="G18">
        <v>67.398219727621765</v>
      </c>
      <c r="H18">
        <v>38.540114965461456</v>
      </c>
      <c r="K18" t="s">
        <v>92</v>
      </c>
      <c r="L18">
        <v>53.584683419710871</v>
      </c>
      <c r="M18">
        <v>93.051521399360809</v>
      </c>
      <c r="N18">
        <v>64.10261338978016</v>
      </c>
      <c r="O18">
        <v>119.46458896699743</v>
      </c>
      <c r="P18">
        <v>51.832288599395305</v>
      </c>
    </row>
    <row r="19" spans="3:16">
      <c r="C19" t="s">
        <v>19</v>
      </c>
      <c r="D19">
        <v>15</v>
      </c>
      <c r="E19">
        <v>67</v>
      </c>
      <c r="F19">
        <v>126</v>
      </c>
      <c r="G19">
        <v>56</v>
      </c>
      <c r="H19">
        <v>182</v>
      </c>
      <c r="K19" t="s">
        <v>19</v>
      </c>
      <c r="L19">
        <v>34</v>
      </c>
      <c r="M19">
        <v>82</v>
      </c>
      <c r="N19">
        <v>1418</v>
      </c>
      <c r="O19">
        <v>675</v>
      </c>
      <c r="P19">
        <v>3791</v>
      </c>
    </row>
    <row r="20" spans="3:16">
      <c r="C20" t="s">
        <v>20</v>
      </c>
      <c r="D20">
        <v>60.407586978528435</v>
      </c>
      <c r="E20">
        <v>80.696135742806661</v>
      </c>
      <c r="F20">
        <v>47.091460355029582</v>
      </c>
      <c r="G20">
        <v>69.894450087904062</v>
      </c>
      <c r="H20">
        <v>37.112703300074003</v>
      </c>
      <c r="K20" t="s">
        <v>20</v>
      </c>
      <c r="L20">
        <v>52.053692464861996</v>
      </c>
      <c r="M20">
        <v>87.703732813190655</v>
      </c>
      <c r="N20">
        <v>63.609171299305984</v>
      </c>
      <c r="O20">
        <v>117.72058036893907</v>
      </c>
      <c r="P20">
        <v>51.996879089787676</v>
      </c>
    </row>
    <row r="21" spans="3:16">
      <c r="C21" t="s">
        <v>39</v>
      </c>
      <c r="D21">
        <v>56.380414513293204</v>
      </c>
      <c r="E21">
        <v>72.26519618758806</v>
      </c>
      <c r="F21">
        <v>44.849009861932942</v>
      </c>
      <c r="G21">
        <v>63.653874187198333</v>
      </c>
      <c r="H21">
        <v>35.685291634686529</v>
      </c>
      <c r="K21" t="s">
        <v>93</v>
      </c>
      <c r="L21">
        <v>36</v>
      </c>
      <c r="M21">
        <v>84</v>
      </c>
      <c r="N21">
        <v>1430</v>
      </c>
      <c r="O21">
        <v>666</v>
      </c>
      <c r="P21">
        <v>3831</v>
      </c>
    </row>
    <row r="22" spans="3:16">
      <c r="C22" t="s">
        <v>40</v>
      </c>
      <c r="D22">
        <v>15</v>
      </c>
      <c r="E22">
        <v>58</v>
      </c>
      <c r="F22">
        <v>120</v>
      </c>
      <c r="G22">
        <v>51</v>
      </c>
      <c r="H22">
        <v>178</v>
      </c>
      <c r="K22" t="s">
        <v>21</v>
      </c>
      <c r="L22">
        <v>55.115674374559752</v>
      </c>
      <c r="M22">
        <v>89.842848247658708</v>
      </c>
      <c r="N22">
        <v>64.147471761641441</v>
      </c>
      <c r="O22">
        <v>116.15097263068655</v>
      </c>
      <c r="P22">
        <v>52.545514057762219</v>
      </c>
    </row>
    <row r="23" spans="3:16">
      <c r="C23" t="s">
        <v>41</v>
      </c>
      <c r="D23">
        <v>60.407586978528435</v>
      </c>
      <c r="E23">
        <v>69.856356314668474</v>
      </c>
      <c r="F23">
        <v>44.849009861932942</v>
      </c>
      <c r="G23">
        <v>63.653874187198333</v>
      </c>
      <c r="H23">
        <v>36.297039491281161</v>
      </c>
      <c r="K23" t="s">
        <v>22</v>
      </c>
      <c r="L23">
        <v>35</v>
      </c>
      <c r="M23">
        <v>82</v>
      </c>
      <c r="N23">
        <v>1425</v>
      </c>
      <c r="O23">
        <v>666</v>
      </c>
      <c r="P23">
        <v>3830</v>
      </c>
    </row>
    <row r="24" spans="3:16">
      <c r="C24" t="s">
        <v>42</v>
      </c>
      <c r="D24">
        <v>16</v>
      </c>
      <c r="E24">
        <v>59</v>
      </c>
      <c r="F24">
        <v>120</v>
      </c>
      <c r="G24">
        <v>51</v>
      </c>
      <c r="H24">
        <v>172</v>
      </c>
      <c r="K24" t="s">
        <v>23</v>
      </c>
      <c r="L24">
        <v>53.584683419710871</v>
      </c>
      <c r="M24">
        <v>87.703732813190655</v>
      </c>
      <c r="N24">
        <v>63.923179902335001</v>
      </c>
      <c r="O24">
        <v>116.15097263068655</v>
      </c>
      <c r="P24">
        <v>52.531798183562863</v>
      </c>
    </row>
    <row r="25" spans="3:16">
      <c r="C25" t="s">
        <v>43</v>
      </c>
      <c r="D25">
        <v>64.434759443763653</v>
      </c>
      <c r="E25">
        <v>71.06077625112826</v>
      </c>
      <c r="F25">
        <v>44.849009861932942</v>
      </c>
      <c r="G25">
        <v>63.653874187198333</v>
      </c>
      <c r="H25">
        <v>35.073543778091903</v>
      </c>
      <c r="K25" t="s">
        <v>24</v>
      </c>
      <c r="L25">
        <v>33</v>
      </c>
      <c r="M25">
        <v>78</v>
      </c>
      <c r="N25">
        <v>1412</v>
      </c>
      <c r="O25">
        <v>630</v>
      </c>
      <c r="P25">
        <v>3832</v>
      </c>
    </row>
    <row r="26" spans="3:16">
      <c r="C26" t="s">
        <v>44</v>
      </c>
      <c r="D26">
        <v>15</v>
      </c>
      <c r="E26">
        <v>61</v>
      </c>
      <c r="F26">
        <v>134</v>
      </c>
      <c r="G26">
        <v>57</v>
      </c>
      <c r="H26">
        <v>196</v>
      </c>
      <c r="K26" t="s">
        <v>25</v>
      </c>
      <c r="L26">
        <v>50.522701510013114</v>
      </c>
      <c r="M26">
        <v>83.42550194425452</v>
      </c>
      <c r="N26">
        <v>63.340021068138256</v>
      </c>
      <c r="O26">
        <v>109.87254167767647</v>
      </c>
      <c r="P26">
        <v>52.559229931961582</v>
      </c>
    </row>
    <row r="27" spans="3:16">
      <c r="C27" t="s">
        <v>45</v>
      </c>
      <c r="D27">
        <v>60.407586978528435</v>
      </c>
      <c r="E27">
        <v>73.46961612404786</v>
      </c>
      <c r="F27">
        <v>50.08139434582511</v>
      </c>
      <c r="G27">
        <v>71.142565268045203</v>
      </c>
      <c r="H27">
        <v>39.967526630848923</v>
      </c>
      <c r="K27" t="s">
        <v>26</v>
      </c>
      <c r="L27">
        <v>34</v>
      </c>
      <c r="M27">
        <v>89</v>
      </c>
      <c r="N27">
        <v>1422</v>
      </c>
      <c r="O27">
        <v>692</v>
      </c>
      <c r="P27">
        <v>3794</v>
      </c>
    </row>
    <row r="28" spans="3:16">
      <c r="C28" t="s">
        <v>46</v>
      </c>
      <c r="D28">
        <v>16</v>
      </c>
      <c r="E28">
        <v>60</v>
      </c>
      <c r="F28">
        <v>136</v>
      </c>
      <c r="G28">
        <v>56</v>
      </c>
      <c r="H28">
        <v>196</v>
      </c>
      <c r="K28" t="s">
        <v>27</v>
      </c>
      <c r="L28">
        <v>52.053692464861996</v>
      </c>
      <c r="M28">
        <v>95.190636833828876</v>
      </c>
      <c r="N28">
        <v>63.788604786751144</v>
      </c>
      <c r="O28">
        <v>120.68539498563828</v>
      </c>
      <c r="P28">
        <v>52.038026712385758</v>
      </c>
    </row>
    <row r="29" spans="3:16">
      <c r="C29" t="s">
        <v>47</v>
      </c>
      <c r="D29">
        <v>64.434759443763653</v>
      </c>
      <c r="E29">
        <v>72.26519618758806</v>
      </c>
      <c r="F29">
        <v>50.828877843523998</v>
      </c>
      <c r="G29">
        <v>69.894450087904062</v>
      </c>
      <c r="H29">
        <v>39.967526630848923</v>
      </c>
      <c r="K29" t="s">
        <v>28</v>
      </c>
      <c r="L29">
        <v>32</v>
      </c>
      <c r="M29">
        <v>72</v>
      </c>
      <c r="N29">
        <v>1419</v>
      </c>
      <c r="O29">
        <v>690</v>
      </c>
      <c r="P29">
        <v>3817</v>
      </c>
    </row>
    <row r="30" spans="3:16">
      <c r="C30" t="s">
        <v>48</v>
      </c>
      <c r="D30">
        <v>16</v>
      </c>
      <c r="E30">
        <v>61</v>
      </c>
      <c r="F30">
        <v>134</v>
      </c>
      <c r="G30">
        <v>53</v>
      </c>
      <c r="H30">
        <v>193</v>
      </c>
      <c r="K30" t="s">
        <v>29</v>
      </c>
      <c r="L30">
        <v>48.991710555164232</v>
      </c>
      <c r="M30">
        <v>77.008155640850319</v>
      </c>
      <c r="N30">
        <v>63.654029671167287</v>
      </c>
      <c r="O30">
        <v>120.33659326602661</v>
      </c>
      <c r="P30">
        <v>52.353491818971129</v>
      </c>
    </row>
    <row r="31" spans="3:16">
      <c r="C31" t="s">
        <v>49</v>
      </c>
      <c r="D31">
        <v>64.434759443763653</v>
      </c>
      <c r="E31">
        <v>73.46961612404786</v>
      </c>
      <c r="F31">
        <v>50.08139434582511</v>
      </c>
      <c r="G31">
        <v>66.150104547480638</v>
      </c>
      <c r="H31">
        <v>39.355778774254297</v>
      </c>
      <c r="K31" t="s">
        <v>30</v>
      </c>
      <c r="L31">
        <v>32</v>
      </c>
      <c r="M31">
        <v>79</v>
      </c>
      <c r="N31">
        <v>1385</v>
      </c>
      <c r="O31">
        <v>630</v>
      </c>
      <c r="P31">
        <v>3809</v>
      </c>
    </row>
    <row r="32" spans="3:16">
      <c r="C32" t="s">
        <v>50</v>
      </c>
      <c r="D32">
        <v>17</v>
      </c>
      <c r="E32">
        <v>78</v>
      </c>
      <c r="F32">
        <v>120</v>
      </c>
      <c r="G32">
        <v>52</v>
      </c>
      <c r="H32">
        <v>137</v>
      </c>
      <c r="K32" t="s">
        <v>31</v>
      </c>
      <c r="L32">
        <v>48.991710555164232</v>
      </c>
      <c r="M32">
        <v>84.495059661488568</v>
      </c>
      <c r="N32">
        <v>62.128845027883493</v>
      </c>
      <c r="O32">
        <v>109.87254167767647</v>
      </c>
      <c r="P32">
        <v>52.243764825376218</v>
      </c>
    </row>
    <row r="33" spans="3:16">
      <c r="C33" t="s">
        <v>51</v>
      </c>
      <c r="D33">
        <v>68.461931908998892</v>
      </c>
      <c r="E33">
        <v>93.94475504386449</v>
      </c>
      <c r="F33">
        <v>44.849009861932942</v>
      </c>
      <c r="G33">
        <v>64.901989367339482</v>
      </c>
      <c r="H33">
        <v>27.936485451154599</v>
      </c>
      <c r="K33" t="s">
        <v>32</v>
      </c>
      <c r="L33">
        <v>35</v>
      </c>
      <c r="M33">
        <v>81</v>
      </c>
      <c r="N33">
        <v>1421</v>
      </c>
      <c r="O33">
        <v>675</v>
      </c>
      <c r="P33">
        <v>3806</v>
      </c>
    </row>
    <row r="34" spans="3:16">
      <c r="C34" t="s">
        <v>52</v>
      </c>
      <c r="D34">
        <v>16</v>
      </c>
      <c r="E34">
        <v>78</v>
      </c>
      <c r="F34">
        <v>127</v>
      </c>
      <c r="G34">
        <v>56</v>
      </c>
      <c r="H34">
        <v>196</v>
      </c>
      <c r="K34" t="s">
        <v>33</v>
      </c>
      <c r="L34">
        <v>53.584683419710871</v>
      </c>
      <c r="M34">
        <v>86.634175095956621</v>
      </c>
      <c r="N34">
        <v>63.743746414889856</v>
      </c>
      <c r="O34">
        <v>117.72058036893907</v>
      </c>
      <c r="P34">
        <v>52.202617202778129</v>
      </c>
    </row>
    <row r="35" spans="3:16">
      <c r="C35" t="s">
        <v>53</v>
      </c>
      <c r="D35">
        <v>64.434759443763653</v>
      </c>
      <c r="E35">
        <v>93.94475504386449</v>
      </c>
      <c r="F35">
        <v>47.465202103879015</v>
      </c>
      <c r="G35">
        <v>69.894450087904062</v>
      </c>
      <c r="H35">
        <v>39.967526630848923</v>
      </c>
      <c r="K35" t="s">
        <v>34</v>
      </c>
      <c r="L35">
        <v>33</v>
      </c>
      <c r="M35">
        <v>80</v>
      </c>
      <c r="N35">
        <v>1424</v>
      </c>
      <c r="O35">
        <v>680</v>
      </c>
      <c r="P35">
        <v>3820</v>
      </c>
    </row>
    <row r="36" spans="3:16">
      <c r="C36" t="s">
        <v>54</v>
      </c>
      <c r="D36">
        <v>10</v>
      </c>
      <c r="E36">
        <v>51</v>
      </c>
      <c r="F36">
        <v>130</v>
      </c>
      <c r="G36">
        <v>52</v>
      </c>
      <c r="H36">
        <v>195</v>
      </c>
      <c r="K36" t="s">
        <v>35</v>
      </c>
      <c r="L36">
        <v>50.522701510013114</v>
      </c>
      <c r="M36">
        <v>85.564617378722588</v>
      </c>
      <c r="N36">
        <v>63.87832153047372</v>
      </c>
      <c r="O36">
        <v>118.59258466796825</v>
      </c>
      <c r="P36">
        <v>52.394639441569218</v>
      </c>
    </row>
    <row r="37" spans="3:16">
      <c r="C37" t="s">
        <v>55</v>
      </c>
      <c r="D37">
        <v>40.271724652352283</v>
      </c>
      <c r="E37">
        <v>61.42541675944986</v>
      </c>
      <c r="F37">
        <v>48.58642735042735</v>
      </c>
      <c r="G37">
        <v>64.901989367339482</v>
      </c>
      <c r="H37">
        <v>39.763610678650707</v>
      </c>
      <c r="K37" t="s">
        <v>36</v>
      </c>
      <c r="L37">
        <v>39</v>
      </c>
      <c r="M37">
        <v>78</v>
      </c>
      <c r="N37">
        <v>1438</v>
      </c>
      <c r="O37">
        <v>643</v>
      </c>
      <c r="P37">
        <v>3828</v>
      </c>
    </row>
    <row r="38" spans="3:16">
      <c r="C38" t="s">
        <v>56</v>
      </c>
      <c r="D38">
        <v>14</v>
      </c>
      <c r="E38">
        <v>50</v>
      </c>
      <c r="F38">
        <v>153</v>
      </c>
      <c r="G38">
        <v>55</v>
      </c>
      <c r="H38">
        <v>178</v>
      </c>
      <c r="K38" t="s">
        <v>37</v>
      </c>
      <c r="L38">
        <v>59.708647239106398</v>
      </c>
      <c r="M38">
        <v>83.42550194425452</v>
      </c>
      <c r="N38">
        <v>64.506338736531745</v>
      </c>
      <c r="O38">
        <v>112.13975285515232</v>
      </c>
      <c r="P38">
        <v>52.504366435164123</v>
      </c>
    </row>
    <row r="39" spans="3:16">
      <c r="C39" t="s">
        <v>57</v>
      </c>
      <c r="D39">
        <v>56.380414513293204</v>
      </c>
      <c r="E39">
        <v>60.220996822990053</v>
      </c>
      <c r="F39">
        <v>57.182487573964494</v>
      </c>
      <c r="G39">
        <v>68.646334907762906</v>
      </c>
      <c r="H39">
        <v>36.297039491281161</v>
      </c>
      <c r="K39" t="s">
        <v>38</v>
      </c>
      <c r="L39">
        <v>31</v>
      </c>
      <c r="M39">
        <v>74</v>
      </c>
      <c r="N39">
        <v>1471</v>
      </c>
      <c r="O39">
        <v>629</v>
      </c>
      <c r="P39">
        <v>3584</v>
      </c>
    </row>
    <row r="40" spans="3:16">
      <c r="K40" t="s">
        <v>39</v>
      </c>
      <c r="L40">
        <v>47.46071960031535</v>
      </c>
      <c r="M40">
        <v>79.147271075318386</v>
      </c>
      <c r="N40">
        <v>65.986665007954244</v>
      </c>
      <c r="O40">
        <v>109.69814081787064</v>
      </c>
      <c r="P40">
        <v>49.157693130519391</v>
      </c>
    </row>
    <row r="41" spans="3:16">
      <c r="K41" t="s">
        <v>40</v>
      </c>
      <c r="L41">
        <v>29</v>
      </c>
      <c r="M41">
        <v>75</v>
      </c>
      <c r="N41">
        <v>1425</v>
      </c>
      <c r="O41">
        <v>645</v>
      </c>
      <c r="P41">
        <v>3662</v>
      </c>
    </row>
    <row r="42" spans="3:16">
      <c r="K42" t="s">
        <v>41</v>
      </c>
      <c r="L42">
        <v>44.398737690617573</v>
      </c>
      <c r="M42">
        <v>80.21682879255242</v>
      </c>
      <c r="N42">
        <v>63.923179902335001</v>
      </c>
      <c r="O42">
        <v>112.488554574764</v>
      </c>
      <c r="P42">
        <v>50.227531318069765</v>
      </c>
    </row>
    <row r="43" spans="3:16">
      <c r="K43" t="s">
        <v>42</v>
      </c>
      <c r="L43">
        <v>30</v>
      </c>
      <c r="M43">
        <v>77</v>
      </c>
      <c r="N43">
        <v>1418</v>
      </c>
      <c r="O43">
        <v>646</v>
      </c>
      <c r="P43">
        <v>3703</v>
      </c>
    </row>
    <row r="44" spans="3:16">
      <c r="K44" t="s">
        <v>43</v>
      </c>
      <c r="L44">
        <v>45.929728645466469</v>
      </c>
      <c r="M44">
        <v>82.355944227020487</v>
      </c>
      <c r="N44">
        <v>63.609171299305984</v>
      </c>
      <c r="O44">
        <v>112.66295543456984</v>
      </c>
      <c r="P44">
        <v>50.789882160243671</v>
      </c>
    </row>
    <row r="45" spans="3:16">
      <c r="K45" t="s">
        <v>44</v>
      </c>
      <c r="L45">
        <v>37</v>
      </c>
      <c r="M45">
        <v>78</v>
      </c>
      <c r="N45">
        <v>1447</v>
      </c>
      <c r="O45">
        <v>669</v>
      </c>
      <c r="P45">
        <v>3792</v>
      </c>
    </row>
    <row r="46" spans="3:16">
      <c r="K46" t="s">
        <v>45</v>
      </c>
      <c r="L46">
        <v>56.646665329408634</v>
      </c>
      <c r="M46">
        <v>83.42550194425452</v>
      </c>
      <c r="N46">
        <v>64.910064083283331</v>
      </c>
      <c r="O46">
        <v>116.67417521010407</v>
      </c>
      <c r="P46">
        <v>52.010594963987039</v>
      </c>
    </row>
    <row r="47" spans="3:16">
      <c r="K47" t="s">
        <v>46</v>
      </c>
      <c r="L47">
        <v>34</v>
      </c>
      <c r="M47">
        <v>76</v>
      </c>
      <c r="N47">
        <v>1407</v>
      </c>
      <c r="O47">
        <v>688</v>
      </c>
      <c r="P47">
        <v>3861</v>
      </c>
    </row>
    <row r="48" spans="3:16">
      <c r="K48" t="s">
        <v>47</v>
      </c>
      <c r="L48">
        <v>52.053692464861996</v>
      </c>
      <c r="M48">
        <v>81.286386509786468</v>
      </c>
      <c r="N48">
        <v>63.115729208831823</v>
      </c>
      <c r="O48">
        <v>119.98779154641494</v>
      </c>
      <c r="P48">
        <v>52.956990283743139</v>
      </c>
    </row>
    <row r="49" spans="11:16">
      <c r="K49" t="s">
        <v>48</v>
      </c>
      <c r="L49">
        <v>35</v>
      </c>
      <c r="M49">
        <v>80</v>
      </c>
      <c r="N49">
        <v>1412</v>
      </c>
      <c r="O49">
        <v>684</v>
      </c>
      <c r="P49">
        <v>3874</v>
      </c>
    </row>
    <row r="50" spans="11:16">
      <c r="K50" t="s">
        <v>49</v>
      </c>
      <c r="L50">
        <v>53.584683419710871</v>
      </c>
      <c r="M50">
        <v>85.564617378722588</v>
      </c>
      <c r="N50">
        <v>63.340021068138256</v>
      </c>
      <c r="O50">
        <v>119.2901881071916</v>
      </c>
      <c r="P50">
        <v>53.135296648334858</v>
      </c>
    </row>
    <row r="51" spans="11:16">
      <c r="K51" t="s">
        <v>50</v>
      </c>
      <c r="L51">
        <v>30</v>
      </c>
      <c r="M51">
        <v>78</v>
      </c>
      <c r="N51">
        <v>1364</v>
      </c>
      <c r="O51">
        <v>609</v>
      </c>
      <c r="P51">
        <v>3662</v>
      </c>
    </row>
    <row r="52" spans="11:16">
      <c r="K52" t="s">
        <v>51</v>
      </c>
      <c r="L52">
        <v>45.929728645466469</v>
      </c>
      <c r="M52">
        <v>83.42550194425452</v>
      </c>
      <c r="N52">
        <v>61.186819218796444</v>
      </c>
      <c r="O52">
        <v>106.21012362175391</v>
      </c>
      <c r="P52">
        <v>50.227531318069765</v>
      </c>
    </row>
    <row r="53" spans="11:16">
      <c r="K53" t="s">
        <v>52</v>
      </c>
      <c r="L53">
        <v>33</v>
      </c>
      <c r="M53">
        <v>78</v>
      </c>
      <c r="N53">
        <v>1375</v>
      </c>
      <c r="O53">
        <v>667</v>
      </c>
      <c r="P53">
        <v>3827</v>
      </c>
    </row>
    <row r="54" spans="11:16">
      <c r="K54" t="s">
        <v>53</v>
      </c>
      <c r="L54">
        <v>50.522701510013114</v>
      </c>
      <c r="M54">
        <v>83.42550194425452</v>
      </c>
      <c r="N54">
        <v>61.68026130927062</v>
      </c>
      <c r="O54">
        <v>116.3253734904924</v>
      </c>
      <c r="P54">
        <v>52.490650560964774</v>
      </c>
    </row>
    <row r="55" spans="11:16">
      <c r="K55" t="s">
        <v>54</v>
      </c>
      <c r="L55">
        <v>22</v>
      </c>
      <c r="M55">
        <v>62</v>
      </c>
      <c r="N55">
        <v>1297</v>
      </c>
      <c r="O55">
        <v>571</v>
      </c>
      <c r="P55">
        <v>3674</v>
      </c>
    </row>
    <row r="56" spans="11:16">
      <c r="K56" t="s">
        <v>55</v>
      </c>
      <c r="L56">
        <v>33.681801006675407</v>
      </c>
      <c r="M56">
        <v>66.312578468509997</v>
      </c>
      <c r="N56">
        <v>58.181308304090166</v>
      </c>
      <c r="O56">
        <v>99.58289094913215</v>
      </c>
      <c r="P56">
        <v>50.392121808462115</v>
      </c>
    </row>
    <row r="57" spans="11:16">
      <c r="K57" t="s">
        <v>56</v>
      </c>
      <c r="L57">
        <v>26</v>
      </c>
      <c r="M57">
        <v>68</v>
      </c>
      <c r="N57">
        <v>1341</v>
      </c>
      <c r="O57">
        <v>614</v>
      </c>
      <c r="P57">
        <v>3847</v>
      </c>
    </row>
    <row r="58" spans="11:16">
      <c r="K58" t="s">
        <v>57</v>
      </c>
      <c r="L58">
        <v>39.805764826070934</v>
      </c>
      <c r="M58">
        <v>72.729924771914199</v>
      </c>
      <c r="N58">
        <v>60.155076665986833</v>
      </c>
      <c r="O58">
        <v>107.08212792078309</v>
      </c>
      <c r="P58">
        <v>52.764968044952035</v>
      </c>
    </row>
    <row r="59" spans="11:16">
      <c r="K59" t="s">
        <v>58</v>
      </c>
      <c r="L59">
        <v>31</v>
      </c>
      <c r="M59">
        <v>75</v>
      </c>
      <c r="N59">
        <v>1378</v>
      </c>
      <c r="O59">
        <v>606</v>
      </c>
      <c r="P59">
        <v>3679</v>
      </c>
    </row>
    <row r="60" spans="11:16">
      <c r="K60" t="s">
        <v>59</v>
      </c>
      <c r="L60">
        <v>47.46071960031535</v>
      </c>
      <c r="M60">
        <v>80.21682879255242</v>
      </c>
      <c r="N60">
        <v>61.814836424854477</v>
      </c>
      <c r="O60">
        <v>105.68692104233642</v>
      </c>
      <c r="P60">
        <v>50.460701179458944</v>
      </c>
    </row>
    <row r="61" spans="11:16">
      <c r="K61" t="s">
        <v>60</v>
      </c>
      <c r="L61">
        <v>33</v>
      </c>
      <c r="M61">
        <v>79</v>
      </c>
      <c r="N61">
        <v>1408</v>
      </c>
      <c r="O61">
        <v>635</v>
      </c>
      <c r="P61">
        <v>3696</v>
      </c>
    </row>
    <row r="62" spans="11:16">
      <c r="K62" t="s">
        <v>61</v>
      </c>
      <c r="L62">
        <v>50.522701510013114</v>
      </c>
      <c r="M62">
        <v>84.495059661488568</v>
      </c>
      <c r="N62">
        <v>63.160587580693111</v>
      </c>
      <c r="O62">
        <v>110.74454597670565</v>
      </c>
      <c r="P62">
        <v>50.69387104084813</v>
      </c>
    </row>
    <row r="63" spans="11:16">
      <c r="K63" t="s">
        <v>62</v>
      </c>
      <c r="L63">
        <v>33</v>
      </c>
      <c r="M63">
        <v>78</v>
      </c>
      <c r="N63">
        <v>1427</v>
      </c>
      <c r="O63">
        <v>646</v>
      </c>
      <c r="P63">
        <v>3693</v>
      </c>
    </row>
    <row r="64" spans="11:16">
      <c r="K64" t="s">
        <v>63</v>
      </c>
      <c r="L64">
        <v>50.522701510013114</v>
      </c>
      <c r="M64">
        <v>83.42550194425452</v>
      </c>
      <c r="N64">
        <v>64.012896646057584</v>
      </c>
      <c r="O64">
        <v>112.66295543456984</v>
      </c>
      <c r="P64">
        <v>50.652723418250034</v>
      </c>
    </row>
    <row r="65" spans="11:16">
      <c r="K65" t="s">
        <v>64</v>
      </c>
      <c r="L65">
        <v>33</v>
      </c>
      <c r="M65">
        <v>83</v>
      </c>
      <c r="N65">
        <v>1373</v>
      </c>
      <c r="O65">
        <v>650</v>
      </c>
      <c r="P65">
        <v>3808</v>
      </c>
    </row>
    <row r="66" spans="11:16">
      <c r="K66" t="s">
        <v>65</v>
      </c>
      <c r="L66">
        <v>50.522701510013114</v>
      </c>
      <c r="M66">
        <v>88.773290530424688</v>
      </c>
      <c r="N66">
        <v>61.590544565548043</v>
      </c>
      <c r="O66">
        <v>113.36055887379318</v>
      </c>
      <c r="P66">
        <v>52.230048951176862</v>
      </c>
    </row>
    <row r="67" spans="11:16">
      <c r="K67" t="s">
        <v>66</v>
      </c>
      <c r="L67">
        <v>34</v>
      </c>
      <c r="M67">
        <v>81</v>
      </c>
      <c r="N67">
        <v>1388</v>
      </c>
      <c r="O67">
        <v>679</v>
      </c>
      <c r="P67">
        <v>3847</v>
      </c>
    </row>
    <row r="68" spans="11:16">
      <c r="K68" t="s">
        <v>67</v>
      </c>
      <c r="L68">
        <v>52.053692464861996</v>
      </c>
      <c r="M68">
        <v>86.634175095956621</v>
      </c>
      <c r="N68">
        <v>62.263420143467364</v>
      </c>
      <c r="O68">
        <v>118.41818380816241</v>
      </c>
      <c r="P68">
        <v>52.764968044952035</v>
      </c>
    </row>
    <row r="69" spans="11:16">
      <c r="K69" t="s">
        <v>68</v>
      </c>
      <c r="L69">
        <v>33</v>
      </c>
      <c r="M69">
        <v>79</v>
      </c>
      <c r="N69">
        <v>1411</v>
      </c>
      <c r="O69">
        <v>691</v>
      </c>
      <c r="P69">
        <v>3868</v>
      </c>
    </row>
    <row r="70" spans="11:16">
      <c r="K70" t="s">
        <v>69</v>
      </c>
      <c r="L70">
        <v>50.522701510013114</v>
      </c>
      <c r="M70">
        <v>84.495059661488568</v>
      </c>
      <c r="N70">
        <v>63.295162696276982</v>
      </c>
      <c r="O70">
        <v>120.51099412583245</v>
      </c>
      <c r="P70">
        <v>53.05300140313868</v>
      </c>
    </row>
    <row r="71" spans="11:16">
      <c r="K71" t="s">
        <v>58</v>
      </c>
      <c r="L71">
        <v>31</v>
      </c>
      <c r="M71">
        <v>77</v>
      </c>
      <c r="N71">
        <v>1392</v>
      </c>
      <c r="O71">
        <v>611</v>
      </c>
      <c r="P71">
        <v>3685</v>
      </c>
    </row>
    <row r="72" spans="11:16">
      <c r="K72" t="s">
        <v>70</v>
      </c>
      <c r="L72">
        <v>47.46071960031535</v>
      </c>
      <c r="M72">
        <v>82.355944227020487</v>
      </c>
      <c r="N72">
        <v>62.442853630912509</v>
      </c>
      <c r="O72">
        <v>106.55892534136558</v>
      </c>
      <c r="P72">
        <v>50.542996424655122</v>
      </c>
    </row>
    <row r="73" spans="11:16">
      <c r="K73" t="s">
        <v>60</v>
      </c>
      <c r="L73">
        <v>28</v>
      </c>
      <c r="M73">
        <v>80</v>
      </c>
      <c r="N73">
        <v>1426</v>
      </c>
      <c r="O73">
        <v>622</v>
      </c>
      <c r="P73">
        <v>3605</v>
      </c>
    </row>
    <row r="74" spans="11:16">
      <c r="K74" t="s">
        <v>71</v>
      </c>
      <c r="L74">
        <v>42.867746735768698</v>
      </c>
      <c r="M74">
        <v>85.564617378722588</v>
      </c>
      <c r="N74">
        <v>63.968038274196289</v>
      </c>
      <c r="O74">
        <v>108.47733479922978</v>
      </c>
      <c r="P74">
        <v>49.445726488706036</v>
      </c>
    </row>
    <row r="75" spans="11:16">
      <c r="K75" t="s">
        <v>62</v>
      </c>
      <c r="L75">
        <v>29</v>
      </c>
      <c r="M75">
        <v>78</v>
      </c>
      <c r="N75">
        <v>1456</v>
      </c>
      <c r="O75">
        <v>615</v>
      </c>
      <c r="P75">
        <v>3535</v>
      </c>
    </row>
    <row r="76" spans="11:16">
      <c r="K76" t="s">
        <v>72</v>
      </c>
      <c r="L76">
        <v>44.398737690617573</v>
      </c>
      <c r="M76">
        <v>83.42550194425452</v>
      </c>
      <c r="N76">
        <v>65.313789430034916</v>
      </c>
      <c r="O76">
        <v>107.25652878058892</v>
      </c>
      <c r="P76">
        <v>48.485615294750573</v>
      </c>
    </row>
    <row r="77" spans="11:16">
      <c r="K77" t="s">
        <v>64</v>
      </c>
      <c r="L77">
        <v>30</v>
      </c>
      <c r="M77">
        <v>81</v>
      </c>
      <c r="N77">
        <v>1394</v>
      </c>
      <c r="O77">
        <v>631</v>
      </c>
      <c r="P77">
        <v>3768</v>
      </c>
    </row>
    <row r="78" spans="11:16">
      <c r="K78" t="s">
        <v>73</v>
      </c>
      <c r="L78">
        <v>45.929728645466469</v>
      </c>
      <c r="M78">
        <v>86.634175095956621</v>
      </c>
      <c r="N78">
        <v>62.532570374635078</v>
      </c>
      <c r="O78">
        <v>110.04694253748231</v>
      </c>
      <c r="P78">
        <v>51.681413983202312</v>
      </c>
    </row>
    <row r="79" spans="11:16">
      <c r="K79" t="s">
        <v>66</v>
      </c>
      <c r="L79">
        <v>31</v>
      </c>
      <c r="M79">
        <v>83</v>
      </c>
      <c r="N79">
        <v>1417</v>
      </c>
      <c r="O79">
        <v>636</v>
      </c>
      <c r="P79">
        <v>3706</v>
      </c>
    </row>
    <row r="80" spans="11:16">
      <c r="K80" t="s">
        <v>74</v>
      </c>
      <c r="L80">
        <v>47.46071960031535</v>
      </c>
      <c r="M80">
        <v>88.773290530424688</v>
      </c>
      <c r="N80">
        <v>63.564312927444703</v>
      </c>
      <c r="O80">
        <v>110.91894683651149</v>
      </c>
      <c r="P80">
        <v>50.83102978284176</v>
      </c>
    </row>
    <row r="81" spans="11:16">
      <c r="K81" t="s">
        <v>68</v>
      </c>
      <c r="L81">
        <v>33</v>
      </c>
      <c r="M81">
        <v>81</v>
      </c>
      <c r="N81">
        <v>1431</v>
      </c>
      <c r="O81">
        <v>640</v>
      </c>
      <c r="P81">
        <v>3651</v>
      </c>
    </row>
    <row r="82" spans="11:16">
      <c r="K82" t="s">
        <v>75</v>
      </c>
      <c r="L82">
        <v>50.522701510013114</v>
      </c>
      <c r="M82">
        <v>86.634175095956621</v>
      </c>
      <c r="N82">
        <v>64.192330133502722</v>
      </c>
      <c r="O82">
        <v>111.61655027573481</v>
      </c>
      <c r="P82">
        <v>50.076656701876765</v>
      </c>
    </row>
    <row r="83" spans="11:16">
      <c r="K83" t="s">
        <v>58</v>
      </c>
      <c r="L83">
        <v>30</v>
      </c>
      <c r="M83">
        <v>78</v>
      </c>
      <c r="N83">
        <v>1441</v>
      </c>
      <c r="O83">
        <v>621</v>
      </c>
      <c r="P83">
        <v>3538</v>
      </c>
    </row>
    <row r="84" spans="11:16">
      <c r="K84" t="s">
        <v>76</v>
      </c>
      <c r="L84">
        <v>45.929728645466469</v>
      </c>
      <c r="M84">
        <v>83.42550194425452</v>
      </c>
      <c r="N84">
        <v>64.640913852115602</v>
      </c>
      <c r="O84">
        <v>108.30293393942394</v>
      </c>
      <c r="P84">
        <v>48.52676291734867</v>
      </c>
    </row>
    <row r="85" spans="11:16">
      <c r="K85" t="s">
        <v>60</v>
      </c>
      <c r="L85">
        <v>32</v>
      </c>
      <c r="M85">
        <v>74</v>
      </c>
      <c r="N85">
        <v>1442</v>
      </c>
      <c r="O85">
        <v>628</v>
      </c>
      <c r="P85">
        <v>3549</v>
      </c>
    </row>
    <row r="86" spans="11:16">
      <c r="K86" t="s">
        <v>77</v>
      </c>
      <c r="L86">
        <v>48.991710555164232</v>
      </c>
      <c r="M86">
        <v>79.147271075318386</v>
      </c>
      <c r="N86">
        <v>64.685772223976898</v>
      </c>
      <c r="O86">
        <v>109.52373995806479</v>
      </c>
      <c r="P86">
        <v>48.67763753354167</v>
      </c>
    </row>
    <row r="87" spans="11:16">
      <c r="K87" t="s">
        <v>62</v>
      </c>
      <c r="L87">
        <v>32</v>
      </c>
      <c r="M87">
        <v>79</v>
      </c>
      <c r="N87">
        <v>1452</v>
      </c>
      <c r="O87">
        <v>631</v>
      </c>
      <c r="P87">
        <v>3578</v>
      </c>
    </row>
    <row r="88" spans="11:16">
      <c r="K88" t="s">
        <v>78</v>
      </c>
      <c r="L88">
        <v>48.991710555164232</v>
      </c>
      <c r="M88">
        <v>84.495059661488568</v>
      </c>
      <c r="N88">
        <v>65.134355942589764</v>
      </c>
      <c r="O88">
        <v>110.04694253748231</v>
      </c>
      <c r="P88">
        <v>49.075397885323213</v>
      </c>
    </row>
    <row r="89" spans="11:16">
      <c r="K89" t="s">
        <v>64</v>
      </c>
      <c r="L89">
        <v>38</v>
      </c>
      <c r="M89">
        <v>77</v>
      </c>
      <c r="N89">
        <v>1406</v>
      </c>
      <c r="O89">
        <v>643</v>
      </c>
      <c r="P89">
        <v>3690</v>
      </c>
    </row>
    <row r="90" spans="11:16">
      <c r="K90" t="s">
        <v>79</v>
      </c>
      <c r="L90">
        <v>58.177656284257516</v>
      </c>
      <c r="M90">
        <v>82.355944227020487</v>
      </c>
      <c r="N90">
        <v>63.070870836970542</v>
      </c>
      <c r="O90">
        <v>112.13975285515232</v>
      </c>
      <c r="P90">
        <v>50.611575795651945</v>
      </c>
    </row>
    <row r="91" spans="11:16">
      <c r="K91" t="s">
        <v>66</v>
      </c>
      <c r="L91">
        <v>33</v>
      </c>
      <c r="M91">
        <v>84</v>
      </c>
      <c r="N91">
        <v>1437</v>
      </c>
      <c r="O91">
        <v>664</v>
      </c>
      <c r="P91">
        <v>3758</v>
      </c>
    </row>
    <row r="92" spans="11:16">
      <c r="K92" t="s">
        <v>80</v>
      </c>
      <c r="L92">
        <v>50.522701510013114</v>
      </c>
      <c r="M92">
        <v>89.842848247658708</v>
      </c>
      <c r="N92">
        <v>64.461480364670464</v>
      </c>
      <c r="O92">
        <v>115.80217091107488</v>
      </c>
      <c r="P92">
        <v>51.544255241208667</v>
      </c>
    </row>
    <row r="93" spans="11:16">
      <c r="K93" t="s">
        <v>68</v>
      </c>
      <c r="L93">
        <v>35</v>
      </c>
      <c r="M93">
        <v>78</v>
      </c>
      <c r="N93">
        <v>1435</v>
      </c>
      <c r="O93">
        <v>659</v>
      </c>
      <c r="P93">
        <v>3794</v>
      </c>
    </row>
    <row r="94" spans="11:16">
      <c r="K94" t="s">
        <v>81</v>
      </c>
      <c r="L94">
        <v>53.584683419710871</v>
      </c>
      <c r="M94">
        <v>83.42550194425452</v>
      </c>
      <c r="N94">
        <v>64.371763620947888</v>
      </c>
      <c r="O94">
        <v>114.93016661204571</v>
      </c>
      <c r="P94">
        <v>52.038026712385758</v>
      </c>
    </row>
    <row r="95" spans="11:16">
      <c r="K95" t="s">
        <v>82</v>
      </c>
    </row>
    <row r="96" spans="11:16">
      <c r="K96" t="s">
        <v>82</v>
      </c>
      <c r="L96">
        <v>0</v>
      </c>
      <c r="M96">
        <v>0</v>
      </c>
      <c r="N96">
        <v>0</v>
      </c>
      <c r="O96">
        <v>0</v>
      </c>
      <c r="P96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2:K45"/>
  <sheetViews>
    <sheetView workbookViewId="0">
      <selection activeCell="F43" sqref="F43"/>
    </sheetView>
  </sheetViews>
  <sheetFormatPr defaultRowHeight="15"/>
  <cols>
    <col min="3" max="3" width="40.42578125" bestFit="1" customWidth="1"/>
    <col min="9" max="9" width="19.28515625" bestFit="1" customWidth="1"/>
  </cols>
  <sheetData>
    <row r="2" spans="3:8">
      <c r="C2" t="s">
        <v>6</v>
      </c>
      <c r="D2">
        <v>0.18125049612362076</v>
      </c>
      <c r="E2">
        <v>0.1082496997376321</v>
      </c>
      <c r="F2">
        <v>0.13721253095198055</v>
      </c>
      <c r="G2">
        <v>0.11081716547163969</v>
      </c>
      <c r="H2">
        <v>0.23497753808392538</v>
      </c>
    </row>
    <row r="5" spans="3:8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 hidden="1">
      <c r="C6" t="s">
        <v>8</v>
      </c>
      <c r="D6">
        <v>56.380414513293204</v>
      </c>
      <c r="E6">
        <v>50.585637331311638</v>
      </c>
      <c r="F6">
        <v>49.33391084812623</v>
      </c>
      <c r="G6">
        <v>63.653874187198333</v>
      </c>
      <c r="H6">
        <v>37.92836710886683</v>
      </c>
    </row>
    <row r="7" spans="3:8" hidden="1">
      <c r="C7" t="s">
        <v>10</v>
      </c>
      <c r="D7">
        <v>56.380414513293204</v>
      </c>
      <c r="E7">
        <v>62.629836695909653</v>
      </c>
      <c r="F7">
        <v>53.445070085470078</v>
      </c>
      <c r="G7">
        <v>66.150104547480638</v>
      </c>
      <c r="H7">
        <v>36.908787347875787</v>
      </c>
    </row>
    <row r="8" spans="3:8" hidden="1">
      <c r="C8" t="s">
        <v>12</v>
      </c>
      <c r="D8">
        <v>56.380414513293204</v>
      </c>
      <c r="E8">
        <v>66.243096505289046</v>
      </c>
      <c r="F8">
        <v>47.091460355029582</v>
      </c>
      <c r="G8">
        <v>58.661413466633768</v>
      </c>
      <c r="H8">
        <v>33.238300208308033</v>
      </c>
    </row>
    <row r="9" spans="3:8" hidden="1">
      <c r="C9" t="s">
        <v>14</v>
      </c>
      <c r="D9">
        <v>4.0271724652352283</v>
      </c>
      <c r="E9">
        <v>2.4088398729196023</v>
      </c>
      <c r="F9">
        <v>26.535664168310316</v>
      </c>
      <c r="G9">
        <v>4.9924607205645755</v>
      </c>
      <c r="H9">
        <v>5.5057307093516368</v>
      </c>
    </row>
    <row r="10" spans="3:8" hidden="1">
      <c r="C10" t="s">
        <v>16</v>
      </c>
      <c r="D10">
        <v>56.380414513293204</v>
      </c>
      <c r="E10">
        <v>79.491715806346861</v>
      </c>
      <c r="F10">
        <v>46.717718606180135</v>
      </c>
      <c r="G10">
        <v>67.398219727621765</v>
      </c>
      <c r="H10">
        <v>37.520535204470413</v>
      </c>
    </row>
    <row r="11" spans="3:8" hidden="1">
      <c r="C11" t="s">
        <v>18</v>
      </c>
      <c r="D11">
        <v>60.407586978528435</v>
      </c>
      <c r="E11">
        <v>83.104975615726289</v>
      </c>
      <c r="F11">
        <v>46.717718606180135</v>
      </c>
      <c r="G11">
        <v>67.398219727621765</v>
      </c>
      <c r="H11">
        <v>38.540114965461456</v>
      </c>
    </row>
    <row r="12" spans="3:8" hidden="1">
      <c r="C12" t="s">
        <v>20</v>
      </c>
      <c r="D12">
        <v>60.407586978528435</v>
      </c>
      <c r="E12">
        <v>80.696135742806661</v>
      </c>
      <c r="F12">
        <v>47.091460355029582</v>
      </c>
      <c r="G12">
        <v>69.894450087904062</v>
      </c>
      <c r="H12">
        <v>37.112703300074003</v>
      </c>
    </row>
    <row r="13" spans="3:8">
      <c r="C13" t="s">
        <v>39</v>
      </c>
      <c r="D13">
        <v>56.380414513293204</v>
      </c>
      <c r="E13">
        <v>72.26519618758806</v>
      </c>
      <c r="F13">
        <v>44.849009861932942</v>
      </c>
      <c r="G13">
        <v>63.653874187198333</v>
      </c>
      <c r="H13">
        <v>35.685291634686529</v>
      </c>
    </row>
    <row r="14" spans="3:8">
      <c r="C14" t="s">
        <v>41</v>
      </c>
      <c r="D14">
        <v>60.407586978528435</v>
      </c>
      <c r="E14">
        <v>69.856356314668474</v>
      </c>
      <c r="F14">
        <v>44.849009861932942</v>
      </c>
      <c r="G14">
        <v>63.653874187198333</v>
      </c>
      <c r="H14">
        <v>36.297039491281161</v>
      </c>
    </row>
    <row r="15" spans="3:8">
      <c r="C15" t="s">
        <v>43</v>
      </c>
      <c r="D15">
        <v>64.434759443763653</v>
      </c>
      <c r="E15">
        <v>71.06077625112826</v>
      </c>
      <c r="F15">
        <v>44.849009861932942</v>
      </c>
      <c r="G15">
        <v>63.653874187198333</v>
      </c>
      <c r="H15">
        <v>35.073543778091903</v>
      </c>
    </row>
    <row r="16" spans="3:8">
      <c r="C16" t="s">
        <v>83</v>
      </c>
      <c r="D16">
        <f>MAX(D13:D15)</f>
        <v>64.434759443763653</v>
      </c>
      <c r="E16">
        <f>MAX(E13:E15)</f>
        <v>72.26519618758806</v>
      </c>
      <c r="F16">
        <f>MAX(F13:F15)</f>
        <v>44.849009861932942</v>
      </c>
      <c r="G16">
        <f>MAX(G13:G15)</f>
        <v>63.653874187198333</v>
      </c>
      <c r="H16">
        <f>MAX(H13:H15)</f>
        <v>36.297039491281161</v>
      </c>
    </row>
    <row r="17" spans="3:8">
      <c r="C17" t="s">
        <v>45</v>
      </c>
      <c r="D17">
        <v>60.407586978528435</v>
      </c>
      <c r="E17">
        <v>73.46961612404786</v>
      </c>
      <c r="F17">
        <v>50.08139434582511</v>
      </c>
      <c r="G17">
        <v>71.142565268045203</v>
      </c>
      <c r="H17">
        <v>39.967526630848923</v>
      </c>
    </row>
    <row r="18" spans="3:8">
      <c r="C18" t="s">
        <v>47</v>
      </c>
      <c r="D18">
        <v>64.434759443763653</v>
      </c>
      <c r="E18">
        <v>72.26519618758806</v>
      </c>
      <c r="F18">
        <v>50.828877843523998</v>
      </c>
      <c r="G18">
        <v>69.894450087904062</v>
      </c>
      <c r="H18">
        <v>39.967526630848923</v>
      </c>
    </row>
    <row r="19" spans="3:8">
      <c r="C19" t="s">
        <v>49</v>
      </c>
      <c r="D19">
        <v>64.434759443763653</v>
      </c>
      <c r="E19">
        <v>73.46961612404786</v>
      </c>
      <c r="F19">
        <v>50.08139434582511</v>
      </c>
      <c r="G19">
        <v>66.150104547480638</v>
      </c>
      <c r="H19">
        <v>39.355778774254297</v>
      </c>
    </row>
    <row r="20" spans="3:8">
      <c r="C20" t="s">
        <v>84</v>
      </c>
      <c r="D20">
        <f>MAX(D17:D19)</f>
        <v>64.434759443763653</v>
      </c>
      <c r="E20">
        <f>MAX(E17:E19)</f>
        <v>73.46961612404786</v>
      </c>
      <c r="F20">
        <f>MAX(F17:F19)</f>
        <v>50.828877843523998</v>
      </c>
      <c r="G20">
        <f>MAX(G17:G19)</f>
        <v>71.142565268045203</v>
      </c>
      <c r="H20">
        <f>MAX(H17:H19)</f>
        <v>39.967526630848923</v>
      </c>
    </row>
    <row r="21" spans="3:8">
      <c r="C21" t="s">
        <v>51</v>
      </c>
      <c r="D21">
        <v>68.461931908998892</v>
      </c>
      <c r="E21">
        <v>93.94475504386449</v>
      </c>
      <c r="F21">
        <v>44.849009861932942</v>
      </c>
      <c r="G21">
        <v>64.901989367339482</v>
      </c>
      <c r="H21">
        <v>27.936485451154599</v>
      </c>
    </row>
    <row r="22" spans="3:8">
      <c r="C22" t="s">
        <v>53</v>
      </c>
      <c r="D22">
        <v>64.434759443763653</v>
      </c>
      <c r="E22">
        <v>93.94475504386449</v>
      </c>
      <c r="F22">
        <v>47.465202103879015</v>
      </c>
      <c r="G22">
        <v>69.894450087904062</v>
      </c>
      <c r="H22">
        <v>39.967526630848923</v>
      </c>
    </row>
    <row r="41" spans="1:11">
      <c r="B41" t="s">
        <v>94</v>
      </c>
    </row>
    <row r="42" spans="1:11">
      <c r="C42" t="s">
        <v>85</v>
      </c>
      <c r="D42" t="s">
        <v>86</v>
      </c>
      <c r="E42" t="s">
        <v>87</v>
      </c>
      <c r="F42" t="s">
        <v>88</v>
      </c>
      <c r="H42" t="s">
        <v>141</v>
      </c>
      <c r="I42" t="s">
        <v>142</v>
      </c>
      <c r="K42" t="s">
        <v>89</v>
      </c>
    </row>
    <row r="43" spans="1:11">
      <c r="A43" t="s">
        <v>135</v>
      </c>
      <c r="B43" t="s">
        <v>136</v>
      </c>
      <c r="C43">
        <v>5</v>
      </c>
      <c r="D43">
        <v>2016</v>
      </c>
      <c r="E43">
        <v>0.1</v>
      </c>
      <c r="F43">
        <v>2014</v>
      </c>
      <c r="H43">
        <f>D43-F43</f>
        <v>2</v>
      </c>
      <c r="I43">
        <f>E43^H43</f>
        <v>1.0000000000000002E-2</v>
      </c>
      <c r="K43">
        <f>C43*I43</f>
        <v>5.000000000000001E-2</v>
      </c>
    </row>
    <row r="44" spans="1:11">
      <c r="A44" t="s">
        <v>138</v>
      </c>
      <c r="B44" t="s">
        <v>137</v>
      </c>
      <c r="C44">
        <v>2</v>
      </c>
      <c r="D44">
        <v>2016</v>
      </c>
      <c r="E44">
        <v>0.1</v>
      </c>
      <c r="F44">
        <v>2015</v>
      </c>
      <c r="H44">
        <f>D44-F44</f>
        <v>1</v>
      </c>
      <c r="I44">
        <f>E44^H44</f>
        <v>0.1</v>
      </c>
      <c r="K44">
        <f>C44*I44</f>
        <v>0.2</v>
      </c>
    </row>
    <row r="45" spans="1:11">
      <c r="A45" t="s">
        <v>139</v>
      </c>
      <c r="B45" t="s">
        <v>140</v>
      </c>
      <c r="C45">
        <v>3</v>
      </c>
      <c r="D45">
        <v>2016</v>
      </c>
      <c r="E45">
        <v>0.1</v>
      </c>
      <c r="F45">
        <v>2015</v>
      </c>
      <c r="H45">
        <f>D45-F45</f>
        <v>1</v>
      </c>
      <c r="I45">
        <f>E45^H45</f>
        <v>0.1</v>
      </c>
      <c r="K45">
        <f>C45*I45</f>
        <v>0.30000000000000004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3:H14"/>
  <sheetViews>
    <sheetView workbookViewId="0">
      <selection activeCell="Q33" sqref="Q33"/>
    </sheetView>
  </sheetViews>
  <sheetFormatPr defaultRowHeight="15"/>
  <cols>
    <col min="3" max="3" width="35" bestFit="1" customWidth="1"/>
  </cols>
  <sheetData>
    <row r="3" spans="3:8">
      <c r="C3" t="s">
        <v>90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>
      <c r="C4" t="s">
        <v>6</v>
      </c>
      <c r="D4">
        <v>0.14107380628098368</v>
      </c>
      <c r="E4">
        <v>7.2309814841016284E-2</v>
      </c>
      <c r="F4">
        <v>0.27034177613169963</v>
      </c>
      <c r="G4">
        <v>7.6380933601495837E-2</v>
      </c>
      <c r="H4">
        <v>0.19514004047790037</v>
      </c>
    </row>
    <row r="5" spans="3:8">
      <c r="C5" t="s">
        <v>39</v>
      </c>
      <c r="D5">
        <v>47.46071960031535</v>
      </c>
      <c r="E5">
        <v>79.147271075318386</v>
      </c>
      <c r="F5">
        <v>65.986665007954244</v>
      </c>
      <c r="G5">
        <v>109.69814081787064</v>
      </c>
      <c r="H5">
        <v>49.157693130519391</v>
      </c>
    </row>
    <row r="6" spans="3:8">
      <c r="C6" t="s">
        <v>41</v>
      </c>
      <c r="D6">
        <v>44.398737690617573</v>
      </c>
      <c r="E6">
        <v>80.21682879255242</v>
      </c>
      <c r="F6">
        <v>63.923179902335001</v>
      </c>
      <c r="G6">
        <v>112.488554574764</v>
      </c>
      <c r="H6">
        <v>50.227531318069765</v>
      </c>
    </row>
    <row r="7" spans="3:8">
      <c r="C7" t="s">
        <v>43</v>
      </c>
      <c r="D7">
        <v>45.929728645466469</v>
      </c>
      <c r="E7">
        <v>82.355944227020487</v>
      </c>
      <c r="F7">
        <v>63.609171299305984</v>
      </c>
      <c r="G7">
        <v>112.66295543456984</v>
      </c>
      <c r="H7">
        <v>50.789882160243671</v>
      </c>
    </row>
    <row r="8" spans="3:8">
      <c r="C8" t="s">
        <v>83</v>
      </c>
      <c r="D8">
        <f>MAX(D5:D7)</f>
        <v>47.46071960031535</v>
      </c>
      <c r="E8">
        <f>MAX(E5:E7)</f>
        <v>82.355944227020487</v>
      </c>
      <c r="F8">
        <f>MAX(F5:F7)</f>
        <v>65.986665007954244</v>
      </c>
      <c r="G8">
        <f>MAX(G5:G7)</f>
        <v>112.66295543456984</v>
      </c>
      <c r="H8">
        <f>MAX(H5:H7)</f>
        <v>50.789882160243671</v>
      </c>
    </row>
    <row r="9" spans="3:8">
      <c r="C9" t="s">
        <v>45</v>
      </c>
      <c r="D9">
        <v>56.646665329408634</v>
      </c>
      <c r="E9">
        <v>83.42550194425452</v>
      </c>
      <c r="F9">
        <v>64.910064083283331</v>
      </c>
      <c r="G9">
        <v>116.67417521010407</v>
      </c>
      <c r="H9">
        <v>52.010594963987039</v>
      </c>
    </row>
    <row r="10" spans="3:8">
      <c r="C10" t="s">
        <v>47</v>
      </c>
      <c r="D10">
        <v>52.053692464861996</v>
      </c>
      <c r="E10">
        <v>81.286386509786468</v>
      </c>
      <c r="F10">
        <v>63.115729208831823</v>
      </c>
      <c r="G10">
        <v>119.98779154641494</v>
      </c>
      <c r="H10">
        <v>52.956990283743139</v>
      </c>
    </row>
    <row r="11" spans="3:8">
      <c r="C11" t="s">
        <v>49</v>
      </c>
      <c r="D11">
        <v>53.584683419710871</v>
      </c>
      <c r="E11">
        <v>85.564617378722588</v>
      </c>
      <c r="F11">
        <v>63.340021068138256</v>
      </c>
      <c r="G11">
        <v>119.2901881071916</v>
      </c>
      <c r="H11">
        <v>53.135296648334858</v>
      </c>
    </row>
    <row r="12" spans="3:8">
      <c r="C12" t="s">
        <v>84</v>
      </c>
      <c r="D12">
        <f>MAX(D9:D11)</f>
        <v>56.646665329408634</v>
      </c>
      <c r="E12">
        <f>MAX(E9:E11)</f>
        <v>85.564617378722588</v>
      </c>
      <c r="F12">
        <f>MAX(F9:F11)</f>
        <v>64.910064083283331</v>
      </c>
      <c r="G12">
        <f>MAX(G9:G11)</f>
        <v>119.98779154641494</v>
      </c>
      <c r="H12">
        <f>MAX(H9:H11)</f>
        <v>53.135296648334858</v>
      </c>
    </row>
    <row r="13" spans="3:8">
      <c r="C13" t="s">
        <v>51</v>
      </c>
      <c r="D13">
        <v>45.929728645466469</v>
      </c>
      <c r="E13">
        <v>83.42550194425452</v>
      </c>
      <c r="F13">
        <v>61.186819218796444</v>
      </c>
      <c r="G13">
        <v>106.21012362175391</v>
      </c>
      <c r="H13">
        <v>50.227531318069765</v>
      </c>
    </row>
    <row r="14" spans="3:8">
      <c r="C14" t="s">
        <v>53</v>
      </c>
      <c r="D14">
        <v>50.522701510013114</v>
      </c>
      <c r="E14">
        <v>83.42550194425452</v>
      </c>
      <c r="F14">
        <v>61.68026130927062</v>
      </c>
      <c r="G14">
        <v>116.3253734904924</v>
      </c>
      <c r="H14">
        <v>52.490650560964774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1999 Todos os Resultados</vt:lpstr>
      <vt:lpstr>1999 - Preditor</vt:lpstr>
      <vt:lpstr>2000 - Preditor</vt:lpstr>
      <vt:lpstr>1999 - Percisao Dump Factor</vt:lpstr>
      <vt:lpstr>2000 - Percisao Dump Factor</vt:lpstr>
      <vt:lpstr>1999 - TwAA</vt:lpstr>
      <vt:lpstr>Plan1</vt:lpstr>
      <vt:lpstr>1994</vt:lpstr>
      <vt:lpstr>2000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dcterms:created xsi:type="dcterms:W3CDTF">2016-09-16T18:23:39Z</dcterms:created>
  <dcterms:modified xsi:type="dcterms:W3CDTF">2016-09-27T22:39:16Z</dcterms:modified>
</cp:coreProperties>
</file>