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95" yWindow="90" windowWidth="14520" windowHeight="12240" tabRatio="722" activeTab="1"/>
  </bookViews>
  <sheets>
    <sheet name="Resultados 1994 - 1999" sheetId="10" r:id="rId1"/>
    <sheet name="Resultados 2000 - 2005" sheetId="11" r:id="rId2"/>
    <sheet name="Consolidação" sheetId="12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/>
</workbook>
</file>

<file path=xl/calcChain.xml><?xml version="1.0" encoding="utf-8"?>
<calcChain xmlns="http://schemas.openxmlformats.org/spreadsheetml/2006/main">
  <c r="T6" i="12"/>
  <c r="T7"/>
  <c r="T8"/>
  <c r="T9"/>
  <c r="T10"/>
  <c r="S6"/>
  <c r="S7"/>
  <c r="S8"/>
  <c r="S9"/>
  <c r="S10"/>
  <c r="R10"/>
  <c r="R6"/>
  <c r="R7"/>
  <c r="R8"/>
  <c r="R9"/>
  <c r="Q6"/>
  <c r="Q7"/>
  <c r="Q8"/>
  <c r="Q9"/>
  <c r="Q10"/>
  <c r="R5"/>
  <c r="S5"/>
  <c r="T5"/>
  <c r="Q5"/>
  <c r="P6"/>
  <c r="P7"/>
  <c r="P8"/>
  <c r="P9"/>
  <c r="P10"/>
  <c r="P5"/>
  <c r="E62" i="11"/>
  <c r="F62"/>
  <c r="G62"/>
  <c r="H62"/>
  <c r="D62"/>
  <c r="E62" i="10"/>
  <c r="F62"/>
  <c r="G62"/>
  <c r="H62"/>
  <c r="D62"/>
  <c r="E11" i="12"/>
  <c r="F11"/>
  <c r="R11" s="1"/>
  <c r="G11"/>
  <c r="S11" s="1"/>
  <c r="H11"/>
  <c r="T11" s="1"/>
  <c r="I11"/>
  <c r="J11"/>
  <c r="K11"/>
  <c r="L11"/>
  <c r="M11"/>
  <c r="D11"/>
  <c r="P11" s="1"/>
  <c r="N6"/>
  <c r="N7"/>
  <c r="N8"/>
  <c r="N9"/>
  <c r="N10"/>
  <c r="N5"/>
  <c r="E60" i="11"/>
  <c r="F60"/>
  <c r="G60"/>
  <c r="H60"/>
  <c r="D60"/>
  <c r="E59"/>
  <c r="F59"/>
  <c r="G59"/>
  <c r="H59"/>
  <c r="D59"/>
  <c r="E36"/>
  <c r="F36"/>
  <c r="G36"/>
  <c r="H36"/>
  <c r="D36"/>
  <c r="E35"/>
  <c r="F35"/>
  <c r="G35"/>
  <c r="H35"/>
  <c r="D35"/>
  <c r="E27"/>
  <c r="F27"/>
  <c r="G27"/>
  <c r="H27"/>
  <c r="D27"/>
  <c r="E26"/>
  <c r="F26"/>
  <c r="G26"/>
  <c r="H26"/>
  <c r="D26"/>
  <c r="E25"/>
  <c r="F25"/>
  <c r="G25"/>
  <c r="H25"/>
  <c r="D25"/>
  <c r="E58"/>
  <c r="F58"/>
  <c r="G58"/>
  <c r="H58"/>
  <c r="D58"/>
  <c r="E39"/>
  <c r="F39"/>
  <c r="G39"/>
  <c r="H39"/>
  <c r="D39"/>
  <c r="E34"/>
  <c r="F34"/>
  <c r="G34"/>
  <c r="H34"/>
  <c r="D34"/>
  <c r="E24"/>
  <c r="F24"/>
  <c r="G24"/>
  <c r="H24"/>
  <c r="D24"/>
  <c r="E14"/>
  <c r="F14"/>
  <c r="G14"/>
  <c r="H14"/>
  <c r="D14"/>
  <c r="E10"/>
  <c r="F10"/>
  <c r="G10"/>
  <c r="H10"/>
  <c r="D10"/>
  <c r="Q11" i="12" l="1"/>
  <c r="N11"/>
  <c r="D61" i="11"/>
  <c r="E61"/>
  <c r="F61"/>
  <c r="G61"/>
  <c r="H61"/>
  <c r="E27" i="10"/>
  <c r="F27"/>
  <c r="G27"/>
  <c r="H27"/>
  <c r="E26"/>
  <c r="F26"/>
  <c r="G26"/>
  <c r="H26"/>
  <c r="E25"/>
  <c r="F25"/>
  <c r="G25"/>
  <c r="H25"/>
  <c r="D27"/>
  <c r="D26"/>
  <c r="D25"/>
  <c r="E60"/>
  <c r="F60"/>
  <c r="G60"/>
  <c r="H60"/>
  <c r="D60"/>
  <c r="E59"/>
  <c r="F59"/>
  <c r="G59"/>
  <c r="H59"/>
  <c r="D59"/>
  <c r="E36"/>
  <c r="F36"/>
  <c r="G36"/>
  <c r="H36"/>
  <c r="D36"/>
  <c r="E35"/>
  <c r="F35"/>
  <c r="G35"/>
  <c r="H35"/>
  <c r="D35"/>
  <c r="E58"/>
  <c r="F58"/>
  <c r="G58"/>
  <c r="H58"/>
  <c r="D58"/>
  <c r="E39"/>
  <c r="F39"/>
  <c r="G39"/>
  <c r="H39"/>
  <c r="D39"/>
  <c r="E34"/>
  <c r="F34"/>
  <c r="G34"/>
  <c r="H34"/>
  <c r="D34"/>
  <c r="E24"/>
  <c r="F24"/>
  <c r="G24"/>
  <c r="H24"/>
  <c r="D24"/>
  <c r="E14"/>
  <c r="F14"/>
  <c r="G14"/>
  <c r="H14"/>
  <c r="D14"/>
  <c r="E10"/>
  <c r="F10"/>
  <c r="G10"/>
  <c r="H10"/>
  <c r="D10"/>
  <c r="G61" l="1"/>
  <c r="H61"/>
  <c r="D61"/>
  <c r="E61"/>
  <c r="F61"/>
</calcChain>
</file>

<file path=xl/sharedStrings.xml><?xml version="1.0" encoding="utf-8"?>
<sst xmlns="http://schemas.openxmlformats.org/spreadsheetml/2006/main" count="163" uniqueCount="72">
  <si>
    <t>gr-qc</t>
  </si>
  <si>
    <t>hep-th</t>
  </si>
  <si>
    <t>hep-ph</t>
  </si>
  <si>
    <t>cond-mat</t>
  </si>
  <si>
    <t>astro-ph</t>
  </si>
  <si>
    <t>Common Neighbors</t>
  </si>
  <si>
    <t>Adamic Adar similarity</t>
  </si>
  <si>
    <t>Jaccard similarity coefficient</t>
  </si>
  <si>
    <t>Preferential Attachment</t>
  </si>
  <si>
    <t>Performance</t>
  </si>
  <si>
    <t>TS (β = 0.5)</t>
  </si>
  <si>
    <t>TS (β = 0.8)</t>
  </si>
  <si>
    <t>TwCN (β = 0.8)</t>
  </si>
  <si>
    <t>TwCN (β = 0.5)</t>
  </si>
  <si>
    <t>TwCN (β = 0.2)</t>
  </si>
  <si>
    <t>TwAA (β = 0.8)</t>
  </si>
  <si>
    <t>TwAA (β = 0.5)</t>
  </si>
  <si>
    <t>TwAA (β = 0.2)</t>
  </si>
  <si>
    <t>CwCN</t>
  </si>
  <si>
    <t>CwAA</t>
  </si>
  <si>
    <t xml:space="preserve">CTS (β = 0.8, α = 0.8) </t>
  </si>
  <si>
    <t xml:space="preserve">CTS (β = 0.8, α = 0.5) </t>
  </si>
  <si>
    <t xml:space="preserve">CTS (β = 0.8, α = 0.2) </t>
  </si>
  <si>
    <t xml:space="preserve">CTS (β = 0.5, α = 0.8) </t>
  </si>
  <si>
    <t xml:space="preserve">CTS (β = 0.5, α = 0.5) </t>
  </si>
  <si>
    <t xml:space="preserve">CTS (β = 0.5, α = 0.2) </t>
  </si>
  <si>
    <t xml:space="preserve">CTS (β = 0.2, α = 0.8) </t>
  </si>
  <si>
    <t xml:space="preserve">CTS (β = 0.2, α = 0.5) </t>
  </si>
  <si>
    <t xml:space="preserve">CTS (β = 0.2, α = 0.2) </t>
  </si>
  <si>
    <t xml:space="preserve">CTwCN (β = 0.8, α = 0.8) </t>
  </si>
  <si>
    <t xml:space="preserve">CTwCN (β = 0.8, α = 0.5) </t>
  </si>
  <si>
    <t xml:space="preserve">CTwCN (β = 0.8, α = 0.2) </t>
  </si>
  <si>
    <t xml:space="preserve">CTwAA (β = 0.8, α = 0.8) </t>
  </si>
  <si>
    <t xml:space="preserve">CTwAA (β = 0.8, α = 0.5) </t>
  </si>
  <si>
    <t xml:space="preserve">CTwAA (β = 0.8, α = 0.2) </t>
  </si>
  <si>
    <t xml:space="preserve">CTwCN (β = 0.5, α = 0.8) </t>
  </si>
  <si>
    <t xml:space="preserve">CTwCN (β = 0.5, α = 0.2) </t>
  </si>
  <si>
    <t xml:space="preserve">CTwCN (β = 0.5, α = 0.5) </t>
  </si>
  <si>
    <t xml:space="preserve">CTwAA (β = 0.2, α = 0.8) </t>
  </si>
  <si>
    <t xml:space="preserve">CTwAA (β = 0.5, α = 0.8) </t>
  </si>
  <si>
    <t xml:space="preserve">CTwAA (β = 0.5, α = 0.5) </t>
  </si>
  <si>
    <t xml:space="preserve">CTwAA (β = 0.5, α = 0.2) </t>
  </si>
  <si>
    <t xml:space="preserve">CTwCN (β = 0.2, α = 0.8) </t>
  </si>
  <si>
    <t xml:space="preserve">CTwCN (β = 0.2, α = 0.5) </t>
  </si>
  <si>
    <t xml:space="preserve">CTwCN (β = 0.2, α = 0.2) </t>
  </si>
  <si>
    <t xml:space="preserve">CTwAA (β = 0.2, α = 0.5) </t>
  </si>
  <si>
    <t xml:space="preserve">CTwAA (β = 0.2, α = 0.2) </t>
  </si>
  <si>
    <t>TS (β =  0.2)</t>
  </si>
  <si>
    <t>Topological</t>
  </si>
  <si>
    <t>Temporal</t>
  </si>
  <si>
    <t>Contextual and Temporal</t>
  </si>
  <si>
    <t>Temporal Weighted</t>
  </si>
  <si>
    <t>Contextual Weighted</t>
  </si>
  <si>
    <t>Contextual and Temporal Weighted</t>
  </si>
  <si>
    <t>TwCN</t>
  </si>
  <si>
    <t>TwAA</t>
  </si>
  <si>
    <t>CTwCN</t>
  </si>
  <si>
    <t>CTwAA</t>
  </si>
  <si>
    <t>CTS (β = 0.8)</t>
  </si>
  <si>
    <t>CTS (β = 0.5)</t>
  </si>
  <si>
    <t>CTS (β =  0.2)</t>
  </si>
  <si>
    <t>The Bests</t>
  </si>
  <si>
    <t>Methods</t>
  </si>
  <si>
    <t>TS (β =  0.8)</t>
  </si>
  <si>
    <t>TS (β =  0.5)</t>
  </si>
  <si>
    <t>Best</t>
  </si>
  <si>
    <t>1994 - 1999</t>
  </si>
  <si>
    <t>2000 - 2005</t>
  </si>
  <si>
    <t>Baseline</t>
  </si>
  <si>
    <t>BaseLine</t>
  </si>
  <si>
    <t>Media Total</t>
  </si>
  <si>
    <t>Consolidate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</si>
</sst>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2" xfId="0" applyNumberFormat="1" applyBorder="1"/>
    <xf numFmtId="0" fontId="1" fillId="0" borderId="1" xfId="0" applyFont="1" applyBorder="1"/>
    <xf numFmtId="2" fontId="0" fillId="0" borderId="0" xfId="0" applyNumberFormat="1"/>
    <xf numFmtId="2" fontId="0" fillId="6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0" fontId="1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7" borderId="0" xfId="0" applyFont="1" applyFill="1"/>
    <xf numFmtId="2" fontId="2" fillId="7" borderId="0" xfId="0" applyNumberFormat="1" applyFont="1" applyFill="1"/>
    <xf numFmtId="0" fontId="1" fillId="0" borderId="2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/>
    <xf numFmtId="2" fontId="0" fillId="0" borderId="3" xfId="0" applyNumberFormat="1" applyBorder="1"/>
    <xf numFmtId="0" fontId="1" fillId="0" borderId="8" xfId="0" applyFont="1" applyBorder="1"/>
    <xf numFmtId="2" fontId="0" fillId="0" borderId="4" xfId="0" applyNumberFormat="1" applyBorder="1"/>
    <xf numFmtId="2" fontId="0" fillId="0" borderId="9" xfId="0" applyNumberFormat="1" applyBorder="1"/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Methods</a:t>
            </a:r>
            <a:r>
              <a:rPr lang="pt-BR" baseline="0"/>
              <a:t> Evolutions over Networks (Problem)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'Resultados 1994 - 1999'!$D$4</c:f>
              <c:strCache>
                <c:ptCount val="1"/>
                <c:pt idx="0">
                  <c:v>gr-qc</c:v>
                </c:pt>
              </c:strCache>
            </c:strRef>
          </c:tx>
          <c:cat>
            <c:strRef>
              <c:f>'Resultados 1994 - 1999'!$C$5:$C$58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1994 - 1999'!$D$5:$D$58</c:f>
              <c:numCache>
                <c:formatCode>0.00</c:formatCode>
                <c:ptCount val="5"/>
                <c:pt idx="0">
                  <c:v>43.292104001278709</c:v>
                </c:pt>
                <c:pt idx="1">
                  <c:v>59.065196156783351</c:v>
                </c:pt>
                <c:pt idx="2">
                  <c:v>61.749977800273506</c:v>
                </c:pt>
                <c:pt idx="3">
                  <c:v>48.32606958282274</c:v>
                </c:pt>
                <c:pt idx="4">
                  <c:v>54.81429188792395</c:v>
                </c:pt>
              </c:numCache>
            </c:numRef>
          </c:val>
        </c:ser>
        <c:ser>
          <c:idx val="1"/>
          <c:order val="1"/>
          <c:tx>
            <c:strRef>
              <c:f>'Resultados 1994 - 1999'!$E$4</c:f>
              <c:strCache>
                <c:ptCount val="1"/>
                <c:pt idx="0">
                  <c:v>hep-th</c:v>
                </c:pt>
              </c:strCache>
            </c:strRef>
          </c:tx>
          <c:cat>
            <c:strRef>
              <c:f>'Resultados 1994 - 1999'!$C$5:$C$58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1994 - 1999'!$E$5:$E$58</c:f>
              <c:numCache>
                <c:formatCode>0.00</c:formatCode>
                <c:ptCount val="5"/>
                <c:pt idx="0">
                  <c:v>45.466852601357488</c:v>
                </c:pt>
                <c:pt idx="1">
                  <c:v>81.097609054959932</c:v>
                </c:pt>
                <c:pt idx="2">
                  <c:v>72.064459531511432</c:v>
                </c:pt>
                <c:pt idx="3">
                  <c:v>60.82320679121996</c:v>
                </c:pt>
                <c:pt idx="4">
                  <c:v>72.397178748691346</c:v>
                </c:pt>
              </c:numCache>
            </c:numRef>
          </c:val>
        </c:ser>
        <c:ser>
          <c:idx val="2"/>
          <c:order val="2"/>
          <c:tx>
            <c:strRef>
              <c:f>'Resultados 1994 - 1999'!$F$4</c:f>
              <c:strCache>
                <c:ptCount val="1"/>
                <c:pt idx="0">
                  <c:v>hep-ph</c:v>
                </c:pt>
              </c:strCache>
            </c:strRef>
          </c:tx>
          <c:cat>
            <c:strRef>
              <c:f>'Resultados 1994 - 1999'!$C$5:$C$58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1994 - 1999'!$F$5:$F$58</c:f>
              <c:numCache>
                <c:formatCode>0.00</c:formatCode>
                <c:ptCount val="5"/>
                <c:pt idx="0">
                  <c:v>44.101526364234054</c:v>
                </c:pt>
                <c:pt idx="1">
                  <c:v>46.842299189129953</c:v>
                </c:pt>
                <c:pt idx="2">
                  <c:v>47.58978268682884</c:v>
                </c:pt>
                <c:pt idx="3">
                  <c:v>52.884457462195925</c:v>
                </c:pt>
                <c:pt idx="4">
                  <c:v>48.69024450288552</c:v>
                </c:pt>
              </c:numCache>
            </c:numRef>
          </c:val>
        </c:ser>
        <c:ser>
          <c:idx val="3"/>
          <c:order val="3"/>
          <c:tx>
            <c:strRef>
              <c:f>'Resultados 1994 - 1999'!$G$4</c:f>
              <c:strCache>
                <c:ptCount val="1"/>
                <c:pt idx="0">
                  <c:v>cond-mat</c:v>
                </c:pt>
              </c:strCache>
            </c:strRef>
          </c:tx>
          <c:cat>
            <c:strRef>
              <c:f>'Resultados 1994 - 1999'!$C$5:$C$58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1994 - 1999'!$G$5:$G$58</c:f>
              <c:numCache>
                <c:formatCode>0.00</c:formatCode>
                <c:ptCount val="5"/>
                <c:pt idx="0">
                  <c:v>48.364463230469326</c:v>
                </c:pt>
                <c:pt idx="1">
                  <c:v>68.23029651438253</c:v>
                </c:pt>
                <c:pt idx="2">
                  <c:v>66.358123744170811</c:v>
                </c:pt>
                <c:pt idx="3">
                  <c:v>66.774162137551201</c:v>
                </c:pt>
                <c:pt idx="4">
                  <c:v>66.566142940860999</c:v>
                </c:pt>
              </c:numCache>
            </c:numRef>
          </c:val>
        </c:ser>
        <c:ser>
          <c:idx val="4"/>
          <c:order val="4"/>
          <c:tx>
            <c:strRef>
              <c:f>'Resultados 1994 - 1999'!$H$4</c:f>
              <c:strCache>
                <c:ptCount val="1"/>
                <c:pt idx="0">
                  <c:v>astro-ph</c:v>
                </c:pt>
              </c:strCache>
            </c:strRef>
          </c:tx>
          <c:cat>
            <c:strRef>
              <c:f>'Resultados 1994 - 1999'!$C$5:$C$58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1994 - 1999'!$H$5:$H$58</c:f>
              <c:numCache>
                <c:formatCode>0.00</c:formatCode>
                <c:ptCount val="5"/>
                <c:pt idx="0">
                  <c:v>28.39529634360057</c:v>
                </c:pt>
                <c:pt idx="1">
                  <c:v>37.724451156668628</c:v>
                </c:pt>
                <c:pt idx="2">
                  <c:v>37.724451156668628</c:v>
                </c:pt>
                <c:pt idx="3">
                  <c:v>38.030325084965938</c:v>
                </c:pt>
                <c:pt idx="4">
                  <c:v>38.630744277549553</c:v>
                </c:pt>
              </c:numCache>
            </c:numRef>
          </c:val>
        </c:ser>
        <c:marker val="1"/>
        <c:axId val="54459776"/>
        <c:axId val="59319040"/>
      </c:lineChart>
      <c:catAx>
        <c:axId val="54459776"/>
        <c:scaling>
          <c:orientation val="minMax"/>
        </c:scaling>
        <c:axPos val="b"/>
        <c:tickLblPos val="nextTo"/>
        <c:crossAx val="59319040"/>
        <c:crosses val="autoZero"/>
        <c:auto val="1"/>
        <c:lblAlgn val="ctr"/>
        <c:lblOffset val="100"/>
      </c:catAx>
      <c:valAx>
        <c:axId val="59319040"/>
        <c:scaling>
          <c:orientation val="minMax"/>
        </c:scaling>
        <c:axPos val="l"/>
        <c:majorGridlines/>
        <c:numFmt formatCode="0.00" sourceLinked="1"/>
        <c:tickLblPos val="nextTo"/>
        <c:crossAx val="544597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Methods</a:t>
            </a:r>
            <a:r>
              <a:rPr lang="pt-BR" baseline="0"/>
              <a:t> Evolutions over Networks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cat>
            <c:strRef>
              <c:f>'Resultados 1994 - 1999'!$C$24:$C$62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1994 - 1999'!$D$24:$D$62</c:f>
              <c:numCache>
                <c:formatCode>0.00</c:formatCode>
                <c:ptCount val="4"/>
                <c:pt idx="0">
                  <c:v>61.749977800273506</c:v>
                </c:pt>
                <c:pt idx="1">
                  <c:v>48.32606958282274</c:v>
                </c:pt>
                <c:pt idx="2">
                  <c:v>54.81429188792395</c:v>
                </c:pt>
                <c:pt idx="3">
                  <c:v>51.17865007903103</c:v>
                </c:pt>
              </c:numCache>
            </c:numRef>
          </c:val>
        </c:ser>
        <c:ser>
          <c:idx val="1"/>
          <c:order val="1"/>
          <c:cat>
            <c:strRef>
              <c:f>'Resultados 1994 - 1999'!$C$24:$C$62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1994 - 1999'!$E$24:$E$62</c:f>
              <c:numCache>
                <c:formatCode>0.00</c:formatCode>
                <c:ptCount val="4"/>
                <c:pt idx="0">
                  <c:v>72.064459531511432</c:v>
                </c:pt>
                <c:pt idx="1">
                  <c:v>60.82320679121996</c:v>
                </c:pt>
                <c:pt idx="2">
                  <c:v>72.397178748691346</c:v>
                </c:pt>
                <c:pt idx="3">
                  <c:v>63.28223082815871</c:v>
                </c:pt>
              </c:numCache>
            </c:numRef>
          </c:val>
        </c:ser>
        <c:ser>
          <c:idx val="2"/>
          <c:order val="2"/>
          <c:cat>
            <c:strRef>
              <c:f>'Resultados 1994 - 1999'!$C$24:$C$62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1994 - 1999'!$F$24:$F$62</c:f>
              <c:numCache>
                <c:formatCode>0.00</c:formatCode>
                <c:ptCount val="4"/>
                <c:pt idx="0">
                  <c:v>47.58978268682884</c:v>
                </c:pt>
                <c:pt idx="1">
                  <c:v>52.884457462195925</c:v>
                </c:pt>
                <c:pt idx="2">
                  <c:v>48.69024450288552</c:v>
                </c:pt>
                <c:pt idx="3">
                  <c:v>45.471912776682004</c:v>
                </c:pt>
              </c:numCache>
            </c:numRef>
          </c:val>
        </c:ser>
        <c:ser>
          <c:idx val="3"/>
          <c:order val="3"/>
          <c:cat>
            <c:strRef>
              <c:f>'Resultados 1994 - 1999'!$C$24:$C$62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1994 - 1999'!$G$24:$G$62</c:f>
              <c:numCache>
                <c:formatCode>0.00</c:formatCode>
                <c:ptCount val="4"/>
                <c:pt idx="0">
                  <c:v>66.358123744170811</c:v>
                </c:pt>
                <c:pt idx="1">
                  <c:v>66.774162137551201</c:v>
                </c:pt>
                <c:pt idx="2">
                  <c:v>66.566142940860999</c:v>
                </c:pt>
                <c:pt idx="3">
                  <c:v>58.297379872425928</c:v>
                </c:pt>
              </c:numCache>
            </c:numRef>
          </c:val>
        </c:ser>
        <c:ser>
          <c:idx val="4"/>
          <c:order val="4"/>
          <c:cat>
            <c:strRef>
              <c:f>'Resultados 1994 - 1999'!$C$24:$C$62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1994 - 1999'!$H$24:$H$62</c:f>
              <c:numCache>
                <c:formatCode>0.00</c:formatCode>
                <c:ptCount val="4"/>
                <c:pt idx="0">
                  <c:v>37.724451156668628</c:v>
                </c:pt>
                <c:pt idx="1">
                  <c:v>38.030325084965938</c:v>
                </c:pt>
                <c:pt idx="2">
                  <c:v>38.630744277549553</c:v>
                </c:pt>
                <c:pt idx="3">
                  <c:v>33.059873750134599</c:v>
                </c:pt>
              </c:numCache>
            </c:numRef>
          </c:val>
        </c:ser>
        <c:marker val="1"/>
        <c:axId val="104066048"/>
        <c:axId val="105387136"/>
      </c:lineChart>
      <c:catAx>
        <c:axId val="104066048"/>
        <c:scaling>
          <c:orientation val="maxMin"/>
        </c:scaling>
        <c:axPos val="b"/>
        <c:tickLblPos val="nextTo"/>
        <c:crossAx val="105387136"/>
        <c:crosses val="autoZero"/>
        <c:auto val="1"/>
        <c:lblAlgn val="ctr"/>
        <c:lblOffset val="100"/>
      </c:catAx>
      <c:valAx>
        <c:axId val="105387136"/>
        <c:scaling>
          <c:orientation val="minMax"/>
        </c:scaling>
        <c:axPos val="r"/>
        <c:majorGridlines/>
        <c:numFmt formatCode="0.00" sourceLinked="1"/>
        <c:tickLblPos val="nextTo"/>
        <c:crossAx val="10406604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Methods</a:t>
            </a:r>
            <a:r>
              <a:rPr lang="pt-BR" baseline="0"/>
              <a:t> Evolutions over Networks (Problem)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'Resultados 2000 - 2005'!$D$4</c:f>
              <c:strCache>
                <c:ptCount val="1"/>
                <c:pt idx="0">
                  <c:v>gr-qc</c:v>
                </c:pt>
              </c:strCache>
            </c:strRef>
          </c:tx>
          <c:cat>
            <c:strRef>
              <c:f>'Resultados 2000 - 2005'!$C$5:$C$58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2000 - 2005'!$D$5:$D$58</c:f>
              <c:numCache>
                <c:formatCode>0.00</c:formatCode>
                <c:ptCount val="5"/>
                <c:pt idx="0">
                  <c:v>28.706080403416543</c:v>
                </c:pt>
                <c:pt idx="1">
                  <c:v>53.584683419710871</c:v>
                </c:pt>
                <c:pt idx="2">
                  <c:v>50.012371191730153</c:v>
                </c:pt>
                <c:pt idx="3">
                  <c:v>36.743782916373171</c:v>
                </c:pt>
                <c:pt idx="4">
                  <c:v>49.246875714305716</c:v>
                </c:pt>
              </c:numCache>
            </c:numRef>
          </c:val>
        </c:ser>
        <c:ser>
          <c:idx val="1"/>
          <c:order val="1"/>
          <c:tx>
            <c:strRef>
              <c:f>'Resultados 2000 - 2005'!$E$4</c:f>
              <c:strCache>
                <c:ptCount val="1"/>
                <c:pt idx="0">
                  <c:v>hep-th</c:v>
                </c:pt>
              </c:strCache>
            </c:strRef>
          </c:tx>
          <c:cat>
            <c:strRef>
              <c:f>'Resultados 2000 - 2005'!$C$5:$C$58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2000 - 2005'!$E$5:$E$58</c:f>
              <c:numCache>
                <c:formatCode>0.00</c:formatCode>
                <c:ptCount val="5"/>
                <c:pt idx="0">
                  <c:v>55.61700129616969</c:v>
                </c:pt>
                <c:pt idx="1">
                  <c:v>91.268925203970753</c:v>
                </c:pt>
                <c:pt idx="2">
                  <c:v>81.999424987942476</c:v>
                </c:pt>
                <c:pt idx="3">
                  <c:v>69.521251620212098</c:v>
                </c:pt>
                <c:pt idx="4">
                  <c:v>84.673319281027574</c:v>
                </c:pt>
              </c:numCache>
            </c:numRef>
          </c:val>
        </c:ser>
        <c:ser>
          <c:idx val="2"/>
          <c:order val="2"/>
          <c:tx>
            <c:strRef>
              <c:f>'Resultados 2000 - 2005'!$F$4</c:f>
              <c:strCache>
                <c:ptCount val="1"/>
                <c:pt idx="0">
                  <c:v>hep-ph</c:v>
                </c:pt>
              </c:strCache>
            </c:strRef>
          </c:tx>
          <c:cat>
            <c:strRef>
              <c:f>'Resultados 2000 - 2005'!$C$5:$C$58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2000 - 2005'!$F$5:$F$58</c:f>
              <c:numCache>
                <c:formatCode>0.00</c:formatCode>
                <c:ptCount val="5"/>
                <c:pt idx="0">
                  <c:v>51.58712764048088</c:v>
                </c:pt>
                <c:pt idx="1">
                  <c:v>63.953085483575869</c:v>
                </c:pt>
                <c:pt idx="2">
                  <c:v>64.147471761641427</c:v>
                </c:pt>
                <c:pt idx="3">
                  <c:v>59.168192485038503</c:v>
                </c:pt>
                <c:pt idx="4">
                  <c:v>63.584249981605275</c:v>
                </c:pt>
              </c:numCache>
            </c:numRef>
          </c:val>
        </c:ser>
        <c:ser>
          <c:idx val="3"/>
          <c:order val="3"/>
          <c:tx>
            <c:strRef>
              <c:f>'Resultados 2000 - 2005'!$G$4</c:f>
              <c:strCache>
                <c:ptCount val="1"/>
                <c:pt idx="0">
                  <c:v>cond-mat</c:v>
                </c:pt>
              </c:strCache>
            </c:strRef>
          </c:tx>
          <c:cat>
            <c:strRef>
              <c:f>'Resultados 2000 - 2005'!$C$5:$C$58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2000 - 2005'!$G$5:$G$58</c:f>
              <c:numCache>
                <c:formatCode>0.00</c:formatCode>
                <c:ptCount val="5"/>
                <c:pt idx="0">
                  <c:v>84.366415931073007</c:v>
                </c:pt>
                <c:pt idx="1">
                  <c:v>118.01124846861546</c:v>
                </c:pt>
                <c:pt idx="2">
                  <c:v>115.13363428181918</c:v>
                </c:pt>
                <c:pt idx="3">
                  <c:v>103.33250943495761</c:v>
                </c:pt>
                <c:pt idx="4">
                  <c:v>111.50028303586424</c:v>
                </c:pt>
              </c:numCache>
            </c:numRef>
          </c:val>
        </c:ser>
        <c:ser>
          <c:idx val="4"/>
          <c:order val="4"/>
          <c:tx>
            <c:strRef>
              <c:f>'Resultados 2000 - 2005'!$H$4</c:f>
              <c:strCache>
                <c:ptCount val="1"/>
                <c:pt idx="0">
                  <c:v>astro-ph</c:v>
                </c:pt>
              </c:strCache>
            </c:strRef>
          </c:tx>
          <c:cat>
            <c:strRef>
              <c:f>'Resultados 2000 - 2005'!$C$5:$C$58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'Resultados 2000 - 2005'!$H$5:$H$58</c:f>
              <c:numCache>
                <c:formatCode>0.00</c:formatCode>
                <c:ptCount val="5"/>
                <c:pt idx="0">
                  <c:v>41.706544471715077</c:v>
                </c:pt>
                <c:pt idx="1">
                  <c:v>52.070030418850955</c:v>
                </c:pt>
                <c:pt idx="2">
                  <c:v>51.379664750816318</c:v>
                </c:pt>
                <c:pt idx="3">
                  <c:v>51.578544926707075</c:v>
                </c:pt>
                <c:pt idx="4">
                  <c:v>50.632911599962071</c:v>
                </c:pt>
              </c:numCache>
            </c:numRef>
          </c:val>
        </c:ser>
        <c:marker val="1"/>
        <c:axId val="49873664"/>
        <c:axId val="49875200"/>
      </c:lineChart>
      <c:catAx>
        <c:axId val="49873664"/>
        <c:scaling>
          <c:orientation val="minMax"/>
        </c:scaling>
        <c:axPos val="b"/>
        <c:tickLblPos val="nextTo"/>
        <c:crossAx val="49875200"/>
        <c:crosses val="autoZero"/>
        <c:auto val="1"/>
        <c:lblAlgn val="ctr"/>
        <c:lblOffset val="100"/>
      </c:catAx>
      <c:valAx>
        <c:axId val="49875200"/>
        <c:scaling>
          <c:orientation val="minMax"/>
        </c:scaling>
        <c:axPos val="l"/>
        <c:majorGridlines/>
        <c:numFmt formatCode="0.00" sourceLinked="1"/>
        <c:tickLblPos val="nextTo"/>
        <c:crossAx val="49873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Methods</a:t>
            </a:r>
            <a:r>
              <a:rPr lang="pt-BR" baseline="0"/>
              <a:t> Evolutions over Networks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'Resultados 2000 - 2005'!$D$4</c:f>
              <c:strCache>
                <c:ptCount val="1"/>
                <c:pt idx="0">
                  <c:v>gr-qc</c:v>
                </c:pt>
              </c:strCache>
            </c:strRef>
          </c:tx>
          <c:cat>
            <c:strRef>
              <c:f>'Resultados 2000 - 2005'!$C$24:$C$62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2000 - 2005'!$D$24:$D$62</c:f>
              <c:numCache>
                <c:formatCode>0.00</c:formatCode>
                <c:ptCount val="4"/>
                <c:pt idx="0">
                  <c:v>50.012371191730153</c:v>
                </c:pt>
                <c:pt idx="1">
                  <c:v>36.743782916373171</c:v>
                </c:pt>
                <c:pt idx="2">
                  <c:v>49.246875714305716</c:v>
                </c:pt>
                <c:pt idx="3">
                  <c:v>48.608962816452006</c:v>
                </c:pt>
              </c:numCache>
            </c:numRef>
          </c:val>
        </c:ser>
        <c:ser>
          <c:idx val="1"/>
          <c:order val="1"/>
          <c:tx>
            <c:strRef>
              <c:f>'Resultados 2000 - 2005'!$E$4</c:f>
              <c:strCache>
                <c:ptCount val="1"/>
                <c:pt idx="0">
                  <c:v>hep-th</c:v>
                </c:pt>
              </c:strCache>
            </c:strRef>
          </c:tx>
          <c:cat>
            <c:strRef>
              <c:f>'Resultados 2000 - 2005'!$C$24:$C$62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2000 - 2005'!$E$24:$E$62</c:f>
              <c:numCache>
                <c:formatCode>0.00</c:formatCode>
                <c:ptCount val="4"/>
                <c:pt idx="0">
                  <c:v>81.999424987942476</c:v>
                </c:pt>
                <c:pt idx="1">
                  <c:v>69.521251620212098</c:v>
                </c:pt>
                <c:pt idx="2">
                  <c:v>84.673319281027574</c:v>
                </c:pt>
                <c:pt idx="3">
                  <c:v>84.138540422410543</c:v>
                </c:pt>
              </c:numCache>
            </c:numRef>
          </c:val>
        </c:ser>
        <c:ser>
          <c:idx val="2"/>
          <c:order val="2"/>
          <c:tx>
            <c:strRef>
              <c:f>'Resultados 2000 - 2005'!$F$4</c:f>
              <c:strCache>
                <c:ptCount val="1"/>
                <c:pt idx="0">
                  <c:v>hep-ph</c:v>
                </c:pt>
              </c:strCache>
            </c:strRef>
          </c:tx>
          <c:cat>
            <c:strRef>
              <c:f>'Resultados 2000 - 2005'!$C$24:$C$62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2000 - 2005'!$F$24:$F$62</c:f>
              <c:numCache>
                <c:formatCode>0.00</c:formatCode>
                <c:ptCount val="4"/>
                <c:pt idx="0">
                  <c:v>64.147471761641427</c:v>
                </c:pt>
                <c:pt idx="1">
                  <c:v>59.168192485038503</c:v>
                </c:pt>
                <c:pt idx="2">
                  <c:v>63.584249981605275</c:v>
                </c:pt>
                <c:pt idx="3">
                  <c:v>61.479893914956861</c:v>
                </c:pt>
              </c:numCache>
            </c:numRef>
          </c:val>
        </c:ser>
        <c:ser>
          <c:idx val="3"/>
          <c:order val="3"/>
          <c:tx>
            <c:strRef>
              <c:f>'Resultados 2000 - 2005'!$G$4</c:f>
              <c:strCache>
                <c:ptCount val="1"/>
                <c:pt idx="0">
                  <c:v>cond-mat</c:v>
                </c:pt>
              </c:strCache>
            </c:strRef>
          </c:tx>
          <c:cat>
            <c:strRef>
              <c:f>'Resultados 2000 - 2005'!$C$24:$C$62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2000 - 2005'!$G$24:$G$62</c:f>
              <c:numCache>
                <c:formatCode>0.00</c:formatCode>
                <c:ptCount val="4"/>
                <c:pt idx="0">
                  <c:v>115.13363428181918</c:v>
                </c:pt>
                <c:pt idx="1">
                  <c:v>103.33250943495761</c:v>
                </c:pt>
                <c:pt idx="2">
                  <c:v>111.50028303586424</c:v>
                </c:pt>
                <c:pt idx="3">
                  <c:v>111.28228196110699</c:v>
                </c:pt>
              </c:numCache>
            </c:numRef>
          </c:val>
        </c:ser>
        <c:ser>
          <c:idx val="4"/>
          <c:order val="4"/>
          <c:tx>
            <c:strRef>
              <c:f>'Resultados 2000 - 2005'!$H$4</c:f>
              <c:strCache>
                <c:ptCount val="1"/>
                <c:pt idx="0">
                  <c:v>astro-ph</c:v>
                </c:pt>
              </c:strCache>
            </c:strRef>
          </c:tx>
          <c:cat>
            <c:strRef>
              <c:f>'Resultados 2000 - 2005'!$C$24:$C$62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'Resultados 2000 - 2005'!$H$24:$H$62</c:f>
              <c:numCache>
                <c:formatCode>0.00</c:formatCode>
                <c:ptCount val="4"/>
                <c:pt idx="0">
                  <c:v>51.379664750816318</c:v>
                </c:pt>
                <c:pt idx="1">
                  <c:v>51.578544926707075</c:v>
                </c:pt>
                <c:pt idx="2">
                  <c:v>50.632911599962071</c:v>
                </c:pt>
                <c:pt idx="3">
                  <c:v>49.997333229423774</c:v>
                </c:pt>
              </c:numCache>
            </c:numRef>
          </c:val>
        </c:ser>
        <c:marker val="1"/>
        <c:axId val="59348864"/>
        <c:axId val="59384576"/>
      </c:lineChart>
      <c:catAx>
        <c:axId val="59348864"/>
        <c:scaling>
          <c:orientation val="maxMin"/>
        </c:scaling>
        <c:axPos val="b"/>
        <c:tickLblPos val="nextTo"/>
        <c:crossAx val="59384576"/>
        <c:crosses val="autoZero"/>
        <c:auto val="1"/>
        <c:lblAlgn val="ctr"/>
        <c:lblOffset val="100"/>
      </c:catAx>
      <c:valAx>
        <c:axId val="59384576"/>
        <c:scaling>
          <c:orientation val="minMax"/>
        </c:scaling>
        <c:axPos val="r"/>
        <c:majorGridlines/>
        <c:numFmt formatCode="0.00" sourceLinked="1"/>
        <c:tickLblPos val="nextTo"/>
        <c:crossAx val="593488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6"/>
  <c:chart>
    <c:plotArea>
      <c:layout/>
      <c:barChart>
        <c:barDir val="col"/>
        <c:grouping val="clustered"/>
        <c:ser>
          <c:idx val="0"/>
          <c:order val="0"/>
          <c:cat>
            <c:strRef>
              <c:f>Consolidação!$C$7:$C$11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Consolidação!$N$7:$N$11</c:f>
              <c:numCache>
                <c:formatCode>0.00</c:formatCode>
                <c:ptCount val="4"/>
                <c:pt idx="0">
                  <c:v>64.815936189340277</c:v>
                </c:pt>
                <c:pt idx="1">
                  <c:v>58.71825024420442</c:v>
                </c:pt>
                <c:pt idx="2">
                  <c:v>64.07362419706763</c:v>
                </c:pt>
                <c:pt idx="3">
                  <c:v>57.172561867522191</c:v>
                </c:pt>
              </c:numCache>
            </c:numRef>
          </c:val>
        </c:ser>
        <c:axId val="59479168"/>
        <c:axId val="59480704"/>
      </c:barChart>
      <c:catAx>
        <c:axId val="59479168"/>
        <c:scaling>
          <c:orientation val="maxMin"/>
        </c:scaling>
        <c:axPos val="b"/>
        <c:tickLblPos val="nextTo"/>
        <c:crossAx val="59480704"/>
        <c:crosses val="autoZero"/>
        <c:auto val="1"/>
        <c:lblAlgn val="ctr"/>
        <c:lblOffset val="100"/>
      </c:catAx>
      <c:valAx>
        <c:axId val="59480704"/>
        <c:scaling>
          <c:orientation val="minMax"/>
        </c:scaling>
        <c:axPos val="r"/>
        <c:majorGridlines/>
        <c:numFmt formatCode="0.00" sourceLinked="1"/>
        <c:tickLblPos val="nextTo"/>
        <c:crossAx val="594791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Methods</a:t>
            </a:r>
            <a:r>
              <a:rPr lang="pt-BR" baseline="0"/>
              <a:t> Evolutions over Networks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Consolidação!$P$4</c:f>
              <c:strCache>
                <c:ptCount val="1"/>
                <c:pt idx="0">
                  <c:v>gr-qc</c:v>
                </c:pt>
              </c:strCache>
            </c:strRef>
          </c:tx>
          <c:cat>
            <c:strRef>
              <c:f>Consolidação!$O$5:$O$10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Consolidação!$P$5:$P$10</c:f>
              <c:numCache>
                <c:formatCode>0.00</c:formatCode>
                <c:ptCount val="5"/>
                <c:pt idx="0">
                  <c:v>35.999092202347626</c:v>
                </c:pt>
                <c:pt idx="1">
                  <c:v>56.324939788247107</c:v>
                </c:pt>
                <c:pt idx="2">
                  <c:v>55.881174496001833</c:v>
                </c:pt>
                <c:pt idx="3">
                  <c:v>42.534926249597959</c:v>
                </c:pt>
                <c:pt idx="4">
                  <c:v>52.03058380111483</c:v>
                </c:pt>
              </c:numCache>
            </c:numRef>
          </c:val>
        </c:ser>
        <c:ser>
          <c:idx val="1"/>
          <c:order val="1"/>
          <c:tx>
            <c:strRef>
              <c:f>Consolidação!$Q$4</c:f>
              <c:strCache>
                <c:ptCount val="1"/>
                <c:pt idx="0">
                  <c:v>hep-th</c:v>
                </c:pt>
              </c:strCache>
            </c:strRef>
          </c:tx>
          <c:cat>
            <c:strRef>
              <c:f>Consolidação!$O$5:$O$10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Consolidação!$Q$5:$Q$10</c:f>
              <c:numCache>
                <c:formatCode>0.00</c:formatCode>
                <c:ptCount val="5"/>
                <c:pt idx="0">
                  <c:v>50.541926948763589</c:v>
                </c:pt>
                <c:pt idx="1">
                  <c:v>86.183267129465349</c:v>
                </c:pt>
                <c:pt idx="2">
                  <c:v>77.031942259726947</c:v>
                </c:pt>
                <c:pt idx="3">
                  <c:v>65.172229205716036</c:v>
                </c:pt>
                <c:pt idx="4">
                  <c:v>78.53524901485946</c:v>
                </c:pt>
              </c:numCache>
            </c:numRef>
          </c:val>
        </c:ser>
        <c:ser>
          <c:idx val="2"/>
          <c:order val="2"/>
          <c:tx>
            <c:strRef>
              <c:f>Consolidação!$R$4</c:f>
              <c:strCache>
                <c:ptCount val="1"/>
                <c:pt idx="0">
                  <c:v>hep-ph</c:v>
                </c:pt>
              </c:strCache>
            </c:strRef>
          </c:tx>
          <c:cat>
            <c:strRef>
              <c:f>Consolidação!$O$5:$O$10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Consolidação!$R$5:$R$10</c:f>
              <c:numCache>
                <c:formatCode>0.00</c:formatCode>
                <c:ptCount val="5"/>
                <c:pt idx="0">
                  <c:v>47.844327002357467</c:v>
                </c:pt>
                <c:pt idx="1">
                  <c:v>55.397692336352911</c:v>
                </c:pt>
                <c:pt idx="2">
                  <c:v>55.868627224235134</c:v>
                </c:pt>
                <c:pt idx="3">
                  <c:v>56.026324973617214</c:v>
                </c:pt>
                <c:pt idx="4">
                  <c:v>56.137247242245394</c:v>
                </c:pt>
              </c:numCache>
            </c:numRef>
          </c:val>
        </c:ser>
        <c:ser>
          <c:idx val="3"/>
          <c:order val="3"/>
          <c:tx>
            <c:strRef>
              <c:f>Consolidação!$S$4</c:f>
              <c:strCache>
                <c:ptCount val="1"/>
                <c:pt idx="0">
                  <c:v>cond-mat</c:v>
                </c:pt>
              </c:strCache>
            </c:strRef>
          </c:tx>
          <c:cat>
            <c:strRef>
              <c:f>Consolidação!$O$5:$O$10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Consolidação!$S$5:$S$10</c:f>
              <c:numCache>
                <c:formatCode>0.00</c:formatCode>
                <c:ptCount val="5"/>
                <c:pt idx="0">
                  <c:v>66.365439580771167</c:v>
                </c:pt>
                <c:pt idx="1">
                  <c:v>93.120772491498997</c:v>
                </c:pt>
                <c:pt idx="2">
                  <c:v>90.745879012995005</c:v>
                </c:pt>
                <c:pt idx="3">
                  <c:v>85.053335786254408</c:v>
                </c:pt>
                <c:pt idx="4">
                  <c:v>89.033212988362621</c:v>
                </c:pt>
              </c:numCache>
            </c:numRef>
          </c:val>
        </c:ser>
        <c:ser>
          <c:idx val="4"/>
          <c:order val="4"/>
          <c:tx>
            <c:strRef>
              <c:f>Consolidação!$T$4</c:f>
              <c:strCache>
                <c:ptCount val="1"/>
                <c:pt idx="0">
                  <c:v>astro-ph</c:v>
                </c:pt>
              </c:strCache>
            </c:strRef>
          </c:tx>
          <c:cat>
            <c:strRef>
              <c:f>Consolidação!$O$5:$O$10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Consolidação!$T$5:$T$10</c:f>
              <c:numCache>
                <c:formatCode>0.00</c:formatCode>
                <c:ptCount val="5"/>
                <c:pt idx="0">
                  <c:v>35.050920407657827</c:v>
                </c:pt>
                <c:pt idx="1">
                  <c:v>44.897240787759792</c:v>
                </c:pt>
                <c:pt idx="2">
                  <c:v>44.552057953742477</c:v>
                </c:pt>
                <c:pt idx="3">
                  <c:v>44.80443500583651</c:v>
                </c:pt>
                <c:pt idx="4">
                  <c:v>44.631827938755812</c:v>
                </c:pt>
              </c:numCache>
            </c:numRef>
          </c:val>
        </c:ser>
        <c:marker val="1"/>
        <c:axId val="100608256"/>
        <c:axId val="100655104"/>
      </c:lineChart>
      <c:catAx>
        <c:axId val="100608256"/>
        <c:scaling>
          <c:orientation val="minMax"/>
        </c:scaling>
        <c:axPos val="b"/>
        <c:tickLblPos val="nextTo"/>
        <c:crossAx val="100655104"/>
        <c:crosses val="autoZero"/>
        <c:auto val="1"/>
        <c:lblAlgn val="ctr"/>
        <c:lblOffset val="100"/>
      </c:catAx>
      <c:valAx>
        <c:axId val="100655104"/>
        <c:scaling>
          <c:orientation val="minMax"/>
        </c:scaling>
        <c:axPos val="l"/>
        <c:majorGridlines/>
        <c:numFmt formatCode="0.00" sourceLinked="1"/>
        <c:tickLblPos val="nextTo"/>
        <c:crossAx val="100608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Methods</a:t>
            </a:r>
            <a:r>
              <a:rPr lang="pt-BR" baseline="0"/>
              <a:t> Evolutions over Networks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Consolidação!$P$4</c:f>
              <c:strCache>
                <c:ptCount val="1"/>
                <c:pt idx="0">
                  <c:v>gr-qc</c:v>
                </c:pt>
              </c:strCache>
            </c:strRef>
          </c:tx>
          <c:cat>
            <c:strRef>
              <c:f>Consolidação!$O$7:$O$11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Consolidação!$P$7:$P$11</c:f>
              <c:numCache>
                <c:formatCode>0.00</c:formatCode>
                <c:ptCount val="4"/>
                <c:pt idx="0">
                  <c:v>55.881174496001833</c:v>
                </c:pt>
                <c:pt idx="1">
                  <c:v>42.534926249597959</c:v>
                </c:pt>
                <c:pt idx="2">
                  <c:v>52.03058380111483</c:v>
                </c:pt>
                <c:pt idx="3">
                  <c:v>46.162015995297367</c:v>
                </c:pt>
              </c:numCache>
            </c:numRef>
          </c:val>
        </c:ser>
        <c:ser>
          <c:idx val="1"/>
          <c:order val="1"/>
          <c:tx>
            <c:strRef>
              <c:f>Consolidação!$Q$4</c:f>
              <c:strCache>
                <c:ptCount val="1"/>
                <c:pt idx="0">
                  <c:v>hep-th</c:v>
                </c:pt>
              </c:strCache>
            </c:strRef>
          </c:tx>
          <c:cat>
            <c:strRef>
              <c:f>Consolidação!$O$7:$O$11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Consolidação!$Q$7:$Q$11</c:f>
              <c:numCache>
                <c:formatCode>0.00</c:formatCode>
                <c:ptCount val="4"/>
                <c:pt idx="0">
                  <c:v>77.031942259726947</c:v>
                </c:pt>
                <c:pt idx="1">
                  <c:v>65.172229205716036</c:v>
                </c:pt>
                <c:pt idx="2">
                  <c:v>78.53524901485946</c:v>
                </c:pt>
                <c:pt idx="3">
                  <c:v>68.362597039114462</c:v>
                </c:pt>
              </c:numCache>
            </c:numRef>
          </c:val>
        </c:ser>
        <c:ser>
          <c:idx val="2"/>
          <c:order val="2"/>
          <c:tx>
            <c:strRef>
              <c:f>Consolidação!$R$4</c:f>
              <c:strCache>
                <c:ptCount val="1"/>
                <c:pt idx="0">
                  <c:v>hep-ph</c:v>
                </c:pt>
              </c:strCache>
            </c:strRef>
          </c:tx>
          <c:cat>
            <c:strRef>
              <c:f>Consolidação!$O$7:$O$11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Consolidação!$R$7:$R$11</c:f>
              <c:numCache>
                <c:formatCode>0.00</c:formatCode>
                <c:ptCount val="4"/>
                <c:pt idx="0">
                  <c:v>55.868627224235134</c:v>
                </c:pt>
                <c:pt idx="1">
                  <c:v>56.026324973617214</c:v>
                </c:pt>
                <c:pt idx="2">
                  <c:v>56.137247242245394</c:v>
                </c:pt>
                <c:pt idx="3">
                  <c:v>51.621009669355189</c:v>
                </c:pt>
              </c:numCache>
            </c:numRef>
          </c:val>
        </c:ser>
        <c:ser>
          <c:idx val="3"/>
          <c:order val="3"/>
          <c:tx>
            <c:strRef>
              <c:f>Consolidação!$S$4</c:f>
              <c:strCache>
                <c:ptCount val="1"/>
                <c:pt idx="0">
                  <c:v>cond-mat</c:v>
                </c:pt>
              </c:strCache>
            </c:strRef>
          </c:tx>
          <c:cat>
            <c:strRef>
              <c:f>Consolidação!$O$7:$O$11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Consolidação!$S$7:$S$11</c:f>
              <c:numCache>
                <c:formatCode>0.00</c:formatCode>
                <c:ptCount val="4"/>
                <c:pt idx="0">
                  <c:v>90.745879012995005</c:v>
                </c:pt>
                <c:pt idx="1">
                  <c:v>85.053335786254408</c:v>
                </c:pt>
                <c:pt idx="2">
                  <c:v>89.033212988362621</c:v>
                </c:pt>
                <c:pt idx="3">
                  <c:v>79.743106036135075</c:v>
                </c:pt>
              </c:numCache>
            </c:numRef>
          </c:val>
        </c:ser>
        <c:ser>
          <c:idx val="4"/>
          <c:order val="4"/>
          <c:tx>
            <c:strRef>
              <c:f>Consolidação!$T$4</c:f>
              <c:strCache>
                <c:ptCount val="1"/>
                <c:pt idx="0">
                  <c:v>astro-ph</c:v>
                </c:pt>
              </c:strCache>
            </c:strRef>
          </c:tx>
          <c:cat>
            <c:strRef>
              <c:f>Consolidação!$O$7:$O$11</c:f>
              <c:strCache>
                <c:ptCount val="4"/>
                <c:pt idx="0">
                  <c:v>Temporal Weighted</c:v>
                </c:pt>
                <c:pt idx="1">
                  <c:v>Contextual Weighted</c:v>
                </c:pt>
                <c:pt idx="2">
                  <c:v>Contextual and Temporal Weighted</c:v>
                </c:pt>
                <c:pt idx="3">
                  <c:v>Baseline</c:v>
                </c:pt>
              </c:strCache>
            </c:strRef>
          </c:cat>
          <c:val>
            <c:numRef>
              <c:f>Consolidação!$T$7:$T$11</c:f>
              <c:numCache>
                <c:formatCode>0.00</c:formatCode>
                <c:ptCount val="4"/>
                <c:pt idx="0">
                  <c:v>44.552057953742477</c:v>
                </c:pt>
                <c:pt idx="1">
                  <c:v>44.80443500583651</c:v>
                </c:pt>
                <c:pt idx="2">
                  <c:v>44.631827938755812</c:v>
                </c:pt>
                <c:pt idx="3">
                  <c:v>39.974080597708806</c:v>
                </c:pt>
              </c:numCache>
            </c:numRef>
          </c:val>
        </c:ser>
        <c:marker val="1"/>
        <c:axId val="141303808"/>
        <c:axId val="141305344"/>
      </c:lineChart>
      <c:catAx>
        <c:axId val="141303808"/>
        <c:scaling>
          <c:orientation val="maxMin"/>
        </c:scaling>
        <c:axPos val="b"/>
        <c:tickLblPos val="nextTo"/>
        <c:crossAx val="141305344"/>
        <c:crosses val="autoZero"/>
        <c:auto val="1"/>
        <c:lblAlgn val="ctr"/>
        <c:lblOffset val="100"/>
      </c:catAx>
      <c:valAx>
        <c:axId val="141305344"/>
        <c:scaling>
          <c:orientation val="minMax"/>
        </c:scaling>
        <c:axPos val="r"/>
        <c:majorGridlines/>
        <c:numFmt formatCode="0.00" sourceLinked="1"/>
        <c:tickLblPos val="nextTo"/>
        <c:crossAx val="141303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6"/>
  <c:chart>
    <c:plotArea>
      <c:layout/>
      <c:barChart>
        <c:barDir val="col"/>
        <c:grouping val="clustered"/>
        <c:ser>
          <c:idx val="0"/>
          <c:order val="0"/>
          <c:cat>
            <c:strRef>
              <c:f>Consolidação!$C$5:$C$10</c:f>
              <c:strCache>
                <c:ptCount val="5"/>
                <c:pt idx="0">
                  <c:v>Topological</c:v>
                </c:pt>
                <c:pt idx="1">
                  <c:v>Temporal</c:v>
                </c:pt>
                <c:pt idx="2">
                  <c:v>Temporal Weighted</c:v>
                </c:pt>
                <c:pt idx="3">
                  <c:v>Contextual Weighted</c:v>
                </c:pt>
                <c:pt idx="4">
                  <c:v>Contextual and Temporal Weighted</c:v>
                </c:pt>
              </c:strCache>
            </c:strRef>
          </c:cat>
          <c:val>
            <c:numRef>
              <c:f>Consolidação!$N$5:$N$10</c:f>
              <c:numCache>
                <c:formatCode>0.00</c:formatCode>
                <c:ptCount val="5"/>
                <c:pt idx="0">
                  <c:v>47.160341228379536</c:v>
                </c:pt>
                <c:pt idx="1">
                  <c:v>67.184782506664831</c:v>
                </c:pt>
                <c:pt idx="2">
                  <c:v>64.815936189340277</c:v>
                </c:pt>
                <c:pt idx="3">
                  <c:v>58.71825024420442</c:v>
                </c:pt>
                <c:pt idx="4">
                  <c:v>64.07362419706763</c:v>
                </c:pt>
              </c:numCache>
            </c:numRef>
          </c:val>
        </c:ser>
        <c:axId val="49938816"/>
        <c:axId val="139925376"/>
      </c:barChart>
      <c:catAx>
        <c:axId val="49938816"/>
        <c:scaling>
          <c:orientation val="minMax"/>
        </c:scaling>
        <c:axPos val="b"/>
        <c:tickLblPos val="nextTo"/>
        <c:crossAx val="139925376"/>
        <c:crosses val="autoZero"/>
        <c:auto val="1"/>
        <c:lblAlgn val="ctr"/>
        <c:lblOffset val="100"/>
      </c:catAx>
      <c:valAx>
        <c:axId val="139925376"/>
        <c:scaling>
          <c:orientation val="minMax"/>
        </c:scaling>
        <c:axPos val="l"/>
        <c:majorGridlines/>
        <c:numFmt formatCode="0.00" sourceLinked="1"/>
        <c:tickLblPos val="nextTo"/>
        <c:crossAx val="4993881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64</xdr:row>
      <xdr:rowOff>57149</xdr:rowOff>
    </xdr:from>
    <xdr:to>
      <xdr:col>5</xdr:col>
      <xdr:colOff>419099</xdr:colOff>
      <xdr:row>83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64</xdr:row>
      <xdr:rowOff>47624</xdr:rowOff>
    </xdr:from>
    <xdr:to>
      <xdr:col>13</xdr:col>
      <xdr:colOff>552450</xdr:colOff>
      <xdr:row>83</xdr:row>
      <xdr:rowOff>114299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63</xdr:row>
      <xdr:rowOff>0</xdr:rowOff>
    </xdr:from>
    <xdr:to>
      <xdr:col>6</xdr:col>
      <xdr:colOff>552450</xdr:colOff>
      <xdr:row>82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63</xdr:row>
      <xdr:rowOff>19050</xdr:rowOff>
    </xdr:from>
    <xdr:to>
      <xdr:col>15</xdr:col>
      <xdr:colOff>523875</xdr:colOff>
      <xdr:row>82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12</xdr:row>
      <xdr:rowOff>123825</xdr:rowOff>
    </xdr:from>
    <xdr:to>
      <xdr:col>7</xdr:col>
      <xdr:colOff>123825</xdr:colOff>
      <xdr:row>27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12</xdr:row>
      <xdr:rowOff>47625</xdr:rowOff>
    </xdr:from>
    <xdr:to>
      <xdr:col>17</xdr:col>
      <xdr:colOff>66675</xdr:colOff>
      <xdr:row>31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12</xdr:row>
      <xdr:rowOff>0</xdr:rowOff>
    </xdr:from>
    <xdr:to>
      <xdr:col>27</xdr:col>
      <xdr:colOff>571500</xdr:colOff>
      <xdr:row>31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6</xdr:col>
      <xdr:colOff>533400</xdr:colOff>
      <xdr:row>45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62"/>
  <sheetViews>
    <sheetView topLeftCell="A64" workbookViewId="0">
      <selection activeCell="J63" sqref="J63"/>
    </sheetView>
  </sheetViews>
  <sheetFormatPr defaultRowHeight="15" outlineLevelRow="1"/>
  <cols>
    <col min="3" max="3" width="42.5703125" customWidth="1"/>
    <col min="4" max="5" width="9.5703125" customWidth="1"/>
    <col min="6" max="6" width="9.5703125" bestFit="1" customWidth="1"/>
    <col min="7" max="7" width="9.5703125" customWidth="1"/>
    <col min="8" max="8" width="9.5703125" bestFit="1" customWidth="1"/>
  </cols>
  <sheetData>
    <row r="4" spans="3:8">
      <c r="C4" s="14" t="s">
        <v>62</v>
      </c>
      <c r="D4" s="14" t="s">
        <v>0</v>
      </c>
      <c r="E4" s="14" t="s">
        <v>1</v>
      </c>
      <c r="F4" s="14" t="s">
        <v>2</v>
      </c>
      <c r="G4" s="14" t="s">
        <v>3</v>
      </c>
      <c r="H4" s="14" t="s">
        <v>4</v>
      </c>
    </row>
    <row r="5" spans="3:8" ht="12.75" hidden="1" customHeight="1">
      <c r="C5" s="14" t="s">
        <v>9</v>
      </c>
      <c r="D5" s="3">
        <v>0.18125049612362076</v>
      </c>
      <c r="E5" s="3">
        <v>0.1082496997376321</v>
      </c>
      <c r="F5" s="3">
        <v>0.13721253095198055</v>
      </c>
      <c r="G5" s="3">
        <v>0.11081716547163969</v>
      </c>
      <c r="H5" s="3">
        <v>0.23497753808392538</v>
      </c>
    </row>
    <row r="6" spans="3:8" hidden="1" outlineLevel="1">
      <c r="C6" s="15" t="s">
        <v>5</v>
      </c>
      <c r="D6" s="5">
        <v>56.380414513293204</v>
      </c>
      <c r="E6" s="5">
        <v>50.585637331311638</v>
      </c>
      <c r="F6" s="5">
        <v>49.33391084812623</v>
      </c>
      <c r="G6" s="5">
        <v>63.653874187198333</v>
      </c>
      <c r="H6" s="5">
        <v>37.92836710886683</v>
      </c>
    </row>
    <row r="7" spans="3:8" hidden="1" outlineLevel="1">
      <c r="C7" s="15" t="s">
        <v>6</v>
      </c>
      <c r="D7" s="5">
        <v>56.380414513293204</v>
      </c>
      <c r="E7" s="5">
        <v>62.629836695909653</v>
      </c>
      <c r="F7" s="5">
        <v>53.445070085470078</v>
      </c>
      <c r="G7" s="5">
        <v>66.150104547480638</v>
      </c>
      <c r="H7" s="5">
        <v>36.908787347875787</v>
      </c>
    </row>
    <row r="8" spans="3:8" hidden="1" outlineLevel="1">
      <c r="C8" s="15" t="s">
        <v>7</v>
      </c>
      <c r="D8" s="5">
        <v>56.380414513293204</v>
      </c>
      <c r="E8" s="5">
        <v>66.243096505289046</v>
      </c>
      <c r="F8" s="5">
        <v>47.091460355029582</v>
      </c>
      <c r="G8" s="5">
        <v>58.661413466633768</v>
      </c>
      <c r="H8" s="5">
        <v>33.238300208308033</v>
      </c>
    </row>
    <row r="9" spans="3:8" hidden="1" outlineLevel="1">
      <c r="C9" s="15" t="s">
        <v>8</v>
      </c>
      <c r="D9" s="5">
        <v>4.0271724652352283</v>
      </c>
      <c r="E9" s="5">
        <v>2.4088398729196023</v>
      </c>
      <c r="F9" s="5">
        <v>26.535664168310316</v>
      </c>
      <c r="G9" s="5">
        <v>4.9924607205645755</v>
      </c>
      <c r="H9" s="5">
        <v>5.5057307093516368</v>
      </c>
    </row>
    <row r="10" spans="3:8" collapsed="1">
      <c r="C10" s="16" t="s">
        <v>48</v>
      </c>
      <c r="D10" s="4">
        <f>AVERAGE(D6:D9)</f>
        <v>43.292104001278709</v>
      </c>
      <c r="E10" s="4">
        <f t="shared" ref="E10:H10" si="0">AVERAGE(E6:E9)</f>
        <v>45.466852601357488</v>
      </c>
      <c r="F10" s="4">
        <f t="shared" si="0"/>
        <v>44.101526364234054</v>
      </c>
      <c r="G10" s="4">
        <f t="shared" si="0"/>
        <v>48.364463230469326</v>
      </c>
      <c r="H10" s="4">
        <f t="shared" si="0"/>
        <v>28.39529634360057</v>
      </c>
    </row>
    <row r="11" spans="3:8" hidden="1" outlineLevel="1">
      <c r="C11" s="15" t="s">
        <v>11</v>
      </c>
      <c r="D11" s="5">
        <v>56.380414513293204</v>
      </c>
      <c r="E11" s="5">
        <v>79.491715806346861</v>
      </c>
      <c r="F11" s="5">
        <v>46.717718606180135</v>
      </c>
      <c r="G11" s="5">
        <v>67.398219727621765</v>
      </c>
      <c r="H11" s="5">
        <v>37.520535204470413</v>
      </c>
    </row>
    <row r="12" spans="3:8" hidden="1" outlineLevel="1">
      <c r="C12" s="15" t="s">
        <v>10</v>
      </c>
      <c r="D12" s="5">
        <v>60.407586978528435</v>
      </c>
      <c r="E12" s="5">
        <v>83.104975615726289</v>
      </c>
      <c r="F12" s="5">
        <v>46.717718606180135</v>
      </c>
      <c r="G12" s="5">
        <v>67.398219727621765</v>
      </c>
      <c r="H12" s="5">
        <v>38.540114965461456</v>
      </c>
    </row>
    <row r="13" spans="3:8" hidden="1" outlineLevel="1">
      <c r="C13" s="15" t="s">
        <v>47</v>
      </c>
      <c r="D13" s="5">
        <v>60.407586978528435</v>
      </c>
      <c r="E13" s="5">
        <v>80.696135742806661</v>
      </c>
      <c r="F13" s="5">
        <v>47.091460355029582</v>
      </c>
      <c r="G13" s="5">
        <v>69.894450087904062</v>
      </c>
      <c r="H13" s="5">
        <v>37.112703300074003</v>
      </c>
    </row>
    <row r="14" spans="3:8" collapsed="1">
      <c r="C14" s="16" t="s">
        <v>49</v>
      </c>
      <c r="D14" s="4">
        <f>AVERAGE(D11:D13)</f>
        <v>59.065196156783351</v>
      </c>
      <c r="E14" s="4">
        <f t="shared" ref="E14:H14" si="1">AVERAGE(E11:E13)</f>
        <v>81.097609054959932</v>
      </c>
      <c r="F14" s="4">
        <f t="shared" si="1"/>
        <v>46.842299189129953</v>
      </c>
      <c r="G14" s="4">
        <f t="shared" si="1"/>
        <v>68.23029651438253</v>
      </c>
      <c r="H14" s="4">
        <f t="shared" si="1"/>
        <v>37.724451156668628</v>
      </c>
    </row>
    <row r="15" spans="3:8" hidden="1" outlineLevel="1">
      <c r="C15" s="17" t="s">
        <v>20</v>
      </c>
      <c r="D15" s="6">
        <v>60.407586978528435</v>
      </c>
      <c r="E15" s="6">
        <v>81.900555679266475</v>
      </c>
      <c r="F15" s="6">
        <v>47.838943852728463</v>
      </c>
      <c r="G15" s="6">
        <v>62.405759007057199</v>
      </c>
      <c r="H15" s="6">
        <v>37.724451156668628</v>
      </c>
    </row>
    <row r="16" spans="3:8" hidden="1" outlineLevel="1">
      <c r="C16" s="17" t="s">
        <v>21</v>
      </c>
      <c r="D16" s="6">
        <v>64.434759443763653</v>
      </c>
      <c r="E16" s="6">
        <v>84.309395552186075</v>
      </c>
      <c r="F16" s="6">
        <v>48.21268560157791</v>
      </c>
      <c r="G16" s="6">
        <v>67.398219727621765</v>
      </c>
      <c r="H16" s="6">
        <v>39.559694726452499</v>
      </c>
    </row>
    <row r="17" spans="3:8" hidden="1" outlineLevel="1">
      <c r="C17" s="17" t="s">
        <v>22</v>
      </c>
      <c r="D17" s="6">
        <v>64.434759443763653</v>
      </c>
      <c r="E17" s="6">
        <v>79.491715806346861</v>
      </c>
      <c r="F17" s="6">
        <v>48.21268560157791</v>
      </c>
      <c r="G17" s="6">
        <v>66.150104547480638</v>
      </c>
      <c r="H17" s="6">
        <v>39.763610678650707</v>
      </c>
    </row>
    <row r="18" spans="3:8" hidden="1" outlineLevel="1">
      <c r="C18" s="17" t="s">
        <v>23</v>
      </c>
      <c r="D18" s="6">
        <v>64.434759443763653</v>
      </c>
      <c r="E18" s="6">
        <v>84.309395552186075</v>
      </c>
      <c r="F18" s="6">
        <v>47.838943852728463</v>
      </c>
      <c r="G18" s="6">
        <v>69.894450087904062</v>
      </c>
      <c r="H18" s="6">
        <v>38.336199013263247</v>
      </c>
    </row>
    <row r="19" spans="3:8" hidden="1" outlineLevel="1">
      <c r="C19" s="17" t="s">
        <v>24</v>
      </c>
      <c r="D19" s="6">
        <v>64.434759443763653</v>
      </c>
      <c r="E19" s="6">
        <v>84.309395552186075</v>
      </c>
      <c r="F19" s="6">
        <v>48.21268560157791</v>
      </c>
      <c r="G19" s="6">
        <v>71.142565268045203</v>
      </c>
      <c r="H19" s="6">
        <v>38.540114965461456</v>
      </c>
    </row>
    <row r="20" spans="3:8" hidden="1" outlineLevel="1">
      <c r="C20" s="17" t="s">
        <v>25</v>
      </c>
      <c r="D20" s="6">
        <v>56.380414513293204</v>
      </c>
      <c r="E20" s="6">
        <v>77.082875933427275</v>
      </c>
      <c r="F20" s="6">
        <v>48.21268560157791</v>
      </c>
      <c r="G20" s="6">
        <v>69.894450087904062</v>
      </c>
      <c r="H20" s="6">
        <v>38.947946869857873</v>
      </c>
    </row>
    <row r="21" spans="3:8" hidden="1" outlineLevel="1">
      <c r="C21" s="17" t="s">
        <v>26</v>
      </c>
      <c r="D21" s="6">
        <v>60.407586978528435</v>
      </c>
      <c r="E21" s="6">
        <v>83.104975615726289</v>
      </c>
      <c r="F21" s="6">
        <v>47.838943852728463</v>
      </c>
      <c r="G21" s="6">
        <v>72.390680448186345</v>
      </c>
      <c r="H21" s="6">
        <v>36.50095544347937</v>
      </c>
    </row>
    <row r="22" spans="3:8" hidden="1" outlineLevel="1">
      <c r="C22" s="17" t="s">
        <v>27</v>
      </c>
      <c r="D22" s="6">
        <v>60.407586978528435</v>
      </c>
      <c r="E22" s="6">
        <v>83.104975615726289</v>
      </c>
      <c r="F22" s="6">
        <v>48.21268560157791</v>
      </c>
      <c r="G22" s="6">
        <v>68.646334907762906</v>
      </c>
      <c r="H22" s="6">
        <v>37.112703300074003</v>
      </c>
    </row>
    <row r="23" spans="3:8" hidden="1" outlineLevel="1">
      <c r="C23" s="17" t="s">
        <v>28</v>
      </c>
      <c r="D23" s="6">
        <v>60.407586978528435</v>
      </c>
      <c r="E23" s="6">
        <v>77.082875933427275</v>
      </c>
      <c r="F23" s="6">
        <v>48.21268560157791</v>
      </c>
      <c r="G23" s="6">
        <v>68.646334907762906</v>
      </c>
      <c r="H23" s="6">
        <v>37.724451156668628</v>
      </c>
    </row>
    <row r="24" spans="3:8" hidden="1" collapsed="1">
      <c r="C24" s="16" t="s">
        <v>50</v>
      </c>
      <c r="D24" s="4">
        <f>AVERAGE(D15:D23)</f>
        <v>61.749977800273513</v>
      </c>
      <c r="E24" s="4">
        <f t="shared" ref="E24:H24" si="2">AVERAGE(E15:E23)</f>
        <v>81.632906804497637</v>
      </c>
      <c r="F24" s="4">
        <f t="shared" si="2"/>
        <v>48.088105018628092</v>
      </c>
      <c r="G24" s="4">
        <f t="shared" si="2"/>
        <v>68.507655443302795</v>
      </c>
      <c r="H24" s="4">
        <f t="shared" si="2"/>
        <v>38.245569701175157</v>
      </c>
    </row>
    <row r="25" spans="3:8" hidden="1">
      <c r="C25" s="16" t="s">
        <v>58</v>
      </c>
      <c r="D25" s="4">
        <f>AVERAGE(D15:D17)</f>
        <v>63.092368622018576</v>
      </c>
      <c r="E25" s="4">
        <f t="shared" ref="E25:H25" si="3">AVERAGE(E15:E17)</f>
        <v>81.900555679266475</v>
      </c>
      <c r="F25" s="4">
        <f t="shared" si="3"/>
        <v>48.088105018628092</v>
      </c>
      <c r="G25" s="4">
        <f t="shared" si="3"/>
        <v>65.318027760719872</v>
      </c>
      <c r="H25" s="4">
        <f t="shared" si="3"/>
        <v>39.015918853923942</v>
      </c>
    </row>
    <row r="26" spans="3:8" hidden="1">
      <c r="C26" s="16" t="s">
        <v>59</v>
      </c>
      <c r="D26" s="4">
        <f>AVERAGE(D18:D20)</f>
        <v>61.749977800273506</v>
      </c>
      <c r="E26" s="4">
        <f t="shared" ref="E26:H26" si="4">AVERAGE(E18:E20)</f>
        <v>81.900555679266475</v>
      </c>
      <c r="F26" s="4">
        <f t="shared" si="4"/>
        <v>48.088105018628092</v>
      </c>
      <c r="G26" s="4">
        <f t="shared" si="4"/>
        <v>70.310488481284452</v>
      </c>
      <c r="H26" s="4">
        <f t="shared" si="4"/>
        <v>38.608086949527525</v>
      </c>
    </row>
    <row r="27" spans="3:8" hidden="1">
      <c r="C27" s="16" t="s">
        <v>60</v>
      </c>
      <c r="D27" s="4">
        <f>AVERAGE(D21:D23)</f>
        <v>60.407586978528435</v>
      </c>
      <c r="E27" s="4">
        <f t="shared" ref="E27:H27" si="5">AVERAGE(E21:E23)</f>
        <v>81.097609054959946</v>
      </c>
      <c r="F27" s="4">
        <f t="shared" si="5"/>
        <v>48.088105018628092</v>
      </c>
      <c r="G27" s="4">
        <f t="shared" si="5"/>
        <v>69.894450087904048</v>
      </c>
      <c r="H27" s="4">
        <f t="shared" si="5"/>
        <v>37.112703300074003</v>
      </c>
    </row>
    <row r="28" spans="3:8" hidden="1" outlineLevel="1">
      <c r="C28" s="18" t="s">
        <v>12</v>
      </c>
      <c r="D28" s="7">
        <v>56.380414513293204</v>
      </c>
      <c r="E28" s="7">
        <v>72.26519618758806</v>
      </c>
      <c r="F28" s="7">
        <v>44.849009861932942</v>
      </c>
      <c r="G28" s="7">
        <v>63.653874187198333</v>
      </c>
      <c r="H28" s="7">
        <v>35.685291634686529</v>
      </c>
    </row>
    <row r="29" spans="3:8" hidden="1" outlineLevel="1">
      <c r="C29" s="18" t="s">
        <v>13</v>
      </c>
      <c r="D29" s="7">
        <v>60.407586978528435</v>
      </c>
      <c r="E29" s="7">
        <v>69.856356314668474</v>
      </c>
      <c r="F29" s="7">
        <v>44.849009861932942</v>
      </c>
      <c r="G29" s="7">
        <v>63.653874187198333</v>
      </c>
      <c r="H29" s="7">
        <v>36.297039491281161</v>
      </c>
    </row>
    <row r="30" spans="3:8" hidden="1" outlineLevel="1">
      <c r="C30" s="18" t="s">
        <v>14</v>
      </c>
      <c r="D30" s="7">
        <v>64.434759443763653</v>
      </c>
      <c r="E30" s="7">
        <v>71.06077625112826</v>
      </c>
      <c r="F30" s="7">
        <v>44.849009861932942</v>
      </c>
      <c r="G30" s="7">
        <v>63.653874187198333</v>
      </c>
      <c r="H30" s="7">
        <v>35.073543778091903</v>
      </c>
    </row>
    <row r="31" spans="3:8" hidden="1" outlineLevel="1">
      <c r="C31" s="18" t="s">
        <v>15</v>
      </c>
      <c r="D31" s="7">
        <v>60.407586978528435</v>
      </c>
      <c r="E31" s="7">
        <v>73.46961612404786</v>
      </c>
      <c r="F31" s="7">
        <v>50.08139434582511</v>
      </c>
      <c r="G31" s="7">
        <v>71.142565268045203</v>
      </c>
      <c r="H31" s="7">
        <v>39.967526630848923</v>
      </c>
    </row>
    <row r="32" spans="3:8" hidden="1" outlineLevel="1">
      <c r="C32" s="18" t="s">
        <v>16</v>
      </c>
      <c r="D32" s="7">
        <v>64.434759443763653</v>
      </c>
      <c r="E32" s="7">
        <v>72.26519618758806</v>
      </c>
      <c r="F32" s="7">
        <v>50.828877843523998</v>
      </c>
      <c r="G32" s="7">
        <v>69.894450087904062</v>
      </c>
      <c r="H32" s="7">
        <v>39.967526630848923</v>
      </c>
    </row>
    <row r="33" spans="3:8" hidden="1" outlineLevel="1">
      <c r="C33" s="18" t="s">
        <v>17</v>
      </c>
      <c r="D33" s="7">
        <v>64.434759443763653</v>
      </c>
      <c r="E33" s="7">
        <v>73.46961612404786</v>
      </c>
      <c r="F33" s="7">
        <v>50.08139434582511</v>
      </c>
      <c r="G33" s="7">
        <v>66.150104547480638</v>
      </c>
      <c r="H33" s="7">
        <v>39.355778774254297</v>
      </c>
    </row>
    <row r="34" spans="3:8" collapsed="1">
      <c r="C34" s="16" t="s">
        <v>51</v>
      </c>
      <c r="D34" s="4">
        <f>AVERAGE(D28:D33)</f>
        <v>61.749977800273506</v>
      </c>
      <c r="E34" s="4">
        <f t="shared" ref="E34:H34" si="6">AVERAGE(E28:E33)</f>
        <v>72.064459531511432</v>
      </c>
      <c r="F34" s="4">
        <f t="shared" si="6"/>
        <v>47.58978268682884</v>
      </c>
      <c r="G34" s="4">
        <f t="shared" si="6"/>
        <v>66.358123744170811</v>
      </c>
      <c r="H34" s="4">
        <f t="shared" si="6"/>
        <v>37.724451156668628</v>
      </c>
    </row>
    <row r="35" spans="3:8" hidden="1">
      <c r="C35" s="16" t="s">
        <v>54</v>
      </c>
      <c r="D35" s="4">
        <f>AVERAGE(D28:D30)</f>
        <v>60.407586978528428</v>
      </c>
      <c r="E35" s="4">
        <f t="shared" ref="E35:H35" si="7">AVERAGE(E28:E30)</f>
        <v>71.06077625112826</v>
      </c>
      <c r="F35" s="4">
        <f t="shared" si="7"/>
        <v>44.849009861932949</v>
      </c>
      <c r="G35" s="4">
        <f t="shared" si="7"/>
        <v>63.653874187198333</v>
      </c>
      <c r="H35" s="4">
        <f t="shared" si="7"/>
        <v>35.685291634686529</v>
      </c>
    </row>
    <row r="36" spans="3:8" hidden="1">
      <c r="C36" s="16" t="s">
        <v>55</v>
      </c>
      <c r="D36" s="4">
        <f>AVERAGE(D31:D33)</f>
        <v>63.092368622018576</v>
      </c>
      <c r="E36" s="4">
        <f t="shared" ref="E36:H36" si="8">AVERAGE(E31:E33)</f>
        <v>73.068142811894589</v>
      </c>
      <c r="F36" s="4">
        <f t="shared" si="8"/>
        <v>50.330555511724747</v>
      </c>
      <c r="G36" s="4">
        <f t="shared" si="8"/>
        <v>69.062373301143296</v>
      </c>
      <c r="H36" s="4">
        <f t="shared" si="8"/>
        <v>39.763610678650714</v>
      </c>
    </row>
    <row r="37" spans="3:8" hidden="1" outlineLevel="1">
      <c r="C37" s="18" t="s">
        <v>18</v>
      </c>
      <c r="D37" s="7">
        <v>40.271724652352283</v>
      </c>
      <c r="E37" s="7">
        <v>61.42541675944986</v>
      </c>
      <c r="F37" s="7">
        <v>48.58642735042735</v>
      </c>
      <c r="G37" s="7">
        <v>64.901989367339482</v>
      </c>
      <c r="H37" s="7">
        <v>39.763610678650707</v>
      </c>
    </row>
    <row r="38" spans="3:8" hidden="1" outlineLevel="1">
      <c r="C38" s="18" t="s">
        <v>19</v>
      </c>
      <c r="D38" s="7">
        <v>56.380414513293204</v>
      </c>
      <c r="E38" s="7">
        <v>60.220996822990053</v>
      </c>
      <c r="F38" s="7">
        <v>57.182487573964494</v>
      </c>
      <c r="G38" s="7">
        <v>68.646334907762906</v>
      </c>
      <c r="H38" s="7">
        <v>36.297039491281161</v>
      </c>
    </row>
    <row r="39" spans="3:8" collapsed="1">
      <c r="C39" s="16" t="s">
        <v>52</v>
      </c>
      <c r="D39" s="4">
        <f>AVERAGE(D37:D38)</f>
        <v>48.32606958282274</v>
      </c>
      <c r="E39" s="4">
        <f t="shared" ref="E39:H39" si="9">AVERAGE(E37:E38)</f>
        <v>60.82320679121996</v>
      </c>
      <c r="F39" s="4">
        <f t="shared" si="9"/>
        <v>52.884457462195925</v>
      </c>
      <c r="G39" s="4">
        <f t="shared" si="9"/>
        <v>66.774162137551201</v>
      </c>
      <c r="H39" s="4">
        <f t="shared" si="9"/>
        <v>38.030325084965938</v>
      </c>
    </row>
    <row r="40" spans="3:8" hidden="1" outlineLevel="1">
      <c r="C40" s="19" t="s">
        <v>29</v>
      </c>
      <c r="D40" s="8">
        <v>52.353242048057965</v>
      </c>
      <c r="E40" s="8">
        <v>73.46961612404786</v>
      </c>
      <c r="F40" s="8">
        <v>48.58642735042735</v>
      </c>
      <c r="G40" s="8">
        <v>69.894450087904062</v>
      </c>
      <c r="H40" s="8">
        <v>38.132283061065039</v>
      </c>
    </row>
    <row r="41" spans="3:8" hidden="1" outlineLevel="1">
      <c r="C41" s="19" t="s">
        <v>30</v>
      </c>
      <c r="D41" s="8">
        <v>60.407586978528435</v>
      </c>
      <c r="E41" s="8">
        <v>72.26519618758806</v>
      </c>
      <c r="F41" s="8">
        <v>47.091460355029582</v>
      </c>
      <c r="G41" s="8">
        <v>63.653874187198333</v>
      </c>
      <c r="H41" s="8">
        <v>36.908787347875787</v>
      </c>
    </row>
    <row r="42" spans="3:8" hidden="1" outlineLevel="1">
      <c r="C42" s="19" t="s">
        <v>31</v>
      </c>
      <c r="D42" s="8">
        <v>60.407586978528435</v>
      </c>
      <c r="E42" s="8">
        <v>69.856356314668474</v>
      </c>
      <c r="F42" s="8">
        <v>46.343976857330702</v>
      </c>
      <c r="G42" s="8">
        <v>64.901989367339482</v>
      </c>
      <c r="H42" s="8">
        <v>35.073543778091903</v>
      </c>
    </row>
    <row r="43" spans="3:8" hidden="1" outlineLevel="1">
      <c r="C43" s="19" t="s">
        <v>32</v>
      </c>
      <c r="D43" s="8">
        <v>52.353242048057965</v>
      </c>
      <c r="E43" s="8">
        <v>59</v>
      </c>
      <c r="F43" s="8">
        <v>50.828877843523998</v>
      </c>
      <c r="G43" s="8">
        <v>72.390680448186345</v>
      </c>
      <c r="H43" s="8">
        <v>40.783190439641757</v>
      </c>
    </row>
    <row r="44" spans="3:8" hidden="1" outlineLevel="1">
      <c r="C44" s="19" t="s">
        <v>33</v>
      </c>
      <c r="D44" s="8">
        <v>64.434759443763653</v>
      </c>
      <c r="E44" s="8">
        <v>59</v>
      </c>
      <c r="F44" s="8">
        <v>50.08139434582511</v>
      </c>
      <c r="G44" s="8">
        <v>69.894450087904062</v>
      </c>
      <c r="H44" s="8">
        <v>39.967526630848923</v>
      </c>
    </row>
    <row r="45" spans="3:8" hidden="1" outlineLevel="1">
      <c r="C45" s="19" t="s">
        <v>34</v>
      </c>
      <c r="D45" s="8">
        <v>64.434759443763653</v>
      </c>
      <c r="E45" s="8">
        <v>72.26519618758806</v>
      </c>
      <c r="F45" s="8">
        <v>50.455136094674558</v>
      </c>
      <c r="G45" s="8">
        <v>69.894450087904062</v>
      </c>
      <c r="H45" s="8">
        <v>39.355778774254297</v>
      </c>
    </row>
    <row r="46" spans="3:8" hidden="1" outlineLevel="1">
      <c r="C46" s="19" t="s">
        <v>35</v>
      </c>
      <c r="D46" s="8">
        <v>56.380414513293204</v>
      </c>
      <c r="E46" s="8">
        <v>75.87845599696746</v>
      </c>
      <c r="F46" s="8">
        <v>48.58642735042735</v>
      </c>
      <c r="G46" s="8">
        <v>69.894450087904062</v>
      </c>
      <c r="H46" s="8">
        <v>37.92836710886683</v>
      </c>
    </row>
    <row r="47" spans="3:8" hidden="1" outlineLevel="1">
      <c r="C47" s="19" t="s">
        <v>37</v>
      </c>
      <c r="D47" s="8">
        <v>44.298897117587515</v>
      </c>
      <c r="E47" s="8">
        <v>79.491715806346861</v>
      </c>
      <c r="F47" s="8">
        <v>48.21268560157791</v>
      </c>
      <c r="G47" s="8">
        <v>63.653874187198333</v>
      </c>
      <c r="H47" s="8">
        <v>38.947946869857873</v>
      </c>
    </row>
    <row r="48" spans="3:8" hidden="1" outlineLevel="1">
      <c r="C48" s="19" t="s">
        <v>36</v>
      </c>
      <c r="D48" s="8">
        <v>40.271724652352283</v>
      </c>
      <c r="E48" s="8">
        <v>74.67403606050766</v>
      </c>
      <c r="F48" s="8">
        <v>47.838943852728463</v>
      </c>
      <c r="G48" s="8">
        <v>62.405759007057199</v>
      </c>
      <c r="H48" s="8">
        <v>37.92836710886683</v>
      </c>
    </row>
    <row r="49" spans="3:8" hidden="1" outlineLevel="1">
      <c r="C49" s="19" t="s">
        <v>39</v>
      </c>
      <c r="D49" s="8">
        <v>56.380414513293204</v>
      </c>
      <c r="E49" s="8">
        <v>75.87845599696746</v>
      </c>
      <c r="F49" s="8">
        <v>50.828877843523998</v>
      </c>
      <c r="G49" s="8">
        <v>69.894450087904062</v>
      </c>
      <c r="H49" s="8">
        <v>37.92836710886683</v>
      </c>
    </row>
    <row r="50" spans="3:8" hidden="1" outlineLevel="1">
      <c r="C50" s="19" t="s">
        <v>40</v>
      </c>
      <c r="D50" s="8">
        <v>48.32606958282274</v>
      </c>
      <c r="E50" s="8">
        <v>75.87845599696746</v>
      </c>
      <c r="F50" s="8">
        <v>50.08139434582511</v>
      </c>
      <c r="G50" s="8">
        <v>68.646334907762906</v>
      </c>
      <c r="H50" s="8">
        <v>39.559694726452499</v>
      </c>
    </row>
    <row r="51" spans="3:8" hidden="1" outlineLevel="1">
      <c r="C51" s="19" t="s">
        <v>41</v>
      </c>
      <c r="D51" s="8">
        <v>44.298897117587515</v>
      </c>
      <c r="E51" s="8">
        <v>72.26519618758806</v>
      </c>
      <c r="F51" s="8">
        <v>49.707652596975677</v>
      </c>
      <c r="G51" s="8">
        <v>64.901989367339482</v>
      </c>
      <c r="H51" s="8">
        <v>39.763610678650707</v>
      </c>
    </row>
    <row r="52" spans="3:8" hidden="1" outlineLevel="1">
      <c r="C52" s="19" t="s">
        <v>42</v>
      </c>
      <c r="D52" s="8">
        <v>44.298897117587515</v>
      </c>
      <c r="E52" s="8">
        <v>77.082875933427275</v>
      </c>
      <c r="F52" s="8">
        <v>48.21268560157791</v>
      </c>
      <c r="G52" s="8">
        <v>61.157643826916051</v>
      </c>
      <c r="H52" s="8">
        <v>37.92836710886683</v>
      </c>
    </row>
    <row r="53" spans="3:8" hidden="1" outlineLevel="1">
      <c r="C53" s="19" t="s">
        <v>43</v>
      </c>
      <c r="D53" s="8">
        <v>56.380414513293204</v>
      </c>
      <c r="E53" s="8">
        <v>73.46961612404786</v>
      </c>
      <c r="F53" s="8">
        <v>46.717718606180135</v>
      </c>
      <c r="G53" s="8">
        <v>59.909528646774909</v>
      </c>
      <c r="H53" s="8">
        <v>37.92836710886683</v>
      </c>
    </row>
    <row r="54" spans="3:8" hidden="1" outlineLevel="1">
      <c r="C54" s="19" t="s">
        <v>44</v>
      </c>
      <c r="D54" s="8">
        <v>56.380414513293204</v>
      </c>
      <c r="E54" s="8">
        <v>72.26519618758806</v>
      </c>
      <c r="F54" s="8">
        <v>45.596493359631815</v>
      </c>
      <c r="G54" s="8">
        <v>62.405759007057199</v>
      </c>
      <c r="H54" s="8">
        <v>36.908787347875787</v>
      </c>
    </row>
    <row r="55" spans="3:8" hidden="1" outlineLevel="1">
      <c r="C55" s="19" t="s">
        <v>38</v>
      </c>
      <c r="D55" s="8">
        <v>60.407586978528435</v>
      </c>
      <c r="E55" s="8">
        <v>75.87845599696746</v>
      </c>
      <c r="F55" s="8">
        <v>48.58642735042735</v>
      </c>
      <c r="G55" s="8">
        <v>71.142565268045203</v>
      </c>
      <c r="H55" s="8">
        <v>39.967526630848923</v>
      </c>
    </row>
    <row r="56" spans="3:8" hidden="1" outlineLevel="1">
      <c r="C56" s="19" t="s">
        <v>45</v>
      </c>
      <c r="D56" s="8">
        <v>60.407586978528435</v>
      </c>
      <c r="E56" s="8">
        <v>72.26519618758806</v>
      </c>
      <c r="F56" s="8">
        <v>49.707652596975677</v>
      </c>
      <c r="G56" s="8">
        <v>66.150104547480638</v>
      </c>
      <c r="H56" s="8">
        <v>38.947946869857873</v>
      </c>
    </row>
    <row r="57" spans="3:8" hidden="1" outlineLevel="1">
      <c r="C57" s="19" t="s">
        <v>46</v>
      </c>
      <c r="D57" s="8">
        <v>64.434759443763653</v>
      </c>
      <c r="E57" s="8">
        <v>72.26519618758806</v>
      </c>
      <c r="F57" s="8">
        <v>48.960169099276797</v>
      </c>
      <c r="G57" s="8">
        <v>67.398219727621765</v>
      </c>
      <c r="H57" s="8">
        <v>41.394938296236383</v>
      </c>
    </row>
    <row r="58" spans="3:8" collapsed="1">
      <c r="C58" s="16" t="s">
        <v>53</v>
      </c>
      <c r="D58" s="4">
        <f>AVERAGE(D40:D57)</f>
        <v>54.81429188792395</v>
      </c>
      <c r="E58" s="4">
        <f t="shared" ref="E58:H58" si="10">AVERAGE(E40:E57)</f>
        <v>72.397178748691346</v>
      </c>
      <c r="F58" s="4">
        <f t="shared" si="10"/>
        <v>48.69024450288552</v>
      </c>
      <c r="G58" s="4">
        <f t="shared" si="10"/>
        <v>66.566142940860999</v>
      </c>
      <c r="H58" s="4">
        <f t="shared" si="10"/>
        <v>38.630744277549553</v>
      </c>
    </row>
    <row r="59" spans="3:8" hidden="1">
      <c r="C59" s="16" t="s">
        <v>56</v>
      </c>
      <c r="D59" s="4">
        <f>AVERAGE(D40:D42,D46:D48,D52:D54)</f>
        <v>52.353242048057979</v>
      </c>
      <c r="E59" s="4">
        <f t="shared" ref="E59:H59" si="11">AVERAGE(E40:E42,E46:E48,E52:E54)</f>
        <v>74.272562748354403</v>
      </c>
      <c r="F59" s="4">
        <f t="shared" si="11"/>
        <v>47.465202103879022</v>
      </c>
      <c r="G59" s="4">
        <f t="shared" si="11"/>
        <v>64.208592045038856</v>
      </c>
      <c r="H59" s="4">
        <f t="shared" si="11"/>
        <v>37.520535204470406</v>
      </c>
    </row>
    <row r="60" spans="3:8" hidden="1">
      <c r="C60" s="16" t="s">
        <v>57</v>
      </c>
      <c r="D60" s="4">
        <f>AVERAGE(D43:D45,D49,D50,D51,D55:D57)</f>
        <v>57.275341727789915</v>
      </c>
      <c r="E60" s="4">
        <f t="shared" ref="E60:H60" si="12">AVERAGE(E43:E45,E49,E50,E51,E55:E57)</f>
        <v>70.521794749028302</v>
      </c>
      <c r="F60" s="4">
        <f t="shared" si="12"/>
        <v>49.915286901892031</v>
      </c>
      <c r="G60" s="4">
        <f t="shared" si="12"/>
        <v>68.923693836683171</v>
      </c>
      <c r="H60" s="4">
        <f t="shared" si="12"/>
        <v>39.740953350628686</v>
      </c>
    </row>
    <row r="61" spans="3:8" hidden="1">
      <c r="C61" s="15" t="s">
        <v>61</v>
      </c>
      <c r="D61" s="5">
        <f>MAX(D6:D60)</f>
        <v>64.434759443763653</v>
      </c>
      <c r="E61" s="5">
        <f t="shared" ref="E61:H61" si="13">MAX(E6:E60)</f>
        <v>84.309395552186075</v>
      </c>
      <c r="F61" s="5">
        <f t="shared" si="13"/>
        <v>57.182487573964494</v>
      </c>
      <c r="G61" s="5">
        <f t="shared" si="13"/>
        <v>72.390680448186345</v>
      </c>
      <c r="H61" s="5">
        <f t="shared" si="13"/>
        <v>41.394938296236383</v>
      </c>
    </row>
    <row r="62" spans="3:8">
      <c r="C62" s="16" t="s">
        <v>69</v>
      </c>
      <c r="D62" s="4">
        <f>AVERAGE(D10,D14)</f>
        <v>51.17865007903103</v>
      </c>
      <c r="E62" s="4">
        <f t="shared" ref="E62:H62" si="14">AVERAGE(E10,E14)</f>
        <v>63.28223082815871</v>
      </c>
      <c r="F62" s="4">
        <f t="shared" si="14"/>
        <v>45.471912776682004</v>
      </c>
      <c r="G62" s="4">
        <f t="shared" si="14"/>
        <v>58.297379872425928</v>
      </c>
      <c r="H62" s="4">
        <f t="shared" si="14"/>
        <v>33.059873750134599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H62"/>
  <sheetViews>
    <sheetView tabSelected="1" topLeftCell="C34" workbookViewId="0">
      <selection activeCell="B69" sqref="B69"/>
    </sheetView>
  </sheetViews>
  <sheetFormatPr defaultRowHeight="15" outlineLevelRow="1"/>
  <cols>
    <col min="3" max="3" width="43.140625" bestFit="1" customWidth="1"/>
    <col min="4" max="5" width="9.28515625" customWidth="1"/>
    <col min="6" max="6" width="9.28515625" bestFit="1" customWidth="1"/>
    <col min="7" max="7" width="9.5703125" customWidth="1"/>
    <col min="8" max="8" width="9.28515625" bestFit="1" customWidth="1"/>
  </cols>
  <sheetData>
    <row r="4" spans="3:8">
      <c r="C4" s="14" t="s">
        <v>62</v>
      </c>
      <c r="D4" s="14" t="s">
        <v>0</v>
      </c>
      <c r="E4" s="14" t="s">
        <v>1</v>
      </c>
      <c r="F4" s="14" t="s">
        <v>2</v>
      </c>
      <c r="G4" s="14" t="s">
        <v>3</v>
      </c>
      <c r="H4" s="14" t="s">
        <v>4</v>
      </c>
    </row>
    <row r="5" spans="3:8" hidden="1">
      <c r="C5" s="14" t="s">
        <v>9</v>
      </c>
      <c r="D5" s="3">
        <v>0.14107380628098368</v>
      </c>
      <c r="E5" s="3">
        <v>7.2309814841016284E-2</v>
      </c>
      <c r="F5" s="3">
        <v>0.27034177613169963</v>
      </c>
      <c r="G5" s="3">
        <v>7.6380933601495837E-2</v>
      </c>
      <c r="H5" s="3">
        <v>0.19514004047790037</v>
      </c>
    </row>
    <row r="6" spans="3:8" hidden="1" outlineLevel="1">
      <c r="C6" s="15" t="s">
        <v>5</v>
      </c>
      <c r="D6" s="5">
        <v>32.150810051826525</v>
      </c>
      <c r="E6" s="5">
        <v>77.008155640850319</v>
      </c>
      <c r="F6" s="5">
        <v>58.315883419674044</v>
      </c>
      <c r="G6" s="5">
        <v>101.50130040699635</v>
      </c>
      <c r="H6" s="5">
        <v>51.132779015227761</v>
      </c>
    </row>
    <row r="7" spans="3:8" hidden="1" outlineLevel="1">
      <c r="C7" s="15" t="s">
        <v>6</v>
      </c>
      <c r="D7" s="5">
        <v>42.867746735768698</v>
      </c>
      <c r="E7" s="5">
        <v>75.9385979236163</v>
      </c>
      <c r="F7" s="5">
        <v>59.571917831790088</v>
      </c>
      <c r="G7" s="5">
        <v>111.09334769631732</v>
      </c>
      <c r="H7" s="5">
        <v>52.792399793350768</v>
      </c>
    </row>
    <row r="8" spans="3:8" hidden="1" outlineLevel="1">
      <c r="C8" s="15" t="s">
        <v>7</v>
      </c>
      <c r="D8" s="5">
        <v>39.805764826070934</v>
      </c>
      <c r="E8" s="5">
        <v>58.825674447871783</v>
      </c>
      <c r="F8" s="5">
        <v>37.232448644868803</v>
      </c>
      <c r="G8" s="5">
        <v>84.235615286218632</v>
      </c>
      <c r="H8" s="5">
        <v>50.570428173053855</v>
      </c>
    </row>
    <row r="9" spans="3:8" hidden="1" outlineLevel="1">
      <c r="C9" s="15" t="s">
        <v>8</v>
      </c>
      <c r="D9" s="5">
        <v>0</v>
      </c>
      <c r="E9" s="5">
        <v>10.695577172340323</v>
      </c>
      <c r="F9" s="5">
        <v>51.228260665590575</v>
      </c>
      <c r="G9" s="5">
        <v>40.635400334759709</v>
      </c>
      <c r="H9" s="5">
        <v>12.33057090522794</v>
      </c>
    </row>
    <row r="10" spans="3:8" collapsed="1">
      <c r="C10" s="24" t="s">
        <v>48</v>
      </c>
      <c r="D10" s="9">
        <f>AVERAGE(D6:D9)</f>
        <v>28.706080403416543</v>
      </c>
      <c r="E10" s="9">
        <f t="shared" ref="E10:H10" si="0">AVERAGE(E6:E9)</f>
        <v>55.61700129616969</v>
      </c>
      <c r="F10" s="9">
        <f t="shared" si="0"/>
        <v>51.58712764048088</v>
      </c>
      <c r="G10" s="9">
        <f t="shared" si="0"/>
        <v>84.366415931073007</v>
      </c>
      <c r="H10" s="9">
        <f t="shared" si="0"/>
        <v>41.706544471715077</v>
      </c>
    </row>
    <row r="11" spans="3:8" hidden="1" outlineLevel="1">
      <c r="C11" s="20" t="s">
        <v>63</v>
      </c>
      <c r="D11" s="10">
        <v>55.115674374559752</v>
      </c>
      <c r="E11" s="10">
        <v>93.051521399360809</v>
      </c>
      <c r="F11" s="10">
        <v>64.147471761641441</v>
      </c>
      <c r="G11" s="10">
        <v>116.84857606990991</v>
      </c>
      <c r="H11" s="10">
        <v>52.380923567369862</v>
      </c>
    </row>
    <row r="12" spans="3:8" hidden="1" outlineLevel="1">
      <c r="C12" s="20" t="s">
        <v>64</v>
      </c>
      <c r="D12" s="10">
        <v>53.584683419710871</v>
      </c>
      <c r="E12" s="10">
        <v>93.051521399360809</v>
      </c>
      <c r="F12" s="10">
        <v>64.10261338978016</v>
      </c>
      <c r="G12" s="10">
        <v>119.46458896699743</v>
      </c>
      <c r="H12" s="10">
        <v>51.832288599395305</v>
      </c>
    </row>
    <row r="13" spans="3:8" hidden="1" outlineLevel="1">
      <c r="C13" s="20" t="s">
        <v>47</v>
      </c>
      <c r="D13" s="10">
        <v>52.053692464861996</v>
      </c>
      <c r="E13" s="10">
        <v>87.703732813190655</v>
      </c>
      <c r="F13" s="10">
        <v>63.609171299305984</v>
      </c>
      <c r="G13" s="10">
        <v>117.72058036893907</v>
      </c>
      <c r="H13" s="10">
        <v>51.996879089787676</v>
      </c>
    </row>
    <row r="14" spans="3:8" collapsed="1">
      <c r="C14" s="24" t="s">
        <v>49</v>
      </c>
      <c r="D14" s="9">
        <f>AVERAGE(D11:D13)</f>
        <v>53.584683419710871</v>
      </c>
      <c r="E14" s="9">
        <f t="shared" ref="E14:H14" si="1">AVERAGE(E11:E13)</f>
        <v>91.268925203970753</v>
      </c>
      <c r="F14" s="9">
        <f t="shared" si="1"/>
        <v>63.953085483575869</v>
      </c>
      <c r="G14" s="9">
        <f t="shared" si="1"/>
        <v>118.01124846861546</v>
      </c>
      <c r="H14" s="9">
        <f t="shared" si="1"/>
        <v>52.070030418850955</v>
      </c>
    </row>
    <row r="15" spans="3:8" hidden="1" outlineLevel="1">
      <c r="C15" s="21" t="s">
        <v>20</v>
      </c>
      <c r="D15" s="11">
        <v>55.115674374559752</v>
      </c>
      <c r="E15" s="11">
        <v>89.842848247658708</v>
      </c>
      <c r="F15" s="11">
        <v>64.147471761641441</v>
      </c>
      <c r="G15" s="11">
        <v>116.15097263068655</v>
      </c>
      <c r="H15" s="11">
        <v>52.545514057762219</v>
      </c>
    </row>
    <row r="16" spans="3:8" hidden="1" outlineLevel="1">
      <c r="C16" s="21" t="s">
        <v>21</v>
      </c>
      <c r="D16" s="11">
        <v>53.584683419710871</v>
      </c>
      <c r="E16" s="11">
        <v>87.703732813190655</v>
      </c>
      <c r="F16" s="11">
        <v>63.923179902335001</v>
      </c>
      <c r="G16" s="11">
        <v>116.15097263068655</v>
      </c>
      <c r="H16" s="11">
        <v>52.531798183562863</v>
      </c>
    </row>
    <row r="17" spans="3:8" hidden="1" outlineLevel="1">
      <c r="C17" s="21" t="s">
        <v>22</v>
      </c>
      <c r="D17" s="11">
        <v>50.522701510013114</v>
      </c>
      <c r="E17" s="11">
        <v>83.42550194425452</v>
      </c>
      <c r="F17" s="11">
        <v>63.340021068138256</v>
      </c>
      <c r="G17" s="11">
        <v>109.87254167767647</v>
      </c>
      <c r="H17" s="11">
        <v>52.559229931961582</v>
      </c>
    </row>
    <row r="18" spans="3:8" hidden="1" outlineLevel="1">
      <c r="C18" s="21" t="s">
        <v>23</v>
      </c>
      <c r="D18" s="11">
        <v>52.053692464861996</v>
      </c>
      <c r="E18" s="11">
        <v>95.190636833828876</v>
      </c>
      <c r="F18" s="11">
        <v>63.788604786751144</v>
      </c>
      <c r="G18" s="11">
        <v>120.68539498563828</v>
      </c>
      <c r="H18" s="11">
        <v>52.038026712385758</v>
      </c>
    </row>
    <row r="19" spans="3:8" hidden="1" outlineLevel="1">
      <c r="C19" s="21" t="s">
        <v>24</v>
      </c>
      <c r="D19" s="11">
        <v>48.991710555164232</v>
      </c>
      <c r="E19" s="11">
        <v>77.008155640850319</v>
      </c>
      <c r="F19" s="11">
        <v>63.654029671167287</v>
      </c>
      <c r="G19" s="11">
        <v>120.33659326602661</v>
      </c>
      <c r="H19" s="11">
        <v>52.353491818971129</v>
      </c>
    </row>
    <row r="20" spans="3:8" hidden="1" outlineLevel="1">
      <c r="C20" s="21" t="s">
        <v>25</v>
      </c>
      <c r="D20" s="11">
        <v>48.991710555164232</v>
      </c>
      <c r="E20" s="11">
        <v>84.495059661488568</v>
      </c>
      <c r="F20" s="11">
        <v>62.128845027883493</v>
      </c>
      <c r="G20" s="11">
        <v>109.87254167767647</v>
      </c>
      <c r="H20" s="11">
        <v>52.243764825376218</v>
      </c>
    </row>
    <row r="21" spans="3:8" hidden="1" outlineLevel="1">
      <c r="C21" s="21" t="s">
        <v>26</v>
      </c>
      <c r="D21" s="11">
        <v>53.584683419710871</v>
      </c>
      <c r="E21" s="11">
        <v>86.634175095956621</v>
      </c>
      <c r="F21" s="11">
        <v>63.743746414889856</v>
      </c>
      <c r="G21" s="11">
        <v>117.72058036893907</v>
      </c>
      <c r="H21" s="11">
        <v>52.202617202778129</v>
      </c>
    </row>
    <row r="22" spans="3:8" hidden="1" outlineLevel="1">
      <c r="C22" s="21" t="s">
        <v>27</v>
      </c>
      <c r="D22" s="11">
        <v>50.522701510013114</v>
      </c>
      <c r="E22" s="11">
        <v>85.564617378722588</v>
      </c>
      <c r="F22" s="11">
        <v>63.87832153047372</v>
      </c>
      <c r="G22" s="11">
        <v>118.59258466796825</v>
      </c>
      <c r="H22" s="11">
        <v>52.394639441569218</v>
      </c>
    </row>
    <row r="23" spans="3:8" hidden="1" outlineLevel="1">
      <c r="C23" s="21" t="s">
        <v>28</v>
      </c>
      <c r="D23" s="11">
        <v>59.708647239106398</v>
      </c>
      <c r="E23" s="11">
        <v>83.42550194425452</v>
      </c>
      <c r="F23" s="11">
        <v>64.506338736531745</v>
      </c>
      <c r="G23" s="11">
        <v>112.13975285515232</v>
      </c>
      <c r="H23" s="11">
        <v>52.504366435164123</v>
      </c>
    </row>
    <row r="24" spans="3:8" hidden="1" collapsed="1">
      <c r="C24" s="24" t="s">
        <v>50</v>
      </c>
      <c r="D24" s="9">
        <f>AVERAGE(D15:D23)</f>
        <v>52.564022783144956</v>
      </c>
      <c r="E24" s="9">
        <f t="shared" ref="E24:H24" si="2">AVERAGE(E15:E23)</f>
        <v>85.921136617800585</v>
      </c>
      <c r="F24" s="9">
        <f t="shared" si="2"/>
        <v>63.678950988867982</v>
      </c>
      <c r="G24" s="9">
        <f t="shared" si="2"/>
        <v>115.72465941782785</v>
      </c>
      <c r="H24" s="9">
        <f t="shared" si="2"/>
        <v>52.374827623281249</v>
      </c>
    </row>
    <row r="25" spans="3:8" hidden="1">
      <c r="C25" s="24" t="s">
        <v>58</v>
      </c>
      <c r="D25" s="9">
        <f>AVERAGE(D15:D17)</f>
        <v>53.07435310142791</v>
      </c>
      <c r="E25" s="9">
        <f t="shared" ref="E25:H25" si="3">AVERAGE(E15:E17)</f>
        <v>86.990694335034618</v>
      </c>
      <c r="F25" s="9">
        <f t="shared" si="3"/>
        <v>63.803557577371556</v>
      </c>
      <c r="G25" s="9">
        <f t="shared" si="3"/>
        <v>114.05816231301652</v>
      </c>
      <c r="H25" s="9">
        <f t="shared" si="3"/>
        <v>52.545514057762226</v>
      </c>
    </row>
    <row r="26" spans="3:8" hidden="1">
      <c r="C26" s="24" t="s">
        <v>59</v>
      </c>
      <c r="D26" s="9">
        <f>AVERAGE(D18:D20)</f>
        <v>50.012371191730153</v>
      </c>
      <c r="E26" s="9">
        <f t="shared" ref="E26:H26" si="4">AVERAGE(E18:E20)</f>
        <v>85.564617378722573</v>
      </c>
      <c r="F26" s="9">
        <f t="shared" si="4"/>
        <v>63.190493161933972</v>
      </c>
      <c r="G26" s="9">
        <f t="shared" si="4"/>
        <v>116.96484330978045</v>
      </c>
      <c r="H26" s="9">
        <f t="shared" si="4"/>
        <v>52.211761118911035</v>
      </c>
    </row>
    <row r="27" spans="3:8" hidden="1">
      <c r="C27" s="24" t="s">
        <v>60</v>
      </c>
      <c r="D27" s="9">
        <f>AVERAGE(D21:D23)</f>
        <v>54.605344056276799</v>
      </c>
      <c r="E27" s="9">
        <f t="shared" ref="E27:H27" si="5">AVERAGE(E21:E23)</f>
        <v>85.208098139644576</v>
      </c>
      <c r="F27" s="9">
        <f t="shared" si="5"/>
        <v>64.042802227298438</v>
      </c>
      <c r="G27" s="9">
        <f t="shared" si="5"/>
        <v>116.15097263068655</v>
      </c>
      <c r="H27" s="9">
        <f t="shared" si="5"/>
        <v>52.367207693170485</v>
      </c>
    </row>
    <row r="28" spans="3:8" hidden="1" outlineLevel="1">
      <c r="C28" s="22" t="s">
        <v>12</v>
      </c>
      <c r="D28" s="12">
        <v>47.46071960031535</v>
      </c>
      <c r="E28" s="12">
        <v>79.147271075318386</v>
      </c>
      <c r="F28" s="12">
        <v>65.986665007954244</v>
      </c>
      <c r="G28" s="12">
        <v>109.69814081787064</v>
      </c>
      <c r="H28" s="12">
        <v>49.157693130519391</v>
      </c>
    </row>
    <row r="29" spans="3:8" hidden="1" outlineLevel="1">
      <c r="C29" s="22" t="s">
        <v>13</v>
      </c>
      <c r="D29" s="12">
        <v>44.398737690617573</v>
      </c>
      <c r="E29" s="12">
        <v>80.21682879255242</v>
      </c>
      <c r="F29" s="12">
        <v>63.923179902335001</v>
      </c>
      <c r="G29" s="12">
        <v>112.488554574764</v>
      </c>
      <c r="H29" s="12">
        <v>50.227531318069765</v>
      </c>
    </row>
    <row r="30" spans="3:8" hidden="1" outlineLevel="1">
      <c r="C30" s="22" t="s">
        <v>14</v>
      </c>
      <c r="D30" s="12">
        <v>45.929728645466469</v>
      </c>
      <c r="E30" s="12">
        <v>82.355944227020487</v>
      </c>
      <c r="F30" s="12">
        <v>63.609171299305984</v>
      </c>
      <c r="G30" s="12">
        <v>112.66295543456984</v>
      </c>
      <c r="H30" s="12">
        <v>50.789882160243671</v>
      </c>
    </row>
    <row r="31" spans="3:8" hidden="1" outlineLevel="1">
      <c r="C31" s="22" t="s">
        <v>15</v>
      </c>
      <c r="D31" s="12">
        <v>56.646665329408634</v>
      </c>
      <c r="E31" s="12">
        <v>83.42550194425452</v>
      </c>
      <c r="F31" s="12">
        <v>64.910064083283331</v>
      </c>
      <c r="G31" s="12">
        <v>116.67417521010407</v>
      </c>
      <c r="H31" s="12">
        <v>52.010594963987039</v>
      </c>
    </row>
    <row r="32" spans="3:8" hidden="1" outlineLevel="1">
      <c r="C32" s="22" t="s">
        <v>16</v>
      </c>
      <c r="D32" s="12">
        <v>52.053692464861996</v>
      </c>
      <c r="E32" s="12">
        <v>81.286386509786468</v>
      </c>
      <c r="F32" s="12">
        <v>63.115729208831823</v>
      </c>
      <c r="G32" s="12">
        <v>119.98779154641494</v>
      </c>
      <c r="H32" s="12">
        <v>52.956990283743139</v>
      </c>
    </row>
    <row r="33" spans="3:8" hidden="1" outlineLevel="1">
      <c r="C33" s="22" t="s">
        <v>17</v>
      </c>
      <c r="D33" s="12">
        <v>53.584683419710871</v>
      </c>
      <c r="E33" s="12">
        <v>85.564617378722588</v>
      </c>
      <c r="F33" s="12">
        <v>63.340021068138256</v>
      </c>
      <c r="G33" s="12">
        <v>119.2901881071916</v>
      </c>
      <c r="H33" s="12">
        <v>53.135296648334858</v>
      </c>
    </row>
    <row r="34" spans="3:8" collapsed="1">
      <c r="C34" s="24" t="s">
        <v>51</v>
      </c>
      <c r="D34" s="9">
        <f>AVERAGE(D28:D33)</f>
        <v>50.012371191730153</v>
      </c>
      <c r="E34" s="9">
        <f t="shared" ref="E34:H34" si="6">AVERAGE(E28:E33)</f>
        <v>81.999424987942476</v>
      </c>
      <c r="F34" s="9">
        <f t="shared" si="6"/>
        <v>64.147471761641427</v>
      </c>
      <c r="G34" s="9">
        <f t="shared" si="6"/>
        <v>115.13363428181918</v>
      </c>
      <c r="H34" s="9">
        <f t="shared" si="6"/>
        <v>51.379664750816318</v>
      </c>
    </row>
    <row r="35" spans="3:8" hidden="1">
      <c r="C35" s="24" t="s">
        <v>54</v>
      </c>
      <c r="D35" s="9">
        <f>AVERAGE(D28:D30)</f>
        <v>45.929728645466469</v>
      </c>
      <c r="E35" s="9">
        <f t="shared" ref="E35:H35" si="7">AVERAGE(E28:E30)</f>
        <v>80.573348031630431</v>
      </c>
      <c r="F35" s="9">
        <f t="shared" si="7"/>
        <v>64.506338736531745</v>
      </c>
      <c r="G35" s="9">
        <f t="shared" si="7"/>
        <v>111.61655027573482</v>
      </c>
      <c r="H35" s="9">
        <f t="shared" si="7"/>
        <v>50.058368869610945</v>
      </c>
    </row>
    <row r="36" spans="3:8" hidden="1">
      <c r="C36" s="24" t="s">
        <v>55</v>
      </c>
      <c r="D36" s="9">
        <f>AVERAGE(D31:D33)</f>
        <v>54.095013737993838</v>
      </c>
      <c r="E36" s="9">
        <f t="shared" ref="E36:H36" si="8">AVERAGE(E31:E33)</f>
        <v>83.42550194425452</v>
      </c>
      <c r="F36" s="9">
        <f t="shared" si="8"/>
        <v>63.788604786751137</v>
      </c>
      <c r="G36" s="9">
        <f t="shared" si="8"/>
        <v>118.65071828790353</v>
      </c>
      <c r="H36" s="9">
        <f t="shared" si="8"/>
        <v>52.700960632021669</v>
      </c>
    </row>
    <row r="37" spans="3:8" hidden="1" outlineLevel="1">
      <c r="C37" s="23" t="s">
        <v>18</v>
      </c>
      <c r="D37" s="13">
        <v>33.681801006675407</v>
      </c>
      <c r="E37" s="13">
        <v>66.312578468509997</v>
      </c>
      <c r="F37" s="13">
        <v>58.181308304090166</v>
      </c>
      <c r="G37" s="13">
        <v>99.58289094913215</v>
      </c>
      <c r="H37" s="13">
        <v>50.392121808462115</v>
      </c>
    </row>
    <row r="38" spans="3:8" hidden="1" outlineLevel="1">
      <c r="C38" s="23" t="s">
        <v>19</v>
      </c>
      <c r="D38" s="13">
        <v>39.805764826070934</v>
      </c>
      <c r="E38" s="13">
        <v>72.729924771914199</v>
      </c>
      <c r="F38" s="13">
        <v>60.155076665986833</v>
      </c>
      <c r="G38" s="13">
        <v>107.08212792078309</v>
      </c>
      <c r="H38" s="13">
        <v>52.764968044952035</v>
      </c>
    </row>
    <row r="39" spans="3:8" collapsed="1">
      <c r="C39" s="24" t="s">
        <v>52</v>
      </c>
      <c r="D39" s="9">
        <f>AVERAGE(D37:D38)</f>
        <v>36.743782916373171</v>
      </c>
      <c r="E39" s="9">
        <f t="shared" ref="E39:H39" si="9">AVERAGE(E37:E38)</f>
        <v>69.521251620212098</v>
      </c>
      <c r="F39" s="9">
        <f t="shared" si="9"/>
        <v>59.168192485038503</v>
      </c>
      <c r="G39" s="9">
        <f t="shared" si="9"/>
        <v>103.33250943495761</v>
      </c>
      <c r="H39" s="9">
        <f t="shared" si="9"/>
        <v>51.578544926707075</v>
      </c>
    </row>
    <row r="40" spans="3:8" hidden="1" outlineLevel="1">
      <c r="C40" s="16" t="s">
        <v>29</v>
      </c>
      <c r="D40" s="4">
        <v>47.46071960031535</v>
      </c>
      <c r="E40" s="4">
        <v>80.21682879255242</v>
      </c>
      <c r="F40" s="4">
        <v>61.814836424854477</v>
      </c>
      <c r="G40" s="4">
        <v>105.68692104233642</v>
      </c>
      <c r="H40" s="4">
        <v>50.460701179458944</v>
      </c>
    </row>
    <row r="41" spans="3:8" hidden="1" outlineLevel="1">
      <c r="C41" s="16" t="s">
        <v>30</v>
      </c>
      <c r="D41" s="4">
        <v>50.522701510013114</v>
      </c>
      <c r="E41" s="4">
        <v>84.495059661488568</v>
      </c>
      <c r="F41" s="4">
        <v>63.160587580693111</v>
      </c>
      <c r="G41" s="4">
        <v>110.74454597670565</v>
      </c>
      <c r="H41" s="4">
        <v>50.69387104084813</v>
      </c>
    </row>
    <row r="42" spans="3:8" hidden="1" outlineLevel="1">
      <c r="C42" s="16" t="s">
        <v>31</v>
      </c>
      <c r="D42" s="4">
        <v>50.522701510013114</v>
      </c>
      <c r="E42" s="4">
        <v>83.42550194425452</v>
      </c>
      <c r="F42" s="4">
        <v>64.012896646057584</v>
      </c>
      <c r="G42" s="4">
        <v>112.66295543456984</v>
      </c>
      <c r="H42" s="4">
        <v>50.652723418250034</v>
      </c>
    </row>
    <row r="43" spans="3:8" hidden="1" outlineLevel="1">
      <c r="C43" s="16" t="s">
        <v>32</v>
      </c>
      <c r="D43" s="4">
        <v>50.522701510013114</v>
      </c>
      <c r="E43" s="4">
        <v>88.773290530424688</v>
      </c>
      <c r="F43" s="4">
        <v>61.590544565548043</v>
      </c>
      <c r="G43" s="4">
        <v>113.36055887379318</v>
      </c>
      <c r="H43" s="4">
        <v>52.230048951176862</v>
      </c>
    </row>
    <row r="44" spans="3:8" hidden="1" outlineLevel="1">
      <c r="C44" s="16" t="s">
        <v>33</v>
      </c>
      <c r="D44" s="4">
        <v>52.053692464861996</v>
      </c>
      <c r="E44" s="4">
        <v>86.634175095956621</v>
      </c>
      <c r="F44" s="4">
        <v>62.263420143467364</v>
      </c>
      <c r="G44" s="4">
        <v>118.41818380816241</v>
      </c>
      <c r="H44" s="4">
        <v>52.764968044952035</v>
      </c>
    </row>
    <row r="45" spans="3:8" hidden="1" outlineLevel="1">
      <c r="C45" s="16" t="s">
        <v>34</v>
      </c>
      <c r="D45" s="4">
        <v>50.522701510013114</v>
      </c>
      <c r="E45" s="4">
        <v>84.495059661488568</v>
      </c>
      <c r="F45" s="4">
        <v>63.295162696276982</v>
      </c>
      <c r="G45" s="4">
        <v>120.51099412583245</v>
      </c>
      <c r="H45" s="4">
        <v>53.05300140313868</v>
      </c>
    </row>
    <row r="46" spans="3:8" hidden="1" outlineLevel="1">
      <c r="C46" s="16" t="s">
        <v>35</v>
      </c>
      <c r="D46" s="4">
        <v>47.46071960031535</v>
      </c>
      <c r="E46" s="4">
        <v>82.355944227020487</v>
      </c>
      <c r="F46" s="4">
        <v>62.442853630912509</v>
      </c>
      <c r="G46" s="4">
        <v>106.55892534136558</v>
      </c>
      <c r="H46" s="4">
        <v>50.542996424655122</v>
      </c>
    </row>
    <row r="47" spans="3:8" hidden="1" outlineLevel="1">
      <c r="C47" s="16" t="s">
        <v>37</v>
      </c>
      <c r="D47" s="4">
        <v>42.867746735768698</v>
      </c>
      <c r="E47" s="4">
        <v>85.564617378722588</v>
      </c>
      <c r="F47" s="4">
        <v>63.968038274196289</v>
      </c>
      <c r="G47" s="4">
        <v>108.47733479922978</v>
      </c>
      <c r="H47" s="4">
        <v>49.445726488706036</v>
      </c>
    </row>
    <row r="48" spans="3:8" hidden="1" outlineLevel="1">
      <c r="C48" s="16" t="s">
        <v>36</v>
      </c>
      <c r="D48" s="4">
        <v>44.398737690617573</v>
      </c>
      <c r="E48" s="4">
        <v>83.42550194425452</v>
      </c>
      <c r="F48" s="4">
        <v>65.313789430034916</v>
      </c>
      <c r="G48" s="4">
        <v>107.25652878058892</v>
      </c>
      <c r="H48" s="4">
        <v>48.485615294750573</v>
      </c>
    </row>
    <row r="49" spans="3:8" hidden="1" outlineLevel="1">
      <c r="C49" s="16" t="s">
        <v>39</v>
      </c>
      <c r="D49" s="4">
        <v>45.929728645466469</v>
      </c>
      <c r="E49" s="4">
        <v>86.634175095956621</v>
      </c>
      <c r="F49" s="4">
        <v>62.532570374635078</v>
      </c>
      <c r="G49" s="4">
        <v>110.04694253748231</v>
      </c>
      <c r="H49" s="4">
        <v>51.681413983202312</v>
      </c>
    </row>
    <row r="50" spans="3:8" hidden="1" outlineLevel="1">
      <c r="C50" s="16" t="s">
        <v>40</v>
      </c>
      <c r="D50" s="4">
        <v>47.46071960031535</v>
      </c>
      <c r="E50" s="4">
        <v>88.773290530424688</v>
      </c>
      <c r="F50" s="4">
        <v>63.564312927444703</v>
      </c>
      <c r="G50" s="4">
        <v>110.91894683651149</v>
      </c>
      <c r="H50" s="4">
        <v>50.83102978284176</v>
      </c>
    </row>
    <row r="51" spans="3:8" hidden="1" outlineLevel="1">
      <c r="C51" s="16" t="s">
        <v>41</v>
      </c>
      <c r="D51" s="4">
        <v>50.522701510013114</v>
      </c>
      <c r="E51" s="4">
        <v>86.634175095956621</v>
      </c>
      <c r="F51" s="4">
        <v>64.192330133502722</v>
      </c>
      <c r="G51" s="4">
        <v>111.61655027573481</v>
      </c>
      <c r="H51" s="4">
        <v>50.076656701876765</v>
      </c>
    </row>
    <row r="52" spans="3:8" hidden="1" outlineLevel="1">
      <c r="C52" s="16" t="s">
        <v>42</v>
      </c>
      <c r="D52" s="4">
        <v>45.929728645466469</v>
      </c>
      <c r="E52" s="4">
        <v>83.42550194425452</v>
      </c>
      <c r="F52" s="4">
        <v>64.640913852115602</v>
      </c>
      <c r="G52" s="4">
        <v>108.30293393942394</v>
      </c>
      <c r="H52" s="4">
        <v>48.52676291734867</v>
      </c>
    </row>
    <row r="53" spans="3:8" hidden="1" outlineLevel="1">
      <c r="C53" s="16" t="s">
        <v>43</v>
      </c>
      <c r="D53" s="4">
        <v>48.991710555164232</v>
      </c>
      <c r="E53" s="4">
        <v>79.147271075318386</v>
      </c>
      <c r="F53" s="4">
        <v>64.685772223976898</v>
      </c>
      <c r="G53" s="4">
        <v>109.52373995806479</v>
      </c>
      <c r="H53" s="4">
        <v>48.67763753354167</v>
      </c>
    </row>
    <row r="54" spans="3:8" hidden="1" outlineLevel="1">
      <c r="C54" s="16" t="s">
        <v>44</v>
      </c>
      <c r="D54" s="4">
        <v>48.991710555164232</v>
      </c>
      <c r="E54" s="4">
        <v>84.495059661488568</v>
      </c>
      <c r="F54" s="4">
        <v>65.134355942589764</v>
      </c>
      <c r="G54" s="4">
        <v>110.04694253748231</v>
      </c>
      <c r="H54" s="4">
        <v>49.075397885323213</v>
      </c>
    </row>
    <row r="55" spans="3:8" hidden="1" outlineLevel="1">
      <c r="C55" s="16" t="s">
        <v>38</v>
      </c>
      <c r="D55" s="4">
        <v>58.177656284257516</v>
      </c>
      <c r="E55" s="4">
        <v>82.355944227020487</v>
      </c>
      <c r="F55" s="4">
        <v>63.070870836970542</v>
      </c>
      <c r="G55" s="4">
        <v>112.13975285515232</v>
      </c>
      <c r="H55" s="4">
        <v>50.611575795651945</v>
      </c>
    </row>
    <row r="56" spans="3:8" hidden="1" outlineLevel="1">
      <c r="C56" s="16" t="s">
        <v>45</v>
      </c>
      <c r="D56" s="4">
        <v>50.522701510013114</v>
      </c>
      <c r="E56" s="4">
        <v>89.842848247658708</v>
      </c>
      <c r="F56" s="4">
        <v>64.461480364670464</v>
      </c>
      <c r="G56" s="4">
        <v>115.80217091107488</v>
      </c>
      <c r="H56" s="4">
        <v>51.544255241208667</v>
      </c>
    </row>
    <row r="57" spans="3:8" hidden="1" outlineLevel="1">
      <c r="C57" s="16" t="s">
        <v>46</v>
      </c>
      <c r="D57" s="4">
        <v>53.584683419710871</v>
      </c>
      <c r="E57" s="4">
        <v>83.42550194425452</v>
      </c>
      <c r="F57" s="4">
        <v>64.371763620947888</v>
      </c>
      <c r="G57" s="4">
        <v>114.93016661204571</v>
      </c>
      <c r="H57" s="4">
        <v>52.038026712385758</v>
      </c>
    </row>
    <row r="58" spans="3:8" collapsed="1">
      <c r="C58" s="24" t="s">
        <v>53</v>
      </c>
      <c r="D58" s="9">
        <f>AVERAGE(D40:D57)</f>
        <v>49.246875714305716</v>
      </c>
      <c r="E58" s="9">
        <f t="shared" ref="E58:H58" si="10">AVERAGE(E40:E57)</f>
        <v>84.673319281027574</v>
      </c>
      <c r="F58" s="9">
        <f t="shared" si="10"/>
        <v>63.584249981605275</v>
      </c>
      <c r="G58" s="9">
        <f t="shared" si="10"/>
        <v>111.50028303586424</v>
      </c>
      <c r="H58" s="9">
        <f t="shared" si="10"/>
        <v>50.632911599962071</v>
      </c>
    </row>
    <row r="59" spans="3:8" hidden="1">
      <c r="C59" s="24" t="s">
        <v>56</v>
      </c>
      <c r="D59" s="9">
        <f>AVERAGE(D40:D42,D46:D48,D52:D54)</f>
        <v>47.460719600315343</v>
      </c>
      <c r="E59" s="9">
        <f t="shared" ref="E59:H59" si="11">AVERAGE(E40:E42,E46:E48,E52:E54)</f>
        <v>82.950142958817167</v>
      </c>
      <c r="F59" s="9">
        <f t="shared" si="11"/>
        <v>63.908227111714574</v>
      </c>
      <c r="G59" s="9">
        <f t="shared" si="11"/>
        <v>108.8067586455297</v>
      </c>
      <c r="H59" s="9">
        <f t="shared" si="11"/>
        <v>49.617936909209142</v>
      </c>
    </row>
    <row r="60" spans="3:8" hidden="1">
      <c r="C60" s="24" t="s">
        <v>57</v>
      </c>
      <c r="D60" s="9">
        <f>AVERAGE(D43:D45,D49:D51,D55:D57)</f>
        <v>51.033031828296075</v>
      </c>
      <c r="E60" s="9">
        <f t="shared" ref="E60:H60" si="12">AVERAGE(E43:E45,E49:E51,E55:E57)</f>
        <v>86.396495603237952</v>
      </c>
      <c r="F60" s="9">
        <f t="shared" si="12"/>
        <v>63.260272851495969</v>
      </c>
      <c r="G60" s="9">
        <f t="shared" si="12"/>
        <v>114.19380742619884</v>
      </c>
      <c r="H60" s="9">
        <f t="shared" si="12"/>
        <v>51.647886290714972</v>
      </c>
    </row>
    <row r="61" spans="3:8" hidden="1">
      <c r="C61" s="15" t="s">
        <v>65</v>
      </c>
      <c r="D61" s="5">
        <f>MAX(D5:D58)</f>
        <v>59.708647239106398</v>
      </c>
      <c r="E61" s="5">
        <f t="shared" ref="E61:H61" si="13">MAX(E5:E58)</f>
        <v>95.190636833828876</v>
      </c>
      <c r="F61" s="5">
        <f t="shared" si="13"/>
        <v>65.986665007954244</v>
      </c>
      <c r="G61" s="5">
        <f t="shared" si="13"/>
        <v>120.68539498563828</v>
      </c>
      <c r="H61" s="5">
        <f t="shared" si="13"/>
        <v>53.135296648334858</v>
      </c>
    </row>
    <row r="62" spans="3:8">
      <c r="C62" s="24" t="s">
        <v>69</v>
      </c>
      <c r="D62" s="25">
        <f>AVERAGE(D10:D14)</f>
        <v>48.608962816452006</v>
      </c>
      <c r="E62" s="25">
        <f t="shared" ref="E62:H62" si="14">AVERAGE(E10:E14)</f>
        <v>84.138540422410543</v>
      </c>
      <c r="F62" s="25">
        <f t="shared" si="14"/>
        <v>61.479893914956861</v>
      </c>
      <c r="G62" s="25">
        <f t="shared" si="14"/>
        <v>111.28228196110699</v>
      </c>
      <c r="H62" s="25">
        <f t="shared" si="14"/>
        <v>49.997333229423774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T11"/>
  <sheetViews>
    <sheetView topLeftCell="A3" workbookViewId="0">
      <selection activeCell="J41" sqref="J41"/>
    </sheetView>
  </sheetViews>
  <sheetFormatPr defaultRowHeight="15"/>
  <cols>
    <col min="3" max="3" width="33.140625" bestFit="1" customWidth="1"/>
    <col min="14" max="14" width="11.5703125" bestFit="1" customWidth="1"/>
    <col min="15" max="15" width="33.28515625" bestFit="1" customWidth="1"/>
  </cols>
  <sheetData>
    <row r="2" spans="3:20" ht="15.75" thickBot="1"/>
    <row r="3" spans="3:20">
      <c r="C3" s="27"/>
      <c r="D3" s="28" t="s">
        <v>66</v>
      </c>
      <c r="E3" s="28"/>
      <c r="F3" s="28"/>
      <c r="G3" s="28"/>
      <c r="H3" s="28"/>
      <c r="I3" s="28" t="s">
        <v>67</v>
      </c>
      <c r="J3" s="28"/>
      <c r="K3" s="28"/>
      <c r="L3" s="28"/>
      <c r="M3" s="29"/>
      <c r="O3" s="14"/>
      <c r="P3" s="35" t="s">
        <v>71</v>
      </c>
      <c r="Q3" s="35"/>
      <c r="R3" s="35"/>
      <c r="S3" s="35"/>
      <c r="T3" s="35"/>
    </row>
    <row r="4" spans="3:20">
      <c r="C4" s="2" t="s">
        <v>62</v>
      </c>
      <c r="D4" s="26" t="s">
        <v>0</v>
      </c>
      <c r="E4" s="26" t="s">
        <v>1</v>
      </c>
      <c r="F4" s="26" t="s">
        <v>2</v>
      </c>
      <c r="G4" s="26" t="s">
        <v>3</v>
      </c>
      <c r="H4" s="26" t="s">
        <v>4</v>
      </c>
      <c r="I4" s="26" t="s">
        <v>0</v>
      </c>
      <c r="J4" s="26" t="s">
        <v>1</v>
      </c>
      <c r="K4" s="26" t="s">
        <v>2</v>
      </c>
      <c r="L4" s="26" t="s">
        <v>3</v>
      </c>
      <c r="M4" s="30" t="s">
        <v>4</v>
      </c>
      <c r="N4" s="14" t="s">
        <v>70</v>
      </c>
      <c r="O4" s="14" t="s">
        <v>62</v>
      </c>
      <c r="P4" s="14" t="s">
        <v>0</v>
      </c>
      <c r="Q4" s="14" t="s">
        <v>1</v>
      </c>
      <c r="R4" s="14" t="s">
        <v>2</v>
      </c>
      <c r="S4" s="14" t="s">
        <v>3</v>
      </c>
      <c r="T4" s="14" t="s">
        <v>4</v>
      </c>
    </row>
    <row r="5" spans="3:20">
      <c r="C5" s="2" t="s">
        <v>48</v>
      </c>
      <c r="D5" s="1">
        <v>43.292104001278709</v>
      </c>
      <c r="E5" s="1">
        <v>45.466852601357488</v>
      </c>
      <c r="F5" s="1">
        <v>44.101526364234054</v>
      </c>
      <c r="G5" s="1">
        <v>48.364463230469326</v>
      </c>
      <c r="H5" s="1">
        <v>28.39529634360057</v>
      </c>
      <c r="I5" s="1">
        <v>28.706080403416543</v>
      </c>
      <c r="J5" s="1">
        <v>55.61700129616969</v>
      </c>
      <c r="K5" s="1">
        <v>51.58712764048088</v>
      </c>
      <c r="L5" s="1">
        <v>84.366415931073007</v>
      </c>
      <c r="M5" s="31">
        <v>41.706544471715077</v>
      </c>
      <c r="N5" s="3">
        <f>AVERAGE(D5:M5)</f>
        <v>47.160341228379536</v>
      </c>
      <c r="O5" s="14" t="s">
        <v>48</v>
      </c>
      <c r="P5" s="36">
        <f>AVERAGE(D5,I5)</f>
        <v>35.999092202347626</v>
      </c>
      <c r="Q5" s="36">
        <f>AVERAGE(E5,J5)</f>
        <v>50.541926948763589</v>
      </c>
      <c r="R5" s="36">
        <f t="shared" ref="R5:T10" si="0">AVERAGE(F5,K5)</f>
        <v>47.844327002357467</v>
      </c>
      <c r="S5" s="36">
        <f t="shared" si="0"/>
        <v>66.365439580771167</v>
      </c>
      <c r="T5" s="36">
        <f t="shared" si="0"/>
        <v>35.050920407657827</v>
      </c>
    </row>
    <row r="6" spans="3:20">
      <c r="C6" s="2" t="s">
        <v>49</v>
      </c>
      <c r="D6" s="1">
        <v>59.065196156783351</v>
      </c>
      <c r="E6" s="1">
        <v>81.097609054959932</v>
      </c>
      <c r="F6" s="1">
        <v>46.842299189129953</v>
      </c>
      <c r="G6" s="1">
        <v>68.23029651438253</v>
      </c>
      <c r="H6" s="1">
        <v>37.724451156668628</v>
      </c>
      <c r="I6" s="1">
        <v>53.584683419710871</v>
      </c>
      <c r="J6" s="1">
        <v>91.268925203970753</v>
      </c>
      <c r="K6" s="1">
        <v>63.953085483575869</v>
      </c>
      <c r="L6" s="1">
        <v>118.01124846861546</v>
      </c>
      <c r="M6" s="31">
        <v>52.070030418850955</v>
      </c>
      <c r="N6" s="3">
        <f t="shared" ref="N6:N10" si="1">AVERAGE(D6:M6)</f>
        <v>67.184782506664831</v>
      </c>
      <c r="O6" s="14" t="s">
        <v>49</v>
      </c>
      <c r="P6" s="36">
        <f t="shared" ref="P6:P10" si="2">AVERAGE(D6,I6)</f>
        <v>56.324939788247107</v>
      </c>
      <c r="Q6" s="36">
        <f t="shared" ref="Q6:Q10" si="3">AVERAGE(E6,J6)</f>
        <v>86.183267129465349</v>
      </c>
      <c r="R6" s="36">
        <f t="shared" si="0"/>
        <v>55.397692336352911</v>
      </c>
      <c r="S6" s="36">
        <f t="shared" si="0"/>
        <v>93.120772491498997</v>
      </c>
      <c r="T6" s="36">
        <f t="shared" si="0"/>
        <v>44.897240787759792</v>
      </c>
    </row>
    <row r="7" spans="3:20">
      <c r="C7" s="2" t="s">
        <v>51</v>
      </c>
      <c r="D7" s="1">
        <v>61.749977800273506</v>
      </c>
      <c r="E7" s="1">
        <v>72.064459531511432</v>
      </c>
      <c r="F7" s="1">
        <v>47.58978268682884</v>
      </c>
      <c r="G7" s="1">
        <v>66.358123744170811</v>
      </c>
      <c r="H7" s="1">
        <v>37.724451156668628</v>
      </c>
      <c r="I7" s="1">
        <v>50.012371191730153</v>
      </c>
      <c r="J7" s="1">
        <v>81.999424987942476</v>
      </c>
      <c r="K7" s="1">
        <v>64.147471761641427</v>
      </c>
      <c r="L7" s="1">
        <v>115.13363428181918</v>
      </c>
      <c r="M7" s="31">
        <v>51.379664750816318</v>
      </c>
      <c r="N7" s="3">
        <f t="shared" si="1"/>
        <v>64.815936189340277</v>
      </c>
      <c r="O7" s="14" t="s">
        <v>51</v>
      </c>
      <c r="P7" s="36">
        <f t="shared" si="2"/>
        <v>55.881174496001833</v>
      </c>
      <c r="Q7" s="36">
        <f t="shared" si="3"/>
        <v>77.031942259726947</v>
      </c>
      <c r="R7" s="36">
        <f t="shared" si="0"/>
        <v>55.868627224235134</v>
      </c>
      <c r="S7" s="36">
        <f t="shared" si="0"/>
        <v>90.745879012995005</v>
      </c>
      <c r="T7" s="36">
        <f t="shared" si="0"/>
        <v>44.552057953742477</v>
      </c>
    </row>
    <row r="8" spans="3:20">
      <c r="C8" s="2" t="s">
        <v>52</v>
      </c>
      <c r="D8" s="1">
        <v>48.32606958282274</v>
      </c>
      <c r="E8" s="1">
        <v>60.82320679121996</v>
      </c>
      <c r="F8" s="1">
        <v>52.884457462195925</v>
      </c>
      <c r="G8" s="1">
        <v>66.774162137551201</v>
      </c>
      <c r="H8" s="1">
        <v>38.030325084965938</v>
      </c>
      <c r="I8" s="1">
        <v>36.743782916373171</v>
      </c>
      <c r="J8" s="1">
        <v>69.521251620212098</v>
      </c>
      <c r="K8" s="1">
        <v>59.168192485038503</v>
      </c>
      <c r="L8" s="1">
        <v>103.33250943495761</v>
      </c>
      <c r="M8" s="31">
        <v>51.578544926707075</v>
      </c>
      <c r="N8" s="3">
        <f t="shared" si="1"/>
        <v>58.71825024420442</v>
      </c>
      <c r="O8" s="14" t="s">
        <v>52</v>
      </c>
      <c r="P8" s="36">
        <f t="shared" si="2"/>
        <v>42.534926249597959</v>
      </c>
      <c r="Q8" s="36">
        <f t="shared" si="3"/>
        <v>65.172229205716036</v>
      </c>
      <c r="R8" s="36">
        <f t="shared" si="0"/>
        <v>56.026324973617214</v>
      </c>
      <c r="S8" s="36">
        <f t="shared" si="0"/>
        <v>85.053335786254408</v>
      </c>
      <c r="T8" s="36">
        <f t="shared" si="0"/>
        <v>44.80443500583651</v>
      </c>
    </row>
    <row r="9" spans="3:20">
      <c r="C9" s="2" t="s">
        <v>53</v>
      </c>
      <c r="D9" s="1">
        <v>54.81429188792395</v>
      </c>
      <c r="E9" s="1">
        <v>72.397178748691346</v>
      </c>
      <c r="F9" s="1">
        <v>48.69024450288552</v>
      </c>
      <c r="G9" s="1">
        <v>66.566142940860999</v>
      </c>
      <c r="H9" s="1">
        <v>38.630744277549553</v>
      </c>
      <c r="I9" s="1">
        <v>49.246875714305716</v>
      </c>
      <c r="J9" s="1">
        <v>84.673319281027574</v>
      </c>
      <c r="K9" s="1">
        <v>63.584249981605275</v>
      </c>
      <c r="L9" s="1">
        <v>111.50028303586424</v>
      </c>
      <c r="M9" s="31">
        <v>50.632911599962071</v>
      </c>
      <c r="N9" s="3">
        <f t="shared" si="1"/>
        <v>64.07362419706763</v>
      </c>
      <c r="O9" s="14" t="s">
        <v>53</v>
      </c>
      <c r="P9" s="36">
        <f t="shared" si="2"/>
        <v>52.03058380111483</v>
      </c>
      <c r="Q9" s="36">
        <f t="shared" si="3"/>
        <v>78.53524901485946</v>
      </c>
      <c r="R9" s="36">
        <f t="shared" si="0"/>
        <v>56.137247242245394</v>
      </c>
      <c r="S9" s="36">
        <f t="shared" si="0"/>
        <v>89.033212988362621</v>
      </c>
      <c r="T9" s="36">
        <f t="shared" si="0"/>
        <v>44.631827938755812</v>
      </c>
    </row>
    <row r="10" spans="3:20" hidden="1">
      <c r="C10" s="2" t="s">
        <v>50</v>
      </c>
      <c r="D10" s="1">
        <v>61.749977800273513</v>
      </c>
      <c r="E10" s="1">
        <v>81.632906804497637</v>
      </c>
      <c r="F10" s="1">
        <v>48.088105018628092</v>
      </c>
      <c r="G10" s="1">
        <v>68.507655443302795</v>
      </c>
      <c r="H10" s="1">
        <v>38.245569701175157</v>
      </c>
      <c r="I10" s="1">
        <v>52.564022783144956</v>
      </c>
      <c r="J10" s="1">
        <v>85.921136617800585</v>
      </c>
      <c r="K10" s="1">
        <v>63.678950988867982</v>
      </c>
      <c r="L10" s="1">
        <v>115.72465941782785</v>
      </c>
      <c r="M10" s="31">
        <v>52.374827623281249</v>
      </c>
      <c r="N10" s="3">
        <f t="shared" si="1"/>
        <v>66.848781219879982</v>
      </c>
      <c r="O10" s="14" t="s">
        <v>50</v>
      </c>
      <c r="P10" s="36">
        <f t="shared" si="2"/>
        <v>57.157000291709238</v>
      </c>
      <c r="Q10" s="36">
        <f t="shared" si="3"/>
        <v>83.777021711149104</v>
      </c>
      <c r="R10" s="36">
        <f t="shared" si="0"/>
        <v>55.88352800374804</v>
      </c>
      <c r="S10" s="36">
        <f t="shared" si="0"/>
        <v>92.116157430565323</v>
      </c>
      <c r="T10" s="36">
        <f t="shared" si="0"/>
        <v>45.310198662228203</v>
      </c>
    </row>
    <row r="11" spans="3:20" ht="15.75" thickBot="1">
      <c r="C11" s="32" t="s">
        <v>68</v>
      </c>
      <c r="D11" s="33">
        <f>AVERAGE(D5:D6)</f>
        <v>51.17865007903103</v>
      </c>
      <c r="E11" s="33">
        <f>AVERAGE(E5:E6)</f>
        <v>63.28223082815871</v>
      </c>
      <c r="F11" s="33">
        <f>AVERAGE(F5:F6)</f>
        <v>45.471912776682004</v>
      </c>
      <c r="G11" s="33">
        <f>AVERAGE(G5:G6)</f>
        <v>58.297379872425928</v>
      </c>
      <c r="H11" s="33">
        <f>AVERAGE(H5:H6)</f>
        <v>33.059873750134599</v>
      </c>
      <c r="I11" s="33">
        <f>AVERAGE(I5:I6)</f>
        <v>41.145381911563703</v>
      </c>
      <c r="J11" s="33">
        <f>AVERAGE(J5:J6)</f>
        <v>73.442963250070221</v>
      </c>
      <c r="K11" s="33">
        <f>AVERAGE(K5:K6)</f>
        <v>57.770106562028374</v>
      </c>
      <c r="L11" s="33">
        <f>AVERAGE(L5:L6)</f>
        <v>101.18883219984423</v>
      </c>
      <c r="M11" s="34">
        <f>AVERAGE(M5:M6)</f>
        <v>46.888287445283012</v>
      </c>
      <c r="N11" s="3">
        <f>AVERAGE(D11:M11)</f>
        <v>57.172561867522191</v>
      </c>
      <c r="O11" s="14" t="s">
        <v>68</v>
      </c>
      <c r="P11" s="36">
        <f>AVERAGE(D11,I11)</f>
        <v>46.162015995297367</v>
      </c>
      <c r="Q11" s="36">
        <f>AVERAGE(E11,J11)</f>
        <v>68.362597039114462</v>
      </c>
      <c r="R11" s="36">
        <f>AVERAGE(F11,K11)</f>
        <v>51.621009669355189</v>
      </c>
      <c r="S11" s="36">
        <f>AVERAGE(G11,L11)</f>
        <v>79.743106036135075</v>
      </c>
      <c r="T11" s="36">
        <f>AVERAGE(H11,M11)</f>
        <v>39.974080597708806</v>
      </c>
    </row>
  </sheetData>
  <mergeCells count="3">
    <mergeCell ref="D3:H3"/>
    <mergeCell ref="I3:M3"/>
    <mergeCell ref="P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Resultados 1994 - 1999</vt:lpstr>
      <vt:lpstr>Resultados 2000 - 2005</vt:lpstr>
      <vt:lpstr>Consolidação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mac</cp:lastModifiedBy>
  <cp:revision>2</cp:revision>
  <dcterms:created xsi:type="dcterms:W3CDTF">2016-04-19T17:08:44Z</dcterms:created>
  <dcterms:modified xsi:type="dcterms:W3CDTF">2016-09-13T12:35:55Z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5d42593d-a3eb-4694-8af4-27304ff99247</vt:lpwstr>
  </property>
</Properties>
</file>