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https://d.docs.live.net/a7993eab20f7701c/Documents/"/>
    </mc:Choice>
  </mc:AlternateContent>
  <xr:revisionPtr revIDLastSave="0" documentId="14_{93A96DC6-4F1D-4873-BD6C-A46EF7BF13A4}" xr6:coauthVersionLast="47" xr6:coauthVersionMax="47" xr10:uidLastSave="{00000000-0000-0000-0000-000000000000}"/>
  <bookViews>
    <workbookView xWindow="-110" yWindow="-110" windowWidth="19420" windowHeight="10300" xr2:uid="{AC2DEC5F-CFBE-4AD5-BC80-987AA5275C73}"/>
  </bookViews>
  <sheets>
    <sheet name="Gender and age distribution" sheetId="21" r:id="rId1"/>
    <sheet name="Gender and age distribution(2)" sheetId="22" r:id="rId2"/>
    <sheet name="Table  (2)" sheetId="20" r:id="rId3"/>
    <sheet name="Table " sheetId="2" r:id="rId4"/>
    <sheet name="Task 5.1" sheetId="7" r:id="rId5"/>
    <sheet name="Task 5.2" sheetId="16" r:id="rId6"/>
    <sheet name="Task 5.3" sheetId="17" r:id="rId7"/>
    <sheet name="referred vs. non-referred" sheetId="3" r:id="rId8"/>
    <sheet name="Revenue_Collection" sheetId="5" r:id="rId9"/>
  </sheets>
  <definedNames>
    <definedName name="_xlcn.WorksheetConnection_FitnessClubAdvancedExcelAnalysisAssignment.xlsxSheet11" hidden="1">Sheet1[]</definedName>
    <definedName name="ExternalData_1" localSheetId="3" hidden="1">'Table '!$A$1:$M$36</definedName>
    <definedName name="ExternalData_1" localSheetId="2" hidden="1">'Table  (2)'!$A$1:$M$36</definedName>
    <definedName name="Slicer_City">#N/A</definedName>
  </definedNames>
  <calcPr calcId="191029"/>
  <pivotCaches>
    <pivotCache cacheId="0" r:id="rId10"/>
    <pivotCache cacheId="1" r:id="rId11"/>
    <pivotCache cacheId="2" r:id="rId12"/>
    <pivotCache cacheId="3" r:id="rId13"/>
    <pivotCache cacheId="16" r:id="rId14"/>
  </pivotCaches>
  <extLst>
    <ext xmlns:x14="http://schemas.microsoft.com/office/spreadsheetml/2009/9/main" uri="{876F7934-8845-4945-9796-88D515C7AA90}">
      <x14:pivotCaches>
        <pivotCache cacheId="4"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 name="Sheet1" connection="WorksheetConnection_Fitness Club Advanced Excel Analysis Assignment.xlsx!Sheet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6" i="20" l="1"/>
  <c r="I36" i="20"/>
  <c r="O36" i="20" s="1"/>
  <c r="D36" i="20"/>
  <c r="N35" i="20"/>
  <c r="I35" i="20"/>
  <c r="O35" i="20" s="1"/>
  <c r="D35" i="20"/>
  <c r="N34" i="20"/>
  <c r="I34" i="20"/>
  <c r="O34" i="20" s="1"/>
  <c r="D34" i="20"/>
  <c r="N33" i="20"/>
  <c r="I33" i="20"/>
  <c r="O33" i="20" s="1"/>
  <c r="D33" i="20"/>
  <c r="O32" i="20"/>
  <c r="N32" i="20"/>
  <c r="I32" i="20"/>
  <c r="D32" i="20"/>
  <c r="N31" i="20"/>
  <c r="I31" i="20"/>
  <c r="O31" i="20" s="1"/>
  <c r="D31" i="20"/>
  <c r="O30" i="20"/>
  <c r="N30" i="20"/>
  <c r="I30" i="20"/>
  <c r="D30" i="20"/>
  <c r="N29" i="20"/>
  <c r="I29" i="20"/>
  <c r="O29" i="20" s="1"/>
  <c r="D29" i="20"/>
  <c r="O28" i="20"/>
  <c r="N28" i="20"/>
  <c r="I28" i="20"/>
  <c r="D28" i="20"/>
  <c r="N27" i="20"/>
  <c r="I27" i="20"/>
  <c r="O27" i="20" s="1"/>
  <c r="D27" i="20"/>
  <c r="N26" i="20"/>
  <c r="I26" i="20"/>
  <c r="O26" i="20" s="1"/>
  <c r="D26" i="20"/>
  <c r="N25" i="20"/>
  <c r="I25" i="20"/>
  <c r="O25" i="20" s="1"/>
  <c r="D25" i="20"/>
  <c r="N24" i="20"/>
  <c r="I24" i="20"/>
  <c r="O24" i="20" s="1"/>
  <c r="D24" i="20"/>
  <c r="N23" i="20"/>
  <c r="I23" i="20"/>
  <c r="O23" i="20" s="1"/>
  <c r="D23" i="20"/>
  <c r="N22" i="20"/>
  <c r="I22" i="20"/>
  <c r="O22" i="20" s="1"/>
  <c r="D22" i="20"/>
  <c r="N21" i="20"/>
  <c r="I21" i="20"/>
  <c r="O21" i="20" s="1"/>
  <c r="D21" i="20"/>
  <c r="N20" i="20"/>
  <c r="I20" i="20"/>
  <c r="O20" i="20" s="1"/>
  <c r="D20" i="20"/>
  <c r="N19" i="20"/>
  <c r="I19" i="20"/>
  <c r="O19" i="20" s="1"/>
  <c r="D19" i="20"/>
  <c r="N18" i="20"/>
  <c r="I18" i="20"/>
  <c r="O18" i="20" s="1"/>
  <c r="D18" i="20"/>
  <c r="N17" i="20"/>
  <c r="I17" i="20"/>
  <c r="O17" i="20" s="1"/>
  <c r="D17" i="20"/>
  <c r="N16" i="20"/>
  <c r="I16" i="20"/>
  <c r="O16" i="20" s="1"/>
  <c r="D16" i="20"/>
  <c r="N15" i="20"/>
  <c r="I15" i="20"/>
  <c r="O15" i="20" s="1"/>
  <c r="D15" i="20"/>
  <c r="N14" i="20"/>
  <c r="I14" i="20"/>
  <c r="O14" i="20" s="1"/>
  <c r="D14" i="20"/>
  <c r="N13" i="20"/>
  <c r="I13" i="20"/>
  <c r="O13" i="20" s="1"/>
  <c r="D13" i="20"/>
  <c r="N12" i="20"/>
  <c r="I12" i="20"/>
  <c r="O12" i="20" s="1"/>
  <c r="D12" i="20"/>
  <c r="N11" i="20"/>
  <c r="I11" i="20"/>
  <c r="O11" i="20" s="1"/>
  <c r="D11" i="20"/>
  <c r="N10" i="20"/>
  <c r="I10" i="20"/>
  <c r="O10" i="20" s="1"/>
  <c r="D10" i="20"/>
  <c r="N9" i="20"/>
  <c r="I9" i="20"/>
  <c r="O9" i="20" s="1"/>
  <c r="D9" i="20"/>
  <c r="N8" i="20"/>
  <c r="I8" i="20"/>
  <c r="O8" i="20" s="1"/>
  <c r="D8" i="20"/>
  <c r="N7" i="20"/>
  <c r="I7" i="20"/>
  <c r="O7" i="20" s="1"/>
  <c r="D7" i="20"/>
  <c r="N6" i="20"/>
  <c r="I6" i="20"/>
  <c r="O6" i="20" s="1"/>
  <c r="D6" i="20"/>
  <c r="N5" i="20"/>
  <c r="I5" i="20"/>
  <c r="O5" i="20" s="1"/>
  <c r="D5" i="20"/>
  <c r="N4" i="20"/>
  <c r="I4" i="20"/>
  <c r="O4" i="20" s="1"/>
  <c r="D4" i="20"/>
  <c r="N3" i="20"/>
  <c r="I3" i="20"/>
  <c r="O3" i="20" s="1"/>
  <c r="D3" i="20"/>
  <c r="N2" i="20"/>
  <c r="I2" i="20"/>
  <c r="O2" i="20" s="1"/>
  <c r="D2" i="20"/>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O5" i="2"/>
  <c r="O6" i="2"/>
  <c r="O7" i="2"/>
  <c r="O8" i="2"/>
  <c r="O9" i="2"/>
  <c r="O13" i="2"/>
  <c r="O14" i="2"/>
  <c r="O15" i="2"/>
  <c r="O16" i="2"/>
  <c r="O17" i="2"/>
  <c r="O18" i="2"/>
  <c r="O21" i="2"/>
  <c r="O22" i="2"/>
  <c r="O23" i="2"/>
  <c r="O24" i="2"/>
  <c r="O25" i="2"/>
  <c r="O26" i="2"/>
  <c r="O29" i="2"/>
  <c r="O30" i="2"/>
  <c r="O31" i="2"/>
  <c r="O32" i="2"/>
  <c r="O33" i="2"/>
  <c r="O34" i="2"/>
  <c r="O2"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I3" i="2"/>
  <c r="O3" i="2" s="1"/>
  <c r="I4" i="2"/>
  <c r="O4" i="2" s="1"/>
  <c r="I5" i="2"/>
  <c r="I6" i="2"/>
  <c r="I7" i="2"/>
  <c r="I8" i="2"/>
  <c r="I9" i="2"/>
  <c r="I10" i="2"/>
  <c r="O10" i="2" s="1"/>
  <c r="I11" i="2"/>
  <c r="O11" i="2" s="1"/>
  <c r="I12" i="2"/>
  <c r="O12" i="2" s="1"/>
  <c r="I13" i="2"/>
  <c r="I14" i="2"/>
  <c r="I15" i="2"/>
  <c r="I16" i="2"/>
  <c r="I17" i="2"/>
  <c r="I18" i="2"/>
  <c r="I19" i="2"/>
  <c r="O19" i="2" s="1"/>
  <c r="I20" i="2"/>
  <c r="O20" i="2" s="1"/>
  <c r="I21" i="2"/>
  <c r="I22" i="2"/>
  <c r="I23" i="2"/>
  <c r="I24" i="2"/>
  <c r="I25" i="2"/>
  <c r="I26" i="2"/>
  <c r="I27" i="2"/>
  <c r="O27" i="2" s="1"/>
  <c r="I28" i="2"/>
  <c r="O28" i="2" s="1"/>
  <c r="I29" i="2"/>
  <c r="I30" i="2"/>
  <c r="I31" i="2"/>
  <c r="I32" i="2"/>
  <c r="I33" i="2"/>
  <c r="I34" i="2"/>
  <c r="I35" i="2"/>
  <c r="O35" i="2" s="1"/>
  <c r="I36" i="2"/>
  <c r="O36" i="2" s="1"/>
  <c r="I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5A2CC60-C10A-4877-8A12-F5EFBD710660}"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2" xr16:uid="{C3533005-A930-49C0-85D1-AA72A66897B9}" keepAlive="1" name="Query - Sheet1 (2)" description="Connection to the 'Sheet1 (2)' query in the workbook." type="5" refreshedVersion="8" background="1" saveData="1">
    <dbPr connection="Provider=Microsoft.Mashup.OleDb.1;Data Source=$Workbook$;Location=&quot;Sheet1 (2)&quot;;Extended Properties=&quot;&quot;" command="SELECT * FROM [Sheet1 (2)]"/>
  </connection>
  <connection id="3" xr16:uid="{77592289-6A7A-46F5-B924-23D6DCDE1183}" keepAlive="1" name="Query - Sheet1 (3)" description="Connection to the 'Sheet1 (3)' query in the workbook." type="5" refreshedVersion="8" background="1" saveData="1">
    <dbPr connection="Provider=Microsoft.Mashup.OleDb.1;Data Source=$Workbook$;Location=&quot;Sheet1 (3)&quot;;Extended Properties=&quot;&quot;" command="SELECT * FROM [Sheet1 (3)]"/>
  </connection>
  <connection id="4" xr16:uid="{CD96385C-D378-4032-9FA5-5D6EB03673F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D9504F04-DE6F-4E03-97C5-5C1542807F43}" name="WorksheetConnection_Fitness Club Advanced Excel Analysis Assignment.xlsx!Sheet1" type="102" refreshedVersion="8" minRefreshableVersion="5">
    <extLst>
      <ext xmlns:x15="http://schemas.microsoft.com/office/spreadsheetml/2010/11/main" uri="{DE250136-89BD-433C-8126-D09CA5730AF9}">
        <x15:connection id="Sheet1" autoDelete="1">
          <x15:rangePr sourceName="_xlcn.WorksheetConnection_FitnessClubAdvancedExcelAnalysisAssignment.xlsxSheet11"/>
        </x15:connection>
      </ext>
    </extLst>
  </connection>
</connections>
</file>

<file path=xl/sharedStrings.xml><?xml version="1.0" encoding="utf-8"?>
<sst xmlns="http://schemas.openxmlformats.org/spreadsheetml/2006/main" count="472" uniqueCount="129">
  <si>
    <t>Full_Name</t>
  </si>
  <si>
    <t>Age</t>
  </si>
  <si>
    <t>Gender</t>
  </si>
  <si>
    <t>Membership_Type</t>
  </si>
  <si>
    <t>Start_Date</t>
  </si>
  <si>
    <t>End_Date</t>
  </si>
  <si>
    <t>Monthly_Fee</t>
  </si>
  <si>
    <t>Attendance</t>
  </si>
  <si>
    <t>City</t>
  </si>
  <si>
    <t>Referred_By</t>
  </si>
  <si>
    <t>M001</t>
  </si>
  <si>
    <t>Anay Shanker</t>
  </si>
  <si>
    <t>Male</t>
  </si>
  <si>
    <t>Basic</t>
  </si>
  <si>
    <t>Bengaluru</t>
  </si>
  <si>
    <t>Hiran Shan</t>
  </si>
  <si>
    <t>M002</t>
  </si>
  <si>
    <t>Parinaaz Shanker</t>
  </si>
  <si>
    <t>Pune</t>
  </si>
  <si>
    <t>Kiara Kakar</t>
  </si>
  <si>
    <t>M003</t>
  </si>
  <si>
    <t>Aniruddh Batra</t>
  </si>
  <si>
    <t>Standard</t>
  </si>
  <si>
    <t>Hyderabad</t>
  </si>
  <si>
    <t>Jhanvi Chaudhary</t>
  </si>
  <si>
    <t>M004</t>
  </si>
  <si>
    <t>Madhup Kapur</t>
  </si>
  <si>
    <t>Female</t>
  </si>
  <si>
    <t>Tara Swaminathan</t>
  </si>
  <si>
    <t>M005</t>
  </si>
  <si>
    <t>Rasha Kakar</t>
  </si>
  <si>
    <t>Family</t>
  </si>
  <si>
    <t>Madhav Singh</t>
  </si>
  <si>
    <t>M006</t>
  </si>
  <si>
    <t>Ehsaan Batra</t>
  </si>
  <si>
    <t>Mumbai</t>
  </si>
  <si>
    <t>Shray Ramakrishnan</t>
  </si>
  <si>
    <t>M007</t>
  </si>
  <si>
    <t>Zara Bains</t>
  </si>
  <si>
    <t>M008</t>
  </si>
  <si>
    <t>Uthkarsh Baral</t>
  </si>
  <si>
    <t>Premium</t>
  </si>
  <si>
    <t>Kolkata</t>
  </si>
  <si>
    <t>M009</t>
  </si>
  <si>
    <t>Kashvi Char</t>
  </si>
  <si>
    <t>Nitara Comar</t>
  </si>
  <si>
    <t>M010</t>
  </si>
  <si>
    <t>Dhanush Varma</t>
  </si>
  <si>
    <t>Ranbir Karan</t>
  </si>
  <si>
    <t>M011</t>
  </si>
  <si>
    <t>Ishaan Goyal</t>
  </si>
  <si>
    <t>Rati Sanghvi</t>
  </si>
  <si>
    <t>M012</t>
  </si>
  <si>
    <t>Mahika Ravi</t>
  </si>
  <si>
    <t>Ishaan Kashyap</t>
  </si>
  <si>
    <t>M013</t>
  </si>
  <si>
    <t>Purab Reddy</t>
  </si>
  <si>
    <t>M014</t>
  </si>
  <si>
    <t>Tiya Soni</t>
  </si>
  <si>
    <t>M015</t>
  </si>
  <si>
    <t>Zara Dugar</t>
  </si>
  <si>
    <t>M016</t>
  </si>
  <si>
    <t>Lakshit Mander</t>
  </si>
  <si>
    <t>M017</t>
  </si>
  <si>
    <t>Neysa Krish</t>
  </si>
  <si>
    <t>M018</t>
  </si>
  <si>
    <t>Prerak Boase</t>
  </si>
  <si>
    <t>Delhi</t>
  </si>
  <si>
    <t>M019</t>
  </si>
  <si>
    <t>Siya Master</t>
  </si>
  <si>
    <t>M020</t>
  </si>
  <si>
    <t>Madhup Biswas</t>
  </si>
  <si>
    <t>Tanya Bajwa</t>
  </si>
  <si>
    <t>M021</t>
  </si>
  <si>
    <t>Indrans Ratti</t>
  </si>
  <si>
    <t>M022</t>
  </si>
  <si>
    <t>Kimaya Balay</t>
  </si>
  <si>
    <t>M023</t>
  </si>
  <si>
    <t>Eva Dass</t>
  </si>
  <si>
    <t>M024</t>
  </si>
  <si>
    <t>Pihu Wali</t>
  </si>
  <si>
    <t>M025</t>
  </si>
  <si>
    <t>Tiya Rege</t>
  </si>
  <si>
    <t>Adira Brar</t>
  </si>
  <si>
    <t>M026</t>
  </si>
  <si>
    <t>Aarav Sen</t>
  </si>
  <si>
    <t>M027</t>
  </si>
  <si>
    <t>Dishani Bera</t>
  </si>
  <si>
    <t>M028</t>
  </si>
  <si>
    <t>Indrans Grover</t>
  </si>
  <si>
    <t>M029</t>
  </si>
  <si>
    <t>Kismat Edwin</t>
  </si>
  <si>
    <t>M030</t>
  </si>
  <si>
    <t>Taran Vyas</t>
  </si>
  <si>
    <t>Nakul Balakrishnan</t>
  </si>
  <si>
    <t>M031</t>
  </si>
  <si>
    <t>Jiya Baral</t>
  </si>
  <si>
    <t>Darshit Sidhu</t>
  </si>
  <si>
    <t>M032</t>
  </si>
  <si>
    <t>Gokul Sahni</t>
  </si>
  <si>
    <t>M033</t>
  </si>
  <si>
    <t>Prerak Lalla</t>
  </si>
  <si>
    <t>M034</t>
  </si>
  <si>
    <t>Hrishita Shroff</t>
  </si>
  <si>
    <t>Riya Dugal</t>
  </si>
  <si>
    <t>M035</t>
  </si>
  <si>
    <t>Oorja Sachar</t>
  </si>
  <si>
    <t>Member_ID</t>
  </si>
  <si>
    <t>Membership_Duration_Months</t>
  </si>
  <si>
    <t>Referred</t>
  </si>
  <si>
    <t>Row Labels</t>
  </si>
  <si>
    <t>Not Referred</t>
  </si>
  <si>
    <t>(blank)</t>
  </si>
  <si>
    <t>Grand Total</t>
  </si>
  <si>
    <t>Average of Monthly_Fee</t>
  </si>
  <si>
    <t>Total_Revenue</t>
  </si>
  <si>
    <t>Sum of Total_Revenue</t>
  </si>
  <si>
    <t>Column Labels</t>
  </si>
  <si>
    <t>1. Which City + Membership Type + Referral combinations are most profitable?</t>
  </si>
  <si>
    <t>Average of Total_Revenue</t>
  </si>
  <si>
    <t>C2.What is the average revenue per member across different segments?</t>
  </si>
  <si>
    <t>Age_Group</t>
  </si>
  <si>
    <t>Count of Gender</t>
  </si>
  <si>
    <t>Gender-wise count of members per city</t>
  </si>
  <si>
    <t>Age distribution across Membership Types   18–30 = Youth  31–45 = Adult_x001E_  46+ = Seniors</t>
  </si>
  <si>
    <t>Adult</t>
  </si>
  <si>
    <t>Seniors</t>
  </si>
  <si>
    <t>Youth</t>
  </si>
  <si>
    <t>Count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</si>
</sst>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0" fontId="0" fillId="0" borderId="0" xfId="0" applyAlignment="1">
      <alignment horizontal="center"/>
    </xf>
    <xf numFmtId="1"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2" borderId="0" xfId="0" applyFill="1"/>
    <xf numFmtId="14" fontId="0" fillId="0" borderId="0" xfId="0" applyNumberFormat="1" applyAlignment="1">
      <alignment horizontal="center"/>
    </xf>
    <xf numFmtId="2" fontId="0" fillId="0" borderId="0" xfId="0" applyNumberFormat="1" applyAlignment="1">
      <alignment horizontal="center"/>
    </xf>
    <xf numFmtId="0" fontId="0" fillId="0" borderId="0" xfId="0" applyNumberFormat="1"/>
  </cellXfs>
  <cellStyles count="1">
    <cellStyle name="Normal" xfId="0" builtinId="0"/>
  </cellStyles>
  <dxfs count="38">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color rgb="FFFF0000"/>
      </font>
    </dxf>
    <dxf>
      <font>
        <color rgb="FFC00000"/>
      </font>
    </dxf>
    <dxf>
      <font>
        <color rgb="FFFF0000"/>
      </font>
    </dxf>
    <dxf>
      <font>
        <color rgb="FFFF0000"/>
      </font>
    </dxf>
    <dxf>
      <font>
        <color rgb="FFC00000"/>
      </font>
    </dxf>
    <dxf>
      <font>
        <color rgb="FFFF0000"/>
      </font>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customXml" Target="../customXml/item1.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[Fitness Club Advanced Excel Analysis Assignment.xlsx]Task 5.1!PivotTable5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5.1'!$B$4</c:f>
              <c:strCache>
                <c:ptCount val="1"/>
                <c:pt idx="0">
                  <c:v>Total</c:v>
                </c:pt>
              </c:strCache>
            </c:strRef>
          </c:tx>
          <c:spPr>
            <a:solidFill>
              <a:schemeClr val="accent1"/>
            </a:solidFill>
            <a:ln>
              <a:noFill/>
            </a:ln>
            <a:effectLst/>
          </c:spPr>
          <c:invertIfNegative val="0"/>
          <c:cat>
            <c:multiLvlStrRef>
              <c:f>'Task 5.1'!$A$5:$A$12</c:f>
              <c:multiLvlStrCache>
                <c:ptCount val="4"/>
                <c:lvl>
                  <c:pt idx="0">
                    <c:v>Basic</c:v>
                  </c:pt>
                  <c:pt idx="1">
                    <c:v>Standard</c:v>
                  </c:pt>
                  <c:pt idx="2">
                    <c:v>Basic</c:v>
                  </c:pt>
                  <c:pt idx="3">
                    <c:v>Premium</c:v>
                  </c:pt>
                </c:lvl>
                <c:lvl>
                  <c:pt idx="0">
                    <c:v>Not Referred</c:v>
                  </c:pt>
                  <c:pt idx="2">
                    <c:v>Referred</c:v>
                  </c:pt>
                </c:lvl>
                <c:lvl>
                  <c:pt idx="0">
                    <c:v>Pune</c:v>
                  </c:pt>
                </c:lvl>
              </c:multiLvlStrCache>
            </c:multiLvlStrRef>
          </c:cat>
          <c:val>
            <c:numRef>
              <c:f>'Task 5.1'!$B$5:$B$12</c:f>
              <c:numCache>
                <c:formatCode>General</c:formatCode>
                <c:ptCount val="4"/>
                <c:pt idx="0">
                  <c:v>20000</c:v>
                </c:pt>
                <c:pt idx="1">
                  <c:v>60000</c:v>
                </c:pt>
                <c:pt idx="2">
                  <c:v>20000</c:v>
                </c:pt>
                <c:pt idx="3">
                  <c:v>45000</c:v>
                </c:pt>
              </c:numCache>
            </c:numRef>
          </c:val>
          <c:extLst>
            <c:ext xmlns:c16="http://schemas.microsoft.com/office/drawing/2014/chart" uri="{C3380CC4-5D6E-409C-BE32-E72D297353CC}">
              <c16:uniqueId val="{00000000-93B3-474F-8454-979E82418160}"/>
            </c:ext>
          </c:extLst>
        </c:ser>
        <c:dLbls>
          <c:showLegendKey val="0"/>
          <c:showVal val="0"/>
          <c:showCatName val="0"/>
          <c:showSerName val="0"/>
          <c:showPercent val="0"/>
          <c:showBubbleSize val="0"/>
        </c:dLbls>
        <c:gapWidth val="219"/>
        <c:overlap val="-27"/>
        <c:axId val="1937632"/>
        <c:axId val="1938112"/>
      </c:barChart>
      <c:catAx>
        <c:axId val="193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112"/>
        <c:crosses val="autoZero"/>
        <c:auto val="1"/>
        <c:lblAlgn val="ctr"/>
        <c:lblOffset val="100"/>
        <c:noMultiLvlLbl val="0"/>
      </c:catAx>
      <c:valAx>
        <c:axId val="1938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[Fitness Club Advanced Excel Analysis Assignment.xlsx]Task 5.2!PivotTable15</c:name>
    <c:fmtId val="0"/>
  </c:pivotSource>
  <c:chart>
    <c:title>
      <c:layout>
        <c:manualLayout>
          <c:xMode val="edge"/>
          <c:yMode val="edge"/>
          <c:x val="0.46795271987059006"/>
          <c:y val="8.92603588485865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'Task 5.2'!$B$3</c:f>
              <c:strCache>
                <c:ptCount val="1"/>
                <c:pt idx="0">
                  <c:v>Total</c:v>
                </c:pt>
              </c:strCache>
            </c:strRef>
          </c:tx>
          <c:spPr>
            <a:solidFill>
              <a:schemeClr val="accent1"/>
            </a:solidFill>
            <a:ln>
              <a:noFill/>
            </a:ln>
            <a:effectLst/>
            <a:sp3d/>
          </c:spPr>
          <c:invertIfNegative val="0"/>
          <c:cat>
            <c:multiLvlStrRef>
              <c:f>'Task 5.2'!$A$4:$A$11</c:f>
              <c:multiLvlStrCache>
                <c:ptCount val="4"/>
                <c:lvl>
                  <c:pt idx="0">
                    <c:v>Basic</c:v>
                  </c:pt>
                  <c:pt idx="1">
                    <c:v>Standard</c:v>
                  </c:pt>
                  <c:pt idx="2">
                    <c:v>Basic</c:v>
                  </c:pt>
                  <c:pt idx="3">
                    <c:v>Premium</c:v>
                  </c:pt>
                </c:lvl>
                <c:lvl>
                  <c:pt idx="0">
                    <c:v>Not Referred</c:v>
                  </c:pt>
                  <c:pt idx="2">
                    <c:v>Referred</c:v>
                  </c:pt>
                </c:lvl>
                <c:lvl>
                  <c:pt idx="0">
                    <c:v>Pune</c:v>
                  </c:pt>
                </c:lvl>
              </c:multiLvlStrCache>
            </c:multiLvlStrRef>
          </c:cat>
          <c:val>
            <c:numRef>
              <c:f>'Task 5.2'!$B$4:$B$11</c:f>
              <c:numCache>
                <c:formatCode>General</c:formatCode>
                <c:ptCount val="4"/>
                <c:pt idx="0">
                  <c:v>20000</c:v>
                </c:pt>
                <c:pt idx="1">
                  <c:v>30000</c:v>
                </c:pt>
                <c:pt idx="2">
                  <c:v>20000</c:v>
                </c:pt>
                <c:pt idx="3">
                  <c:v>45000</c:v>
                </c:pt>
              </c:numCache>
            </c:numRef>
          </c:val>
          <c:extLst>
            <c:ext xmlns:c16="http://schemas.microsoft.com/office/drawing/2014/chart" uri="{C3380CC4-5D6E-409C-BE32-E72D297353CC}">
              <c16:uniqueId val="{00000000-F624-4DCF-B7A9-069CA781319A}"/>
            </c:ext>
          </c:extLst>
        </c:ser>
        <c:dLbls>
          <c:showLegendKey val="0"/>
          <c:showVal val="0"/>
          <c:showCatName val="0"/>
          <c:showSerName val="0"/>
          <c:showPercent val="0"/>
          <c:showBubbleSize val="0"/>
        </c:dLbls>
        <c:gapWidth val="150"/>
        <c:shape val="box"/>
        <c:axId val="204704527"/>
        <c:axId val="204705967"/>
        <c:axId val="0"/>
      </c:bar3DChart>
      <c:catAx>
        <c:axId val="2047045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05967"/>
        <c:crosses val="autoZero"/>
        <c:auto val="1"/>
        <c:lblAlgn val="ctr"/>
        <c:lblOffset val="100"/>
        <c:noMultiLvlLbl val="0"/>
      </c:catAx>
      <c:valAx>
        <c:axId val="204705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04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[Fitness Club Advanced Excel Analysis Assignment.xlsx]Task 5.1!PivotTable5</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5.1'!$B$4</c:f>
              <c:strCache>
                <c:ptCount val="1"/>
                <c:pt idx="0">
                  <c:v>Total</c:v>
                </c:pt>
              </c:strCache>
            </c:strRef>
          </c:tx>
          <c:spPr>
            <a:solidFill>
              <a:schemeClr val="accent1"/>
            </a:solidFill>
            <a:ln>
              <a:noFill/>
            </a:ln>
            <a:effectLst/>
          </c:spPr>
          <c:invertIfNegative val="0"/>
          <c:cat>
            <c:multiLvlStrRef>
              <c:f>'Task 5.1'!$A$5:$A$12</c:f>
              <c:multiLvlStrCache>
                <c:ptCount val="4"/>
                <c:lvl>
                  <c:pt idx="0">
                    <c:v>Basic</c:v>
                  </c:pt>
                  <c:pt idx="1">
                    <c:v>Standard</c:v>
                  </c:pt>
                  <c:pt idx="2">
                    <c:v>Basic</c:v>
                  </c:pt>
                  <c:pt idx="3">
                    <c:v>Premium</c:v>
                  </c:pt>
                </c:lvl>
                <c:lvl>
                  <c:pt idx="0">
                    <c:v>Not Referred</c:v>
                  </c:pt>
                  <c:pt idx="2">
                    <c:v>Referred</c:v>
                  </c:pt>
                </c:lvl>
                <c:lvl>
                  <c:pt idx="0">
                    <c:v>Pune</c:v>
                  </c:pt>
                </c:lvl>
              </c:multiLvlStrCache>
            </c:multiLvlStrRef>
          </c:cat>
          <c:val>
            <c:numRef>
              <c:f>'Task 5.1'!$B$5:$B$12</c:f>
              <c:numCache>
                <c:formatCode>General</c:formatCode>
                <c:ptCount val="4"/>
                <c:pt idx="0">
                  <c:v>20000</c:v>
                </c:pt>
                <c:pt idx="1">
                  <c:v>60000</c:v>
                </c:pt>
                <c:pt idx="2">
                  <c:v>20000</c:v>
                </c:pt>
                <c:pt idx="3">
                  <c:v>45000</c:v>
                </c:pt>
              </c:numCache>
            </c:numRef>
          </c:val>
          <c:extLst>
            <c:ext xmlns:c16="http://schemas.microsoft.com/office/drawing/2014/chart" uri="{C3380CC4-5D6E-409C-BE32-E72D297353CC}">
              <c16:uniqueId val="{00000000-30EF-4B0D-A445-6272DEC5075A}"/>
            </c:ext>
          </c:extLst>
        </c:ser>
        <c:dLbls>
          <c:showLegendKey val="0"/>
          <c:showVal val="0"/>
          <c:showCatName val="0"/>
          <c:showSerName val="0"/>
          <c:showPercent val="0"/>
          <c:showBubbleSize val="0"/>
        </c:dLbls>
        <c:gapWidth val="219"/>
        <c:overlap val="-27"/>
        <c:axId val="1937632"/>
        <c:axId val="1938112"/>
      </c:barChart>
      <c:catAx>
        <c:axId val="193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112"/>
        <c:crosses val="autoZero"/>
        <c:auto val="1"/>
        <c:lblAlgn val="ctr"/>
        <c:lblOffset val="100"/>
        <c:noMultiLvlLbl val="0"/>
      </c:catAx>
      <c:valAx>
        <c:axId val="1938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[Fitness Club Advanced Excel Analysis Assignment.xlsx]Task 5.2!PivotTable15</c:name>
    <c:fmtId val="5"/>
  </c:pivotSource>
  <c:chart>
    <c:title>
      <c:layout>
        <c:manualLayout>
          <c:xMode val="edge"/>
          <c:yMode val="edge"/>
          <c:x val="0.46980282182581007"/>
          <c:y val="6.87685555698980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'Task 5.2'!$B$3</c:f>
              <c:strCache>
                <c:ptCount val="1"/>
                <c:pt idx="0">
                  <c:v>Total</c:v>
                </c:pt>
              </c:strCache>
            </c:strRef>
          </c:tx>
          <c:spPr>
            <a:solidFill>
              <a:schemeClr val="accent1"/>
            </a:solidFill>
            <a:ln>
              <a:noFill/>
            </a:ln>
            <a:effectLst/>
            <a:sp3d/>
          </c:spPr>
          <c:invertIfNegative val="0"/>
          <c:cat>
            <c:multiLvlStrRef>
              <c:f>'Task 5.2'!$A$4:$A$11</c:f>
              <c:multiLvlStrCache>
                <c:ptCount val="4"/>
                <c:lvl>
                  <c:pt idx="0">
                    <c:v>Basic</c:v>
                  </c:pt>
                  <c:pt idx="1">
                    <c:v>Standard</c:v>
                  </c:pt>
                  <c:pt idx="2">
                    <c:v>Basic</c:v>
                  </c:pt>
                  <c:pt idx="3">
                    <c:v>Premium</c:v>
                  </c:pt>
                </c:lvl>
                <c:lvl>
                  <c:pt idx="0">
                    <c:v>Not Referred</c:v>
                  </c:pt>
                  <c:pt idx="2">
                    <c:v>Referred</c:v>
                  </c:pt>
                </c:lvl>
                <c:lvl>
                  <c:pt idx="0">
                    <c:v>Pune</c:v>
                  </c:pt>
                </c:lvl>
              </c:multiLvlStrCache>
            </c:multiLvlStrRef>
          </c:cat>
          <c:val>
            <c:numRef>
              <c:f>'Task 5.2'!$B$4:$B$11</c:f>
              <c:numCache>
                <c:formatCode>General</c:formatCode>
                <c:ptCount val="4"/>
                <c:pt idx="0">
                  <c:v>20000</c:v>
                </c:pt>
                <c:pt idx="1">
                  <c:v>30000</c:v>
                </c:pt>
                <c:pt idx="2">
                  <c:v>20000</c:v>
                </c:pt>
                <c:pt idx="3">
                  <c:v>45000</c:v>
                </c:pt>
              </c:numCache>
            </c:numRef>
          </c:val>
          <c:extLst>
            <c:ext xmlns:c16="http://schemas.microsoft.com/office/drawing/2014/chart" uri="{C3380CC4-5D6E-409C-BE32-E72D297353CC}">
              <c16:uniqueId val="{00000000-C559-436B-8DCB-3DB41426028D}"/>
            </c:ext>
          </c:extLst>
        </c:ser>
        <c:dLbls>
          <c:showLegendKey val="0"/>
          <c:showVal val="0"/>
          <c:showCatName val="0"/>
          <c:showSerName val="0"/>
          <c:showPercent val="0"/>
          <c:showBubbleSize val="0"/>
        </c:dLbls>
        <c:gapWidth val="150"/>
        <c:shape val="box"/>
        <c:axId val="204704527"/>
        <c:axId val="204705967"/>
        <c:axId val="0"/>
      </c:bar3DChart>
      <c:catAx>
        <c:axId val="2047045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05967"/>
        <c:crosses val="autoZero"/>
        <c:auto val="1"/>
        <c:lblAlgn val="ctr"/>
        <c:lblOffset val="100"/>
        <c:noMultiLvlLbl val="0"/>
      </c:catAx>
      <c:valAx>
        <c:axId val="204705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04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323850</xdr:colOff>
      <xdr:row>1</xdr:row>
      <xdr:rowOff>114300</xdr:rowOff>
    </xdr:from>
    <xdr:to>
      <xdr:col>17</xdr:col>
      <xdr:colOff>254000</xdr:colOff>
      <xdr:row>22</xdr:row>
      <xdr:rowOff>101600</xdr:rowOff>
    </xdr:to>
    <xdr:graphicFrame macro="">
      <xdr:nvGraphicFramePr>
        <xdr:cNvPr id="3" name="Chart 2">
          <a:extLst>
            <a:ext uri="{FF2B5EF4-FFF2-40B4-BE49-F238E27FC236}">
              <a16:creationId xmlns:a16="http://schemas.microsoft.com/office/drawing/2014/main" id="{ECB19CA7-1EBC-6568-BF83-87FE4AC87A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533400</xdr:colOff>
      <xdr:row>35</xdr:row>
      <xdr:rowOff>158750</xdr:rowOff>
    </xdr:from>
    <xdr:to>
      <xdr:col>14</xdr:col>
      <xdr:colOff>82550</xdr:colOff>
      <xdr:row>52</xdr:row>
      <xdr:rowOff>127000</xdr:rowOff>
    </xdr:to>
    <xdr:graphicFrame macro="">
      <xdr:nvGraphicFramePr>
        <xdr:cNvPr id="2" name="Chart 1">
          <a:extLst>
            <a:ext uri="{FF2B5EF4-FFF2-40B4-BE49-F238E27FC236}">
              <a16:creationId xmlns:a16="http://schemas.microsoft.com/office/drawing/2014/main" id="{0AE0F0E3-ACDD-A7A6-275C-19275CE4B6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101600</xdr:colOff>
      <xdr:row>0</xdr:row>
      <xdr:rowOff>114300</xdr:rowOff>
    </xdr:from>
    <xdr:to>
      <xdr:col>10</xdr:col>
      <xdr:colOff>247650</xdr:colOff>
      <xdr:row>18</xdr:row>
      <xdr:rowOff>120650</xdr:rowOff>
    </xdr:to>
    <xdr:graphicFrame macro="">
      <xdr:nvGraphicFramePr>
        <xdr:cNvPr id="3" name="Chart 2">
          <a:extLst>
            <a:ext uri="{FF2B5EF4-FFF2-40B4-BE49-F238E27FC236}">
              <a16:creationId xmlns:a16="http://schemas.microsoft.com/office/drawing/2014/main" id="{E64F5E43-89B0-4EAF-B69E-C4A079B5F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247650</xdr:colOff>
      <xdr:row>0</xdr:row>
      <xdr:rowOff>114300</xdr:rowOff>
    </xdr:from>
    <xdr:to>
      <xdr:col>19</xdr:col>
      <xdr:colOff>152400</xdr:colOff>
      <xdr:row>18</xdr:row>
      <xdr:rowOff>101600</xdr:rowOff>
    </xdr:to>
    <xdr:graphicFrame macro="">
      <xdr:nvGraphicFramePr>
        <xdr:cNvPr id="4" name="Chart 3">
          <a:extLst>
            <a:ext uri="{FF2B5EF4-FFF2-40B4-BE49-F238E27FC236}">
              <a16:creationId xmlns:a16="http://schemas.microsoft.com/office/drawing/2014/main" id="{4888C7B8-2A2F-4461-9A65-E97662E2DE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133400</xdr:colOff>
      <xdr:row>0</xdr:row>
      <xdr:rowOff>118550</xdr:rowOff>
    </xdr:from>
    <xdr:to>
      <xdr:col>2</xdr:col>
      <xdr:colOff>88950</xdr:colOff>
      <xdr:row>13</xdr:row>
      <xdr:rowOff>150300</xdr:rowOff>
    </xdr:to>
    <mc:AlternateContent xmlns:mc="http://schemas.openxmlformats.org/markup-compatibility/2006" xmlns:a14="http://schemas.microsoft.com/office/drawing/2010/main">
      <mc:Choice Requires="a14">
        <xdr:graphicFrame macro="">
          <xdr:nvGraphicFramePr>
            <xdr:cNvPr id="5" name="City">
              <a:extLst>
                <a:ext uri="{FF2B5EF4-FFF2-40B4-BE49-F238E27FC236}">
                  <a16:creationId xmlns:a16="http://schemas.microsoft.com/office/drawing/2014/main" id="{C0F94D0A-3267-33BC-FEDE-65E09406BB8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33400" y="118550"/>
              <a:ext cx="1174750" cy="2425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RA PRAKASH UPADHYAY" refreshedDate="45904.088075462962" createdVersion="8" refreshedVersion="8" minRefreshableVersion="3" recordCount="36" xr:uid="{9D197A7A-4742-4921-8A62-A5B4E85923B4}">
  <cacheSource type="worksheet">
    <worksheetSource name="Sheet1"/>
  </cacheSource>
  <cacheFields count="13">
    <cacheField name="Member_ID" numFmtId="0">
      <sharedItems containsBlank="1"/>
    </cacheField>
    <cacheField name="Full_Name" numFmtId="0">
      <sharedItems containsBlank="1"/>
    </cacheField>
    <cacheField name="Age" numFmtId="0">
      <sharedItems containsString="0" containsBlank="1" containsNumber="1" containsInteger="1" minValue="19" maxValue="59"/>
    </cacheField>
    <cacheField name="Gender" numFmtId="0">
      <sharedItems containsBlank="1"/>
    </cacheField>
    <cacheField name="Membership_Type" numFmtId="0">
      <sharedItems containsBlank="1"/>
    </cacheField>
    <cacheField name="Start_Date" numFmtId="0">
      <sharedItems containsNonDate="0" containsDate="1" containsString="0" containsBlank="1" minDate="2025-02-14T00:00:00" maxDate="2025-03-21T00:00:00"/>
    </cacheField>
    <cacheField name="End_Date" numFmtId="0">
      <sharedItems containsNonDate="0" containsDate="1" containsString="0" containsBlank="1" minDate="2025-03-11T00:00:00" maxDate="2025-04-15T00:00:00"/>
    </cacheField>
    <cacheField name="Membership_Duration_Months" numFmtId="0">
      <sharedItems containsString="0" containsBlank="1" containsNumber="1" containsInteger="1" minValue="25" maxValue="25"/>
    </cacheField>
    <cacheField name="Monthly_Fee" numFmtId="0">
      <sharedItems containsString="0" containsBlank="1" containsNumber="1" containsInteger="1" minValue="800" maxValue="2500"/>
    </cacheField>
    <cacheField name="Attendance" numFmtId="0">
      <sharedItems containsString="0" containsBlank="1" containsNumber="1" containsInteger="1" minValue="2" maxValue="30"/>
    </cacheField>
    <cacheField name="City" numFmtId="0">
      <sharedItems containsBlank="1"/>
    </cacheField>
    <cacheField name="Referred_By" numFmtId="0">
      <sharedItems containsBlank="1"/>
    </cacheField>
    <cacheField name="Referred" numFmtId="0">
      <sharedItems containsBlank="1" count="3">
        <s v="Not Referred"/>
        <s v="Referred"/>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RA PRAKASH UPADHYAY" refreshedDate="45904.093805092591" backgroundQuery="1" createdVersion="8" refreshedVersion="8" minRefreshableVersion="3" recordCount="0" supportSubquery="1" supportAdvancedDrill="1" xr:uid="{7168C5F0-32FF-41DC-BE86-21A7A58F0417}">
  <cacheSource type="external" connectionId="4"/>
  <cacheFields count="3">
    <cacheField name="[Measures].[Sum of Total_Revenue]" caption="Sum of Total_Revenue" numFmtId="0" hierarchy="16" level="32767"/>
    <cacheField name="[Sheet1].[Membership_Type].[Membership_Type]" caption="Membership_Type" numFmtId="0" hierarchy="4" level="1">
      <sharedItems containsBlank="1" count="5">
        <m/>
        <s v="Basic"/>
        <s v="Family"/>
        <s v="Premium"/>
        <s v="Standard"/>
      </sharedItems>
    </cacheField>
    <cacheField name="[Sheet1].[City].[City]" caption="City" numFmtId="0" hierarchy="10" level="1">
      <sharedItems containsBlank="1" count="7">
        <m/>
        <s v="Bengaluru"/>
        <s v="Delhi"/>
        <s v="Hyderabad"/>
        <s v="Kolkata"/>
        <s v="Mumbai"/>
        <s v="Pune"/>
      </sharedItems>
    </cacheField>
  </cacheFields>
  <cacheHierarchies count="18">
    <cacheHierarchy uniqueName="[Sheet1].[Member_ID]" caption="Member_ID" attribute="1" defaultMemberUniqueName="[Sheet1].[Member_ID].[All]" allUniqueName="[Sheet1].[Member_ID].[All]" dimensionUniqueName="[Sheet1]" displayFolder="" count="0" memberValueDatatype="130" unbalanced="0"/>
    <cacheHierarchy uniqueName="[Sheet1].[Full_Name]" caption="Full_Name" attribute="1" defaultMemberUniqueName="[Sheet1].[Full_Name].[All]" allUniqueName="[Sheet1].[Full_Name].[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Gender]" caption="Gender" attribute="1" defaultMemberUniqueName="[Sheet1].[Gender].[All]" allUniqueName="[Sheet1].[Gender].[All]" dimensionUniqueName="[Sheet1]" displayFolder="" count="0" memberValueDatatype="130" unbalanced="0"/>
    <cacheHierarchy uniqueName="[Sheet1].[Membership_Type]" caption="Membership_Type" attribute="1" defaultMemberUniqueName="[Sheet1].[Membership_Type].[All]" allUniqueName="[Sheet1].[Membership_Type].[All]" dimensionUniqueName="[Sheet1]" displayFolder="" count="2" memberValueDatatype="130" unbalanced="0">
      <fieldsUsage count="2">
        <fieldUsage x="-1"/>
        <fieldUsage x="1"/>
      </fieldsUsage>
    </cacheHierarchy>
    <cacheHierarchy uniqueName="[Sheet1].[Start_Date]" caption="Start_Date" attribute="1" time="1" defaultMemberUniqueName="[Sheet1].[Start_Date].[All]" allUniqueName="[Sheet1].[Start_Date].[All]" dimensionUniqueName="[Sheet1]" displayFolder="" count="0" memberValueDatatype="7" unbalanced="0"/>
    <cacheHierarchy uniqueName="[Sheet1].[End_Date]" caption="End_Date" attribute="1" time="1" defaultMemberUniqueName="[Sheet1].[End_Date].[All]" allUniqueName="[Sheet1].[End_Date].[All]" dimensionUniqueName="[Sheet1]" displayFolder="" count="0" memberValueDatatype="7" unbalanced="0"/>
    <cacheHierarchy uniqueName="[Sheet1].[Membership_Duration_Months]" caption="Membership_Duration_Months" attribute="1" defaultMemberUniqueName="[Sheet1].[Membership_Duration_Months].[All]" allUniqueName="[Sheet1].[Membership_Duration_Months].[All]" dimensionUniqueName="[Sheet1]" displayFolder="" count="0" memberValueDatatype="20" unbalanced="0"/>
    <cacheHierarchy uniqueName="[Sheet1].[Monthly_Fee]" caption="Monthly_Fee" attribute="1" defaultMemberUniqueName="[Sheet1].[Monthly_Fee].[All]" allUniqueName="[Sheet1].[Monthly_Fee].[All]" dimensionUniqueName="[Sheet1]" displayFolder="" count="0" memberValueDatatype="20" unbalanced="0"/>
    <cacheHierarchy uniqueName="[Sheet1].[Attendance]" caption="Attendance" attribute="1" defaultMemberUniqueName="[Sheet1].[Attendance].[All]" allUniqueName="[Sheet1].[Attendance].[All]" dimensionUniqueName="[Sheet1]" displayFolder="" count="0" memberValueDatatype="20" unbalanced="0"/>
    <cacheHierarchy uniqueName="[Sheet1].[City]" caption="City" attribute="1" defaultMemberUniqueName="[Sheet1].[City].[All]" allUniqueName="[Sheet1].[City].[All]" dimensionUniqueName="[Sheet1]" displayFolder="" count="2" memberValueDatatype="130" unbalanced="0">
      <fieldsUsage count="2">
        <fieldUsage x="-1"/>
        <fieldUsage x="2"/>
      </fieldsUsage>
    </cacheHierarchy>
    <cacheHierarchy uniqueName="[Sheet1].[Referred_By]" caption="Referred_By" attribute="1" defaultMemberUniqueName="[Sheet1].[Referred_By].[All]" allUniqueName="[Sheet1].[Referred_By].[All]" dimensionUniqueName="[Sheet1]" displayFolder="" count="0" memberValueDatatype="130" unbalanced="0"/>
    <cacheHierarchy uniqueName="[Sheet1].[Referred]" caption="Referred" attribute="1" defaultMemberUniqueName="[Sheet1].[Referred].[All]" allUniqueName="[Sheet1].[Referred].[All]" dimensionUniqueName="[Sheet1]" displayFolder="" count="0" memberValueDatatype="130" unbalanced="0"/>
    <cacheHierarchy uniqueName="[Sheet1].[Total_Revenue]" caption="Total_Revenue" attribute="1" defaultMemberUniqueName="[Sheet1].[Total_Revenue].[All]" allUniqueName="[Sheet1].[Total_Revenue].[All]" dimensionUniqueName="[Sheet1]" displayFolder="" count="0" memberValueDatatype="20"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l_Revenue]" caption="Sum of Total_Revenue" measure="1" displayFolder="" measureGroup="Sheet1" count="0" oneField="1" hidden="1">
      <fieldsUsage count="1">
        <fieldUsage x="0"/>
      </fieldsUsage>
      <extLst>
        <ext xmlns:x15="http://schemas.microsoft.com/office/spreadsheetml/2010/11/main" uri="{B97F6D7D-B522-45F9-BDA1-12C45D357490}">
          <x15:cacheHierarchy aggregatedColumn="13"/>
        </ext>
      </extLst>
    </cacheHierarchy>
    <cacheHierarchy uniqueName="[Measures].[Average of Total_Revenue]" caption="Average of Total_Revenue" measure="1" displayFolder="" measureGroup="Sheet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RA PRAKASH UPADHYAY" refreshedDate="45904.19195335648" backgroundQuery="1" createdVersion="8" refreshedVersion="8" minRefreshableVersion="3" recordCount="0" supportSubquery="1" supportAdvancedDrill="1" xr:uid="{2A998D56-53F5-41A1-8E70-740E99AC8D3E}">
  <cacheSource type="external" connectionId="4"/>
  <cacheFields count="4">
    <cacheField name="[Sheet1].[City].[City]" caption="City" numFmtId="0" hierarchy="10" level="1">
      <sharedItems count="1">
        <s v="Pune"/>
      </sharedItems>
    </cacheField>
    <cacheField name="[Sheet1].[Membership_Type].[Membership_Type]" caption="Membership_Type" numFmtId="0" hierarchy="4" level="1">
      <sharedItems count="3">
        <s v="Basic"/>
        <s v="Standard"/>
        <s v="Premium"/>
      </sharedItems>
    </cacheField>
    <cacheField name="[Sheet1].[Referred].[Referred]" caption="Referred" numFmtId="0" hierarchy="12" level="1">
      <sharedItems count="2">
        <s v="Not Referred"/>
        <s v="Referred"/>
      </sharedItems>
    </cacheField>
    <cacheField name="[Measures].[Average of Total_Revenue]" caption="Average of Total_Revenue" numFmtId="0" hierarchy="17" level="32767"/>
  </cacheFields>
  <cacheHierarchies count="18">
    <cacheHierarchy uniqueName="[Sheet1].[Member_ID]" caption="Member_ID" attribute="1" defaultMemberUniqueName="[Sheet1].[Member_ID].[All]" allUniqueName="[Sheet1].[Member_ID].[All]" dimensionUniqueName="[Sheet1]" displayFolder="" count="2" memberValueDatatype="130" unbalanced="0"/>
    <cacheHierarchy uniqueName="[Sheet1].[Full_Name]" caption="Full_Name" attribute="1" defaultMemberUniqueName="[Sheet1].[Full_Name].[All]" allUniqueName="[Sheet1].[Full_Name].[All]" dimensionUniqueName="[Sheet1]" displayFolder="" count="2" memberValueDatatype="130" unbalanced="0"/>
    <cacheHierarchy uniqueName="[Sheet1].[Age]" caption="Age" attribute="1" defaultMemberUniqueName="[Sheet1].[Age].[All]" allUniqueName="[Sheet1].[Age].[All]" dimensionUniqueName="[Sheet1]" displayFolder="" count="2" memberValueDatatype="20" unbalanced="0"/>
    <cacheHierarchy uniqueName="[Sheet1].[Gender]" caption="Gender" attribute="1" defaultMemberUniqueName="[Sheet1].[Gender].[All]" allUniqueName="[Sheet1].[Gender].[All]" dimensionUniqueName="[Sheet1]" displayFolder="" count="2" memberValueDatatype="130" unbalanced="0"/>
    <cacheHierarchy uniqueName="[Sheet1].[Membership_Type]" caption="Membership_Type" attribute="1" defaultMemberUniqueName="[Sheet1].[Membership_Type].[All]" allUniqueName="[Sheet1].[Membership_Type].[All]" dimensionUniqueName="[Sheet1]" displayFolder="" count="2" memberValueDatatype="130" unbalanced="0">
      <fieldsUsage count="2">
        <fieldUsage x="-1"/>
        <fieldUsage x="1"/>
      </fieldsUsage>
    </cacheHierarchy>
    <cacheHierarchy uniqueName="[Sheet1].[Start_Date]" caption="Start_Date" attribute="1" time="1" defaultMemberUniqueName="[Sheet1].[Start_Date].[All]" allUniqueName="[Sheet1].[Start_Date].[All]" dimensionUniqueName="[Sheet1]" displayFolder="" count="2" memberValueDatatype="7" unbalanced="0"/>
    <cacheHierarchy uniqueName="[Sheet1].[End_Date]" caption="End_Date" attribute="1" time="1" defaultMemberUniqueName="[Sheet1].[End_Date].[All]" allUniqueName="[Sheet1].[End_Date].[All]" dimensionUniqueName="[Sheet1]" displayFolder="" count="2" memberValueDatatype="7" unbalanced="0"/>
    <cacheHierarchy uniqueName="[Sheet1].[Membership_Duration_Months]" caption="Membership_Duration_Months" attribute="1" defaultMemberUniqueName="[Sheet1].[Membership_Duration_Months].[All]" allUniqueName="[Sheet1].[Membership_Duration_Months].[All]" dimensionUniqueName="[Sheet1]" displayFolder="" count="2" memberValueDatatype="20" unbalanced="0"/>
    <cacheHierarchy uniqueName="[Sheet1].[Monthly_Fee]" caption="Monthly_Fee" attribute="1" defaultMemberUniqueName="[Sheet1].[Monthly_Fee].[All]" allUniqueName="[Sheet1].[Monthly_Fee].[All]" dimensionUniqueName="[Sheet1]" displayFolder="" count="2" memberValueDatatype="20" unbalanced="0"/>
    <cacheHierarchy uniqueName="[Sheet1].[Attendance]" caption="Attendance" attribute="1" defaultMemberUniqueName="[Sheet1].[Attendance].[All]" allUniqueName="[Sheet1].[Attendance].[All]" dimensionUniqueName="[Sheet1]" displayFolder="" count="2" memberValueDatatype="20" unbalanced="0"/>
    <cacheHierarchy uniqueName="[Sheet1].[City]" caption="City" attribute="1" defaultMemberUniqueName="[Sheet1].[City].[All]" allUniqueName="[Sheet1].[City].[All]" dimensionUniqueName="[Sheet1]" displayFolder="" count="2" memberValueDatatype="130" unbalanced="0">
      <fieldsUsage count="2">
        <fieldUsage x="-1"/>
        <fieldUsage x="0"/>
      </fieldsUsage>
    </cacheHierarchy>
    <cacheHierarchy uniqueName="[Sheet1].[Referred_By]" caption="Referred_By" attribute="1" defaultMemberUniqueName="[Sheet1].[Referred_By].[All]" allUniqueName="[Sheet1].[Referred_By].[All]" dimensionUniqueName="[Sheet1]" displayFolder="" count="2" memberValueDatatype="130" unbalanced="0"/>
    <cacheHierarchy uniqueName="[Sheet1].[Referred]" caption="Referred" attribute="1" defaultMemberUniqueName="[Sheet1].[Referred].[All]" allUniqueName="[Sheet1].[Referred].[All]" dimensionUniqueName="[Sheet1]" displayFolder="" count="2" memberValueDatatype="130" unbalanced="0">
      <fieldsUsage count="2">
        <fieldUsage x="-1"/>
        <fieldUsage x="2"/>
      </fieldsUsage>
    </cacheHierarchy>
    <cacheHierarchy uniqueName="[Sheet1].[Total_Revenue]" caption="Total_Revenue" attribute="1" defaultMemberUniqueName="[Sheet1].[Total_Revenue].[All]" allUniqueName="[Sheet1].[Total_Revenue].[All]" dimensionUniqueName="[Sheet1]" displayFolder="" count="2" memberValueDatatype="20"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l_Revenue]" caption="Sum of Total_Revenue" measure="1" displayFolder="" measureGroup="Sheet1" count="0" hidden="1">
      <extLst>
        <ext xmlns:x15="http://schemas.microsoft.com/office/spreadsheetml/2010/11/main" uri="{B97F6D7D-B522-45F9-BDA1-12C45D357490}">
          <x15:cacheHierarchy aggregatedColumn="13"/>
        </ext>
      </extLst>
    </cacheHierarchy>
    <cacheHierarchy uniqueName="[Measures].[Average of Total_Revenue]" caption="Average of Total_Revenue" measure="1" displayFolder="" measureGroup="Sheet1" count="0" oneField="1" hidden="1">
      <fieldsUsage count="1">
        <fieldUsage x="3"/>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RA PRAKASH UPADHYAY" refreshedDate="45904.191954050926" backgroundQuery="1" createdVersion="8" refreshedVersion="8" minRefreshableVersion="3" recordCount="0" supportSubquery="1" supportAdvancedDrill="1" xr:uid="{D8F33C59-C202-41AF-A867-BE3FCB3E452C}">
  <cacheSource type="external" connectionId="4"/>
  <cacheFields count="4">
    <cacheField name="[Measures].[Sum of Total_Revenue]" caption="Sum of Total_Revenue" numFmtId="0" hierarchy="16" level="32767"/>
    <cacheField name="[Sheet1].[City].[City]" caption="City" numFmtId="0" hierarchy="10" level="1">
      <sharedItems count="1">
        <s v="Pune"/>
      </sharedItems>
    </cacheField>
    <cacheField name="[Sheet1].[Membership_Type].[Membership_Type]" caption="Membership_Type" numFmtId="0" hierarchy="4" level="1">
      <sharedItems count="4">
        <s v="Basic"/>
        <s v="Standard"/>
        <s v="Premium"/>
        <s v="Family" u="1"/>
      </sharedItems>
    </cacheField>
    <cacheField name="[Sheet1].[Referred].[Referred]" caption="Referred" numFmtId="0" hierarchy="12" level="1">
      <sharedItems count="2">
        <s v="Not Referred"/>
        <s v="Referred"/>
      </sharedItems>
    </cacheField>
  </cacheFields>
  <cacheHierarchies count="18">
    <cacheHierarchy uniqueName="[Sheet1].[Member_ID]" caption="Member_ID" attribute="1" defaultMemberUniqueName="[Sheet1].[Member_ID].[All]" allUniqueName="[Sheet1].[Member_ID].[All]" dimensionUniqueName="[Sheet1]" displayFolder="" count="0" memberValueDatatype="130" unbalanced="0"/>
    <cacheHierarchy uniqueName="[Sheet1].[Full_Name]" caption="Full_Name" attribute="1" defaultMemberUniqueName="[Sheet1].[Full_Name].[All]" allUniqueName="[Sheet1].[Full_Name].[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Gender]" caption="Gender" attribute="1" defaultMemberUniqueName="[Sheet1].[Gender].[All]" allUniqueName="[Sheet1].[Gender].[All]" dimensionUniqueName="[Sheet1]" displayFolder="" count="0" memberValueDatatype="130" unbalanced="0"/>
    <cacheHierarchy uniqueName="[Sheet1].[Membership_Type]" caption="Membership_Type" attribute="1" defaultMemberUniqueName="[Sheet1].[Membership_Type].[All]" allUniqueName="[Sheet1].[Membership_Type].[All]" dimensionUniqueName="[Sheet1]" displayFolder="" count="2" memberValueDatatype="130" unbalanced="0">
      <fieldsUsage count="2">
        <fieldUsage x="-1"/>
        <fieldUsage x="2"/>
      </fieldsUsage>
    </cacheHierarchy>
    <cacheHierarchy uniqueName="[Sheet1].[Start_Date]" caption="Start_Date" attribute="1" time="1" defaultMemberUniqueName="[Sheet1].[Start_Date].[All]" allUniqueName="[Sheet1].[Start_Date].[All]" dimensionUniqueName="[Sheet1]" displayFolder="" count="0" memberValueDatatype="7" unbalanced="0"/>
    <cacheHierarchy uniqueName="[Sheet1].[End_Date]" caption="End_Date" attribute="1" time="1" defaultMemberUniqueName="[Sheet1].[End_Date].[All]" allUniqueName="[Sheet1].[End_Date].[All]" dimensionUniqueName="[Sheet1]" displayFolder="" count="0" memberValueDatatype="7" unbalanced="0"/>
    <cacheHierarchy uniqueName="[Sheet1].[Membership_Duration_Months]" caption="Membership_Duration_Months" attribute="1" defaultMemberUniqueName="[Sheet1].[Membership_Duration_Months].[All]" allUniqueName="[Sheet1].[Membership_Duration_Months].[All]" dimensionUniqueName="[Sheet1]" displayFolder="" count="0" memberValueDatatype="20" unbalanced="0"/>
    <cacheHierarchy uniqueName="[Sheet1].[Monthly_Fee]" caption="Monthly_Fee" attribute="1" defaultMemberUniqueName="[Sheet1].[Monthly_Fee].[All]" allUniqueName="[Sheet1].[Monthly_Fee].[All]" dimensionUniqueName="[Sheet1]" displayFolder="" count="0" memberValueDatatype="20" unbalanced="0"/>
    <cacheHierarchy uniqueName="[Sheet1].[Attendance]" caption="Attendance" attribute="1" defaultMemberUniqueName="[Sheet1].[Attendance].[All]" allUniqueName="[Sheet1].[Attendance].[All]" dimensionUniqueName="[Sheet1]" displayFolder="" count="0" memberValueDatatype="20" unbalanced="0"/>
    <cacheHierarchy uniqueName="[Sheet1].[City]" caption="City" attribute="1" defaultMemberUniqueName="[Sheet1].[City].[All]" allUniqueName="[Sheet1].[City].[All]" dimensionUniqueName="[Sheet1]" displayFolder="" count="2" memberValueDatatype="130" unbalanced="0">
      <fieldsUsage count="2">
        <fieldUsage x="-1"/>
        <fieldUsage x="1"/>
      </fieldsUsage>
    </cacheHierarchy>
    <cacheHierarchy uniqueName="[Sheet1].[Referred_By]" caption="Referred_By" attribute="1" defaultMemberUniqueName="[Sheet1].[Referred_By].[All]" allUniqueName="[Sheet1].[Referred_By].[All]" dimensionUniqueName="[Sheet1]" displayFolder="" count="0" memberValueDatatype="130" unbalanced="0"/>
    <cacheHierarchy uniqueName="[Sheet1].[Referred]" caption="Referred" attribute="1" defaultMemberUniqueName="[Sheet1].[Referred].[All]" allUniqueName="[Sheet1].[Referred].[All]" dimensionUniqueName="[Sheet1]" displayFolder="" count="2" memberValueDatatype="130" unbalanced="0">
      <fieldsUsage count="2">
        <fieldUsage x="-1"/>
        <fieldUsage x="3"/>
      </fieldsUsage>
    </cacheHierarchy>
    <cacheHierarchy uniqueName="[Sheet1].[Total_Revenue]" caption="Total_Revenue" attribute="1" defaultMemberUniqueName="[Sheet1].[Total_Revenue].[All]" allUniqueName="[Sheet1].[Total_Revenue].[All]" dimensionUniqueName="[Sheet1]" displayFolder="" count="0" memberValueDatatype="20"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l_Revenue]" caption="Sum of Total_Revenue" measure="1" displayFolder="" measureGroup="Sheet1" count="0" oneField="1" hidden="1">
      <fieldsUsage count="1">
        <fieldUsage x="0"/>
      </fieldsUsage>
      <extLst>
        <ext xmlns:x15="http://schemas.microsoft.com/office/spreadsheetml/2010/11/main" uri="{B97F6D7D-B522-45F9-BDA1-12C45D357490}">
          <x15:cacheHierarchy aggregatedColumn="13"/>
        </ext>
      </extLst>
    </cacheHierarchy>
    <cacheHierarchy uniqueName="[Measures].[Average of Total_Revenue]" caption="Average of Total_Revenue" measure="1" displayFolder="" measureGroup="Sheet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RA PRAKASH UPADHYAY" refreshedDate="45904.669575462962" createdVersion="8" refreshedVersion="8" minRefreshableVersion="3" recordCount="35" xr:uid="{C928FEA6-463C-47AA-821F-9ED1219F6892}">
  <cacheSource type="worksheet">
    <worksheetSource name="Sheet14"/>
  </cacheSource>
  <cacheFields count="15">
    <cacheField name="Member_ID" numFmtId="0">
      <sharedItems count="35">
        <s v="M026"/>
        <s v="M001"/>
        <s v="M003"/>
        <s v="M010"/>
        <s v="M027"/>
        <s v="M006"/>
        <s v="M023"/>
        <s v="M032"/>
        <s v="M034"/>
        <s v="M028"/>
        <s v="M021"/>
        <s v="M011"/>
        <s v="M031"/>
        <s v="M009"/>
        <s v="M022"/>
        <s v="M029"/>
        <s v="M016"/>
        <s v="M020"/>
        <s v="M004"/>
        <s v="M012"/>
        <s v="M017"/>
        <s v="M035"/>
        <s v="M002"/>
        <s v="M024"/>
        <s v="M018"/>
        <s v="M033"/>
        <s v="M013"/>
        <s v="M005"/>
        <s v="M019"/>
        <s v="M030"/>
        <s v="M025"/>
        <s v="M014"/>
        <s v="M008"/>
        <s v="M007"/>
        <s v="M015"/>
      </sharedItems>
    </cacheField>
    <cacheField name="Full_Name" numFmtId="0">
      <sharedItems/>
    </cacheField>
    <cacheField name="Age" numFmtId="0">
      <sharedItems containsSemiMixedTypes="0" containsString="0" containsNumber="1" containsInteger="1" minValue="19" maxValue="59" count="26">
        <n v="42"/>
        <n v="59"/>
        <n v="24"/>
        <n v="37"/>
        <n v="40"/>
        <n v="48"/>
        <n v="20"/>
        <n v="23"/>
        <n v="53"/>
        <n v="57"/>
        <n v="52"/>
        <n v="26"/>
        <n v="29"/>
        <n v="39"/>
        <n v="28"/>
        <n v="31"/>
        <n v="36"/>
        <n v="35"/>
        <n v="27"/>
        <n v="25"/>
        <n v="56"/>
        <n v="22"/>
        <n v="19"/>
        <n v="43"/>
        <n v="41"/>
        <n v="44"/>
      </sharedItems>
    </cacheField>
    <cacheField name="Age_Group" numFmtId="0">
      <sharedItems count="3">
        <s v="Adult"/>
        <s v="Seniors"/>
        <s v="Youth"/>
      </sharedItems>
    </cacheField>
    <cacheField name="Gender" numFmtId="0">
      <sharedItems count="2">
        <s v="Female"/>
        <s v="Male"/>
      </sharedItems>
    </cacheField>
    <cacheField name="Membership_Type" numFmtId="0">
      <sharedItems/>
    </cacheField>
    <cacheField name="Start_Date" numFmtId="14">
      <sharedItems containsSemiMixedTypes="0" containsNonDate="0" containsDate="1" containsString="0" minDate="2025-02-14T00:00:00" maxDate="2025-03-21T00:00:00"/>
    </cacheField>
    <cacheField name="End_Date" numFmtId="14">
      <sharedItems containsSemiMixedTypes="0" containsNonDate="0" containsDate="1" containsString="0" minDate="2025-03-11T00:00:00" maxDate="2025-04-15T00:00:00"/>
    </cacheField>
    <cacheField name="Membership_Duration_Months" numFmtId="1">
      <sharedItems containsSemiMixedTypes="0" containsString="0" containsNumber="1" containsInteger="1" minValue="25" maxValue="25"/>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Delhi"/>
        <s v="Bengaluru"/>
        <s v="Hyderabad"/>
        <s v="Mumbai"/>
        <s v="Pune"/>
        <s v="Kolkata"/>
      </sharedItems>
    </cacheField>
    <cacheField name="Referred_By" numFmtId="0">
      <sharedItems containsBlank="1"/>
    </cacheField>
    <cacheField name="Referred" numFmtId="0">
      <sharedItems/>
    </cacheField>
    <cacheField name="Total_Revenue" numFmtId="0">
      <sharedItems containsSemiMixedTypes="0" containsString="0" containsNumber="1" containsInteger="1" minValue="20000" maxValue="62500"/>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RA PRAKASH UPADHYAY" refreshedDate="45904.188545370373" backgroundQuery="1" createdVersion="3" refreshedVersion="8" minRefreshableVersion="3" recordCount="0" supportSubquery="1" supportAdvancedDrill="1" xr:uid="{F1C9DB4D-4C80-4807-9EF9-9574E10B78EA}">
  <cacheSource type="external" connectionId="4">
    <extLst>
      <ext xmlns:x14="http://schemas.microsoft.com/office/spreadsheetml/2009/9/main" uri="{F057638F-6D5F-4e77-A914-E7F072B9BCA8}">
        <x14:sourceConnection name="ThisWorkbookDataModel"/>
      </ext>
    </extLst>
  </cacheSource>
  <cacheFields count="0"/>
  <cacheHierarchies count="18">
    <cacheHierarchy uniqueName="[Sheet1].[Member_ID]" caption="Member_ID" attribute="1" defaultMemberUniqueName="[Sheet1].[Member_ID].[All]" allUniqueName="[Sheet1].[Member_ID].[All]" dimensionUniqueName="[Sheet1]" displayFolder="" count="0" memberValueDatatype="130" unbalanced="0"/>
    <cacheHierarchy uniqueName="[Sheet1].[Full_Name]" caption="Full_Name" attribute="1" defaultMemberUniqueName="[Sheet1].[Full_Name].[All]" allUniqueName="[Sheet1].[Full_Name].[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Gender]" caption="Gender" attribute="1" defaultMemberUniqueName="[Sheet1].[Gender].[All]" allUniqueName="[Sheet1].[Gender].[All]" dimensionUniqueName="[Sheet1]" displayFolder="" count="0" memberValueDatatype="130" unbalanced="0"/>
    <cacheHierarchy uniqueName="[Sheet1].[Membership_Type]" caption="Membership_Type" attribute="1" defaultMemberUniqueName="[Sheet1].[Membership_Type].[All]" allUniqueName="[Sheet1].[Membership_Type].[All]" dimensionUniqueName="[Sheet1]" displayFolder="" count="0" memberValueDatatype="130" unbalanced="0"/>
    <cacheHierarchy uniqueName="[Sheet1].[Start_Date]" caption="Start_Date" attribute="1" time="1" defaultMemberUniqueName="[Sheet1].[Start_Date].[All]" allUniqueName="[Sheet1].[Start_Date].[All]" dimensionUniqueName="[Sheet1]" displayFolder="" count="0" memberValueDatatype="7" unbalanced="0"/>
    <cacheHierarchy uniqueName="[Sheet1].[End_Date]" caption="End_Date" attribute="1" time="1" defaultMemberUniqueName="[Sheet1].[End_Date].[All]" allUniqueName="[Sheet1].[End_Date].[All]" dimensionUniqueName="[Sheet1]" displayFolder="" count="0" memberValueDatatype="7" unbalanced="0"/>
    <cacheHierarchy uniqueName="[Sheet1].[Membership_Duration_Months]" caption="Membership_Duration_Months" attribute="1" defaultMemberUniqueName="[Sheet1].[Membership_Duration_Months].[All]" allUniqueName="[Sheet1].[Membership_Duration_Months].[All]" dimensionUniqueName="[Sheet1]" displayFolder="" count="0" memberValueDatatype="20" unbalanced="0"/>
    <cacheHierarchy uniqueName="[Sheet1].[Monthly_Fee]" caption="Monthly_Fee" attribute="1" defaultMemberUniqueName="[Sheet1].[Monthly_Fee].[All]" allUniqueName="[Sheet1].[Monthly_Fee].[All]" dimensionUniqueName="[Sheet1]" displayFolder="" count="0" memberValueDatatype="20" unbalanced="0"/>
    <cacheHierarchy uniqueName="[Sheet1].[Attendance]" caption="Attendance" attribute="1" defaultMemberUniqueName="[Sheet1].[Attendance].[All]" allUniqueName="[Sheet1].[Attendance].[All]" dimensionUniqueName="[Sheet1]" displayFolder="" count="0" memberValueDatatype="20" unbalanced="0"/>
    <cacheHierarchy uniqueName="[Sheet1].[City]" caption="City" attribute="1" defaultMemberUniqueName="[Sheet1].[City].[All]" allUniqueName="[Sheet1].[City].[All]" dimensionUniqueName="[Sheet1]" displayFolder="" count="2" memberValueDatatype="130" unbalanced="0"/>
    <cacheHierarchy uniqueName="[Sheet1].[Referred_By]" caption="Referred_By" attribute="1" defaultMemberUniqueName="[Sheet1].[Referred_By].[All]" allUniqueName="[Sheet1].[Referred_By].[All]" dimensionUniqueName="[Sheet1]" displayFolder="" count="0" memberValueDatatype="130" unbalanced="0"/>
    <cacheHierarchy uniqueName="[Sheet1].[Referred]" caption="Referred" attribute="1" defaultMemberUniqueName="[Sheet1].[Referred].[All]" allUniqueName="[Sheet1].[Referred].[All]" dimensionUniqueName="[Sheet1]" displayFolder="" count="0" memberValueDatatype="130" unbalanced="0"/>
    <cacheHierarchy uniqueName="[Sheet1].[Total_Revenue]" caption="Total_Revenue" attribute="1" defaultMemberUniqueName="[Sheet1].[Total_Revenue].[All]" allUniqueName="[Sheet1].[Total_Revenue].[All]" dimensionUniqueName="[Sheet1]" displayFolder="" count="0" memberValueDatatype="20"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l_Revenue]" caption="Sum of Total_Revenue" measure="1" displayFolder="" measureGroup="Sheet1" count="0" hidden="1">
      <extLst>
        <ext xmlns:x15="http://schemas.microsoft.com/office/spreadsheetml/2010/11/main" uri="{B97F6D7D-B522-45F9-BDA1-12C45D357490}">
          <x15:cacheHierarchy aggregatedColumn="13"/>
        </ext>
      </extLst>
    </cacheHierarchy>
    <cacheHierarchy uniqueName="[Measures].[Average of Total_Revenue]" caption="Average of Total_Revenue" measure="1" displayFolder="" measureGroup="Sheet1"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39042480"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s v="M026"/>
    <s v="Aarav Sen"/>
    <n v="42"/>
    <s v="Female"/>
    <s v="Standard"/>
    <d v="2025-02-14T00:00:00"/>
    <d v="2025-03-11T00:00:00"/>
    <n v="25"/>
    <n v="1200"/>
    <n v="3"/>
    <s v="Delhi"/>
    <m/>
    <x v="0"/>
  </r>
  <r>
    <s v="M001"/>
    <s v="Anay Shanker"/>
    <n v="59"/>
    <s v="Male"/>
    <s v="Basic"/>
    <d v="2025-02-15T00:00:00"/>
    <d v="2025-03-12T00:00:00"/>
    <n v="25"/>
    <n v="800"/>
    <n v="25"/>
    <s v="Bengaluru"/>
    <s v="Hiran Shan"/>
    <x v="1"/>
  </r>
  <r>
    <s v="M003"/>
    <s v="Aniruddh Batra"/>
    <n v="24"/>
    <s v="Male"/>
    <s v="Standard"/>
    <d v="2025-02-16T00:00:00"/>
    <d v="2025-03-13T00:00:00"/>
    <n v="25"/>
    <n v="1200"/>
    <n v="18"/>
    <s v="Hyderabad"/>
    <s v="Jhanvi Chaudhary"/>
    <x v="1"/>
  </r>
  <r>
    <s v="M010"/>
    <s v="Dhanush Varma"/>
    <n v="37"/>
    <s v="Male"/>
    <s v="Standard"/>
    <d v="2025-02-17T00:00:00"/>
    <d v="2025-03-14T00:00:00"/>
    <n v="25"/>
    <n v="1200"/>
    <n v="29"/>
    <s v="Mumbai"/>
    <s v="Ranbir Karan"/>
    <x v="1"/>
  </r>
  <r>
    <s v="M027"/>
    <s v="Dishani Bera"/>
    <n v="24"/>
    <s v="Male"/>
    <s v="Family"/>
    <d v="2025-02-18T00:00:00"/>
    <d v="2025-03-15T00:00:00"/>
    <n v="25"/>
    <n v="2500"/>
    <n v="28"/>
    <s v="Mumbai"/>
    <m/>
    <x v="0"/>
  </r>
  <r>
    <s v="M006"/>
    <s v="Ehsaan Batra"/>
    <n v="40"/>
    <s v="Male"/>
    <s v="Basic"/>
    <d v="2025-02-19T00:00:00"/>
    <d v="2025-03-16T00:00:00"/>
    <n v="25"/>
    <n v="800"/>
    <n v="14"/>
    <s v="Mumbai"/>
    <s v="Shray Ramakrishnan"/>
    <x v="1"/>
  </r>
  <r>
    <s v="M023"/>
    <s v="Eva Dass"/>
    <n v="48"/>
    <s v="Male"/>
    <s v="Premium"/>
    <d v="2025-02-20T00:00:00"/>
    <d v="2025-03-17T00:00:00"/>
    <n v="25"/>
    <n v="1800"/>
    <n v="18"/>
    <s v="Delhi"/>
    <m/>
    <x v="0"/>
  </r>
  <r>
    <s v="M032"/>
    <s v="Gokul Sahni"/>
    <n v="20"/>
    <s v="Male"/>
    <s v="Standard"/>
    <d v="2025-02-21T00:00:00"/>
    <d v="2025-03-18T00:00:00"/>
    <n v="25"/>
    <n v="1200"/>
    <n v="2"/>
    <s v="Mumbai"/>
    <m/>
    <x v="0"/>
  </r>
  <r>
    <s v="M034"/>
    <s v="Hrishita Shroff"/>
    <n v="23"/>
    <s v="Male"/>
    <s v="Premium"/>
    <d v="2025-02-22T00:00:00"/>
    <d v="2025-03-19T00:00:00"/>
    <n v="25"/>
    <n v="1800"/>
    <n v="23"/>
    <s v="Pune"/>
    <s v="Riya Dugal"/>
    <x v="1"/>
  </r>
  <r>
    <s v="M028"/>
    <s v="Indrans Grover"/>
    <n v="53"/>
    <s v="Male"/>
    <s v="Standard"/>
    <d v="2025-02-23T00:00:00"/>
    <d v="2025-03-20T00:00:00"/>
    <n v="25"/>
    <n v="1200"/>
    <n v="23"/>
    <s v="Pune"/>
    <m/>
    <x v="0"/>
  </r>
  <r>
    <s v="M021"/>
    <s v="Indrans Ratti"/>
    <n v="57"/>
    <s v="Female"/>
    <s v="Premium"/>
    <d v="2025-02-24T00:00:00"/>
    <d v="2025-03-21T00:00:00"/>
    <n v="25"/>
    <n v="1800"/>
    <n v="19"/>
    <s v="Mumbai"/>
    <m/>
    <x v="0"/>
  </r>
  <r>
    <s v="M011"/>
    <s v="Ishaan Goyal"/>
    <n v="48"/>
    <s v="Female"/>
    <s v="Standard"/>
    <d v="2025-02-25T00:00:00"/>
    <d v="2025-03-22T00:00:00"/>
    <n v="25"/>
    <n v="1200"/>
    <n v="13"/>
    <s v="Bengaluru"/>
    <s v="Rati Sanghvi"/>
    <x v="1"/>
  </r>
  <r>
    <s v="M031"/>
    <s v="Jiya Baral"/>
    <n v="52"/>
    <s v="Female"/>
    <s v="Basic"/>
    <d v="2025-02-26T00:00:00"/>
    <d v="2025-03-23T00:00:00"/>
    <n v="25"/>
    <n v="800"/>
    <n v="9"/>
    <s v="Delhi"/>
    <s v="Darshit Sidhu"/>
    <x v="1"/>
  </r>
  <r>
    <s v="M009"/>
    <s v="Kashvi Char"/>
    <n v="42"/>
    <s v="Male"/>
    <s v="Basic"/>
    <d v="2025-02-27T00:00:00"/>
    <d v="2025-03-24T00:00:00"/>
    <n v="25"/>
    <n v="800"/>
    <n v="3"/>
    <s v="Kolkata"/>
    <s v="Nitara Comar"/>
    <x v="1"/>
  </r>
  <r>
    <s v="M022"/>
    <s v="Kimaya Balay"/>
    <n v="26"/>
    <s v="Female"/>
    <s v="Premium"/>
    <d v="2025-02-28T00:00:00"/>
    <d v="2025-03-25T00:00:00"/>
    <n v="25"/>
    <n v="1800"/>
    <n v="5"/>
    <s v="Bengaluru"/>
    <m/>
    <x v="0"/>
  </r>
  <r>
    <s v="M029"/>
    <s v="Kismat Edwin"/>
    <n v="29"/>
    <s v="Female"/>
    <s v="Family"/>
    <d v="2025-03-01T00:00:00"/>
    <d v="2025-03-26T00:00:00"/>
    <n v="25"/>
    <n v="2500"/>
    <n v="8"/>
    <s v="Hyderabad"/>
    <m/>
    <x v="0"/>
  </r>
  <r>
    <s v="M016"/>
    <s v="Lakshit Mander"/>
    <n v="39"/>
    <s v="Male"/>
    <s v="Family"/>
    <d v="2025-03-02T00:00:00"/>
    <d v="2025-03-27T00:00:00"/>
    <n v="25"/>
    <n v="2500"/>
    <n v="14"/>
    <s v="Kolkata"/>
    <m/>
    <x v="0"/>
  </r>
  <r>
    <s v="M020"/>
    <s v="Madhup Biswas"/>
    <n v="28"/>
    <s v="Male"/>
    <s v="Family"/>
    <d v="2025-03-03T00:00:00"/>
    <d v="2025-03-28T00:00:00"/>
    <n v="25"/>
    <n v="2500"/>
    <n v="21"/>
    <s v="Mumbai"/>
    <s v="Tanya Bajwa"/>
    <x v="1"/>
  </r>
  <r>
    <s v="M004"/>
    <s v="Madhup Kapur"/>
    <n v="31"/>
    <s v="Female"/>
    <s v="Standard"/>
    <d v="2025-03-04T00:00:00"/>
    <d v="2025-03-29T00:00:00"/>
    <n v="25"/>
    <n v="1200"/>
    <n v="16"/>
    <s v="Hyderabad"/>
    <s v="Tara Swaminathan"/>
    <x v="1"/>
  </r>
  <r>
    <s v="M012"/>
    <s v="Mahika Ravi"/>
    <n v="36"/>
    <s v="Male"/>
    <s v="Standard"/>
    <d v="2025-03-05T00:00:00"/>
    <d v="2025-03-30T00:00:00"/>
    <n v="25"/>
    <n v="1200"/>
    <n v="19"/>
    <s v="Kolkata"/>
    <s v="Ishaan Kashyap"/>
    <x v="1"/>
  </r>
  <r>
    <s v="M017"/>
    <s v="Neysa Krish"/>
    <n v="35"/>
    <s v="Male"/>
    <s v="Standard"/>
    <d v="2025-03-06T00:00:00"/>
    <d v="2025-03-31T00:00:00"/>
    <n v="25"/>
    <n v="1200"/>
    <n v="25"/>
    <s v="Hyderabad"/>
    <m/>
    <x v="0"/>
  </r>
  <r>
    <s v="M035"/>
    <s v="Oorja Sachar"/>
    <n v="27"/>
    <s v="Female"/>
    <s v="Standard"/>
    <d v="2025-03-07T00:00:00"/>
    <d v="2025-04-01T00:00:00"/>
    <n v="25"/>
    <n v="1200"/>
    <n v="27"/>
    <s v="Pune"/>
    <m/>
    <x v="0"/>
  </r>
  <r>
    <s v="M002"/>
    <s v="Parinaaz Shanker"/>
    <n v="27"/>
    <s v="Male"/>
    <s v="Basic"/>
    <d v="2025-03-08T00:00:00"/>
    <d v="2025-04-02T00:00:00"/>
    <n v="25"/>
    <n v="800"/>
    <n v="20"/>
    <s v="Pune"/>
    <s v="Kiara Kakar"/>
    <x v="1"/>
  </r>
  <r>
    <s v="M024"/>
    <s v="Pihu Wali"/>
    <n v="25"/>
    <s v="Female"/>
    <s v="Standard"/>
    <d v="2025-03-09T00:00:00"/>
    <d v="2025-04-03T00:00:00"/>
    <n v="25"/>
    <n v="1200"/>
    <n v="6"/>
    <s v="Bengaluru"/>
    <m/>
    <x v="0"/>
  </r>
  <r>
    <s v="M018"/>
    <s v="Prerak Boase"/>
    <n v="56"/>
    <s v="Female"/>
    <s v="Family"/>
    <d v="2025-03-10T00:00:00"/>
    <d v="2025-04-04T00:00:00"/>
    <n v="25"/>
    <n v="2500"/>
    <n v="13"/>
    <s v="Delhi"/>
    <m/>
    <x v="0"/>
  </r>
  <r>
    <s v="M033"/>
    <s v="Prerak Lalla"/>
    <n v="22"/>
    <s v="Male"/>
    <s v="Basic"/>
    <d v="2025-03-11T00:00:00"/>
    <d v="2025-04-05T00:00:00"/>
    <n v="25"/>
    <n v="800"/>
    <n v="30"/>
    <s v="Mumbai"/>
    <m/>
    <x v="0"/>
  </r>
  <r>
    <s v="M013"/>
    <s v="Purab Reddy"/>
    <n v="48"/>
    <s v="Female"/>
    <s v="Premium"/>
    <d v="2025-03-12T00:00:00"/>
    <d v="2025-04-06T00:00:00"/>
    <n v="25"/>
    <n v="1800"/>
    <n v="22"/>
    <s v="Kolkata"/>
    <m/>
    <x v="0"/>
  </r>
  <r>
    <s v="M005"/>
    <s v="Rasha Kakar"/>
    <n v="19"/>
    <s v="Male"/>
    <s v="Family"/>
    <d v="2025-03-13T00:00:00"/>
    <d v="2025-04-07T00:00:00"/>
    <n v="25"/>
    <n v="2500"/>
    <n v="12"/>
    <s v="Bengaluru"/>
    <s v="Madhav Singh"/>
    <x v="1"/>
  </r>
  <r>
    <s v="M019"/>
    <s v="Siya Master"/>
    <n v="27"/>
    <s v="Female"/>
    <s v="Basic"/>
    <d v="2025-03-14T00:00:00"/>
    <d v="2025-04-08T00:00:00"/>
    <n v="25"/>
    <n v="800"/>
    <n v="26"/>
    <s v="Mumbai"/>
    <m/>
    <x v="0"/>
  </r>
  <r>
    <s v="M030"/>
    <s v="Taran Vyas"/>
    <n v="31"/>
    <s v="Female"/>
    <s v="Family"/>
    <d v="2025-03-15T00:00:00"/>
    <d v="2025-04-09T00:00:00"/>
    <n v="25"/>
    <n v="2500"/>
    <n v="23"/>
    <s v="Kolkata"/>
    <s v="Nakul Balakrishnan"/>
    <x v="1"/>
  </r>
  <r>
    <s v="M025"/>
    <s v="Tiya Rege"/>
    <n v="53"/>
    <s v="Male"/>
    <s v="Premium"/>
    <d v="2025-03-16T00:00:00"/>
    <d v="2025-04-10T00:00:00"/>
    <n v="25"/>
    <n v="1800"/>
    <n v="17"/>
    <s v="Mumbai"/>
    <s v="Adira Brar"/>
    <x v="1"/>
  </r>
  <r>
    <s v="M014"/>
    <s v="Tiya Soni"/>
    <n v="39"/>
    <s v="Male"/>
    <s v="Standard"/>
    <d v="2025-03-17T00:00:00"/>
    <d v="2025-04-11T00:00:00"/>
    <n v="25"/>
    <n v="1200"/>
    <n v="28"/>
    <s v="Mumbai"/>
    <m/>
    <x v="0"/>
  </r>
  <r>
    <s v="M008"/>
    <s v="Uthkarsh Baral"/>
    <n v="43"/>
    <s v="Male"/>
    <s v="Premium"/>
    <d v="2025-03-18T00:00:00"/>
    <d v="2025-04-12T00:00:00"/>
    <n v="25"/>
    <n v="1800"/>
    <n v="28"/>
    <s v="Kolkata"/>
    <m/>
    <x v="0"/>
  </r>
  <r>
    <s v="M007"/>
    <s v="Zara Bains"/>
    <n v="41"/>
    <s v="Female"/>
    <s v="Basic"/>
    <d v="2025-03-19T00:00:00"/>
    <d v="2025-04-13T00:00:00"/>
    <n v="25"/>
    <n v="800"/>
    <n v="25"/>
    <s v="Pune"/>
    <m/>
    <x v="0"/>
  </r>
  <r>
    <s v="M015"/>
    <s v="Zara Dugar"/>
    <n v="44"/>
    <s v="Female"/>
    <s v="Basic"/>
    <d v="2025-03-20T00:00:00"/>
    <d v="2025-04-14T00:00:00"/>
    <n v="25"/>
    <n v="800"/>
    <n v="8"/>
    <s v="Hyderabad"/>
    <m/>
    <x v="0"/>
  </r>
  <r>
    <m/>
    <m/>
    <m/>
    <m/>
    <m/>
    <m/>
    <m/>
    <m/>
    <m/>
    <m/>
    <m/>
    <m/>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s v="Aarav Sen"/>
    <x v="0"/>
    <x v="0"/>
    <x v="0"/>
    <s v="Standard"/>
    <d v="2025-02-14T00:00:00"/>
    <d v="2025-03-11T00:00:00"/>
    <n v="25"/>
    <n v="1200"/>
    <n v="3"/>
    <x v="0"/>
    <m/>
    <s v="Not Referred"/>
    <n v="30000"/>
  </r>
  <r>
    <x v="1"/>
    <s v="Anay Shanker"/>
    <x v="1"/>
    <x v="1"/>
    <x v="1"/>
    <s v="Basic"/>
    <d v="2025-02-15T00:00:00"/>
    <d v="2025-03-12T00:00:00"/>
    <n v="25"/>
    <n v="800"/>
    <n v="25"/>
    <x v="1"/>
    <s v="Hiran Shan"/>
    <s v="Referred"/>
    <n v="20000"/>
  </r>
  <r>
    <x v="2"/>
    <s v="Aniruddh Batra"/>
    <x v="2"/>
    <x v="2"/>
    <x v="1"/>
    <s v="Standard"/>
    <d v="2025-02-16T00:00:00"/>
    <d v="2025-03-13T00:00:00"/>
    <n v="25"/>
    <n v="1200"/>
    <n v="18"/>
    <x v="2"/>
    <s v="Jhanvi Chaudhary"/>
    <s v="Referred"/>
    <n v="30000"/>
  </r>
  <r>
    <x v="3"/>
    <s v="Dhanush Varma"/>
    <x v="3"/>
    <x v="0"/>
    <x v="1"/>
    <s v="Standard"/>
    <d v="2025-02-17T00:00:00"/>
    <d v="2025-03-14T00:00:00"/>
    <n v="25"/>
    <n v="1200"/>
    <n v="29"/>
    <x v="3"/>
    <s v="Ranbir Karan"/>
    <s v="Referred"/>
    <n v="30000"/>
  </r>
  <r>
    <x v="4"/>
    <s v="Dishani Bera"/>
    <x v="2"/>
    <x v="2"/>
    <x v="1"/>
    <s v="Family"/>
    <d v="2025-02-18T00:00:00"/>
    <d v="2025-03-15T00:00:00"/>
    <n v="25"/>
    <n v="2500"/>
    <n v="28"/>
    <x v="3"/>
    <m/>
    <s v="Not Referred"/>
    <n v="62500"/>
  </r>
  <r>
    <x v="5"/>
    <s v="Ehsaan Batra"/>
    <x v="4"/>
    <x v="0"/>
    <x v="1"/>
    <s v="Basic"/>
    <d v="2025-02-19T00:00:00"/>
    <d v="2025-03-16T00:00:00"/>
    <n v="25"/>
    <n v="800"/>
    <n v="14"/>
    <x v="3"/>
    <s v="Shray Ramakrishnan"/>
    <s v="Referred"/>
    <n v="20000"/>
  </r>
  <r>
    <x v="6"/>
    <s v="Eva Dass"/>
    <x v="5"/>
    <x v="1"/>
    <x v="1"/>
    <s v="Premium"/>
    <d v="2025-02-20T00:00:00"/>
    <d v="2025-03-17T00:00:00"/>
    <n v="25"/>
    <n v="1800"/>
    <n v="18"/>
    <x v="0"/>
    <m/>
    <s v="Not Referred"/>
    <n v="45000"/>
  </r>
  <r>
    <x v="7"/>
    <s v="Gokul Sahni"/>
    <x v="6"/>
    <x v="2"/>
    <x v="1"/>
    <s v="Standard"/>
    <d v="2025-02-21T00:00:00"/>
    <d v="2025-03-18T00:00:00"/>
    <n v="25"/>
    <n v="1200"/>
    <n v="2"/>
    <x v="3"/>
    <m/>
    <s v="Not Referred"/>
    <n v="30000"/>
  </r>
  <r>
    <x v="8"/>
    <s v="Hrishita Shroff"/>
    <x v="7"/>
    <x v="2"/>
    <x v="1"/>
    <s v="Premium"/>
    <d v="2025-02-22T00:00:00"/>
    <d v="2025-03-19T00:00:00"/>
    <n v="25"/>
    <n v="1800"/>
    <n v="23"/>
    <x v="4"/>
    <s v="Riya Dugal"/>
    <s v="Referred"/>
    <n v="45000"/>
  </r>
  <r>
    <x v="9"/>
    <s v="Indrans Grover"/>
    <x v="8"/>
    <x v="1"/>
    <x v="1"/>
    <s v="Standard"/>
    <d v="2025-02-23T00:00:00"/>
    <d v="2025-03-20T00:00:00"/>
    <n v="25"/>
    <n v="1200"/>
    <n v="23"/>
    <x v="4"/>
    <m/>
    <s v="Not Referred"/>
    <n v="30000"/>
  </r>
  <r>
    <x v="10"/>
    <s v="Indrans Ratti"/>
    <x v="9"/>
    <x v="1"/>
    <x v="0"/>
    <s v="Premium"/>
    <d v="2025-02-24T00:00:00"/>
    <d v="2025-03-21T00:00:00"/>
    <n v="25"/>
    <n v="1800"/>
    <n v="19"/>
    <x v="3"/>
    <m/>
    <s v="Not Referred"/>
    <n v="45000"/>
  </r>
  <r>
    <x v="11"/>
    <s v="Ishaan Goyal"/>
    <x v="5"/>
    <x v="1"/>
    <x v="0"/>
    <s v="Standard"/>
    <d v="2025-02-25T00:00:00"/>
    <d v="2025-03-22T00:00:00"/>
    <n v="25"/>
    <n v="1200"/>
    <n v="13"/>
    <x v="1"/>
    <s v="Rati Sanghvi"/>
    <s v="Referred"/>
    <n v="30000"/>
  </r>
  <r>
    <x v="12"/>
    <s v="Jiya Baral"/>
    <x v="10"/>
    <x v="1"/>
    <x v="0"/>
    <s v="Basic"/>
    <d v="2025-02-26T00:00:00"/>
    <d v="2025-03-23T00:00:00"/>
    <n v="25"/>
    <n v="800"/>
    <n v="9"/>
    <x v="0"/>
    <s v="Darshit Sidhu"/>
    <s v="Referred"/>
    <n v="20000"/>
  </r>
  <r>
    <x v="13"/>
    <s v="Kashvi Char"/>
    <x v="0"/>
    <x v="0"/>
    <x v="1"/>
    <s v="Basic"/>
    <d v="2025-02-27T00:00:00"/>
    <d v="2025-03-24T00:00:00"/>
    <n v="25"/>
    <n v="800"/>
    <n v="3"/>
    <x v="5"/>
    <s v="Nitara Comar"/>
    <s v="Referred"/>
    <n v="20000"/>
  </r>
  <r>
    <x v="14"/>
    <s v="Kimaya Balay"/>
    <x v="11"/>
    <x v="2"/>
    <x v="0"/>
    <s v="Premium"/>
    <d v="2025-02-28T00:00:00"/>
    <d v="2025-03-25T00:00:00"/>
    <n v="25"/>
    <n v="1800"/>
    <n v="5"/>
    <x v="1"/>
    <m/>
    <s v="Not Referred"/>
    <n v="45000"/>
  </r>
  <r>
    <x v="15"/>
    <s v="Kismat Edwin"/>
    <x v="12"/>
    <x v="2"/>
    <x v="0"/>
    <s v="Family"/>
    <d v="2025-03-01T00:00:00"/>
    <d v="2025-03-26T00:00:00"/>
    <n v="25"/>
    <n v="2500"/>
    <n v="8"/>
    <x v="2"/>
    <m/>
    <s v="Not Referred"/>
    <n v="62500"/>
  </r>
  <r>
    <x v="16"/>
    <s v="Lakshit Mander"/>
    <x v="13"/>
    <x v="0"/>
    <x v="1"/>
    <s v="Family"/>
    <d v="2025-03-02T00:00:00"/>
    <d v="2025-03-27T00:00:00"/>
    <n v="25"/>
    <n v="2500"/>
    <n v="14"/>
    <x v="5"/>
    <m/>
    <s v="Not Referred"/>
    <n v="62500"/>
  </r>
  <r>
    <x v="17"/>
    <s v="Madhup Biswas"/>
    <x v="14"/>
    <x v="2"/>
    <x v="1"/>
    <s v="Family"/>
    <d v="2025-03-03T00:00:00"/>
    <d v="2025-03-28T00:00:00"/>
    <n v="25"/>
    <n v="2500"/>
    <n v="21"/>
    <x v="3"/>
    <s v="Tanya Bajwa"/>
    <s v="Referred"/>
    <n v="62500"/>
  </r>
  <r>
    <x v="18"/>
    <s v="Madhup Kapur"/>
    <x v="15"/>
    <x v="0"/>
    <x v="0"/>
    <s v="Standard"/>
    <d v="2025-03-04T00:00:00"/>
    <d v="2025-03-29T00:00:00"/>
    <n v="25"/>
    <n v="1200"/>
    <n v="16"/>
    <x v="2"/>
    <s v="Tara Swaminathan"/>
    <s v="Referred"/>
    <n v="30000"/>
  </r>
  <r>
    <x v="19"/>
    <s v="Mahika Ravi"/>
    <x v="16"/>
    <x v="0"/>
    <x v="1"/>
    <s v="Standard"/>
    <d v="2025-03-05T00:00:00"/>
    <d v="2025-03-30T00:00:00"/>
    <n v="25"/>
    <n v="1200"/>
    <n v="19"/>
    <x v="5"/>
    <s v="Ishaan Kashyap"/>
    <s v="Referred"/>
    <n v="30000"/>
  </r>
  <r>
    <x v="20"/>
    <s v="Neysa Krish"/>
    <x v="17"/>
    <x v="0"/>
    <x v="1"/>
    <s v="Standard"/>
    <d v="2025-03-06T00:00:00"/>
    <d v="2025-03-31T00:00:00"/>
    <n v="25"/>
    <n v="1200"/>
    <n v="25"/>
    <x v="2"/>
    <m/>
    <s v="Not Referred"/>
    <n v="30000"/>
  </r>
  <r>
    <x v="21"/>
    <s v="Oorja Sachar"/>
    <x v="18"/>
    <x v="2"/>
    <x v="0"/>
    <s v="Standard"/>
    <d v="2025-03-07T00:00:00"/>
    <d v="2025-04-01T00:00:00"/>
    <n v="25"/>
    <n v="1200"/>
    <n v="27"/>
    <x v="4"/>
    <m/>
    <s v="Not Referred"/>
    <n v="30000"/>
  </r>
  <r>
    <x v="22"/>
    <s v="Parinaaz Shanker"/>
    <x v="18"/>
    <x v="2"/>
    <x v="1"/>
    <s v="Basic"/>
    <d v="2025-03-08T00:00:00"/>
    <d v="2025-04-02T00:00:00"/>
    <n v="25"/>
    <n v="800"/>
    <n v="20"/>
    <x v="4"/>
    <s v="Kiara Kakar"/>
    <s v="Referred"/>
    <n v="20000"/>
  </r>
  <r>
    <x v="23"/>
    <s v="Pihu Wali"/>
    <x v="19"/>
    <x v="2"/>
    <x v="0"/>
    <s v="Standard"/>
    <d v="2025-03-09T00:00:00"/>
    <d v="2025-04-03T00:00:00"/>
    <n v="25"/>
    <n v="1200"/>
    <n v="6"/>
    <x v="1"/>
    <m/>
    <s v="Not Referred"/>
    <n v="30000"/>
  </r>
  <r>
    <x v="24"/>
    <s v="Prerak Boase"/>
    <x v="20"/>
    <x v="1"/>
    <x v="0"/>
    <s v="Family"/>
    <d v="2025-03-10T00:00:00"/>
    <d v="2025-04-04T00:00:00"/>
    <n v="25"/>
    <n v="2500"/>
    <n v="13"/>
    <x v="0"/>
    <m/>
    <s v="Not Referred"/>
    <n v="62500"/>
  </r>
  <r>
    <x v="25"/>
    <s v="Prerak Lalla"/>
    <x v="21"/>
    <x v="2"/>
    <x v="1"/>
    <s v="Basic"/>
    <d v="2025-03-11T00:00:00"/>
    <d v="2025-04-05T00:00:00"/>
    <n v="25"/>
    <n v="800"/>
    <n v="30"/>
    <x v="3"/>
    <m/>
    <s v="Not Referred"/>
    <n v="20000"/>
  </r>
  <r>
    <x v="26"/>
    <s v="Purab Reddy"/>
    <x v="5"/>
    <x v="1"/>
    <x v="0"/>
    <s v="Premium"/>
    <d v="2025-03-12T00:00:00"/>
    <d v="2025-04-06T00:00:00"/>
    <n v="25"/>
    <n v="1800"/>
    <n v="22"/>
    <x v="5"/>
    <m/>
    <s v="Not Referred"/>
    <n v="45000"/>
  </r>
  <r>
    <x v="27"/>
    <s v="Rasha Kakar"/>
    <x v="22"/>
    <x v="2"/>
    <x v="1"/>
    <s v="Family"/>
    <d v="2025-03-13T00:00:00"/>
    <d v="2025-04-07T00:00:00"/>
    <n v="25"/>
    <n v="2500"/>
    <n v="12"/>
    <x v="1"/>
    <s v="Madhav Singh"/>
    <s v="Referred"/>
    <n v="62500"/>
  </r>
  <r>
    <x v="28"/>
    <s v="Siya Master"/>
    <x v="18"/>
    <x v="2"/>
    <x v="0"/>
    <s v="Basic"/>
    <d v="2025-03-14T00:00:00"/>
    <d v="2025-04-08T00:00:00"/>
    <n v="25"/>
    <n v="800"/>
    <n v="26"/>
    <x v="3"/>
    <m/>
    <s v="Not Referred"/>
    <n v="20000"/>
  </r>
  <r>
    <x v="29"/>
    <s v="Taran Vyas"/>
    <x v="15"/>
    <x v="0"/>
    <x v="0"/>
    <s v="Family"/>
    <d v="2025-03-15T00:00:00"/>
    <d v="2025-04-09T00:00:00"/>
    <n v="25"/>
    <n v="2500"/>
    <n v="23"/>
    <x v="5"/>
    <s v="Nakul Balakrishnan"/>
    <s v="Referred"/>
    <n v="62500"/>
  </r>
  <r>
    <x v="30"/>
    <s v="Tiya Rege"/>
    <x v="8"/>
    <x v="1"/>
    <x v="1"/>
    <s v="Premium"/>
    <d v="2025-03-16T00:00:00"/>
    <d v="2025-04-10T00:00:00"/>
    <n v="25"/>
    <n v="1800"/>
    <n v="17"/>
    <x v="3"/>
    <s v="Adira Brar"/>
    <s v="Referred"/>
    <n v="45000"/>
  </r>
  <r>
    <x v="31"/>
    <s v="Tiya Soni"/>
    <x v="13"/>
    <x v="0"/>
    <x v="1"/>
    <s v="Standard"/>
    <d v="2025-03-17T00:00:00"/>
    <d v="2025-04-11T00:00:00"/>
    <n v="25"/>
    <n v="1200"/>
    <n v="28"/>
    <x v="3"/>
    <m/>
    <s v="Not Referred"/>
    <n v="30000"/>
  </r>
  <r>
    <x v="32"/>
    <s v="Uthkarsh Baral"/>
    <x v="23"/>
    <x v="0"/>
    <x v="1"/>
    <s v="Premium"/>
    <d v="2025-03-18T00:00:00"/>
    <d v="2025-04-12T00:00:00"/>
    <n v="25"/>
    <n v="1800"/>
    <n v="28"/>
    <x v="5"/>
    <m/>
    <s v="Not Referred"/>
    <n v="45000"/>
  </r>
  <r>
    <x v="33"/>
    <s v="Zara Bains"/>
    <x v="24"/>
    <x v="0"/>
    <x v="0"/>
    <s v="Basic"/>
    <d v="2025-03-19T00:00:00"/>
    <d v="2025-04-13T00:00:00"/>
    <n v="25"/>
    <n v="800"/>
    <n v="25"/>
    <x v="4"/>
    <m/>
    <s v="Not Referred"/>
    <n v="20000"/>
  </r>
  <r>
    <x v="34"/>
    <s v="Zara Dugar"/>
    <x v="25"/>
    <x v="0"/>
    <x v="0"/>
    <s v="Basic"/>
    <d v="2025-03-20T00:00:00"/>
    <d v="2025-04-14T00:00:00"/>
    <n v="25"/>
    <n v="800"/>
    <n v="8"/>
    <x v="2"/>
    <m/>
    <s v="Not Referred"/>
    <n v="2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57B70A-975B-4E31-BEDC-197558C18ED8}"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15">
    <pivotField showAll="0">
      <items count="36">
        <item x="1"/>
        <item x="22"/>
        <item x="2"/>
        <item x="18"/>
        <item x="27"/>
        <item x="5"/>
        <item x="33"/>
        <item x="32"/>
        <item x="13"/>
        <item x="3"/>
        <item x="11"/>
        <item x="19"/>
        <item x="26"/>
        <item x="31"/>
        <item x="34"/>
        <item x="16"/>
        <item x="20"/>
        <item x="24"/>
        <item x="28"/>
        <item x="17"/>
        <item x="10"/>
        <item x="14"/>
        <item x="6"/>
        <item x="23"/>
        <item x="30"/>
        <item x="0"/>
        <item x="4"/>
        <item x="9"/>
        <item x="15"/>
        <item x="29"/>
        <item x="12"/>
        <item x="7"/>
        <item x="25"/>
        <item x="8"/>
        <item x="21"/>
        <item t="default"/>
      </items>
    </pivotField>
    <pivotField showAll="0"/>
    <pivotField showAll="0"/>
    <pivotField showAll="0"/>
    <pivotField dataField="1" showAll="0">
      <items count="3">
        <item x="0"/>
        <item x="1"/>
        <item t="default"/>
      </items>
    </pivotField>
    <pivotField showAll="0"/>
    <pivotField numFmtId="14" showAll="0"/>
    <pivotField numFmtId="14" showAll="0"/>
    <pivotField numFmtId="1" showAll="0"/>
    <pivotField showAll="0"/>
    <pivotField showAll="0"/>
    <pivotField axis="axisRow" showAll="0">
      <items count="7">
        <item x="1"/>
        <item x="0"/>
        <item x="2"/>
        <item x="5"/>
        <item x="3"/>
        <item x="4"/>
        <item t="default"/>
      </items>
    </pivotField>
    <pivotField showAll="0"/>
    <pivotField showAll="0"/>
    <pivotField showAll="0"/>
  </pivotFields>
  <rowFields count="1">
    <field x="11"/>
  </rowFields>
  <rowItems count="7">
    <i>
      <x/>
    </i>
    <i>
      <x v="1"/>
    </i>
    <i>
      <x v="2"/>
    </i>
    <i>
      <x v="3"/>
    </i>
    <i>
      <x v="4"/>
    </i>
    <i>
      <x v="5"/>
    </i>
    <i t="grand">
      <x/>
    </i>
  </rowItems>
  <colItems count="1">
    <i/>
  </colItems>
  <dataFields count="1">
    <dataField name="Count of Gender"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554A49-B7A3-4EE8-83E4-0D21547D9836}"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5">
    <pivotField showAll="0"/>
    <pivotField showAll="0"/>
    <pivotField dataField="1" showAll="0">
      <items count="27">
        <item x="22"/>
        <item x="6"/>
        <item x="21"/>
        <item x="7"/>
        <item x="2"/>
        <item x="19"/>
        <item x="11"/>
        <item x="18"/>
        <item x="14"/>
        <item x="12"/>
        <item x="15"/>
        <item x="17"/>
        <item x="16"/>
        <item x="3"/>
        <item x="13"/>
        <item x="4"/>
        <item x="24"/>
        <item x="0"/>
        <item x="23"/>
        <item x="25"/>
        <item x="5"/>
        <item x="10"/>
        <item x="8"/>
        <item x="20"/>
        <item x="9"/>
        <item x="1"/>
        <item t="default"/>
      </items>
    </pivotField>
    <pivotField axis="axisRow" showAll="0">
      <items count="4">
        <item x="0"/>
        <item x="1"/>
        <item x="2"/>
        <item t="default"/>
      </items>
    </pivotField>
    <pivotField showAll="0"/>
    <pivotField showAll="0"/>
    <pivotField numFmtId="14" showAll="0"/>
    <pivotField numFmtId="14" showAll="0"/>
    <pivotField numFmtId="1"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Count of Ag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9E3699-9B53-4F40-A875-6833966E5A07}"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B12" firstHeaderRow="1" firstDataRow="1" firstDataCol="1"/>
  <pivotFields count="4">
    <pivotField dataField="1" subtotalTop="0" showAll="0" defaultSubtotal="0"/>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4">
        <item s="1" x="0"/>
        <item s="1" x="1"/>
        <item s="1" x="2"/>
        <item s="1" x="3"/>
      </items>
    </pivotField>
    <pivotField axis="axisRow" allDrilled="1" subtotalTop="0" showAll="0" dataSourceSort="1" defaultSubtotal="0" defaultAttributeDrillState="1">
      <items count="2">
        <item s="1" x="0"/>
        <item s="1" x="1"/>
      </items>
    </pivotField>
  </pivotFields>
  <rowFields count="3">
    <field x="1"/>
    <field x="3"/>
    <field x="2"/>
  </rowFields>
  <rowItems count="8">
    <i>
      <x/>
    </i>
    <i r="1">
      <x/>
    </i>
    <i r="2">
      <x/>
    </i>
    <i r="2">
      <x v="1"/>
    </i>
    <i r="1">
      <x v="1"/>
    </i>
    <i r="2">
      <x/>
    </i>
    <i r="2">
      <x v="2"/>
    </i>
    <i t="grand">
      <x/>
    </i>
  </rowItems>
  <colItems count="1">
    <i/>
  </colItems>
  <dataFields count="1">
    <dataField name="Sum of Total_Revenue" fld="0" baseField="0"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3">
    <rowHierarchyUsage hierarchyUsage="10"/>
    <rowHierarchyUsage hierarchyUsage="12"/>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tness Club Advanced Excel Analysis Assignment.xlsx!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A3AED7-08A0-491B-96AD-6AB5089B0280}" name="PivotTable1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1" firstHeaderRow="1" firstDataRow="1" firstDataCol="1"/>
  <pivotFields count="4">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2">
        <item x="0"/>
        <item x="1"/>
      </items>
    </pivotField>
    <pivotField dataField="1" subtotalTop="0" showAll="0" defaultSubtotal="0"/>
  </pivotFields>
  <rowFields count="3">
    <field x="0"/>
    <field x="2"/>
    <field x="1"/>
  </rowFields>
  <rowItems count="8">
    <i>
      <x/>
    </i>
    <i r="1">
      <x/>
    </i>
    <i r="2">
      <x/>
    </i>
    <i r="2">
      <x v="1"/>
    </i>
    <i r="1">
      <x v="1"/>
    </i>
    <i r="2">
      <x/>
    </i>
    <i r="2">
      <x v="2"/>
    </i>
    <i t="grand">
      <x/>
    </i>
  </rowItems>
  <colItems count="1">
    <i/>
  </colItems>
  <dataFields count="1">
    <dataField name="Average of Total_Revenue" fld="3" subtotal="average"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3">
    <rowHierarchyUsage hierarchyUsage="10"/>
    <rowHierarchyUsage hierarchyUsage="12"/>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tness Club Advanced Excel Analysis Assignment.xlsx!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2F5B7C-7354-46BB-8047-1AC45D62FBF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3">
    <pivotField showAll="0"/>
    <pivotField showAll="0"/>
    <pivotField showAll="0"/>
    <pivotField showAll="0"/>
    <pivotField showAll="0"/>
    <pivotField showAll="0"/>
    <pivotField showAll="0"/>
    <pivotField showAll="0"/>
    <pivotField dataField="1" showAll="0"/>
    <pivotField showAll="0"/>
    <pivotField showAll="0"/>
    <pivotField showAll="0"/>
    <pivotField axis="axisRow" showAll="0">
      <items count="4">
        <item x="0"/>
        <item x="1"/>
        <item x="2"/>
        <item t="default"/>
      </items>
    </pivotField>
  </pivotFields>
  <rowFields count="1">
    <field x="12"/>
  </rowFields>
  <rowItems count="4">
    <i>
      <x/>
    </i>
    <i>
      <x v="1"/>
    </i>
    <i>
      <x v="2"/>
    </i>
    <i t="grand">
      <x/>
    </i>
  </rowItems>
  <colItems count="1">
    <i/>
  </colItems>
  <dataFields count="1">
    <dataField name="Average of Monthly_Fee" fld="8"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65DDE94-4410-4745-9CF2-2098379CACDE}"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I10" firstHeaderRow="1" firstDataRow="2" firstDataCol="1"/>
  <pivotFields count="3">
    <pivotField dataField="1" subtotalTop="0" showAll="0" defaultSubtotal="0"/>
    <pivotField axis="axisRow" allDrilled="1" subtotalTop="0" showAll="0" sortType="ascending" defaultSubtotal="0" defaultAttributeDrillState="1">
      <items count="5">
        <item x="1"/>
        <item x="2"/>
        <item x="3"/>
        <item x="4"/>
        <item x="0"/>
      </items>
    </pivotField>
    <pivotField axis="axisCol" allDrilled="1" subtotalTop="0" showAll="0" dataSourceSort="1" defaultSubtotal="0" defaultAttributeDrillState="1">
      <items count="7">
        <item x="0"/>
        <item x="1"/>
        <item x="2"/>
        <item x="3"/>
        <item x="4"/>
        <item x="5"/>
        <item x="6"/>
      </items>
    </pivotField>
  </pivotFields>
  <rowFields count="1">
    <field x="1"/>
  </rowFields>
  <rowItems count="6">
    <i>
      <x/>
    </i>
    <i>
      <x v="1"/>
    </i>
    <i>
      <x v="2"/>
    </i>
    <i>
      <x v="3"/>
    </i>
    <i>
      <x v="4"/>
    </i>
    <i t="grand">
      <x/>
    </i>
  </rowItems>
  <colFields count="1">
    <field x="2"/>
  </colFields>
  <colItems count="8">
    <i>
      <x/>
    </i>
    <i>
      <x v="1"/>
    </i>
    <i>
      <x v="2"/>
    </i>
    <i>
      <x v="3"/>
    </i>
    <i>
      <x v="4"/>
    </i>
    <i>
      <x v="5"/>
    </i>
    <i>
      <x v="6"/>
    </i>
    <i t="grand">
      <x/>
    </i>
  </colItems>
  <dataFields count="1">
    <dataField name="Sum of Total_Revenue" fld="0" baseField="0" baseItem="0"/>
  </dataField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tness Club Advanced Excel Analysis Assignment.xlsx!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123B2219-E073-4395-996D-4485F672FC65}" autoFormatId="16" applyNumberFormats="0" applyBorderFormats="0" applyFontFormats="0" applyPatternFormats="0" applyAlignmentFormats="0" applyWidthHeightFormats="0">
  <queryTableRefresh nextId="16" unboundColumnsRight="2">
    <queryTableFields count="15">
      <queryTableField id="1" name="Column1" tableColumnId="1"/>
      <queryTableField id="2" name="Full_Name" tableColumnId="2"/>
      <queryTableField id="3" name="Age" tableColumnId="3"/>
      <queryTableField id="15" dataBound="0" tableColumnId="16"/>
      <queryTableField id="4" name="Gender" tableColumnId="4"/>
      <queryTableField id="5" name="Membership_Type" tableColumnId="5"/>
      <queryTableField id="6" name="Start_Date" tableColumnId="6"/>
      <queryTableField id="7" name="End_Date" tableColumnId="7"/>
      <queryTableField id="12" dataBound="0" tableColumnId="13"/>
      <queryTableField id="8" name="Monthly_Fee" tableColumnId="8"/>
      <queryTableField id="9" name="Attendance" tableColumnId="9"/>
      <queryTableField id="10" name="City" tableColumnId="10"/>
      <queryTableField id="11" name="Referred_By" tableColumnId="11"/>
      <queryTableField id="13" dataBound="0" tableColumnId="14"/>
      <queryTableField id="14" dataBound="0" tableColumnId="1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FD72957D-273F-457C-A010-EC927062E3C5}" autoFormatId="16" applyNumberFormats="0" applyBorderFormats="0" applyFontFormats="0" applyPatternFormats="0" applyAlignmentFormats="0" applyWidthHeightFormats="0">
  <queryTableRefresh nextId="16" unboundColumnsRight="2">
    <queryTableFields count="15">
      <queryTableField id="1" name="Column1" tableColumnId="1"/>
      <queryTableField id="2" name="Full_Name" tableColumnId="2"/>
      <queryTableField id="3" name="Age" tableColumnId="3"/>
      <queryTableField id="15" dataBound="0" tableColumnId="16"/>
      <queryTableField id="4" name="Gender" tableColumnId="4"/>
      <queryTableField id="5" name="Membership_Type" tableColumnId="5"/>
      <queryTableField id="6" name="Start_Date" tableColumnId="6"/>
      <queryTableField id="7" name="End_Date" tableColumnId="7"/>
      <queryTableField id="12" dataBound="0" tableColumnId="13"/>
      <queryTableField id="8" name="Monthly_Fee" tableColumnId="8"/>
      <queryTableField id="9" name="Attendance" tableColumnId="9"/>
      <queryTableField id="10" name="City" tableColumnId="10"/>
      <queryTableField id="11" name="Referred_By" tableColumnId="11"/>
      <queryTableField id="13" dataBound="0" tableColumnId="14"/>
      <queryTableField id="14" dataBound="0"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3298EDE6-7E26-41E2-8182-B586451C785E}" sourceName="[Sheet1].[City]">
  <pivotTables>
    <pivotTable tabId="16" name="PivotTable15"/>
    <pivotTable tabId="7" name="PivotTable5"/>
  </pivotTables>
  <data>
    <olap pivotCacheId="139042480">
      <levels count="2">
        <level uniqueName="[Sheet1].[City].[(All)]" sourceCaption="(All)" count="0"/>
        <level uniqueName="[Sheet1].[City].[City]" sourceCaption="City" count="7">
          <ranges>
            <range startItem="0">
              <i n="[Sheet1].[City].&amp;" c="(blank)"/>
              <i n="[Sheet1].[City].&amp;[Bengaluru]" c="Bengaluru"/>
              <i n="[Sheet1].[City].&amp;[Delhi]" c="Delhi"/>
              <i n="[Sheet1].[City].&amp;[Hyderabad]" c="Hyderabad"/>
              <i n="[Sheet1].[City].&amp;[Kolkata]" c="Kolkata"/>
              <i n="[Sheet1].[City].&amp;[Mumbai]" c="Mumbai"/>
              <i n="[Sheet1].[City].&amp;[Pune]" c="Pune"/>
            </range>
          </ranges>
        </level>
      </levels>
      <selections count="1">
        <selection n="[Sheet1].[City].&amp;[Pun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6917F056-5E29-48A7-8F00-17E67CB258D2}" cache="Slicer_City" caption="City" level="1" style="SlicerStyleLight2"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D066F9D-8A64-43DB-ABAC-AD6863D35CB5}" name="Sheet14" displayName="Sheet14" ref="A1:O36" tableType="queryTable" dataDxfId="15">
  <sortState xmlns:xlrd2="http://schemas.microsoft.com/office/spreadsheetml/2017/richdata2" ref="A2:M37">
    <sortCondition ref="B2:B37"/>
  </sortState>
  <tableColumns count="15">
    <tableColumn id="1" xr3:uid="{1390B22E-8406-495A-9A6A-7D06D5216472}" uniqueName="1" name="Member_ID" totalsRowLabel="Total" queryTableFieldId="1" dataDxfId="14"/>
    <tableColumn id="2" xr3:uid="{DDC3B4EC-DF21-4945-927A-4FC4AE6A2096}" uniqueName="2" name="Full_Name" queryTableFieldId="2" dataDxfId="13"/>
    <tableColumn id="3" xr3:uid="{C64CB9AE-89F4-4DCE-BD89-75E1DB4673AD}" uniqueName="3" name="Age" queryTableFieldId="3" dataDxfId="12"/>
    <tableColumn id="16" xr3:uid="{6EE296C6-6F24-451B-A741-E33D8258DF59}" uniqueName="16" name="Age_Group" queryTableFieldId="15" dataDxfId="11">
      <calculatedColumnFormula>IF(C2&lt;=30,"Youth",IF(C2&lt;=45,"Adult","Seniors"))</calculatedColumnFormula>
    </tableColumn>
    <tableColumn id="4" xr3:uid="{E5A4C4DB-F073-4097-8F7F-315DFF1C4B41}" uniqueName="4" name="Gender" queryTableFieldId="4" dataDxfId="10"/>
    <tableColumn id="5" xr3:uid="{1CC84CC6-E281-4103-A29D-F74741CFC569}" uniqueName="5" name="Membership_Type" queryTableFieldId="5" dataDxfId="9"/>
    <tableColumn id="6" xr3:uid="{E95BB727-415D-4675-AF4A-F531A303047A}" uniqueName="6" name="Start_Date" queryTableFieldId="6" dataDxfId="8"/>
    <tableColumn id="7" xr3:uid="{1D7FD50E-C513-48AF-97E9-B694310CA663}" uniqueName="7" name="End_Date" queryTableFieldId="7" dataDxfId="7"/>
    <tableColumn id="13" xr3:uid="{F86834BE-0776-4B70-9F5A-783832012878}" uniqueName="13" name="Membership_Duration_Months" queryTableFieldId="12" dataDxfId="6">
      <calculatedColumnFormula>H2-G2</calculatedColumnFormula>
    </tableColumn>
    <tableColumn id="8" xr3:uid="{10CC3FE4-9D48-42FD-A60D-AC999F6C9C1B}" uniqueName="8" name="Monthly_Fee" queryTableFieldId="8" dataDxfId="5"/>
    <tableColumn id="9" xr3:uid="{0C7F5A8E-D90D-4C1F-BAD9-62674CA710C8}" uniqueName="9" name="Attendance" queryTableFieldId="9" dataDxfId="4"/>
    <tableColumn id="10" xr3:uid="{88D2684D-9F0A-4456-AFBC-B64ABE560468}" uniqueName="10" name="City" queryTableFieldId="10" dataDxfId="3"/>
    <tableColumn id="11" xr3:uid="{C97F1D46-4E31-420D-8385-2A54B1BE7264}" uniqueName="11" name="Referred_By" totalsRowFunction="count" queryTableFieldId="11" dataDxfId="2"/>
    <tableColumn id="14" xr3:uid="{D0D0CC31-DE16-4CAF-B724-84B36B59F91E}" uniqueName="14" name="Referred" queryTableFieldId="13" dataDxfId="1">
      <calculatedColumnFormula>IF(M2&lt;&gt;"","Referred","Not Referred")</calculatedColumnFormula>
    </tableColumn>
    <tableColumn id="15" xr3:uid="{8AEB20D8-E6B9-431E-A03D-67F5543991ED}" uniqueName="15" name="Total_Revenue" queryTableFieldId="14" dataDxfId="0">
      <calculatedColumnFormula>J2 * I2</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983003-CAE0-4946-B45F-BB0A8816D63A}" name="Sheet1" displayName="Sheet1" ref="A1:O36" tableType="queryTable" dataDxfId="37">
  <sortState xmlns:xlrd2="http://schemas.microsoft.com/office/spreadsheetml/2017/richdata2" ref="A2:M37">
    <sortCondition ref="B2:B37"/>
  </sortState>
  <tableColumns count="15">
    <tableColumn id="1" xr3:uid="{4F6EF4EE-1BBA-4E88-9A0C-D43CF9FDE46C}" uniqueName="1" name="Member_ID" totalsRowLabel="Total" queryTableFieldId="1" dataDxfId="36"/>
    <tableColumn id="2" xr3:uid="{B55529DD-914A-4F3D-8B10-299BE901A116}" uniqueName="2" name="Full_Name" queryTableFieldId="2" dataDxfId="35"/>
    <tableColumn id="3" xr3:uid="{44B774D0-0B49-4769-A99A-913D005D9CAE}" uniqueName="3" name="Age" queryTableFieldId="3" dataDxfId="34"/>
    <tableColumn id="16" xr3:uid="{9F98B947-4F91-4915-8F26-A4B360D69628}" uniqueName="16" name="Age_Group" queryTableFieldId="15" dataDxfId="33">
      <calculatedColumnFormula>IF(C2&lt;=30,"Youth",IF(C2&lt;=45,"Adult","Seniors"))</calculatedColumnFormula>
    </tableColumn>
    <tableColumn id="4" xr3:uid="{DCE33206-9163-40E4-859F-1926A85B70F0}" uniqueName="4" name="Gender" queryTableFieldId="4" dataDxfId="32"/>
    <tableColumn id="5" xr3:uid="{F4A086BA-D65F-4CA8-945F-DBFED4B053D8}" uniqueName="5" name="Membership_Type" queryTableFieldId="5" dataDxfId="31"/>
    <tableColumn id="6" xr3:uid="{E62BF9CB-64CC-43A0-B237-59FA76F64E70}" uniqueName="6" name="Start_Date" queryTableFieldId="6" dataDxfId="30"/>
    <tableColumn id="7" xr3:uid="{13F4E4A1-A3D3-4AFF-BB00-04974169F36A}" uniqueName="7" name="End_Date" queryTableFieldId="7" dataDxfId="29"/>
    <tableColumn id="13" xr3:uid="{5FD0C9DC-4E2B-4D9C-93F5-8E4232E4CB4F}" uniqueName="13" name="Membership_Duration_Months" queryTableFieldId="12" dataDxfId="28">
      <calculatedColumnFormula>H2-G2</calculatedColumnFormula>
    </tableColumn>
    <tableColumn id="8" xr3:uid="{35A48284-E074-4F7A-AFB5-5B1FDD5FAF15}" uniqueName="8" name="Monthly_Fee" queryTableFieldId="8" dataDxfId="27"/>
    <tableColumn id="9" xr3:uid="{593FEFBC-A8EA-4401-97BA-72AE7B5E9F00}" uniqueName="9" name="Attendance" queryTableFieldId="9" dataDxfId="26"/>
    <tableColumn id="10" xr3:uid="{79F4CBE3-14DC-467C-A9CC-91CFD3484433}" uniqueName="10" name="City" queryTableFieldId="10" dataDxfId="25"/>
    <tableColumn id="11" xr3:uid="{073C9ADC-2821-417E-B2F2-105C581B94A0}" uniqueName="11" name="Referred_By" totalsRowFunction="count" queryTableFieldId="11" dataDxfId="24"/>
    <tableColumn id="14" xr3:uid="{30BB0616-522C-4884-98B4-F7D7176DC04C}" uniqueName="14" name="Referred" queryTableFieldId="13" dataDxfId="23">
      <calculatedColumnFormula>IF(M2&lt;&gt;"","Referred","Not Referred")</calculatedColumnFormula>
    </tableColumn>
    <tableColumn id="15" xr3:uid="{B17B9CA0-B387-4C26-87F7-C344FF527902}" uniqueName="15" name="Total_Revenue" queryTableFieldId="14" dataDxfId="22">
      <calculatedColumnFormula>J2 * I2</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3DCDA-CEAB-4196-8CD5-23451FE64E33}">
  <dimension ref="A1:B10"/>
  <sheetViews>
    <sheetView tabSelected="1" workbookViewId="0">
      <selection activeCell="B3" sqref="B3"/>
    </sheetView>
  </sheetViews>
  <sheetFormatPr defaultRowHeight="14.5" x14ac:dyDescent="0.35"/>
  <cols>
    <col min="1" max="1" width="12.453125" bestFit="1" customWidth="1"/>
    <col min="2" max="2" width="14.453125" bestFit="1" customWidth="1"/>
    <col min="3" max="3" width="4.81640625" bestFit="1" customWidth="1"/>
    <col min="4" max="4" width="10.36328125" bestFit="1" customWidth="1"/>
  </cols>
  <sheetData>
    <row r="1" spans="1:2" x14ac:dyDescent="0.35">
      <c r="A1" t="s">
        <v>123</v>
      </c>
    </row>
    <row r="3" spans="1:2" x14ac:dyDescent="0.35">
      <c r="A3" s="4" t="s">
        <v>110</v>
      </c>
      <c r="B3" t="s">
        <v>122</v>
      </c>
    </row>
    <row r="4" spans="1:2" x14ac:dyDescent="0.35">
      <c r="A4" s="5" t="s">
        <v>14</v>
      </c>
      <c r="B4" s="11">
        <v>5</v>
      </c>
    </row>
    <row r="5" spans="1:2" x14ac:dyDescent="0.35">
      <c r="A5" s="5" t="s">
        <v>67</v>
      </c>
      <c r="B5" s="11">
        <v>4</v>
      </c>
    </row>
    <row r="6" spans="1:2" x14ac:dyDescent="0.35">
      <c r="A6" s="5" t="s">
        <v>23</v>
      </c>
      <c r="B6" s="11">
        <v>5</v>
      </c>
    </row>
    <row r="7" spans="1:2" x14ac:dyDescent="0.35">
      <c r="A7" s="5" t="s">
        <v>42</v>
      </c>
      <c r="B7" s="11">
        <v>6</v>
      </c>
    </row>
    <row r="8" spans="1:2" x14ac:dyDescent="0.35">
      <c r="A8" s="5" t="s">
        <v>35</v>
      </c>
      <c r="B8" s="11">
        <v>10</v>
      </c>
    </row>
    <row r="9" spans="1:2" x14ac:dyDescent="0.35">
      <c r="A9" s="5" t="s">
        <v>18</v>
      </c>
      <c r="B9" s="11">
        <v>5</v>
      </c>
    </row>
    <row r="10" spans="1:2" x14ac:dyDescent="0.35">
      <c r="A10" s="5" t="s">
        <v>113</v>
      </c>
      <c r="B10" s="11">
        <v>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A367E-DC77-4246-AF1A-968CDAF89696}">
  <dimension ref="A1:B7"/>
  <sheetViews>
    <sheetView workbookViewId="0">
      <selection activeCell="B3" sqref="B3"/>
    </sheetView>
  </sheetViews>
  <sheetFormatPr defaultRowHeight="14.5" x14ac:dyDescent="0.35"/>
  <cols>
    <col min="1" max="1" width="12.453125" bestFit="1" customWidth="1"/>
    <col min="2" max="2" width="11.26953125" bestFit="1" customWidth="1"/>
  </cols>
  <sheetData>
    <row r="1" spans="1:2" x14ac:dyDescent="0.35">
      <c r="A1" t="s">
        <v>124</v>
      </c>
    </row>
    <row r="3" spans="1:2" x14ac:dyDescent="0.35">
      <c r="A3" s="4" t="s">
        <v>110</v>
      </c>
      <c r="B3" t="s">
        <v>128</v>
      </c>
    </row>
    <row r="4" spans="1:2" x14ac:dyDescent="0.35">
      <c r="A4" s="5" t="s">
        <v>125</v>
      </c>
      <c r="B4" s="11">
        <v>13</v>
      </c>
    </row>
    <row r="5" spans="1:2" x14ac:dyDescent="0.35">
      <c r="A5" s="5" t="s">
        <v>126</v>
      </c>
      <c r="B5" s="11">
        <v>9</v>
      </c>
    </row>
    <row r="6" spans="1:2" x14ac:dyDescent="0.35">
      <c r="A6" s="5" t="s">
        <v>127</v>
      </c>
      <c r="B6" s="11">
        <v>13</v>
      </c>
    </row>
    <row r="7" spans="1:2" x14ac:dyDescent="0.35">
      <c r="A7" s="5" t="s">
        <v>113</v>
      </c>
      <c r="B7" s="11">
        <v>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B0AAE-CDCA-43FF-B5C7-EE8688769ED7}">
  <dimension ref="A1:O37"/>
  <sheetViews>
    <sheetView topLeftCell="A2" workbookViewId="0">
      <selection sqref="A1:O36"/>
    </sheetView>
  </sheetViews>
  <sheetFormatPr defaultRowHeight="14.5" x14ac:dyDescent="0.35"/>
  <cols>
    <col min="1" max="1" width="10.7265625" bestFit="1" customWidth="1"/>
    <col min="2" max="2" width="14.81640625" bestFit="1" customWidth="1"/>
    <col min="3" max="3" width="6.08984375" bestFit="1" customWidth="1"/>
    <col min="4" max="4" width="11.36328125" customWidth="1"/>
    <col min="5" max="5" width="9.1796875" bestFit="1" customWidth="1"/>
    <col min="6" max="6" width="18.36328125" bestFit="1" customWidth="1"/>
    <col min="7" max="7" width="11.81640625" bestFit="1" customWidth="1"/>
    <col min="8" max="8" width="11.453125" customWidth="1"/>
    <col min="9" max="9" width="25.81640625" customWidth="1"/>
    <col min="10" max="10" width="13.6328125" bestFit="1" customWidth="1"/>
    <col min="11" max="11" width="12.7265625" bestFit="1" customWidth="1"/>
    <col min="12" max="12" width="9.54296875" bestFit="1" customWidth="1"/>
    <col min="13" max="13" width="17.36328125" bestFit="1" customWidth="1"/>
    <col min="14" max="14" width="13.26953125" customWidth="1"/>
    <col min="15" max="15" width="13.90625" customWidth="1"/>
  </cols>
  <sheetData>
    <row r="1" spans="1:15" x14ac:dyDescent="0.35">
      <c r="A1" t="s">
        <v>107</v>
      </c>
      <c r="B1" t="s">
        <v>0</v>
      </c>
      <c r="C1" t="s">
        <v>1</v>
      </c>
      <c r="D1" t="s">
        <v>121</v>
      </c>
      <c r="E1" t="s">
        <v>2</v>
      </c>
      <c r="F1" t="s">
        <v>3</v>
      </c>
      <c r="G1" s="1" t="s">
        <v>4</v>
      </c>
      <c r="H1" t="s">
        <v>5</v>
      </c>
      <c r="I1" s="2" t="s">
        <v>108</v>
      </c>
      <c r="J1" t="s">
        <v>6</v>
      </c>
      <c r="K1" t="s">
        <v>7</v>
      </c>
      <c r="L1" t="s">
        <v>8</v>
      </c>
      <c r="M1" t="s">
        <v>9</v>
      </c>
      <c r="N1" t="s">
        <v>109</v>
      </c>
      <c r="O1" t="s">
        <v>115</v>
      </c>
    </row>
    <row r="2" spans="1:15" x14ac:dyDescent="0.35">
      <c r="A2" s="2" t="s">
        <v>84</v>
      </c>
      <c r="B2" s="2" t="s">
        <v>85</v>
      </c>
      <c r="C2" s="2">
        <v>42</v>
      </c>
      <c r="D2" s="2" t="str">
        <f t="shared" ref="D2:D36" si="0">IF(C2&lt;=30,"Youth",IF(C2&lt;=45,"Adult","Seniors"))</f>
        <v>Adult</v>
      </c>
      <c r="E2" s="2" t="s">
        <v>27</v>
      </c>
      <c r="F2" s="2" t="s">
        <v>22</v>
      </c>
      <c r="G2" s="9">
        <v>45702</v>
      </c>
      <c r="H2" s="9">
        <v>45727</v>
      </c>
      <c r="I2" s="3">
        <f>H2-G2</f>
        <v>25</v>
      </c>
      <c r="J2" s="2">
        <v>1200</v>
      </c>
      <c r="K2" s="2">
        <v>3</v>
      </c>
      <c r="L2" s="2" t="s">
        <v>67</v>
      </c>
      <c r="M2" s="2"/>
      <c r="N2" s="2" t="str">
        <f t="shared" ref="N2:N36" si="1">IF(M2&lt;&gt;"","Referred","Not Referred")</f>
        <v>Not Referred</v>
      </c>
      <c r="O2" s="2">
        <f t="shared" ref="O2:O36" si="2">J2 * I2</f>
        <v>30000</v>
      </c>
    </row>
    <row r="3" spans="1:15" x14ac:dyDescent="0.35">
      <c r="A3" s="2" t="s">
        <v>10</v>
      </c>
      <c r="B3" s="2" t="s">
        <v>11</v>
      </c>
      <c r="C3" s="2">
        <v>59</v>
      </c>
      <c r="D3" s="2" t="str">
        <f t="shared" si="0"/>
        <v>Seniors</v>
      </c>
      <c r="E3" s="2" t="s">
        <v>12</v>
      </c>
      <c r="F3" s="2" t="s">
        <v>13</v>
      </c>
      <c r="G3" s="9">
        <v>45703</v>
      </c>
      <c r="H3" s="9">
        <v>45728</v>
      </c>
      <c r="I3" s="3">
        <f t="shared" ref="I3:I36" si="3">H3-G3</f>
        <v>25</v>
      </c>
      <c r="J3" s="2">
        <v>800</v>
      </c>
      <c r="K3" s="2">
        <v>25</v>
      </c>
      <c r="L3" s="2" t="s">
        <v>14</v>
      </c>
      <c r="M3" s="2" t="s">
        <v>15</v>
      </c>
      <c r="N3" s="2" t="str">
        <f t="shared" si="1"/>
        <v>Referred</v>
      </c>
      <c r="O3" s="2">
        <f t="shared" si="2"/>
        <v>20000</v>
      </c>
    </row>
    <row r="4" spans="1:15" x14ac:dyDescent="0.35">
      <c r="A4" s="2" t="s">
        <v>20</v>
      </c>
      <c r="B4" s="2" t="s">
        <v>21</v>
      </c>
      <c r="C4" s="2">
        <v>24</v>
      </c>
      <c r="D4" s="2" t="str">
        <f t="shared" si="0"/>
        <v>Youth</v>
      </c>
      <c r="E4" s="2" t="s">
        <v>12</v>
      </c>
      <c r="F4" s="2" t="s">
        <v>22</v>
      </c>
      <c r="G4" s="9">
        <v>45704</v>
      </c>
      <c r="H4" s="9">
        <v>45729</v>
      </c>
      <c r="I4" s="3">
        <f t="shared" si="3"/>
        <v>25</v>
      </c>
      <c r="J4" s="2">
        <v>1200</v>
      </c>
      <c r="K4" s="2">
        <v>18</v>
      </c>
      <c r="L4" s="2" t="s">
        <v>23</v>
      </c>
      <c r="M4" s="2" t="s">
        <v>24</v>
      </c>
      <c r="N4" s="2" t="str">
        <f t="shared" si="1"/>
        <v>Referred</v>
      </c>
      <c r="O4" s="2">
        <f t="shared" si="2"/>
        <v>30000</v>
      </c>
    </row>
    <row r="5" spans="1:15" x14ac:dyDescent="0.35">
      <c r="A5" s="2" t="s">
        <v>46</v>
      </c>
      <c r="B5" s="2" t="s">
        <v>47</v>
      </c>
      <c r="C5" s="2">
        <v>37</v>
      </c>
      <c r="D5" s="2" t="str">
        <f t="shared" si="0"/>
        <v>Adult</v>
      </c>
      <c r="E5" s="2" t="s">
        <v>12</v>
      </c>
      <c r="F5" s="2" t="s">
        <v>22</v>
      </c>
      <c r="G5" s="9">
        <v>45705</v>
      </c>
      <c r="H5" s="9">
        <v>45730</v>
      </c>
      <c r="I5" s="3">
        <f t="shared" si="3"/>
        <v>25</v>
      </c>
      <c r="J5" s="2">
        <v>1200</v>
      </c>
      <c r="K5" s="2">
        <v>29</v>
      </c>
      <c r="L5" s="2" t="s">
        <v>35</v>
      </c>
      <c r="M5" s="2" t="s">
        <v>48</v>
      </c>
      <c r="N5" s="2" t="str">
        <f t="shared" si="1"/>
        <v>Referred</v>
      </c>
      <c r="O5" s="2">
        <f t="shared" si="2"/>
        <v>30000</v>
      </c>
    </row>
    <row r="6" spans="1:15" x14ac:dyDescent="0.35">
      <c r="A6" s="2" t="s">
        <v>86</v>
      </c>
      <c r="B6" s="2" t="s">
        <v>87</v>
      </c>
      <c r="C6" s="2">
        <v>24</v>
      </c>
      <c r="D6" s="2" t="str">
        <f t="shared" si="0"/>
        <v>Youth</v>
      </c>
      <c r="E6" s="2" t="s">
        <v>12</v>
      </c>
      <c r="F6" s="2" t="s">
        <v>31</v>
      </c>
      <c r="G6" s="9">
        <v>45706</v>
      </c>
      <c r="H6" s="9">
        <v>45731</v>
      </c>
      <c r="I6" s="3">
        <f t="shared" si="3"/>
        <v>25</v>
      </c>
      <c r="J6" s="2">
        <v>2500</v>
      </c>
      <c r="K6" s="2">
        <v>28</v>
      </c>
      <c r="L6" s="2" t="s">
        <v>35</v>
      </c>
      <c r="M6" s="2"/>
      <c r="N6" s="2" t="str">
        <f t="shared" si="1"/>
        <v>Not Referred</v>
      </c>
      <c r="O6" s="2">
        <f t="shared" si="2"/>
        <v>62500</v>
      </c>
    </row>
    <row r="7" spans="1:15" x14ac:dyDescent="0.35">
      <c r="A7" s="2" t="s">
        <v>33</v>
      </c>
      <c r="B7" s="2" t="s">
        <v>34</v>
      </c>
      <c r="C7" s="2">
        <v>40</v>
      </c>
      <c r="D7" s="2" t="str">
        <f t="shared" si="0"/>
        <v>Adult</v>
      </c>
      <c r="E7" s="2" t="s">
        <v>12</v>
      </c>
      <c r="F7" s="2" t="s">
        <v>13</v>
      </c>
      <c r="G7" s="9">
        <v>45707</v>
      </c>
      <c r="H7" s="9">
        <v>45732</v>
      </c>
      <c r="I7" s="3">
        <f t="shared" si="3"/>
        <v>25</v>
      </c>
      <c r="J7" s="2">
        <v>800</v>
      </c>
      <c r="K7" s="2">
        <v>14</v>
      </c>
      <c r="L7" s="2" t="s">
        <v>35</v>
      </c>
      <c r="M7" s="2" t="s">
        <v>36</v>
      </c>
      <c r="N7" s="2" t="str">
        <f t="shared" si="1"/>
        <v>Referred</v>
      </c>
      <c r="O7" s="2">
        <f t="shared" si="2"/>
        <v>20000</v>
      </c>
    </row>
    <row r="8" spans="1:15" x14ac:dyDescent="0.35">
      <c r="A8" s="2" t="s">
        <v>77</v>
      </c>
      <c r="B8" s="2" t="s">
        <v>78</v>
      </c>
      <c r="C8" s="2">
        <v>48</v>
      </c>
      <c r="D8" s="2" t="str">
        <f t="shared" si="0"/>
        <v>Seniors</v>
      </c>
      <c r="E8" s="2" t="s">
        <v>12</v>
      </c>
      <c r="F8" s="2" t="s">
        <v>41</v>
      </c>
      <c r="G8" s="9">
        <v>45708</v>
      </c>
      <c r="H8" s="9">
        <v>45733</v>
      </c>
      <c r="I8" s="3">
        <f t="shared" si="3"/>
        <v>25</v>
      </c>
      <c r="J8" s="2">
        <v>1800</v>
      </c>
      <c r="K8" s="2">
        <v>18</v>
      </c>
      <c r="L8" s="2" t="s">
        <v>67</v>
      </c>
      <c r="M8" s="2"/>
      <c r="N8" s="2" t="str">
        <f t="shared" si="1"/>
        <v>Not Referred</v>
      </c>
      <c r="O8" s="2">
        <f t="shared" si="2"/>
        <v>45000</v>
      </c>
    </row>
    <row r="9" spans="1:15" x14ac:dyDescent="0.35">
      <c r="A9" s="2" t="s">
        <v>98</v>
      </c>
      <c r="B9" s="2" t="s">
        <v>99</v>
      </c>
      <c r="C9" s="2">
        <v>20</v>
      </c>
      <c r="D9" s="2" t="str">
        <f t="shared" si="0"/>
        <v>Youth</v>
      </c>
      <c r="E9" s="2" t="s">
        <v>12</v>
      </c>
      <c r="F9" s="2" t="s">
        <v>22</v>
      </c>
      <c r="G9" s="9">
        <v>45709</v>
      </c>
      <c r="H9" s="9">
        <v>45734</v>
      </c>
      <c r="I9" s="3">
        <f t="shared" si="3"/>
        <v>25</v>
      </c>
      <c r="J9" s="2">
        <v>1200</v>
      </c>
      <c r="K9" s="2">
        <v>2</v>
      </c>
      <c r="L9" s="2" t="s">
        <v>35</v>
      </c>
      <c r="M9" s="2"/>
      <c r="N9" s="2" t="str">
        <f t="shared" si="1"/>
        <v>Not Referred</v>
      </c>
      <c r="O9" s="2">
        <f t="shared" si="2"/>
        <v>30000</v>
      </c>
    </row>
    <row r="10" spans="1:15" x14ac:dyDescent="0.35">
      <c r="A10" s="2" t="s">
        <v>102</v>
      </c>
      <c r="B10" s="2" t="s">
        <v>103</v>
      </c>
      <c r="C10" s="2">
        <v>23</v>
      </c>
      <c r="D10" s="2" t="str">
        <f t="shared" si="0"/>
        <v>Youth</v>
      </c>
      <c r="E10" s="2" t="s">
        <v>12</v>
      </c>
      <c r="F10" s="2" t="s">
        <v>41</v>
      </c>
      <c r="G10" s="9">
        <v>45710</v>
      </c>
      <c r="H10" s="9">
        <v>45735</v>
      </c>
      <c r="I10" s="3">
        <f t="shared" si="3"/>
        <v>25</v>
      </c>
      <c r="J10" s="2">
        <v>1800</v>
      </c>
      <c r="K10" s="2">
        <v>23</v>
      </c>
      <c r="L10" s="2" t="s">
        <v>18</v>
      </c>
      <c r="M10" s="2" t="s">
        <v>104</v>
      </c>
      <c r="N10" s="2" t="str">
        <f t="shared" si="1"/>
        <v>Referred</v>
      </c>
      <c r="O10" s="2">
        <f t="shared" si="2"/>
        <v>45000</v>
      </c>
    </row>
    <row r="11" spans="1:15" x14ac:dyDescent="0.35">
      <c r="A11" s="2" t="s">
        <v>88</v>
      </c>
      <c r="B11" s="2" t="s">
        <v>89</v>
      </c>
      <c r="C11" s="2">
        <v>53</v>
      </c>
      <c r="D11" s="2" t="str">
        <f t="shared" si="0"/>
        <v>Seniors</v>
      </c>
      <c r="E11" s="2" t="s">
        <v>12</v>
      </c>
      <c r="F11" s="2" t="s">
        <v>22</v>
      </c>
      <c r="G11" s="9">
        <v>45711</v>
      </c>
      <c r="H11" s="9">
        <v>45736</v>
      </c>
      <c r="I11" s="3">
        <f t="shared" si="3"/>
        <v>25</v>
      </c>
      <c r="J11" s="2">
        <v>1200</v>
      </c>
      <c r="K11" s="2">
        <v>23</v>
      </c>
      <c r="L11" s="2" t="s">
        <v>18</v>
      </c>
      <c r="M11" s="2"/>
      <c r="N11" s="2" t="str">
        <f t="shared" si="1"/>
        <v>Not Referred</v>
      </c>
      <c r="O11" s="2">
        <f t="shared" si="2"/>
        <v>30000</v>
      </c>
    </row>
    <row r="12" spans="1:15" x14ac:dyDescent="0.35">
      <c r="A12" s="2" t="s">
        <v>73</v>
      </c>
      <c r="B12" s="2" t="s">
        <v>74</v>
      </c>
      <c r="C12" s="2">
        <v>57</v>
      </c>
      <c r="D12" s="2" t="str">
        <f t="shared" si="0"/>
        <v>Seniors</v>
      </c>
      <c r="E12" s="2" t="s">
        <v>27</v>
      </c>
      <c r="F12" s="2" t="s">
        <v>41</v>
      </c>
      <c r="G12" s="9">
        <v>45712</v>
      </c>
      <c r="H12" s="9">
        <v>45737</v>
      </c>
      <c r="I12" s="3">
        <f t="shared" si="3"/>
        <v>25</v>
      </c>
      <c r="J12" s="2">
        <v>1800</v>
      </c>
      <c r="K12" s="2">
        <v>19</v>
      </c>
      <c r="L12" s="2" t="s">
        <v>35</v>
      </c>
      <c r="M12" s="2"/>
      <c r="N12" s="2" t="str">
        <f t="shared" si="1"/>
        <v>Not Referred</v>
      </c>
      <c r="O12" s="2">
        <f t="shared" si="2"/>
        <v>45000</v>
      </c>
    </row>
    <row r="13" spans="1:15" x14ac:dyDescent="0.35">
      <c r="A13" s="2" t="s">
        <v>49</v>
      </c>
      <c r="B13" s="2" t="s">
        <v>50</v>
      </c>
      <c r="C13" s="2">
        <v>48</v>
      </c>
      <c r="D13" s="2" t="str">
        <f t="shared" si="0"/>
        <v>Seniors</v>
      </c>
      <c r="E13" s="2" t="s">
        <v>27</v>
      </c>
      <c r="F13" s="2" t="s">
        <v>22</v>
      </c>
      <c r="G13" s="9">
        <v>45713</v>
      </c>
      <c r="H13" s="9">
        <v>45738</v>
      </c>
      <c r="I13" s="3">
        <f t="shared" si="3"/>
        <v>25</v>
      </c>
      <c r="J13" s="2">
        <v>1200</v>
      </c>
      <c r="K13" s="2">
        <v>13</v>
      </c>
      <c r="L13" s="2" t="s">
        <v>14</v>
      </c>
      <c r="M13" s="2" t="s">
        <v>51</v>
      </c>
      <c r="N13" s="2" t="str">
        <f t="shared" si="1"/>
        <v>Referred</v>
      </c>
      <c r="O13" s="2">
        <f t="shared" si="2"/>
        <v>30000</v>
      </c>
    </row>
    <row r="14" spans="1:15" x14ac:dyDescent="0.35">
      <c r="A14" s="2" t="s">
        <v>95</v>
      </c>
      <c r="B14" s="2" t="s">
        <v>96</v>
      </c>
      <c r="C14" s="2">
        <v>52</v>
      </c>
      <c r="D14" s="2" t="str">
        <f t="shared" si="0"/>
        <v>Seniors</v>
      </c>
      <c r="E14" s="2" t="s">
        <v>27</v>
      </c>
      <c r="F14" s="2" t="s">
        <v>13</v>
      </c>
      <c r="G14" s="9">
        <v>45714</v>
      </c>
      <c r="H14" s="9">
        <v>45739</v>
      </c>
      <c r="I14" s="3">
        <f t="shared" si="3"/>
        <v>25</v>
      </c>
      <c r="J14" s="2">
        <v>800</v>
      </c>
      <c r="K14" s="2">
        <v>9</v>
      </c>
      <c r="L14" s="2" t="s">
        <v>67</v>
      </c>
      <c r="M14" s="2" t="s">
        <v>97</v>
      </c>
      <c r="N14" s="2" t="str">
        <f t="shared" si="1"/>
        <v>Referred</v>
      </c>
      <c r="O14" s="2">
        <f t="shared" si="2"/>
        <v>20000</v>
      </c>
    </row>
    <row r="15" spans="1:15" x14ac:dyDescent="0.35">
      <c r="A15" s="2" t="s">
        <v>43</v>
      </c>
      <c r="B15" s="2" t="s">
        <v>44</v>
      </c>
      <c r="C15" s="2">
        <v>42</v>
      </c>
      <c r="D15" s="2" t="str">
        <f t="shared" si="0"/>
        <v>Adult</v>
      </c>
      <c r="E15" s="2" t="s">
        <v>12</v>
      </c>
      <c r="F15" s="2" t="s">
        <v>13</v>
      </c>
      <c r="G15" s="9">
        <v>45715</v>
      </c>
      <c r="H15" s="9">
        <v>45740</v>
      </c>
      <c r="I15" s="3">
        <f t="shared" si="3"/>
        <v>25</v>
      </c>
      <c r="J15" s="2">
        <v>800</v>
      </c>
      <c r="K15" s="2">
        <v>3</v>
      </c>
      <c r="L15" s="2" t="s">
        <v>42</v>
      </c>
      <c r="M15" s="2" t="s">
        <v>45</v>
      </c>
      <c r="N15" s="2" t="str">
        <f t="shared" si="1"/>
        <v>Referred</v>
      </c>
      <c r="O15" s="2">
        <f t="shared" si="2"/>
        <v>20000</v>
      </c>
    </row>
    <row r="16" spans="1:15" x14ac:dyDescent="0.35">
      <c r="A16" s="2" t="s">
        <v>75</v>
      </c>
      <c r="B16" s="2" t="s">
        <v>76</v>
      </c>
      <c r="C16" s="2">
        <v>26</v>
      </c>
      <c r="D16" s="2" t="str">
        <f t="shared" si="0"/>
        <v>Youth</v>
      </c>
      <c r="E16" s="2" t="s">
        <v>27</v>
      </c>
      <c r="F16" s="2" t="s">
        <v>41</v>
      </c>
      <c r="G16" s="9">
        <v>45716</v>
      </c>
      <c r="H16" s="9">
        <v>45741</v>
      </c>
      <c r="I16" s="3">
        <f t="shared" si="3"/>
        <v>25</v>
      </c>
      <c r="J16" s="2">
        <v>1800</v>
      </c>
      <c r="K16" s="2">
        <v>5</v>
      </c>
      <c r="L16" s="2" t="s">
        <v>14</v>
      </c>
      <c r="M16" s="2"/>
      <c r="N16" s="2" t="str">
        <f t="shared" si="1"/>
        <v>Not Referred</v>
      </c>
      <c r="O16" s="2">
        <f t="shared" si="2"/>
        <v>45000</v>
      </c>
    </row>
    <row r="17" spans="1:15" x14ac:dyDescent="0.35">
      <c r="A17" s="2" t="s">
        <v>90</v>
      </c>
      <c r="B17" s="2" t="s">
        <v>91</v>
      </c>
      <c r="C17" s="2">
        <v>29</v>
      </c>
      <c r="D17" s="2" t="str">
        <f t="shared" si="0"/>
        <v>Youth</v>
      </c>
      <c r="E17" s="2" t="s">
        <v>27</v>
      </c>
      <c r="F17" s="2" t="s">
        <v>31</v>
      </c>
      <c r="G17" s="9">
        <v>45717</v>
      </c>
      <c r="H17" s="9">
        <v>45742</v>
      </c>
      <c r="I17" s="3">
        <f t="shared" si="3"/>
        <v>25</v>
      </c>
      <c r="J17" s="2">
        <v>2500</v>
      </c>
      <c r="K17" s="2">
        <v>8</v>
      </c>
      <c r="L17" s="2" t="s">
        <v>23</v>
      </c>
      <c r="M17" s="2"/>
      <c r="N17" s="2" t="str">
        <f t="shared" si="1"/>
        <v>Not Referred</v>
      </c>
      <c r="O17" s="2">
        <f t="shared" si="2"/>
        <v>62500</v>
      </c>
    </row>
    <row r="18" spans="1:15" x14ac:dyDescent="0.35">
      <c r="A18" s="2" t="s">
        <v>61</v>
      </c>
      <c r="B18" s="2" t="s">
        <v>62</v>
      </c>
      <c r="C18" s="2">
        <v>39</v>
      </c>
      <c r="D18" s="2" t="str">
        <f t="shared" si="0"/>
        <v>Adult</v>
      </c>
      <c r="E18" s="2" t="s">
        <v>12</v>
      </c>
      <c r="F18" s="2" t="s">
        <v>31</v>
      </c>
      <c r="G18" s="9">
        <v>45718</v>
      </c>
      <c r="H18" s="9">
        <v>45743</v>
      </c>
      <c r="I18" s="3">
        <f t="shared" si="3"/>
        <v>25</v>
      </c>
      <c r="J18" s="2">
        <v>2500</v>
      </c>
      <c r="K18" s="2">
        <v>14</v>
      </c>
      <c r="L18" s="2" t="s">
        <v>42</v>
      </c>
      <c r="M18" s="2"/>
      <c r="N18" s="2" t="str">
        <f t="shared" si="1"/>
        <v>Not Referred</v>
      </c>
      <c r="O18" s="2">
        <f t="shared" si="2"/>
        <v>62500</v>
      </c>
    </row>
    <row r="19" spans="1:15" x14ac:dyDescent="0.35">
      <c r="A19" s="2" t="s">
        <v>70</v>
      </c>
      <c r="B19" s="2" t="s">
        <v>71</v>
      </c>
      <c r="C19" s="2">
        <v>28</v>
      </c>
      <c r="D19" s="2" t="str">
        <f t="shared" si="0"/>
        <v>Youth</v>
      </c>
      <c r="E19" s="2" t="s">
        <v>12</v>
      </c>
      <c r="F19" s="2" t="s">
        <v>31</v>
      </c>
      <c r="G19" s="9">
        <v>45719</v>
      </c>
      <c r="H19" s="9">
        <v>45744</v>
      </c>
      <c r="I19" s="3">
        <f t="shared" si="3"/>
        <v>25</v>
      </c>
      <c r="J19" s="2">
        <v>2500</v>
      </c>
      <c r="K19" s="2">
        <v>21</v>
      </c>
      <c r="L19" s="2" t="s">
        <v>35</v>
      </c>
      <c r="M19" s="2" t="s">
        <v>72</v>
      </c>
      <c r="N19" s="2" t="str">
        <f t="shared" si="1"/>
        <v>Referred</v>
      </c>
      <c r="O19" s="2">
        <f t="shared" si="2"/>
        <v>62500</v>
      </c>
    </row>
    <row r="20" spans="1:15" x14ac:dyDescent="0.35">
      <c r="A20" s="2" t="s">
        <v>25</v>
      </c>
      <c r="B20" s="2" t="s">
        <v>26</v>
      </c>
      <c r="C20" s="2">
        <v>31</v>
      </c>
      <c r="D20" s="2" t="str">
        <f t="shared" si="0"/>
        <v>Adult</v>
      </c>
      <c r="E20" s="2" t="s">
        <v>27</v>
      </c>
      <c r="F20" s="2" t="s">
        <v>22</v>
      </c>
      <c r="G20" s="9">
        <v>45720</v>
      </c>
      <c r="H20" s="9">
        <v>45745</v>
      </c>
      <c r="I20" s="3">
        <f t="shared" si="3"/>
        <v>25</v>
      </c>
      <c r="J20" s="2">
        <v>1200</v>
      </c>
      <c r="K20" s="2">
        <v>16</v>
      </c>
      <c r="L20" s="2" t="s">
        <v>23</v>
      </c>
      <c r="M20" s="2" t="s">
        <v>28</v>
      </c>
      <c r="N20" s="2" t="str">
        <f t="shared" si="1"/>
        <v>Referred</v>
      </c>
      <c r="O20" s="2">
        <f t="shared" si="2"/>
        <v>30000</v>
      </c>
    </row>
    <row r="21" spans="1:15" x14ac:dyDescent="0.35">
      <c r="A21" s="2" t="s">
        <v>52</v>
      </c>
      <c r="B21" s="2" t="s">
        <v>53</v>
      </c>
      <c r="C21" s="2">
        <v>36</v>
      </c>
      <c r="D21" s="2" t="str">
        <f t="shared" si="0"/>
        <v>Adult</v>
      </c>
      <c r="E21" s="2" t="s">
        <v>12</v>
      </c>
      <c r="F21" s="2" t="s">
        <v>22</v>
      </c>
      <c r="G21" s="9">
        <v>45721</v>
      </c>
      <c r="H21" s="9">
        <v>45746</v>
      </c>
      <c r="I21" s="3">
        <f t="shared" si="3"/>
        <v>25</v>
      </c>
      <c r="J21" s="2">
        <v>1200</v>
      </c>
      <c r="K21" s="2">
        <v>19</v>
      </c>
      <c r="L21" s="2" t="s">
        <v>42</v>
      </c>
      <c r="M21" s="2" t="s">
        <v>54</v>
      </c>
      <c r="N21" s="2" t="str">
        <f t="shared" si="1"/>
        <v>Referred</v>
      </c>
      <c r="O21" s="2">
        <f t="shared" si="2"/>
        <v>30000</v>
      </c>
    </row>
    <row r="22" spans="1:15" x14ac:dyDescent="0.35">
      <c r="A22" s="2" t="s">
        <v>63</v>
      </c>
      <c r="B22" s="2" t="s">
        <v>64</v>
      </c>
      <c r="C22" s="2">
        <v>35</v>
      </c>
      <c r="D22" s="2" t="str">
        <f t="shared" si="0"/>
        <v>Adult</v>
      </c>
      <c r="E22" s="2" t="s">
        <v>12</v>
      </c>
      <c r="F22" s="2" t="s">
        <v>22</v>
      </c>
      <c r="G22" s="9">
        <v>45722</v>
      </c>
      <c r="H22" s="9">
        <v>45747</v>
      </c>
      <c r="I22" s="3">
        <f t="shared" si="3"/>
        <v>25</v>
      </c>
      <c r="J22" s="2">
        <v>1200</v>
      </c>
      <c r="K22" s="2">
        <v>25</v>
      </c>
      <c r="L22" s="2" t="s">
        <v>23</v>
      </c>
      <c r="M22" s="2"/>
      <c r="N22" s="2" t="str">
        <f t="shared" si="1"/>
        <v>Not Referred</v>
      </c>
      <c r="O22" s="2">
        <f t="shared" si="2"/>
        <v>30000</v>
      </c>
    </row>
    <row r="23" spans="1:15" x14ac:dyDescent="0.35">
      <c r="A23" s="2" t="s">
        <v>105</v>
      </c>
      <c r="B23" s="2" t="s">
        <v>106</v>
      </c>
      <c r="C23" s="2">
        <v>27</v>
      </c>
      <c r="D23" s="2" t="str">
        <f t="shared" si="0"/>
        <v>Youth</v>
      </c>
      <c r="E23" s="2" t="s">
        <v>27</v>
      </c>
      <c r="F23" s="2" t="s">
        <v>22</v>
      </c>
      <c r="G23" s="9">
        <v>45723</v>
      </c>
      <c r="H23" s="9">
        <v>45748</v>
      </c>
      <c r="I23" s="3">
        <f t="shared" si="3"/>
        <v>25</v>
      </c>
      <c r="J23" s="2">
        <v>1200</v>
      </c>
      <c r="K23" s="2">
        <v>27</v>
      </c>
      <c r="L23" s="2" t="s">
        <v>18</v>
      </c>
      <c r="M23" s="2"/>
      <c r="N23" s="2" t="str">
        <f t="shared" si="1"/>
        <v>Not Referred</v>
      </c>
      <c r="O23" s="2">
        <f t="shared" si="2"/>
        <v>30000</v>
      </c>
    </row>
    <row r="24" spans="1:15" x14ac:dyDescent="0.35">
      <c r="A24" s="2" t="s">
        <v>16</v>
      </c>
      <c r="B24" s="2" t="s">
        <v>17</v>
      </c>
      <c r="C24" s="2">
        <v>27</v>
      </c>
      <c r="D24" s="2" t="str">
        <f t="shared" si="0"/>
        <v>Youth</v>
      </c>
      <c r="E24" s="2" t="s">
        <v>12</v>
      </c>
      <c r="F24" s="2" t="s">
        <v>13</v>
      </c>
      <c r="G24" s="9">
        <v>45724</v>
      </c>
      <c r="H24" s="9">
        <v>45749</v>
      </c>
      <c r="I24" s="3">
        <f t="shared" si="3"/>
        <v>25</v>
      </c>
      <c r="J24" s="2">
        <v>800</v>
      </c>
      <c r="K24" s="2">
        <v>20</v>
      </c>
      <c r="L24" s="2" t="s">
        <v>18</v>
      </c>
      <c r="M24" s="2" t="s">
        <v>19</v>
      </c>
      <c r="N24" s="2" t="str">
        <f t="shared" si="1"/>
        <v>Referred</v>
      </c>
      <c r="O24" s="2">
        <f t="shared" si="2"/>
        <v>20000</v>
      </c>
    </row>
    <row r="25" spans="1:15" x14ac:dyDescent="0.35">
      <c r="A25" s="2" t="s">
        <v>79</v>
      </c>
      <c r="B25" s="2" t="s">
        <v>80</v>
      </c>
      <c r="C25" s="2">
        <v>25</v>
      </c>
      <c r="D25" s="2" t="str">
        <f t="shared" si="0"/>
        <v>Youth</v>
      </c>
      <c r="E25" s="2" t="s">
        <v>27</v>
      </c>
      <c r="F25" s="2" t="s">
        <v>22</v>
      </c>
      <c r="G25" s="9">
        <v>45725</v>
      </c>
      <c r="H25" s="9">
        <v>45750</v>
      </c>
      <c r="I25" s="3">
        <f t="shared" si="3"/>
        <v>25</v>
      </c>
      <c r="J25" s="2">
        <v>1200</v>
      </c>
      <c r="K25" s="2">
        <v>6</v>
      </c>
      <c r="L25" s="2" t="s">
        <v>14</v>
      </c>
      <c r="M25" s="2"/>
      <c r="N25" s="2" t="str">
        <f t="shared" si="1"/>
        <v>Not Referred</v>
      </c>
      <c r="O25" s="2">
        <f t="shared" si="2"/>
        <v>30000</v>
      </c>
    </row>
    <row r="26" spans="1:15" x14ac:dyDescent="0.35">
      <c r="A26" s="2" t="s">
        <v>65</v>
      </c>
      <c r="B26" s="2" t="s">
        <v>66</v>
      </c>
      <c r="C26" s="2">
        <v>56</v>
      </c>
      <c r="D26" s="2" t="str">
        <f t="shared" si="0"/>
        <v>Seniors</v>
      </c>
      <c r="E26" s="2" t="s">
        <v>27</v>
      </c>
      <c r="F26" s="2" t="s">
        <v>31</v>
      </c>
      <c r="G26" s="9">
        <v>45726</v>
      </c>
      <c r="H26" s="9">
        <v>45751</v>
      </c>
      <c r="I26" s="3">
        <f t="shared" si="3"/>
        <v>25</v>
      </c>
      <c r="J26" s="2">
        <v>2500</v>
      </c>
      <c r="K26" s="2">
        <v>13</v>
      </c>
      <c r="L26" s="2" t="s">
        <v>67</v>
      </c>
      <c r="M26" s="2"/>
      <c r="N26" s="2" t="str">
        <f t="shared" si="1"/>
        <v>Not Referred</v>
      </c>
      <c r="O26" s="2">
        <f t="shared" si="2"/>
        <v>62500</v>
      </c>
    </row>
    <row r="27" spans="1:15" x14ac:dyDescent="0.35">
      <c r="A27" s="2" t="s">
        <v>100</v>
      </c>
      <c r="B27" s="2" t="s">
        <v>101</v>
      </c>
      <c r="C27" s="2">
        <v>22</v>
      </c>
      <c r="D27" s="2" t="str">
        <f t="shared" si="0"/>
        <v>Youth</v>
      </c>
      <c r="E27" s="2" t="s">
        <v>12</v>
      </c>
      <c r="F27" s="2" t="s">
        <v>13</v>
      </c>
      <c r="G27" s="9">
        <v>45727</v>
      </c>
      <c r="H27" s="9">
        <v>45752</v>
      </c>
      <c r="I27" s="3">
        <f t="shared" si="3"/>
        <v>25</v>
      </c>
      <c r="J27" s="2">
        <v>800</v>
      </c>
      <c r="K27" s="2">
        <v>30</v>
      </c>
      <c r="L27" s="2" t="s">
        <v>35</v>
      </c>
      <c r="M27" s="2"/>
      <c r="N27" s="2" t="str">
        <f t="shared" si="1"/>
        <v>Not Referred</v>
      </c>
      <c r="O27" s="2">
        <f t="shared" si="2"/>
        <v>20000</v>
      </c>
    </row>
    <row r="28" spans="1:15" x14ac:dyDescent="0.35">
      <c r="A28" s="2" t="s">
        <v>55</v>
      </c>
      <c r="B28" s="2" t="s">
        <v>56</v>
      </c>
      <c r="C28" s="2">
        <v>48</v>
      </c>
      <c r="D28" s="2" t="str">
        <f t="shared" si="0"/>
        <v>Seniors</v>
      </c>
      <c r="E28" s="2" t="s">
        <v>27</v>
      </c>
      <c r="F28" s="2" t="s">
        <v>41</v>
      </c>
      <c r="G28" s="9">
        <v>45728</v>
      </c>
      <c r="H28" s="9">
        <v>45753</v>
      </c>
      <c r="I28" s="3">
        <f t="shared" si="3"/>
        <v>25</v>
      </c>
      <c r="J28" s="2">
        <v>1800</v>
      </c>
      <c r="K28" s="2">
        <v>22</v>
      </c>
      <c r="L28" s="2" t="s">
        <v>42</v>
      </c>
      <c r="M28" s="2"/>
      <c r="N28" s="2" t="str">
        <f t="shared" si="1"/>
        <v>Not Referred</v>
      </c>
      <c r="O28" s="2">
        <f t="shared" si="2"/>
        <v>45000</v>
      </c>
    </row>
    <row r="29" spans="1:15" x14ac:dyDescent="0.35">
      <c r="A29" s="2" t="s">
        <v>29</v>
      </c>
      <c r="B29" s="2" t="s">
        <v>30</v>
      </c>
      <c r="C29" s="2">
        <v>19</v>
      </c>
      <c r="D29" s="2" t="str">
        <f t="shared" si="0"/>
        <v>Youth</v>
      </c>
      <c r="E29" s="2" t="s">
        <v>12</v>
      </c>
      <c r="F29" s="2" t="s">
        <v>31</v>
      </c>
      <c r="G29" s="9">
        <v>45729</v>
      </c>
      <c r="H29" s="9">
        <v>45754</v>
      </c>
      <c r="I29" s="3">
        <f t="shared" si="3"/>
        <v>25</v>
      </c>
      <c r="J29" s="2">
        <v>2500</v>
      </c>
      <c r="K29" s="2">
        <v>12</v>
      </c>
      <c r="L29" s="2" t="s">
        <v>14</v>
      </c>
      <c r="M29" s="2" t="s">
        <v>32</v>
      </c>
      <c r="N29" s="2" t="str">
        <f t="shared" si="1"/>
        <v>Referred</v>
      </c>
      <c r="O29" s="2">
        <f t="shared" si="2"/>
        <v>62500</v>
      </c>
    </row>
    <row r="30" spans="1:15" x14ac:dyDescent="0.35">
      <c r="A30" s="2" t="s">
        <v>68</v>
      </c>
      <c r="B30" s="2" t="s">
        <v>69</v>
      </c>
      <c r="C30" s="2">
        <v>27</v>
      </c>
      <c r="D30" s="2" t="str">
        <f t="shared" si="0"/>
        <v>Youth</v>
      </c>
      <c r="E30" s="2" t="s">
        <v>27</v>
      </c>
      <c r="F30" s="2" t="s">
        <v>13</v>
      </c>
      <c r="G30" s="9">
        <v>45730</v>
      </c>
      <c r="H30" s="9">
        <v>45755</v>
      </c>
      <c r="I30" s="3">
        <f t="shared" si="3"/>
        <v>25</v>
      </c>
      <c r="J30" s="2">
        <v>800</v>
      </c>
      <c r="K30" s="2">
        <v>26</v>
      </c>
      <c r="L30" s="2" t="s">
        <v>35</v>
      </c>
      <c r="M30" s="2"/>
      <c r="N30" s="2" t="str">
        <f t="shared" si="1"/>
        <v>Not Referred</v>
      </c>
      <c r="O30" s="2">
        <f t="shared" si="2"/>
        <v>20000</v>
      </c>
    </row>
    <row r="31" spans="1:15" x14ac:dyDescent="0.35">
      <c r="A31" s="2" t="s">
        <v>92</v>
      </c>
      <c r="B31" s="2" t="s">
        <v>93</v>
      </c>
      <c r="C31" s="2">
        <v>31</v>
      </c>
      <c r="D31" s="2" t="str">
        <f t="shared" si="0"/>
        <v>Adult</v>
      </c>
      <c r="E31" s="2" t="s">
        <v>27</v>
      </c>
      <c r="F31" s="2" t="s">
        <v>31</v>
      </c>
      <c r="G31" s="9">
        <v>45731</v>
      </c>
      <c r="H31" s="9">
        <v>45756</v>
      </c>
      <c r="I31" s="3">
        <f t="shared" si="3"/>
        <v>25</v>
      </c>
      <c r="J31" s="2">
        <v>2500</v>
      </c>
      <c r="K31" s="2">
        <v>23</v>
      </c>
      <c r="L31" s="2" t="s">
        <v>42</v>
      </c>
      <c r="M31" s="2" t="s">
        <v>94</v>
      </c>
      <c r="N31" s="2" t="str">
        <f t="shared" si="1"/>
        <v>Referred</v>
      </c>
      <c r="O31" s="2">
        <f t="shared" si="2"/>
        <v>62500</v>
      </c>
    </row>
    <row r="32" spans="1:15" x14ac:dyDescent="0.35">
      <c r="A32" s="2" t="s">
        <v>81</v>
      </c>
      <c r="B32" s="2" t="s">
        <v>82</v>
      </c>
      <c r="C32" s="2">
        <v>53</v>
      </c>
      <c r="D32" s="2" t="str">
        <f t="shared" si="0"/>
        <v>Seniors</v>
      </c>
      <c r="E32" s="2" t="s">
        <v>12</v>
      </c>
      <c r="F32" s="2" t="s">
        <v>41</v>
      </c>
      <c r="G32" s="9">
        <v>45732</v>
      </c>
      <c r="H32" s="9">
        <v>45757</v>
      </c>
      <c r="I32" s="3">
        <f t="shared" si="3"/>
        <v>25</v>
      </c>
      <c r="J32" s="2">
        <v>1800</v>
      </c>
      <c r="K32" s="2">
        <v>17</v>
      </c>
      <c r="L32" s="2" t="s">
        <v>35</v>
      </c>
      <c r="M32" s="2" t="s">
        <v>83</v>
      </c>
      <c r="N32" s="2" t="str">
        <f t="shared" si="1"/>
        <v>Referred</v>
      </c>
      <c r="O32" s="2">
        <f t="shared" si="2"/>
        <v>45000</v>
      </c>
    </row>
    <row r="33" spans="1:15" x14ac:dyDescent="0.35">
      <c r="A33" s="2" t="s">
        <v>57</v>
      </c>
      <c r="B33" s="2" t="s">
        <v>58</v>
      </c>
      <c r="C33" s="2">
        <v>39</v>
      </c>
      <c r="D33" s="2" t="str">
        <f t="shared" si="0"/>
        <v>Adult</v>
      </c>
      <c r="E33" s="2" t="s">
        <v>12</v>
      </c>
      <c r="F33" s="2" t="s">
        <v>22</v>
      </c>
      <c r="G33" s="9">
        <v>45733</v>
      </c>
      <c r="H33" s="9">
        <v>45758</v>
      </c>
      <c r="I33" s="3">
        <f t="shared" si="3"/>
        <v>25</v>
      </c>
      <c r="J33" s="2">
        <v>1200</v>
      </c>
      <c r="K33" s="2">
        <v>28</v>
      </c>
      <c r="L33" s="2" t="s">
        <v>35</v>
      </c>
      <c r="M33" s="2"/>
      <c r="N33" s="2" t="str">
        <f t="shared" si="1"/>
        <v>Not Referred</v>
      </c>
      <c r="O33" s="2">
        <f t="shared" si="2"/>
        <v>30000</v>
      </c>
    </row>
    <row r="34" spans="1:15" x14ac:dyDescent="0.35">
      <c r="A34" s="2" t="s">
        <v>39</v>
      </c>
      <c r="B34" s="2" t="s">
        <v>40</v>
      </c>
      <c r="C34" s="2">
        <v>43</v>
      </c>
      <c r="D34" s="2" t="str">
        <f t="shared" si="0"/>
        <v>Adult</v>
      </c>
      <c r="E34" s="2" t="s">
        <v>12</v>
      </c>
      <c r="F34" s="2" t="s">
        <v>41</v>
      </c>
      <c r="G34" s="9">
        <v>45734</v>
      </c>
      <c r="H34" s="9">
        <v>45759</v>
      </c>
      <c r="I34" s="3">
        <f t="shared" si="3"/>
        <v>25</v>
      </c>
      <c r="J34" s="2">
        <v>1800</v>
      </c>
      <c r="K34" s="2">
        <v>28</v>
      </c>
      <c r="L34" s="2" t="s">
        <v>42</v>
      </c>
      <c r="M34" s="2"/>
      <c r="N34" s="2" t="str">
        <f t="shared" si="1"/>
        <v>Not Referred</v>
      </c>
      <c r="O34" s="2">
        <f t="shared" si="2"/>
        <v>45000</v>
      </c>
    </row>
    <row r="35" spans="1:15" x14ac:dyDescent="0.35">
      <c r="A35" s="2" t="s">
        <v>37</v>
      </c>
      <c r="B35" s="2" t="s">
        <v>38</v>
      </c>
      <c r="C35" s="2">
        <v>41</v>
      </c>
      <c r="D35" s="2" t="str">
        <f t="shared" si="0"/>
        <v>Adult</v>
      </c>
      <c r="E35" s="2" t="s">
        <v>27</v>
      </c>
      <c r="F35" s="2" t="s">
        <v>13</v>
      </c>
      <c r="G35" s="9">
        <v>45735</v>
      </c>
      <c r="H35" s="9">
        <v>45760</v>
      </c>
      <c r="I35" s="3">
        <f t="shared" si="3"/>
        <v>25</v>
      </c>
      <c r="J35" s="2">
        <v>800</v>
      </c>
      <c r="K35" s="2">
        <v>25</v>
      </c>
      <c r="L35" s="2" t="s">
        <v>18</v>
      </c>
      <c r="M35" s="2"/>
      <c r="N35" s="2" t="str">
        <f t="shared" si="1"/>
        <v>Not Referred</v>
      </c>
      <c r="O35" s="2">
        <f t="shared" si="2"/>
        <v>20000</v>
      </c>
    </row>
    <row r="36" spans="1:15" x14ac:dyDescent="0.35">
      <c r="A36" s="2" t="s">
        <v>59</v>
      </c>
      <c r="B36" s="2" t="s">
        <v>60</v>
      </c>
      <c r="C36" s="2">
        <v>44</v>
      </c>
      <c r="D36" s="2" t="str">
        <f t="shared" si="0"/>
        <v>Adult</v>
      </c>
      <c r="E36" s="2" t="s">
        <v>27</v>
      </c>
      <c r="F36" s="2" t="s">
        <v>13</v>
      </c>
      <c r="G36" s="9">
        <v>45736</v>
      </c>
      <c r="H36" s="9">
        <v>45761</v>
      </c>
      <c r="I36" s="3">
        <f t="shared" si="3"/>
        <v>25</v>
      </c>
      <c r="J36" s="2">
        <v>800</v>
      </c>
      <c r="K36" s="2">
        <v>8</v>
      </c>
      <c r="L36" s="2" t="s">
        <v>23</v>
      </c>
      <c r="M36" s="2"/>
      <c r="N36" s="2" t="str">
        <f t="shared" si="1"/>
        <v>Not Referred</v>
      </c>
      <c r="O36" s="2">
        <f t="shared" si="2"/>
        <v>20000</v>
      </c>
    </row>
    <row r="37" spans="1:15" x14ac:dyDescent="0.35">
      <c r="A37" s="2"/>
      <c r="B37" s="2"/>
      <c r="C37" s="2"/>
      <c r="D37" s="2"/>
      <c r="E37" s="2"/>
      <c r="F37" s="2"/>
      <c r="G37" s="2"/>
      <c r="H37" s="2"/>
      <c r="I37" s="10"/>
      <c r="J37" s="2"/>
      <c r="K37" s="2"/>
      <c r="L37" s="2"/>
      <c r="M37" s="2"/>
      <c r="N37" s="2"/>
      <c r="O37" s="2"/>
    </row>
  </sheetData>
  <conditionalFormatting sqref="A1">
    <cfRule type="expression" priority="5">
      <formula>AND($K2 &lt; 5, $I2 &gt; 365)</formula>
    </cfRule>
  </conditionalFormatting>
  <conditionalFormatting sqref="A2">
    <cfRule type="colorScale" priority="7">
      <colorScale>
        <cfvo type="min"/>
        <cfvo type="max"/>
        <color rgb="FFFF7128"/>
        <color rgb="FFFFEF9C"/>
      </colorScale>
    </cfRule>
  </conditionalFormatting>
  <conditionalFormatting sqref="A1:O36">
    <cfRule type="expression" dxfId="18" priority="2">
      <formula>AND($I2 &lt; 5, $K2 &gt; 365)</formula>
    </cfRule>
  </conditionalFormatting>
  <conditionalFormatting sqref="A2:O36">
    <cfRule type="expression" dxfId="17" priority="1">
      <formula>AND($K2 &lt; 8, $I2&gt;=6)</formula>
    </cfRule>
  </conditionalFormatting>
  <conditionalFormatting sqref="I2">
    <cfRule type="expression" priority="6">
      <formula>AND($I2 &lt; 5, $I2 &gt; 365)</formula>
    </cfRule>
  </conditionalFormatting>
  <conditionalFormatting sqref="I1:K36">
    <cfRule type="expression" dxfId="16" priority="3">
      <formula>AND($I2 &lt; 5, $K2 &gt; 365)</formula>
    </cfRule>
    <cfRule type="expression" priority="4">
      <formula>AND($K2 &lt; 5, $I2 &gt; 365)</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A0302-9B61-4F0B-AA1F-1F98BB6FF8F6}">
  <dimension ref="A1:O37"/>
  <sheetViews>
    <sheetView workbookViewId="0"/>
  </sheetViews>
  <sheetFormatPr defaultRowHeight="14.5" x14ac:dyDescent="0.35"/>
  <cols>
    <col min="1" max="1" width="10.7265625" bestFit="1" customWidth="1"/>
    <col min="2" max="2" width="14.81640625" bestFit="1" customWidth="1"/>
    <col min="3" max="3" width="6.08984375" bestFit="1" customWidth="1"/>
    <col min="4" max="4" width="11.36328125" customWidth="1"/>
    <col min="5" max="5" width="9.1796875" bestFit="1" customWidth="1"/>
    <col min="6" max="6" width="18.36328125" bestFit="1" customWidth="1"/>
    <col min="7" max="7" width="11.81640625" bestFit="1" customWidth="1"/>
    <col min="8" max="8" width="11.453125" customWidth="1"/>
    <col min="9" max="9" width="25.81640625" customWidth="1"/>
    <col min="10" max="10" width="13.6328125" bestFit="1" customWidth="1"/>
    <col min="11" max="11" width="12.7265625" bestFit="1" customWidth="1"/>
    <col min="12" max="12" width="9.54296875" bestFit="1" customWidth="1"/>
    <col min="13" max="13" width="17.36328125" bestFit="1" customWidth="1"/>
    <col min="14" max="14" width="13.26953125" customWidth="1"/>
    <col min="15" max="15" width="13.90625" customWidth="1"/>
  </cols>
  <sheetData>
    <row r="1" spans="1:15" x14ac:dyDescent="0.35">
      <c r="A1" t="s">
        <v>107</v>
      </c>
      <c r="B1" t="s">
        <v>0</v>
      </c>
      <c r="C1" t="s">
        <v>1</v>
      </c>
      <c r="D1" t="s">
        <v>121</v>
      </c>
      <c r="E1" t="s">
        <v>2</v>
      </c>
      <c r="F1" t="s">
        <v>3</v>
      </c>
      <c r="G1" s="1" t="s">
        <v>4</v>
      </c>
      <c r="H1" t="s">
        <v>5</v>
      </c>
      <c r="I1" s="2" t="s">
        <v>108</v>
      </c>
      <c r="J1" t="s">
        <v>6</v>
      </c>
      <c r="K1" t="s">
        <v>7</v>
      </c>
      <c r="L1" t="s">
        <v>8</v>
      </c>
      <c r="M1" t="s">
        <v>9</v>
      </c>
      <c r="N1" t="s">
        <v>109</v>
      </c>
      <c r="O1" t="s">
        <v>115</v>
      </c>
    </row>
    <row r="2" spans="1:15" x14ac:dyDescent="0.35">
      <c r="A2" s="2" t="s">
        <v>84</v>
      </c>
      <c r="B2" s="2" t="s">
        <v>85</v>
      </c>
      <c r="C2" s="2">
        <v>42</v>
      </c>
      <c r="D2" s="2" t="str">
        <f t="shared" ref="D2:D36" si="0">IF(C2&lt;=30,"Youth",IF(C2&lt;=45,"Adult","Seniors"))</f>
        <v>Adult</v>
      </c>
      <c r="E2" s="2" t="s">
        <v>27</v>
      </c>
      <c r="F2" s="2" t="s">
        <v>22</v>
      </c>
      <c r="G2" s="9">
        <v>45702</v>
      </c>
      <c r="H2" s="9">
        <v>45727</v>
      </c>
      <c r="I2" s="3">
        <f>H2-G2</f>
        <v>25</v>
      </c>
      <c r="J2" s="2">
        <v>1200</v>
      </c>
      <c r="K2" s="2">
        <v>3</v>
      </c>
      <c r="L2" s="2" t="s">
        <v>67</v>
      </c>
      <c r="M2" s="2"/>
      <c r="N2" s="2" t="str">
        <f t="shared" ref="N2:N36" si="1">IF(M2&lt;&gt;"","Referred","Not Referred")</f>
        <v>Not Referred</v>
      </c>
      <c r="O2" s="2">
        <f t="shared" ref="O2:O36" si="2">J2 * I2</f>
        <v>30000</v>
      </c>
    </row>
    <row r="3" spans="1:15" x14ac:dyDescent="0.35">
      <c r="A3" s="2" t="s">
        <v>10</v>
      </c>
      <c r="B3" s="2" t="s">
        <v>11</v>
      </c>
      <c r="C3" s="2">
        <v>59</v>
      </c>
      <c r="D3" s="2" t="str">
        <f t="shared" si="0"/>
        <v>Seniors</v>
      </c>
      <c r="E3" s="2" t="s">
        <v>12</v>
      </c>
      <c r="F3" s="2" t="s">
        <v>13</v>
      </c>
      <c r="G3" s="9">
        <v>45703</v>
      </c>
      <c r="H3" s="9">
        <v>45728</v>
      </c>
      <c r="I3" s="3">
        <f t="shared" ref="I3:I36" si="3">H3-G3</f>
        <v>25</v>
      </c>
      <c r="J3" s="2">
        <v>800</v>
      </c>
      <c r="K3" s="2">
        <v>25</v>
      </c>
      <c r="L3" s="2" t="s">
        <v>14</v>
      </c>
      <c r="M3" s="2" t="s">
        <v>15</v>
      </c>
      <c r="N3" s="2" t="str">
        <f t="shared" si="1"/>
        <v>Referred</v>
      </c>
      <c r="O3" s="2">
        <f t="shared" si="2"/>
        <v>20000</v>
      </c>
    </row>
    <row r="4" spans="1:15" x14ac:dyDescent="0.35">
      <c r="A4" s="2" t="s">
        <v>20</v>
      </c>
      <c r="B4" s="2" t="s">
        <v>21</v>
      </c>
      <c r="C4" s="2">
        <v>24</v>
      </c>
      <c r="D4" s="2" t="str">
        <f t="shared" si="0"/>
        <v>Youth</v>
      </c>
      <c r="E4" s="2" t="s">
        <v>12</v>
      </c>
      <c r="F4" s="2" t="s">
        <v>22</v>
      </c>
      <c r="G4" s="9">
        <v>45704</v>
      </c>
      <c r="H4" s="9">
        <v>45729</v>
      </c>
      <c r="I4" s="3">
        <f t="shared" si="3"/>
        <v>25</v>
      </c>
      <c r="J4" s="2">
        <v>1200</v>
      </c>
      <c r="K4" s="2">
        <v>18</v>
      </c>
      <c r="L4" s="2" t="s">
        <v>23</v>
      </c>
      <c r="M4" s="2" t="s">
        <v>24</v>
      </c>
      <c r="N4" s="2" t="str">
        <f t="shared" si="1"/>
        <v>Referred</v>
      </c>
      <c r="O4" s="2">
        <f t="shared" si="2"/>
        <v>30000</v>
      </c>
    </row>
    <row r="5" spans="1:15" x14ac:dyDescent="0.35">
      <c r="A5" s="2" t="s">
        <v>46</v>
      </c>
      <c r="B5" s="2" t="s">
        <v>47</v>
      </c>
      <c r="C5" s="2">
        <v>37</v>
      </c>
      <c r="D5" s="2" t="str">
        <f t="shared" si="0"/>
        <v>Adult</v>
      </c>
      <c r="E5" s="2" t="s">
        <v>12</v>
      </c>
      <c r="F5" s="2" t="s">
        <v>22</v>
      </c>
      <c r="G5" s="9">
        <v>45705</v>
      </c>
      <c r="H5" s="9">
        <v>45730</v>
      </c>
      <c r="I5" s="3">
        <f t="shared" si="3"/>
        <v>25</v>
      </c>
      <c r="J5" s="2">
        <v>1200</v>
      </c>
      <c r="K5" s="2">
        <v>29</v>
      </c>
      <c r="L5" s="2" t="s">
        <v>35</v>
      </c>
      <c r="M5" s="2" t="s">
        <v>48</v>
      </c>
      <c r="N5" s="2" t="str">
        <f t="shared" si="1"/>
        <v>Referred</v>
      </c>
      <c r="O5" s="2">
        <f t="shared" si="2"/>
        <v>30000</v>
      </c>
    </row>
    <row r="6" spans="1:15" x14ac:dyDescent="0.35">
      <c r="A6" s="2" t="s">
        <v>86</v>
      </c>
      <c r="B6" s="2" t="s">
        <v>87</v>
      </c>
      <c r="C6" s="2">
        <v>24</v>
      </c>
      <c r="D6" s="2" t="str">
        <f t="shared" si="0"/>
        <v>Youth</v>
      </c>
      <c r="E6" s="2" t="s">
        <v>12</v>
      </c>
      <c r="F6" s="2" t="s">
        <v>31</v>
      </c>
      <c r="G6" s="9">
        <v>45706</v>
      </c>
      <c r="H6" s="9">
        <v>45731</v>
      </c>
      <c r="I6" s="3">
        <f t="shared" si="3"/>
        <v>25</v>
      </c>
      <c r="J6" s="2">
        <v>2500</v>
      </c>
      <c r="K6" s="2">
        <v>28</v>
      </c>
      <c r="L6" s="2" t="s">
        <v>35</v>
      </c>
      <c r="M6" s="2"/>
      <c r="N6" s="2" t="str">
        <f t="shared" si="1"/>
        <v>Not Referred</v>
      </c>
      <c r="O6" s="2">
        <f t="shared" si="2"/>
        <v>62500</v>
      </c>
    </row>
    <row r="7" spans="1:15" x14ac:dyDescent="0.35">
      <c r="A7" s="2" t="s">
        <v>33</v>
      </c>
      <c r="B7" s="2" t="s">
        <v>34</v>
      </c>
      <c r="C7" s="2">
        <v>40</v>
      </c>
      <c r="D7" s="2" t="str">
        <f t="shared" si="0"/>
        <v>Adult</v>
      </c>
      <c r="E7" s="2" t="s">
        <v>12</v>
      </c>
      <c r="F7" s="2" t="s">
        <v>13</v>
      </c>
      <c r="G7" s="9">
        <v>45707</v>
      </c>
      <c r="H7" s="9">
        <v>45732</v>
      </c>
      <c r="I7" s="3">
        <f t="shared" si="3"/>
        <v>25</v>
      </c>
      <c r="J7" s="2">
        <v>800</v>
      </c>
      <c r="K7" s="2">
        <v>14</v>
      </c>
      <c r="L7" s="2" t="s">
        <v>35</v>
      </c>
      <c r="M7" s="2" t="s">
        <v>36</v>
      </c>
      <c r="N7" s="2" t="str">
        <f t="shared" si="1"/>
        <v>Referred</v>
      </c>
      <c r="O7" s="2">
        <f t="shared" si="2"/>
        <v>20000</v>
      </c>
    </row>
    <row r="8" spans="1:15" x14ac:dyDescent="0.35">
      <c r="A8" s="2" t="s">
        <v>77</v>
      </c>
      <c r="B8" s="2" t="s">
        <v>78</v>
      </c>
      <c r="C8" s="2">
        <v>48</v>
      </c>
      <c r="D8" s="2" t="str">
        <f t="shared" si="0"/>
        <v>Seniors</v>
      </c>
      <c r="E8" s="2" t="s">
        <v>12</v>
      </c>
      <c r="F8" s="2" t="s">
        <v>41</v>
      </c>
      <c r="G8" s="9">
        <v>45708</v>
      </c>
      <c r="H8" s="9">
        <v>45733</v>
      </c>
      <c r="I8" s="3">
        <f t="shared" si="3"/>
        <v>25</v>
      </c>
      <c r="J8" s="2">
        <v>1800</v>
      </c>
      <c r="K8" s="2">
        <v>18</v>
      </c>
      <c r="L8" s="2" t="s">
        <v>67</v>
      </c>
      <c r="M8" s="2"/>
      <c r="N8" s="2" t="str">
        <f t="shared" si="1"/>
        <v>Not Referred</v>
      </c>
      <c r="O8" s="2">
        <f t="shared" si="2"/>
        <v>45000</v>
      </c>
    </row>
    <row r="9" spans="1:15" x14ac:dyDescent="0.35">
      <c r="A9" s="2" t="s">
        <v>98</v>
      </c>
      <c r="B9" s="2" t="s">
        <v>99</v>
      </c>
      <c r="C9" s="2">
        <v>20</v>
      </c>
      <c r="D9" s="2" t="str">
        <f t="shared" si="0"/>
        <v>Youth</v>
      </c>
      <c r="E9" s="2" t="s">
        <v>12</v>
      </c>
      <c r="F9" s="2" t="s">
        <v>22</v>
      </c>
      <c r="G9" s="9">
        <v>45709</v>
      </c>
      <c r="H9" s="9">
        <v>45734</v>
      </c>
      <c r="I9" s="3">
        <f t="shared" si="3"/>
        <v>25</v>
      </c>
      <c r="J9" s="2">
        <v>1200</v>
      </c>
      <c r="K9" s="2">
        <v>2</v>
      </c>
      <c r="L9" s="2" t="s">
        <v>35</v>
      </c>
      <c r="M9" s="2"/>
      <c r="N9" s="2" t="str">
        <f t="shared" si="1"/>
        <v>Not Referred</v>
      </c>
      <c r="O9" s="2">
        <f t="shared" si="2"/>
        <v>30000</v>
      </c>
    </row>
    <row r="10" spans="1:15" x14ac:dyDescent="0.35">
      <c r="A10" s="2" t="s">
        <v>102</v>
      </c>
      <c r="B10" s="2" t="s">
        <v>103</v>
      </c>
      <c r="C10" s="2">
        <v>23</v>
      </c>
      <c r="D10" s="2" t="str">
        <f t="shared" si="0"/>
        <v>Youth</v>
      </c>
      <c r="E10" s="2" t="s">
        <v>12</v>
      </c>
      <c r="F10" s="2" t="s">
        <v>41</v>
      </c>
      <c r="G10" s="9">
        <v>45710</v>
      </c>
      <c r="H10" s="9">
        <v>45735</v>
      </c>
      <c r="I10" s="3">
        <f t="shared" si="3"/>
        <v>25</v>
      </c>
      <c r="J10" s="2">
        <v>1800</v>
      </c>
      <c r="K10" s="2">
        <v>23</v>
      </c>
      <c r="L10" s="2" t="s">
        <v>18</v>
      </c>
      <c r="M10" s="2" t="s">
        <v>104</v>
      </c>
      <c r="N10" s="2" t="str">
        <f t="shared" si="1"/>
        <v>Referred</v>
      </c>
      <c r="O10" s="2">
        <f t="shared" si="2"/>
        <v>45000</v>
      </c>
    </row>
    <row r="11" spans="1:15" x14ac:dyDescent="0.35">
      <c r="A11" s="2" t="s">
        <v>88</v>
      </c>
      <c r="B11" s="2" t="s">
        <v>89</v>
      </c>
      <c r="C11" s="2">
        <v>53</v>
      </c>
      <c r="D11" s="2" t="str">
        <f t="shared" si="0"/>
        <v>Seniors</v>
      </c>
      <c r="E11" s="2" t="s">
        <v>12</v>
      </c>
      <c r="F11" s="2" t="s">
        <v>22</v>
      </c>
      <c r="G11" s="9">
        <v>45711</v>
      </c>
      <c r="H11" s="9">
        <v>45736</v>
      </c>
      <c r="I11" s="3">
        <f t="shared" si="3"/>
        <v>25</v>
      </c>
      <c r="J11" s="2">
        <v>1200</v>
      </c>
      <c r="K11" s="2">
        <v>23</v>
      </c>
      <c r="L11" s="2" t="s">
        <v>18</v>
      </c>
      <c r="M11" s="2"/>
      <c r="N11" s="2" t="str">
        <f t="shared" si="1"/>
        <v>Not Referred</v>
      </c>
      <c r="O11" s="2">
        <f t="shared" si="2"/>
        <v>30000</v>
      </c>
    </row>
    <row r="12" spans="1:15" x14ac:dyDescent="0.35">
      <c r="A12" s="2" t="s">
        <v>73</v>
      </c>
      <c r="B12" s="2" t="s">
        <v>74</v>
      </c>
      <c r="C12" s="2">
        <v>57</v>
      </c>
      <c r="D12" s="2" t="str">
        <f t="shared" si="0"/>
        <v>Seniors</v>
      </c>
      <c r="E12" s="2" t="s">
        <v>27</v>
      </c>
      <c r="F12" s="2" t="s">
        <v>41</v>
      </c>
      <c r="G12" s="9">
        <v>45712</v>
      </c>
      <c r="H12" s="9">
        <v>45737</v>
      </c>
      <c r="I12" s="3">
        <f t="shared" si="3"/>
        <v>25</v>
      </c>
      <c r="J12" s="2">
        <v>1800</v>
      </c>
      <c r="K12" s="2">
        <v>19</v>
      </c>
      <c r="L12" s="2" t="s">
        <v>35</v>
      </c>
      <c r="M12" s="2"/>
      <c r="N12" s="2" t="str">
        <f t="shared" si="1"/>
        <v>Not Referred</v>
      </c>
      <c r="O12" s="2">
        <f t="shared" si="2"/>
        <v>45000</v>
      </c>
    </row>
    <row r="13" spans="1:15" x14ac:dyDescent="0.35">
      <c r="A13" s="2" t="s">
        <v>49</v>
      </c>
      <c r="B13" s="2" t="s">
        <v>50</v>
      </c>
      <c r="C13" s="2">
        <v>48</v>
      </c>
      <c r="D13" s="2" t="str">
        <f t="shared" si="0"/>
        <v>Seniors</v>
      </c>
      <c r="E13" s="2" t="s">
        <v>27</v>
      </c>
      <c r="F13" s="2" t="s">
        <v>22</v>
      </c>
      <c r="G13" s="9">
        <v>45713</v>
      </c>
      <c r="H13" s="9">
        <v>45738</v>
      </c>
      <c r="I13" s="3">
        <f t="shared" si="3"/>
        <v>25</v>
      </c>
      <c r="J13" s="2">
        <v>1200</v>
      </c>
      <c r="K13" s="2">
        <v>13</v>
      </c>
      <c r="L13" s="2" t="s">
        <v>14</v>
      </c>
      <c r="M13" s="2" t="s">
        <v>51</v>
      </c>
      <c r="N13" s="2" t="str">
        <f t="shared" si="1"/>
        <v>Referred</v>
      </c>
      <c r="O13" s="2">
        <f t="shared" si="2"/>
        <v>30000</v>
      </c>
    </row>
    <row r="14" spans="1:15" x14ac:dyDescent="0.35">
      <c r="A14" s="2" t="s">
        <v>95</v>
      </c>
      <c r="B14" s="2" t="s">
        <v>96</v>
      </c>
      <c r="C14" s="2">
        <v>52</v>
      </c>
      <c r="D14" s="2" t="str">
        <f t="shared" si="0"/>
        <v>Seniors</v>
      </c>
      <c r="E14" s="2" t="s">
        <v>27</v>
      </c>
      <c r="F14" s="2" t="s">
        <v>13</v>
      </c>
      <c r="G14" s="9">
        <v>45714</v>
      </c>
      <c r="H14" s="9">
        <v>45739</v>
      </c>
      <c r="I14" s="3">
        <f t="shared" si="3"/>
        <v>25</v>
      </c>
      <c r="J14" s="2">
        <v>800</v>
      </c>
      <c r="K14" s="2">
        <v>9</v>
      </c>
      <c r="L14" s="2" t="s">
        <v>67</v>
      </c>
      <c r="M14" s="2" t="s">
        <v>97</v>
      </c>
      <c r="N14" s="2" t="str">
        <f t="shared" si="1"/>
        <v>Referred</v>
      </c>
      <c r="O14" s="2">
        <f t="shared" si="2"/>
        <v>20000</v>
      </c>
    </row>
    <row r="15" spans="1:15" x14ac:dyDescent="0.35">
      <c r="A15" s="2" t="s">
        <v>43</v>
      </c>
      <c r="B15" s="2" t="s">
        <v>44</v>
      </c>
      <c r="C15" s="2">
        <v>42</v>
      </c>
      <c r="D15" s="2" t="str">
        <f t="shared" si="0"/>
        <v>Adult</v>
      </c>
      <c r="E15" s="2" t="s">
        <v>12</v>
      </c>
      <c r="F15" s="2" t="s">
        <v>13</v>
      </c>
      <c r="G15" s="9">
        <v>45715</v>
      </c>
      <c r="H15" s="9">
        <v>45740</v>
      </c>
      <c r="I15" s="3">
        <f t="shared" si="3"/>
        <v>25</v>
      </c>
      <c r="J15" s="2">
        <v>800</v>
      </c>
      <c r="K15" s="2">
        <v>3</v>
      </c>
      <c r="L15" s="2" t="s">
        <v>42</v>
      </c>
      <c r="M15" s="2" t="s">
        <v>45</v>
      </c>
      <c r="N15" s="2" t="str">
        <f t="shared" si="1"/>
        <v>Referred</v>
      </c>
      <c r="O15" s="2">
        <f t="shared" si="2"/>
        <v>20000</v>
      </c>
    </row>
    <row r="16" spans="1:15" x14ac:dyDescent="0.35">
      <c r="A16" s="2" t="s">
        <v>75</v>
      </c>
      <c r="B16" s="2" t="s">
        <v>76</v>
      </c>
      <c r="C16" s="2">
        <v>26</v>
      </c>
      <c r="D16" s="2" t="str">
        <f t="shared" si="0"/>
        <v>Youth</v>
      </c>
      <c r="E16" s="2" t="s">
        <v>27</v>
      </c>
      <c r="F16" s="2" t="s">
        <v>41</v>
      </c>
      <c r="G16" s="9">
        <v>45716</v>
      </c>
      <c r="H16" s="9">
        <v>45741</v>
      </c>
      <c r="I16" s="3">
        <f t="shared" si="3"/>
        <v>25</v>
      </c>
      <c r="J16" s="2">
        <v>1800</v>
      </c>
      <c r="K16" s="2">
        <v>5</v>
      </c>
      <c r="L16" s="2" t="s">
        <v>14</v>
      </c>
      <c r="M16" s="2"/>
      <c r="N16" s="2" t="str">
        <f t="shared" si="1"/>
        <v>Not Referred</v>
      </c>
      <c r="O16" s="2">
        <f t="shared" si="2"/>
        <v>45000</v>
      </c>
    </row>
    <row r="17" spans="1:15" x14ac:dyDescent="0.35">
      <c r="A17" s="2" t="s">
        <v>90</v>
      </c>
      <c r="B17" s="2" t="s">
        <v>91</v>
      </c>
      <c r="C17" s="2">
        <v>29</v>
      </c>
      <c r="D17" s="2" t="str">
        <f t="shared" si="0"/>
        <v>Youth</v>
      </c>
      <c r="E17" s="2" t="s">
        <v>27</v>
      </c>
      <c r="F17" s="2" t="s">
        <v>31</v>
      </c>
      <c r="G17" s="9">
        <v>45717</v>
      </c>
      <c r="H17" s="9">
        <v>45742</v>
      </c>
      <c r="I17" s="3">
        <f t="shared" si="3"/>
        <v>25</v>
      </c>
      <c r="J17" s="2">
        <v>2500</v>
      </c>
      <c r="K17" s="2">
        <v>8</v>
      </c>
      <c r="L17" s="2" t="s">
        <v>23</v>
      </c>
      <c r="M17" s="2"/>
      <c r="N17" s="2" t="str">
        <f t="shared" si="1"/>
        <v>Not Referred</v>
      </c>
      <c r="O17" s="2">
        <f t="shared" si="2"/>
        <v>62500</v>
      </c>
    </row>
    <row r="18" spans="1:15" x14ac:dyDescent="0.35">
      <c r="A18" s="2" t="s">
        <v>61</v>
      </c>
      <c r="B18" s="2" t="s">
        <v>62</v>
      </c>
      <c r="C18" s="2">
        <v>39</v>
      </c>
      <c r="D18" s="2" t="str">
        <f t="shared" si="0"/>
        <v>Adult</v>
      </c>
      <c r="E18" s="2" t="s">
        <v>12</v>
      </c>
      <c r="F18" s="2" t="s">
        <v>31</v>
      </c>
      <c r="G18" s="9">
        <v>45718</v>
      </c>
      <c r="H18" s="9">
        <v>45743</v>
      </c>
      <c r="I18" s="3">
        <f t="shared" si="3"/>
        <v>25</v>
      </c>
      <c r="J18" s="2">
        <v>2500</v>
      </c>
      <c r="K18" s="2">
        <v>14</v>
      </c>
      <c r="L18" s="2" t="s">
        <v>42</v>
      </c>
      <c r="M18" s="2"/>
      <c r="N18" s="2" t="str">
        <f t="shared" si="1"/>
        <v>Not Referred</v>
      </c>
      <c r="O18" s="2">
        <f t="shared" si="2"/>
        <v>62500</v>
      </c>
    </row>
    <row r="19" spans="1:15" x14ac:dyDescent="0.35">
      <c r="A19" s="2" t="s">
        <v>70</v>
      </c>
      <c r="B19" s="2" t="s">
        <v>71</v>
      </c>
      <c r="C19" s="2">
        <v>28</v>
      </c>
      <c r="D19" s="2" t="str">
        <f t="shared" si="0"/>
        <v>Youth</v>
      </c>
      <c r="E19" s="2" t="s">
        <v>12</v>
      </c>
      <c r="F19" s="2" t="s">
        <v>31</v>
      </c>
      <c r="G19" s="9">
        <v>45719</v>
      </c>
      <c r="H19" s="9">
        <v>45744</v>
      </c>
      <c r="I19" s="3">
        <f t="shared" si="3"/>
        <v>25</v>
      </c>
      <c r="J19" s="2">
        <v>2500</v>
      </c>
      <c r="K19" s="2">
        <v>21</v>
      </c>
      <c r="L19" s="2" t="s">
        <v>35</v>
      </c>
      <c r="M19" s="2" t="s">
        <v>72</v>
      </c>
      <c r="N19" s="2" t="str">
        <f t="shared" si="1"/>
        <v>Referred</v>
      </c>
      <c r="O19" s="2">
        <f t="shared" si="2"/>
        <v>62500</v>
      </c>
    </row>
    <row r="20" spans="1:15" x14ac:dyDescent="0.35">
      <c r="A20" s="2" t="s">
        <v>25</v>
      </c>
      <c r="B20" s="2" t="s">
        <v>26</v>
      </c>
      <c r="C20" s="2">
        <v>31</v>
      </c>
      <c r="D20" s="2" t="str">
        <f t="shared" si="0"/>
        <v>Adult</v>
      </c>
      <c r="E20" s="2" t="s">
        <v>27</v>
      </c>
      <c r="F20" s="2" t="s">
        <v>22</v>
      </c>
      <c r="G20" s="9">
        <v>45720</v>
      </c>
      <c r="H20" s="9">
        <v>45745</v>
      </c>
      <c r="I20" s="3">
        <f t="shared" si="3"/>
        <v>25</v>
      </c>
      <c r="J20" s="2">
        <v>1200</v>
      </c>
      <c r="K20" s="2">
        <v>16</v>
      </c>
      <c r="L20" s="2" t="s">
        <v>23</v>
      </c>
      <c r="M20" s="2" t="s">
        <v>28</v>
      </c>
      <c r="N20" s="2" t="str">
        <f t="shared" si="1"/>
        <v>Referred</v>
      </c>
      <c r="O20" s="2">
        <f t="shared" si="2"/>
        <v>30000</v>
      </c>
    </row>
    <row r="21" spans="1:15" x14ac:dyDescent="0.35">
      <c r="A21" s="2" t="s">
        <v>52</v>
      </c>
      <c r="B21" s="2" t="s">
        <v>53</v>
      </c>
      <c r="C21" s="2">
        <v>36</v>
      </c>
      <c r="D21" s="2" t="str">
        <f t="shared" si="0"/>
        <v>Adult</v>
      </c>
      <c r="E21" s="2" t="s">
        <v>12</v>
      </c>
      <c r="F21" s="2" t="s">
        <v>22</v>
      </c>
      <c r="G21" s="9">
        <v>45721</v>
      </c>
      <c r="H21" s="9">
        <v>45746</v>
      </c>
      <c r="I21" s="3">
        <f t="shared" si="3"/>
        <v>25</v>
      </c>
      <c r="J21" s="2">
        <v>1200</v>
      </c>
      <c r="K21" s="2">
        <v>19</v>
      </c>
      <c r="L21" s="2" t="s">
        <v>42</v>
      </c>
      <c r="M21" s="2" t="s">
        <v>54</v>
      </c>
      <c r="N21" s="2" t="str">
        <f t="shared" si="1"/>
        <v>Referred</v>
      </c>
      <c r="O21" s="2">
        <f t="shared" si="2"/>
        <v>30000</v>
      </c>
    </row>
    <row r="22" spans="1:15" x14ac:dyDescent="0.35">
      <c r="A22" s="2" t="s">
        <v>63</v>
      </c>
      <c r="B22" s="2" t="s">
        <v>64</v>
      </c>
      <c r="C22" s="2">
        <v>35</v>
      </c>
      <c r="D22" s="2" t="str">
        <f t="shared" si="0"/>
        <v>Adult</v>
      </c>
      <c r="E22" s="2" t="s">
        <v>12</v>
      </c>
      <c r="F22" s="2" t="s">
        <v>22</v>
      </c>
      <c r="G22" s="9">
        <v>45722</v>
      </c>
      <c r="H22" s="9">
        <v>45747</v>
      </c>
      <c r="I22" s="3">
        <f t="shared" si="3"/>
        <v>25</v>
      </c>
      <c r="J22" s="2">
        <v>1200</v>
      </c>
      <c r="K22" s="2">
        <v>25</v>
      </c>
      <c r="L22" s="2" t="s">
        <v>23</v>
      </c>
      <c r="M22" s="2"/>
      <c r="N22" s="2" t="str">
        <f t="shared" si="1"/>
        <v>Not Referred</v>
      </c>
      <c r="O22" s="2">
        <f t="shared" si="2"/>
        <v>30000</v>
      </c>
    </row>
    <row r="23" spans="1:15" x14ac:dyDescent="0.35">
      <c r="A23" s="2" t="s">
        <v>105</v>
      </c>
      <c r="B23" s="2" t="s">
        <v>106</v>
      </c>
      <c r="C23" s="2">
        <v>27</v>
      </c>
      <c r="D23" s="2" t="str">
        <f t="shared" si="0"/>
        <v>Youth</v>
      </c>
      <c r="E23" s="2" t="s">
        <v>27</v>
      </c>
      <c r="F23" s="2" t="s">
        <v>22</v>
      </c>
      <c r="G23" s="9">
        <v>45723</v>
      </c>
      <c r="H23" s="9">
        <v>45748</v>
      </c>
      <c r="I23" s="3">
        <f t="shared" si="3"/>
        <v>25</v>
      </c>
      <c r="J23" s="2">
        <v>1200</v>
      </c>
      <c r="K23" s="2">
        <v>27</v>
      </c>
      <c r="L23" s="2" t="s">
        <v>18</v>
      </c>
      <c r="M23" s="2"/>
      <c r="N23" s="2" t="str">
        <f t="shared" si="1"/>
        <v>Not Referred</v>
      </c>
      <c r="O23" s="2">
        <f t="shared" si="2"/>
        <v>30000</v>
      </c>
    </row>
    <row r="24" spans="1:15" x14ac:dyDescent="0.35">
      <c r="A24" s="2" t="s">
        <v>16</v>
      </c>
      <c r="B24" s="2" t="s">
        <v>17</v>
      </c>
      <c r="C24" s="2">
        <v>27</v>
      </c>
      <c r="D24" s="2" t="str">
        <f t="shared" si="0"/>
        <v>Youth</v>
      </c>
      <c r="E24" s="2" t="s">
        <v>12</v>
      </c>
      <c r="F24" s="2" t="s">
        <v>13</v>
      </c>
      <c r="G24" s="9">
        <v>45724</v>
      </c>
      <c r="H24" s="9">
        <v>45749</v>
      </c>
      <c r="I24" s="3">
        <f t="shared" si="3"/>
        <v>25</v>
      </c>
      <c r="J24" s="2">
        <v>800</v>
      </c>
      <c r="K24" s="2">
        <v>20</v>
      </c>
      <c r="L24" s="2" t="s">
        <v>18</v>
      </c>
      <c r="M24" s="2" t="s">
        <v>19</v>
      </c>
      <c r="N24" s="2" t="str">
        <f t="shared" si="1"/>
        <v>Referred</v>
      </c>
      <c r="O24" s="2">
        <f t="shared" si="2"/>
        <v>20000</v>
      </c>
    </row>
    <row r="25" spans="1:15" x14ac:dyDescent="0.35">
      <c r="A25" s="2" t="s">
        <v>79</v>
      </c>
      <c r="B25" s="2" t="s">
        <v>80</v>
      </c>
      <c r="C25" s="2">
        <v>25</v>
      </c>
      <c r="D25" s="2" t="str">
        <f t="shared" si="0"/>
        <v>Youth</v>
      </c>
      <c r="E25" s="2" t="s">
        <v>27</v>
      </c>
      <c r="F25" s="2" t="s">
        <v>22</v>
      </c>
      <c r="G25" s="9">
        <v>45725</v>
      </c>
      <c r="H25" s="9">
        <v>45750</v>
      </c>
      <c r="I25" s="3">
        <f t="shared" si="3"/>
        <v>25</v>
      </c>
      <c r="J25" s="2">
        <v>1200</v>
      </c>
      <c r="K25" s="2">
        <v>6</v>
      </c>
      <c r="L25" s="2" t="s">
        <v>14</v>
      </c>
      <c r="M25" s="2"/>
      <c r="N25" s="2" t="str">
        <f t="shared" si="1"/>
        <v>Not Referred</v>
      </c>
      <c r="O25" s="2">
        <f t="shared" si="2"/>
        <v>30000</v>
      </c>
    </row>
    <row r="26" spans="1:15" x14ac:dyDescent="0.35">
      <c r="A26" s="2" t="s">
        <v>65</v>
      </c>
      <c r="B26" s="2" t="s">
        <v>66</v>
      </c>
      <c r="C26" s="2">
        <v>56</v>
      </c>
      <c r="D26" s="2" t="str">
        <f t="shared" si="0"/>
        <v>Seniors</v>
      </c>
      <c r="E26" s="2" t="s">
        <v>27</v>
      </c>
      <c r="F26" s="2" t="s">
        <v>31</v>
      </c>
      <c r="G26" s="9">
        <v>45726</v>
      </c>
      <c r="H26" s="9">
        <v>45751</v>
      </c>
      <c r="I26" s="3">
        <f t="shared" si="3"/>
        <v>25</v>
      </c>
      <c r="J26" s="2">
        <v>2500</v>
      </c>
      <c r="K26" s="2">
        <v>13</v>
      </c>
      <c r="L26" s="2" t="s">
        <v>67</v>
      </c>
      <c r="M26" s="2"/>
      <c r="N26" s="2" t="str">
        <f t="shared" si="1"/>
        <v>Not Referred</v>
      </c>
      <c r="O26" s="2">
        <f t="shared" si="2"/>
        <v>62500</v>
      </c>
    </row>
    <row r="27" spans="1:15" x14ac:dyDescent="0.35">
      <c r="A27" s="2" t="s">
        <v>100</v>
      </c>
      <c r="B27" s="2" t="s">
        <v>101</v>
      </c>
      <c r="C27" s="2">
        <v>22</v>
      </c>
      <c r="D27" s="2" t="str">
        <f t="shared" si="0"/>
        <v>Youth</v>
      </c>
      <c r="E27" s="2" t="s">
        <v>12</v>
      </c>
      <c r="F27" s="2" t="s">
        <v>13</v>
      </c>
      <c r="G27" s="9">
        <v>45727</v>
      </c>
      <c r="H27" s="9">
        <v>45752</v>
      </c>
      <c r="I27" s="3">
        <f t="shared" si="3"/>
        <v>25</v>
      </c>
      <c r="J27" s="2">
        <v>800</v>
      </c>
      <c r="K27" s="2">
        <v>30</v>
      </c>
      <c r="L27" s="2" t="s">
        <v>35</v>
      </c>
      <c r="M27" s="2"/>
      <c r="N27" s="2" t="str">
        <f t="shared" si="1"/>
        <v>Not Referred</v>
      </c>
      <c r="O27" s="2">
        <f t="shared" si="2"/>
        <v>20000</v>
      </c>
    </row>
    <row r="28" spans="1:15" x14ac:dyDescent="0.35">
      <c r="A28" s="2" t="s">
        <v>55</v>
      </c>
      <c r="B28" s="2" t="s">
        <v>56</v>
      </c>
      <c r="C28" s="2">
        <v>48</v>
      </c>
      <c r="D28" s="2" t="str">
        <f t="shared" si="0"/>
        <v>Seniors</v>
      </c>
      <c r="E28" s="2" t="s">
        <v>27</v>
      </c>
      <c r="F28" s="2" t="s">
        <v>41</v>
      </c>
      <c r="G28" s="9">
        <v>45728</v>
      </c>
      <c r="H28" s="9">
        <v>45753</v>
      </c>
      <c r="I28" s="3">
        <f t="shared" si="3"/>
        <v>25</v>
      </c>
      <c r="J28" s="2">
        <v>1800</v>
      </c>
      <c r="K28" s="2">
        <v>22</v>
      </c>
      <c r="L28" s="2" t="s">
        <v>42</v>
      </c>
      <c r="M28" s="2"/>
      <c r="N28" s="2" t="str">
        <f t="shared" si="1"/>
        <v>Not Referred</v>
      </c>
      <c r="O28" s="2">
        <f t="shared" si="2"/>
        <v>45000</v>
      </c>
    </row>
    <row r="29" spans="1:15" x14ac:dyDescent="0.35">
      <c r="A29" s="2" t="s">
        <v>29</v>
      </c>
      <c r="B29" s="2" t="s">
        <v>30</v>
      </c>
      <c r="C29" s="2">
        <v>19</v>
      </c>
      <c r="D29" s="2" t="str">
        <f t="shared" si="0"/>
        <v>Youth</v>
      </c>
      <c r="E29" s="2" t="s">
        <v>12</v>
      </c>
      <c r="F29" s="2" t="s">
        <v>31</v>
      </c>
      <c r="G29" s="9">
        <v>45729</v>
      </c>
      <c r="H29" s="9">
        <v>45754</v>
      </c>
      <c r="I29" s="3">
        <f t="shared" si="3"/>
        <v>25</v>
      </c>
      <c r="J29" s="2">
        <v>2500</v>
      </c>
      <c r="K29" s="2">
        <v>12</v>
      </c>
      <c r="L29" s="2" t="s">
        <v>14</v>
      </c>
      <c r="M29" s="2" t="s">
        <v>32</v>
      </c>
      <c r="N29" s="2" t="str">
        <f t="shared" si="1"/>
        <v>Referred</v>
      </c>
      <c r="O29" s="2">
        <f t="shared" si="2"/>
        <v>62500</v>
      </c>
    </row>
    <row r="30" spans="1:15" x14ac:dyDescent="0.35">
      <c r="A30" s="2" t="s">
        <v>68</v>
      </c>
      <c r="B30" s="2" t="s">
        <v>69</v>
      </c>
      <c r="C30" s="2">
        <v>27</v>
      </c>
      <c r="D30" s="2" t="str">
        <f t="shared" si="0"/>
        <v>Youth</v>
      </c>
      <c r="E30" s="2" t="s">
        <v>27</v>
      </c>
      <c r="F30" s="2" t="s">
        <v>13</v>
      </c>
      <c r="G30" s="9">
        <v>45730</v>
      </c>
      <c r="H30" s="9">
        <v>45755</v>
      </c>
      <c r="I30" s="3">
        <f t="shared" si="3"/>
        <v>25</v>
      </c>
      <c r="J30" s="2">
        <v>800</v>
      </c>
      <c r="K30" s="2">
        <v>26</v>
      </c>
      <c r="L30" s="2" t="s">
        <v>35</v>
      </c>
      <c r="M30" s="2"/>
      <c r="N30" s="2" t="str">
        <f t="shared" si="1"/>
        <v>Not Referred</v>
      </c>
      <c r="O30" s="2">
        <f t="shared" si="2"/>
        <v>20000</v>
      </c>
    </row>
    <row r="31" spans="1:15" x14ac:dyDescent="0.35">
      <c r="A31" s="2" t="s">
        <v>92</v>
      </c>
      <c r="B31" s="2" t="s">
        <v>93</v>
      </c>
      <c r="C31" s="2">
        <v>31</v>
      </c>
      <c r="D31" s="2" t="str">
        <f t="shared" si="0"/>
        <v>Adult</v>
      </c>
      <c r="E31" s="2" t="s">
        <v>27</v>
      </c>
      <c r="F31" s="2" t="s">
        <v>31</v>
      </c>
      <c r="G31" s="9">
        <v>45731</v>
      </c>
      <c r="H31" s="9">
        <v>45756</v>
      </c>
      <c r="I31" s="3">
        <f t="shared" si="3"/>
        <v>25</v>
      </c>
      <c r="J31" s="2">
        <v>2500</v>
      </c>
      <c r="K31" s="2">
        <v>23</v>
      </c>
      <c r="L31" s="2" t="s">
        <v>42</v>
      </c>
      <c r="M31" s="2" t="s">
        <v>94</v>
      </c>
      <c r="N31" s="2" t="str">
        <f t="shared" si="1"/>
        <v>Referred</v>
      </c>
      <c r="O31" s="2">
        <f t="shared" si="2"/>
        <v>62500</v>
      </c>
    </row>
    <row r="32" spans="1:15" x14ac:dyDescent="0.35">
      <c r="A32" s="2" t="s">
        <v>81</v>
      </c>
      <c r="B32" s="2" t="s">
        <v>82</v>
      </c>
      <c r="C32" s="2">
        <v>53</v>
      </c>
      <c r="D32" s="2" t="str">
        <f t="shared" si="0"/>
        <v>Seniors</v>
      </c>
      <c r="E32" s="2" t="s">
        <v>12</v>
      </c>
      <c r="F32" s="2" t="s">
        <v>41</v>
      </c>
      <c r="G32" s="9">
        <v>45732</v>
      </c>
      <c r="H32" s="9">
        <v>45757</v>
      </c>
      <c r="I32" s="3">
        <f t="shared" si="3"/>
        <v>25</v>
      </c>
      <c r="J32" s="2">
        <v>1800</v>
      </c>
      <c r="K32" s="2">
        <v>17</v>
      </c>
      <c r="L32" s="2" t="s">
        <v>35</v>
      </c>
      <c r="M32" s="2" t="s">
        <v>83</v>
      </c>
      <c r="N32" s="2" t="str">
        <f t="shared" si="1"/>
        <v>Referred</v>
      </c>
      <c r="O32" s="2">
        <f t="shared" si="2"/>
        <v>45000</v>
      </c>
    </row>
    <row r="33" spans="1:15" x14ac:dyDescent="0.35">
      <c r="A33" s="2" t="s">
        <v>57</v>
      </c>
      <c r="B33" s="2" t="s">
        <v>58</v>
      </c>
      <c r="C33" s="2">
        <v>39</v>
      </c>
      <c r="D33" s="2" t="str">
        <f t="shared" si="0"/>
        <v>Adult</v>
      </c>
      <c r="E33" s="2" t="s">
        <v>12</v>
      </c>
      <c r="F33" s="2" t="s">
        <v>22</v>
      </c>
      <c r="G33" s="9">
        <v>45733</v>
      </c>
      <c r="H33" s="9">
        <v>45758</v>
      </c>
      <c r="I33" s="3">
        <f t="shared" si="3"/>
        <v>25</v>
      </c>
      <c r="J33" s="2">
        <v>1200</v>
      </c>
      <c r="K33" s="2">
        <v>28</v>
      </c>
      <c r="L33" s="2" t="s">
        <v>35</v>
      </c>
      <c r="M33" s="2"/>
      <c r="N33" s="2" t="str">
        <f t="shared" si="1"/>
        <v>Not Referred</v>
      </c>
      <c r="O33" s="2">
        <f t="shared" si="2"/>
        <v>30000</v>
      </c>
    </row>
    <row r="34" spans="1:15" x14ac:dyDescent="0.35">
      <c r="A34" s="2" t="s">
        <v>39</v>
      </c>
      <c r="B34" s="2" t="s">
        <v>40</v>
      </c>
      <c r="C34" s="2">
        <v>43</v>
      </c>
      <c r="D34" s="2" t="str">
        <f t="shared" si="0"/>
        <v>Adult</v>
      </c>
      <c r="E34" s="2" t="s">
        <v>12</v>
      </c>
      <c r="F34" s="2" t="s">
        <v>41</v>
      </c>
      <c r="G34" s="9">
        <v>45734</v>
      </c>
      <c r="H34" s="9">
        <v>45759</v>
      </c>
      <c r="I34" s="3">
        <f t="shared" si="3"/>
        <v>25</v>
      </c>
      <c r="J34" s="2">
        <v>1800</v>
      </c>
      <c r="K34" s="2">
        <v>28</v>
      </c>
      <c r="L34" s="2" t="s">
        <v>42</v>
      </c>
      <c r="M34" s="2"/>
      <c r="N34" s="2" t="str">
        <f t="shared" si="1"/>
        <v>Not Referred</v>
      </c>
      <c r="O34" s="2">
        <f t="shared" si="2"/>
        <v>45000</v>
      </c>
    </row>
    <row r="35" spans="1:15" x14ac:dyDescent="0.35">
      <c r="A35" s="2" t="s">
        <v>37</v>
      </c>
      <c r="B35" s="2" t="s">
        <v>38</v>
      </c>
      <c r="C35" s="2">
        <v>41</v>
      </c>
      <c r="D35" s="2" t="str">
        <f t="shared" si="0"/>
        <v>Adult</v>
      </c>
      <c r="E35" s="2" t="s">
        <v>27</v>
      </c>
      <c r="F35" s="2" t="s">
        <v>13</v>
      </c>
      <c r="G35" s="9">
        <v>45735</v>
      </c>
      <c r="H35" s="9">
        <v>45760</v>
      </c>
      <c r="I35" s="3">
        <f t="shared" si="3"/>
        <v>25</v>
      </c>
      <c r="J35" s="2">
        <v>800</v>
      </c>
      <c r="K35" s="2">
        <v>25</v>
      </c>
      <c r="L35" s="2" t="s">
        <v>18</v>
      </c>
      <c r="M35" s="2"/>
      <c r="N35" s="2" t="str">
        <f t="shared" si="1"/>
        <v>Not Referred</v>
      </c>
      <c r="O35" s="2">
        <f t="shared" si="2"/>
        <v>20000</v>
      </c>
    </row>
    <row r="36" spans="1:15" x14ac:dyDescent="0.35">
      <c r="A36" s="2" t="s">
        <v>59</v>
      </c>
      <c r="B36" s="2" t="s">
        <v>60</v>
      </c>
      <c r="C36" s="2">
        <v>44</v>
      </c>
      <c r="D36" s="2" t="str">
        <f t="shared" si="0"/>
        <v>Adult</v>
      </c>
      <c r="E36" s="2" t="s">
        <v>27</v>
      </c>
      <c r="F36" s="2" t="s">
        <v>13</v>
      </c>
      <c r="G36" s="9">
        <v>45736</v>
      </c>
      <c r="H36" s="9">
        <v>45761</v>
      </c>
      <c r="I36" s="3">
        <f t="shared" si="3"/>
        <v>25</v>
      </c>
      <c r="J36" s="2">
        <v>800</v>
      </c>
      <c r="K36" s="2">
        <v>8</v>
      </c>
      <c r="L36" s="2" t="s">
        <v>23</v>
      </c>
      <c r="M36" s="2"/>
      <c r="N36" s="2" t="str">
        <f t="shared" si="1"/>
        <v>Not Referred</v>
      </c>
      <c r="O36" s="2">
        <f t="shared" si="2"/>
        <v>20000</v>
      </c>
    </row>
    <row r="37" spans="1:15" x14ac:dyDescent="0.35">
      <c r="A37" s="2"/>
      <c r="B37" s="2"/>
      <c r="C37" s="2"/>
      <c r="D37" s="2"/>
      <c r="E37" s="2"/>
      <c r="F37" s="2"/>
      <c r="G37" s="2"/>
      <c r="H37" s="2"/>
      <c r="I37" s="10"/>
      <c r="J37" s="2"/>
      <c r="K37" s="2"/>
      <c r="L37" s="2"/>
      <c r="M37" s="2"/>
      <c r="N37" s="2"/>
      <c r="O37" s="2"/>
    </row>
  </sheetData>
  <conditionalFormatting sqref="A1">
    <cfRule type="expression" priority="5">
      <formula>AND($K2 &lt; 5, $I2 &gt; 365)</formula>
    </cfRule>
  </conditionalFormatting>
  <conditionalFormatting sqref="A2">
    <cfRule type="colorScale" priority="8">
      <colorScale>
        <cfvo type="min"/>
        <cfvo type="max"/>
        <color rgb="FFFF7128"/>
        <color rgb="FFFFEF9C"/>
      </colorScale>
    </cfRule>
  </conditionalFormatting>
  <conditionalFormatting sqref="A1:O36">
    <cfRule type="expression" dxfId="21" priority="2">
      <formula>AND($I2 &lt; 5, $K2 &gt; 365)</formula>
    </cfRule>
  </conditionalFormatting>
  <conditionalFormatting sqref="A2:O36">
    <cfRule type="expression" dxfId="20" priority="1">
      <formula>AND($K2 &lt; 8, $I2&gt;=6)</formula>
    </cfRule>
  </conditionalFormatting>
  <conditionalFormatting sqref="I2">
    <cfRule type="expression" priority="6">
      <formula>AND($I2 &lt; 5, $I2 &gt; 365)</formula>
    </cfRule>
  </conditionalFormatting>
  <conditionalFormatting sqref="I1:K36">
    <cfRule type="expression" dxfId="19" priority="3">
      <formula>AND($I2 &lt; 5, $K2 &gt; 365)</formula>
    </cfRule>
    <cfRule type="expression" priority="4">
      <formula>AND($K2 &lt; 5, $I2 &gt; 365)</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EF6A1-1049-4B59-ACE4-99E24ED2B381}">
  <dimension ref="A1:B12"/>
  <sheetViews>
    <sheetView workbookViewId="0">
      <selection activeCell="F1" sqref="F1"/>
    </sheetView>
  </sheetViews>
  <sheetFormatPr defaultRowHeight="14.5" x14ac:dyDescent="0.35"/>
  <cols>
    <col min="1" max="1" width="14.6328125" bestFit="1" customWidth="1"/>
    <col min="2" max="2" width="19.36328125" bestFit="1" customWidth="1"/>
  </cols>
  <sheetData>
    <row r="1" spans="1:2" x14ac:dyDescent="0.35">
      <c r="A1" t="s">
        <v>118</v>
      </c>
    </row>
    <row r="4" spans="1:2" x14ac:dyDescent="0.35">
      <c r="A4" s="4" t="s">
        <v>110</v>
      </c>
      <c r="B4" t="s">
        <v>116</v>
      </c>
    </row>
    <row r="5" spans="1:2" x14ac:dyDescent="0.35">
      <c r="A5" s="5" t="s">
        <v>18</v>
      </c>
    </row>
    <row r="6" spans="1:2" x14ac:dyDescent="0.35">
      <c r="A6" s="6" t="s">
        <v>111</v>
      </c>
    </row>
    <row r="7" spans="1:2" x14ac:dyDescent="0.35">
      <c r="A7" s="7" t="s">
        <v>13</v>
      </c>
      <c r="B7">
        <v>20000</v>
      </c>
    </row>
    <row r="8" spans="1:2" x14ac:dyDescent="0.35">
      <c r="A8" s="7" t="s">
        <v>22</v>
      </c>
      <c r="B8">
        <v>60000</v>
      </c>
    </row>
    <row r="9" spans="1:2" x14ac:dyDescent="0.35">
      <c r="A9" s="6" t="s">
        <v>109</v>
      </c>
    </row>
    <row r="10" spans="1:2" x14ac:dyDescent="0.35">
      <c r="A10" s="7" t="s">
        <v>13</v>
      </c>
      <c r="B10">
        <v>20000</v>
      </c>
    </row>
    <row r="11" spans="1:2" x14ac:dyDescent="0.35">
      <c r="A11" s="7" t="s">
        <v>41</v>
      </c>
      <c r="B11">
        <v>45000</v>
      </c>
    </row>
    <row r="12" spans="1:2" x14ac:dyDescent="0.35">
      <c r="A12" s="5" t="s">
        <v>113</v>
      </c>
      <c r="B12">
        <v>145000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BFDA2-1EB6-4F4D-998B-17469088CDAF}">
  <dimension ref="A1:B11"/>
  <sheetViews>
    <sheetView topLeftCell="B36" workbookViewId="0">
      <selection activeCell="C49" sqref="C49"/>
    </sheetView>
  </sheetViews>
  <sheetFormatPr defaultRowHeight="14.5" x14ac:dyDescent="0.35"/>
  <cols>
    <col min="1" max="1" width="14.6328125" bestFit="1" customWidth="1"/>
    <col min="2" max="2" width="22.1796875" bestFit="1" customWidth="1"/>
  </cols>
  <sheetData>
    <row r="1" spans="1:2" x14ac:dyDescent="0.35">
      <c r="A1" t="s">
        <v>120</v>
      </c>
    </row>
    <row r="3" spans="1:2" x14ac:dyDescent="0.35">
      <c r="A3" s="4" t="s">
        <v>110</v>
      </c>
      <c r="B3" t="s">
        <v>119</v>
      </c>
    </row>
    <row r="4" spans="1:2" x14ac:dyDescent="0.35">
      <c r="A4" s="5" t="s">
        <v>18</v>
      </c>
    </row>
    <row r="5" spans="1:2" x14ac:dyDescent="0.35">
      <c r="A5" s="6" t="s">
        <v>111</v>
      </c>
    </row>
    <row r="6" spans="1:2" x14ac:dyDescent="0.35">
      <c r="A6" s="7" t="s">
        <v>13</v>
      </c>
      <c r="B6">
        <v>20000</v>
      </c>
    </row>
    <row r="7" spans="1:2" x14ac:dyDescent="0.35">
      <c r="A7" s="7" t="s">
        <v>22</v>
      </c>
      <c r="B7">
        <v>30000</v>
      </c>
    </row>
    <row r="8" spans="1:2" x14ac:dyDescent="0.35">
      <c r="A8" s="6" t="s">
        <v>109</v>
      </c>
    </row>
    <row r="9" spans="1:2" x14ac:dyDescent="0.35">
      <c r="A9" s="7" t="s">
        <v>13</v>
      </c>
      <c r="B9">
        <v>20000</v>
      </c>
    </row>
    <row r="10" spans="1:2" x14ac:dyDescent="0.35">
      <c r="A10" s="7" t="s">
        <v>41</v>
      </c>
      <c r="B10">
        <v>45000</v>
      </c>
    </row>
    <row r="11" spans="1:2" x14ac:dyDescent="0.35">
      <c r="A11" s="5" t="s">
        <v>113</v>
      </c>
      <c r="B11">
        <v>29000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E8C3B-770F-47DA-8750-AFC2757729F1}">
  <dimension ref="A1"/>
  <sheetViews>
    <sheetView workbookViewId="0">
      <selection activeCell="B17" sqref="B17"/>
    </sheetView>
  </sheetViews>
  <sheetFormatPr defaultRowHeight="14.5" x14ac:dyDescent="0.35"/>
  <cols>
    <col min="1" max="16384" width="8.726562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E728F-7473-48C2-A93B-F2BA7AA15AEB}">
  <dimension ref="A3:B7"/>
  <sheetViews>
    <sheetView workbookViewId="0">
      <selection activeCell="B3" sqref="B3"/>
    </sheetView>
  </sheetViews>
  <sheetFormatPr defaultRowHeight="14.5" x14ac:dyDescent="0.35"/>
  <cols>
    <col min="1" max="1" width="12.453125" bestFit="1" customWidth="1"/>
    <col min="2" max="2" width="20.453125" bestFit="1" customWidth="1"/>
  </cols>
  <sheetData>
    <row r="3" spans="1:2" x14ac:dyDescent="0.35">
      <c r="A3" s="4" t="s">
        <v>110</v>
      </c>
      <c r="B3" t="s">
        <v>114</v>
      </c>
    </row>
    <row r="4" spans="1:2" x14ac:dyDescent="0.35">
      <c r="A4" s="5" t="s">
        <v>111</v>
      </c>
      <c r="B4">
        <v>1530</v>
      </c>
    </row>
    <row r="5" spans="1:2" x14ac:dyDescent="0.35">
      <c r="A5" s="5" t="s">
        <v>109</v>
      </c>
      <c r="B5">
        <v>1406.6666666666667</v>
      </c>
    </row>
    <row r="6" spans="1:2" x14ac:dyDescent="0.35">
      <c r="A6" s="5" t="s">
        <v>112</v>
      </c>
    </row>
    <row r="7" spans="1:2" x14ac:dyDescent="0.35">
      <c r="A7" s="5" t="s">
        <v>113</v>
      </c>
      <c r="B7">
        <v>1477.1428571428571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93CF6-C4D6-4672-A2A9-5D4A5CB8F5EF}">
  <dimension ref="A3:I10"/>
  <sheetViews>
    <sheetView workbookViewId="0">
      <selection activeCell="A9" sqref="A9"/>
    </sheetView>
  </sheetViews>
  <sheetFormatPr defaultRowHeight="14.5" x14ac:dyDescent="0.35"/>
  <cols>
    <col min="1" max="1" width="19.36328125" bestFit="1" customWidth="1"/>
    <col min="2" max="2" width="15.6328125" bestFit="1" customWidth="1"/>
    <col min="3" max="3" width="9.26953125" bestFit="1" customWidth="1"/>
    <col min="4" max="4" width="6.81640625" bestFit="1" customWidth="1"/>
    <col min="5" max="5" width="9.90625" bestFit="1" customWidth="1"/>
    <col min="6" max="6" width="7.08984375" bestFit="1" customWidth="1"/>
    <col min="7" max="7" width="7.6328125" bestFit="1" customWidth="1"/>
    <col min="8" max="8" width="6.81640625" bestFit="1" customWidth="1"/>
    <col min="9" max="9" width="10.36328125" bestFit="1" customWidth="1"/>
  </cols>
  <sheetData>
    <row r="3" spans="1:9" x14ac:dyDescent="0.35">
      <c r="A3" s="4" t="s">
        <v>116</v>
      </c>
      <c r="B3" s="4" t="s">
        <v>117</v>
      </c>
    </row>
    <row r="4" spans="1:9" x14ac:dyDescent="0.35">
      <c r="A4" s="4" t="s">
        <v>110</v>
      </c>
      <c r="B4" t="s">
        <v>112</v>
      </c>
      <c r="C4" t="s">
        <v>14</v>
      </c>
      <c r="D4" t="s">
        <v>67</v>
      </c>
      <c r="E4" t="s">
        <v>23</v>
      </c>
      <c r="F4" t="s">
        <v>42</v>
      </c>
      <c r="G4" t="s">
        <v>35</v>
      </c>
      <c r="H4" t="s">
        <v>18</v>
      </c>
      <c r="I4" t="s">
        <v>113</v>
      </c>
    </row>
    <row r="5" spans="1:9" x14ac:dyDescent="0.35">
      <c r="A5" s="5" t="s">
        <v>13</v>
      </c>
      <c r="C5">
        <v>20000</v>
      </c>
      <c r="D5">
        <v>20000</v>
      </c>
      <c r="E5">
        <v>20000</v>
      </c>
      <c r="F5">
        <v>20000</v>
      </c>
      <c r="G5">
        <v>60000</v>
      </c>
      <c r="H5">
        <v>40000</v>
      </c>
      <c r="I5">
        <v>180000</v>
      </c>
    </row>
    <row r="6" spans="1:9" x14ac:dyDescent="0.35">
      <c r="A6" s="5" t="s">
        <v>31</v>
      </c>
      <c r="C6">
        <v>62500</v>
      </c>
      <c r="D6">
        <v>62500</v>
      </c>
      <c r="E6">
        <v>62500</v>
      </c>
      <c r="F6">
        <v>125000</v>
      </c>
      <c r="G6">
        <v>125000</v>
      </c>
      <c r="I6">
        <v>437500</v>
      </c>
    </row>
    <row r="7" spans="1:9" x14ac:dyDescent="0.35">
      <c r="A7" s="5" t="s">
        <v>41</v>
      </c>
      <c r="C7">
        <v>45000</v>
      </c>
      <c r="D7">
        <v>45000</v>
      </c>
      <c r="F7">
        <v>90000</v>
      </c>
      <c r="G7">
        <v>90000</v>
      </c>
      <c r="H7">
        <v>45000</v>
      </c>
      <c r="I7">
        <v>315000</v>
      </c>
    </row>
    <row r="8" spans="1:9" x14ac:dyDescent="0.35">
      <c r="A8" s="5" t="s">
        <v>22</v>
      </c>
      <c r="C8">
        <v>60000</v>
      </c>
      <c r="D8">
        <v>30000</v>
      </c>
      <c r="E8">
        <v>90000</v>
      </c>
      <c r="F8">
        <v>30000</v>
      </c>
      <c r="G8">
        <v>90000</v>
      </c>
      <c r="H8">
        <v>60000</v>
      </c>
      <c r="I8">
        <v>360000</v>
      </c>
    </row>
    <row r="9" spans="1:9" x14ac:dyDescent="0.35">
      <c r="A9" s="5" t="s">
        <v>112</v>
      </c>
      <c r="B9">
        <v>0</v>
      </c>
      <c r="I9">
        <v>0</v>
      </c>
    </row>
    <row r="10" spans="1:9" x14ac:dyDescent="0.35">
      <c r="A10" s="5" t="s">
        <v>113</v>
      </c>
      <c r="B10">
        <v>0</v>
      </c>
      <c r="C10">
        <v>187500</v>
      </c>
      <c r="D10">
        <v>157500</v>
      </c>
      <c r="E10">
        <v>172500</v>
      </c>
      <c r="F10">
        <v>265000</v>
      </c>
      <c r="G10">
        <v>365000</v>
      </c>
      <c r="H10">
        <v>145000</v>
      </c>
      <c r="I10">
        <v>1292500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E E A A B Q S w M E F A A C A A g A g I A k W 1 i 5 o R i m A A A A 9 w A A A B I A H A B D b 2 5 m a W c v U G F j a 2 F n Z S 5 4 b W w g o h g A K K A U A A A A A A A A A A A A A A A A A A A A A A A A A A A A h Y 8 x D o I w G I W v Q r r T l q r R k J + S 6 O A i i Y m J c W 1 K h U Y o h h b L 3 R w 8 k l c Q o 6 i b 4 / v e N 7 x 3 v 9 4 g 7 e s q u K j W 6 s Y k K M I U B c r I J t e m S F D n j u E C p R y 2 Q p 5 E o Y J B N j b u b Z 6 g 0 r l z T I j 3 H v s J b t q C M E o j c s g 2 O 1 m q W q C P r P / L o T b W C S M V 4 r B / j e E M R 9 M Z j i i b Y w p k p J B p 8 z X Y M P j Z / k B Y d Z X r W s W V C d d L I G M E 8 j 7 B H 1 B L A w Q U A A I A C A C A g C R 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I A k W 2 4 Y 6 F W J A Q A A I A g A A B M A H A B G b 3 J t d W x h c y 9 T Z W N 0 a W 9 u M S 5 t I K I Y A C i g F A A A A A A A A A A A A A A A A A A A A A A A A A A A A O 1 S w U 4 C M R C 9 k / A P T b 3 s J h s S 1 H j Q c M A F l B i N c T E e g D R l O 7 g b u 6 1 p B 4 U Q / t 1 Z 2 C g K 3 j W h l 0 n n T d + 8 m T 4 P K e b W s G Q T m x f 1 W r 3 m M + l A s S Q D w C Z r M Q 1 Y r z E 6 i Z 2 5 F C j T n a e g G 0 / W v U y s f Q l 6 u Y Z G b A 2 C Q R / w + H z 0 6 M H 5 U Z p J o 5 w c d e y 7 0 V Y q P 2 q r N 2 l S U K K X o w H v x S 0 U E y o V f a N y 2 Z h r P + d h x M x M 6 4 i h m 0 E Y V a 3 X Y s Q 6 k I C N k u W w j 1 C 0 + A b k 0 U 1 u V H X j 4 9 W w I 1 G O q / d H / N 7 Z w i L N d Q 1 S U U t O N A M 5 I e U V U u W D 7 V Y R G 1 Z o W + s k l V o 6 3 y p 1 j c N P 4 p i m f C b e w e I V v k g H T h o / t a 6 I r Z 4 V p g R 9 s E d F t F z y T Q k N w J D K G M I c V x F b 8 h 6 t Q d z J A n a Q 9 n O Z 6 x s 8 O 2 2 U 1 O v k F R i i 3 K m t V p z l r 2 I t 8 S e e o H Q o a F l 7 K L t G / Y L c 0 n d n e i F 6 s A d s I 1 l B l T + 9 i 8 U 5 L n Y 0 P M A U H J l O X H 7 H V m G 9 l p u 9 m 9 6 2 6 l F l A R Y c h / z g 2 I N j / 5 F j T w 6 O P T j 2 r z r 2 A 1 B L A Q I t A B Q A A g A I A I C A J F t Y u a E Y p g A A A P c A A A A S A A A A A A A A A A A A A A A A A A A A A A B D b 2 5 m a W c v U G F j a 2 F n Z S 5 4 b W x Q S w E C L Q A U A A I A C A C A g C R b D 8 r p q 6 Q A A A D p A A A A E w A A A A A A A A A A A A A A A A D y A A A A W 0 N v b n R l b n R f V H l w Z X N d L n h t b F B L A Q I t A B Q A A g A I A I C A J F t u G O h V i Q E A A C A I A A A T A A A A A A A A A A A A A A A A A O M B A A B G b 3 J t d W x h c y 9 T Z W N 0 a W 9 u M S 5 t U E s F B g A A A A A D A A M A w g A A A L k 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Q q A A A A A A A A Q i 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T w v S X R l b V B h d G g + P C 9 J d G V t T G 9 j Y X R p b 2 4 + P F N 0 Y W J s Z U V u d H J p Z X M + P E V u d H J 5 I F R 5 c G U 9 I k l z U H J p d m F 0 Z S I g V m F s d W U 9 I m w w I i A v P j x F b n R y e S B U e X B l P S J R d W V y e U l E I i B W Y W x 1 Z T 0 i c z g z Z m M 1 Z T c 2 L T V m Y j E t N G R j M S 0 5 N m Y x L T F l M G R i M 2 J m O T k z N 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T a G V l d D E i I C 8 + P E V u d H J 5 I F R 5 c G U 9 I k Z p b G x l Z E N v b X B s Z X R l U m V z d W x 0 V G 9 X b 3 J r c 2 h l Z X Q i I F Z h b H V l P S J s M S I g L z 4 8 R W 5 0 c n k g V H l w Z T 0 i Q W R k Z W R U b 0 R h d G F N b 2 R l b C I g V m F s d W U 9 I m w w I i A v P j x F b n R y e S B U e X B l P S J G a W x s Q 2 9 1 b n Q i I F Z h b H V l P S J s O T k 5 I i A v P j x F b n R y e S B U e X B l P S J G a W x s R X J y b 3 J D b 2 R l I i B W Y W x 1 Z T 0 i c 1 V u a 2 5 v d 2 4 i I C 8 + P E V u d H J 5 I F R 5 c G U 9 I k Z p b G x F c n J v c k N v d W 5 0 I i B W Y W x 1 Z T 0 i b D A i I C 8 + P E V u d H J 5 I F R 5 c G U 9 I k Z p b G x M Y X N 0 V X B k Y X R l Z C I g V m F s d W U 9 I m Q y M D I 1 L T A 5 L T A z V D I w O j A w O j Q z L j E w N T Q x N j B a I i A v P j x F b n R y e S B U e X B l P S J G a W x s Q 2 9 s d W 1 u V H l w Z X M i I F Z h b H V l P S J z Q m d Z R E J n W U R B d 0 1 E Q m d Z P S I g L z 4 8 R W 5 0 c n k g V H l w Z T 0 i R m l s b E N v b H V t b k 5 h b W V z I i B W Y W x 1 Z T 0 i c 1 s m c X V v d D t D b 2 x 1 b W 4 x J n F 1 b 3 Q 7 L C Z x d W 9 0 O 0 Z 1 b G x f T m F t Z S Z x d W 9 0 O y w m c X V v d D t B Z 2 U m c X V v d D s s J n F 1 b 3 Q 7 R 2 V u Z G V y J n F 1 b 3 Q 7 L C Z x d W 9 0 O 0 1 l b W J l c n N o a X B f V H l w Z S Z x d W 9 0 O y w m c X V v d D t T d G F y d F 9 E Y X R l J n F 1 b 3 Q 7 L C Z x d W 9 0 O 0 V u Z F 9 E Y X R l J n F 1 b 3 Q 7 L C Z x d W 9 0 O 0 1 v b n R o b H l f R m V l J n F 1 b 3 Q 7 L C Z x d W 9 0 O 0 F 0 d G V u Z G F u Y 2 U m c X V v d D s s J n F 1 b 3 Q 7 Q 2 l 0 e S Z x d W 9 0 O y w m c X V v d D t S Z W Z l c n J l Z F 9 C e 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T a G V l d D E v Q X V 0 b 1 J l b W 9 2 Z W R D b 2 x 1 b W 5 z M S 5 7 Q 2 9 s d W 1 u M S w w f S Z x d W 9 0 O y w m c X V v d D t T Z W N 0 a W 9 u M S 9 T a G V l d D E v Q X V 0 b 1 J l b W 9 2 Z W R D b 2 x 1 b W 5 z M S 5 7 R n V s b F 9 O Y W 1 l L D F 9 J n F 1 b 3 Q 7 L C Z x d W 9 0 O 1 N l Y 3 R p b 2 4 x L 1 N o Z W V 0 M S 9 B d X R v U m V t b 3 Z l Z E N v b H V t b n M x L n t B Z 2 U s M n 0 m c X V v d D s s J n F 1 b 3 Q 7 U 2 V j d G l v b j E v U 2 h l Z X Q x L 0 F 1 d G 9 S Z W 1 v d m V k Q 2 9 s d W 1 u c z E u e 0 d l b m R l c i w z f S Z x d W 9 0 O y w m c X V v d D t T Z W N 0 a W 9 u M S 9 T a G V l d D E v Q X V 0 b 1 J l b W 9 2 Z W R D b 2 x 1 b W 5 z M S 5 7 T W V t Y m V y c 2 h p c F 9 U e X B l L D R 9 J n F 1 b 3 Q 7 L C Z x d W 9 0 O 1 N l Y 3 R p b 2 4 x L 1 N o Z W V 0 M S 9 B d X R v U m V t b 3 Z l Z E N v b H V t b n M x L n t T d G F y d F 9 E Y X R l L D V 9 J n F 1 b 3 Q 7 L C Z x d W 9 0 O 1 N l Y 3 R p b 2 4 x L 1 N o Z W V 0 M S 9 B d X R v U m V t b 3 Z l Z E N v b H V t b n M x L n t F b m R f R G F 0 Z S w 2 f S Z x d W 9 0 O y w m c X V v d D t T Z W N 0 a W 9 u M S 9 T a G V l d D E v Q X V 0 b 1 J l b W 9 2 Z W R D b 2 x 1 b W 5 z M S 5 7 T W 9 u d G h s e V 9 G Z W U s N 3 0 m c X V v d D s s J n F 1 b 3 Q 7 U 2 V j d G l v b j E v U 2 h l Z X Q x L 0 F 1 d G 9 S Z W 1 v d m V k Q 2 9 s d W 1 u c z E u e 0 F 0 d G V u Z G F u Y 2 U s O H 0 m c X V v d D s s J n F 1 b 3 Q 7 U 2 V j d G l v b j E v U 2 h l Z X Q x L 0 F 1 d G 9 S Z W 1 v d m V k Q 2 9 s d W 1 u c z E u e 0 N p d H k s O X 0 m c X V v d D s s J n F 1 b 3 Q 7 U 2 V j d G l v b j E v U 2 h l Z X Q x L 0 F 1 d G 9 S Z W 1 v d m V k Q 2 9 s d W 1 u c z E u e 1 J l Z m V y c m V k X 0 J 5 L D E w f S Z x d W 9 0 O 1 0 s J n F 1 b 3 Q 7 Q 2 9 s d W 1 u Q 2 9 1 b n Q m c X V v d D s 6 M T E s J n F 1 b 3 Q 7 S 2 V 5 Q 2 9 s d W 1 u T m F t Z X M m c X V v d D s 6 W 1 0 s J n F 1 b 3 Q 7 Q 2 9 s d W 1 u S W R l b n R p d G l l c y Z x d W 9 0 O z p b J n F 1 b 3 Q 7 U 2 V j d G l v b j E v U 2 h l Z X Q x L 0 F 1 d G 9 S Z W 1 v d m V k Q 2 9 s d W 1 u c z E u e 0 N v b H V t b j E s M H 0 m c X V v d D s s J n F 1 b 3 Q 7 U 2 V j d G l v b j E v U 2 h l Z X Q x L 0 F 1 d G 9 S Z W 1 v d m V k Q 2 9 s d W 1 u c z E u e 0 Z 1 b G x f T m F t Z S w x f S Z x d W 9 0 O y w m c X V v d D t T Z W N 0 a W 9 u M S 9 T a G V l d D E v Q X V 0 b 1 J l b W 9 2 Z W R D b 2 x 1 b W 5 z M S 5 7 Q W d l L D J 9 J n F 1 b 3 Q 7 L C Z x d W 9 0 O 1 N l Y 3 R p b 2 4 x L 1 N o Z W V 0 M S 9 B d X R v U m V t b 3 Z l Z E N v b H V t b n M x L n t H Z W 5 k Z X I s M 3 0 m c X V v d D s s J n F 1 b 3 Q 7 U 2 V j d G l v b j E v U 2 h l Z X Q x L 0 F 1 d G 9 S Z W 1 v d m V k Q 2 9 s d W 1 u c z E u e 0 1 l b W J l c n N o a X B f V H l w Z S w 0 f S Z x d W 9 0 O y w m c X V v d D t T Z W N 0 a W 9 u M S 9 T a G V l d D E v Q X V 0 b 1 J l b W 9 2 Z W R D b 2 x 1 b W 5 z M S 5 7 U 3 R h c n R f R G F 0 Z S w 1 f S Z x d W 9 0 O y w m c X V v d D t T Z W N 0 a W 9 u M S 9 T a G V l d D E v Q X V 0 b 1 J l b W 9 2 Z W R D b 2 x 1 b W 5 z M S 5 7 R W 5 k X 0 R h d G U s N n 0 m c X V v d D s s J n F 1 b 3 Q 7 U 2 V j d G l v b j E v U 2 h l Z X Q x L 0 F 1 d G 9 S Z W 1 v d m V k Q 2 9 s d W 1 u c z E u e 0 1 v b n R o b H l f R m V l L D d 9 J n F 1 b 3 Q 7 L C Z x d W 9 0 O 1 N l Y 3 R p b 2 4 x L 1 N o Z W V 0 M S 9 B d X R v U m V t b 3 Z l Z E N v b H V t b n M x L n t B d H R l b m R h b m N l L D h 9 J n F 1 b 3 Q 7 L C Z x d W 9 0 O 1 N l Y 3 R p b 2 4 x L 1 N o Z W V 0 M S 9 B d X R v U m V t b 3 Z l Z E N v b H V t b n M x L n t D a X R 5 L D l 9 J n F 1 b 3 Q 7 L C Z x d W 9 0 O 1 N l Y 3 R p b 2 4 x L 1 N o Z W V 0 M S 9 B d X R v U m V t b 3 Z l Z E N v b H V t b n M x L n t S Z W Z l c n J l Z F 9 C e S w x M H 0 m c X V v d D t d L C Z x d W 9 0 O 1 J l b G F 0 a W 9 u c 2 h p c E l u Z m 8 m c X V v d D s 6 W 1 1 9 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w v S X R l b V B h d G g + P C 9 J d G V t T G 9 j Y X R p b 2 4 + P F N 0 Y W J s Z U V u d H J p Z X M g L z 4 8 L 0 l 0 Z W 0 + P E l 0 Z W 0 + P E l 0 Z W 1 M b 2 N h d G l v b j 4 8 S X R l b V R 5 c G U + R m 9 y b X V s Y T w v S X R l b V R 5 c G U + P E l 0 Z W 1 Q Y X R o P l N l Y 3 R p b 2 4 x L 1 N o Z W V 0 M S U y M C g y K T w v S X R l b V B h d G g + P C 9 J d G V t T G 9 j Y X R p b 2 4 + P F N 0 Y W J s Z U V u d H J p Z X M + P E V u d H J 5 I F R 5 c G U 9 I k l z U H J p d m F 0 Z S I g V m F s d W U 9 I m w w I i A v P j x F b n R y e S B U e X B l P S J R d W V y e U l E I i B W Y W x 1 Z T 0 i c z U 0 M D M 5 M T J k L T l j N T Q t N D l j Y i 0 5 N j c 3 L W M 0 M z Q 2 Y z Y x Z W N l Z 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R X J y b 3 J D b 2 R l I i B W Y W x 1 Z T 0 i c 1 V u a 2 5 v d 2 4 i I C 8 + P E V u d H J 5 I F R 5 c G U 9 I k Z p b G x F c n J v c k N v d W 5 0 I i B W Y W x 1 Z T 0 i b D A i I C 8 + P E V u d H J 5 I F R 5 c G U 9 I k Z p b G x M Y X N 0 V X B k Y X R l Z C I g V m F s d W U 9 I m Q y M D I 1 L T A 5 L T A z V D I w O j A w O j Q z L j E w N T Q x N j B a I i A v P j x F b n R y e S B U e X B l P S J G a W x s Q 2 9 s d W 1 u V H l w Z X M i I F Z h b H V l P S J z Q m d Z R E J n W U R B d 0 1 E Q m d Z P S I g L z 4 8 R W 5 0 c n k g V H l w Z T 0 i R m l s b E N v b H V t b k 5 h b W V z I i B W Y W x 1 Z T 0 i c 1 s m c X V v d D t D b 2 x 1 b W 4 x J n F 1 b 3 Q 7 L C Z x d W 9 0 O 0 Z 1 b G x f T m F t Z S Z x d W 9 0 O y w m c X V v d D t B Z 2 U m c X V v d D s s J n F 1 b 3 Q 7 R 2 V u Z G V y J n F 1 b 3 Q 7 L C Z x d W 9 0 O 0 1 l b W J l c n N o a X B f V H l w Z S Z x d W 9 0 O y w m c X V v d D t T d G F y d F 9 E Y X R l J n F 1 b 3 Q 7 L C Z x d W 9 0 O 0 V u Z F 9 E Y X R l J n F 1 b 3 Q 7 L C Z x d W 9 0 O 0 1 v b n R o b H l f R m V l J n F 1 b 3 Q 7 L C Z x d W 9 0 O 0 F 0 d G V u Z G F u Y 2 U m c X V v d D s s J n F 1 b 3 Q 7 Q 2 l 0 e S Z x d W 9 0 O y w m c X V v d D t S Z W Z l c n J l Z F 9 C e S Z x d W 9 0 O 1 0 i I C 8 + P E V u d H J 5 I F R 5 c G U 9 I k Z p b G x T d G F 0 d X M i I F Z h b H V l P S J z Q 2 9 t c G x l d G U i I C 8 + P E V u d H J 5 I F R 5 c G U 9 I k Z p b G x D b 3 V u d C I g V m F s d W U 9 I m w 5 O T k i I C 8 + P E V u d H J 5 I F R 5 c G U 9 I l J l b G F 0 a W 9 u c 2 h p c E l u Z m 9 D b 2 5 0 Y W l u Z X I i I F Z h b H V l P S J z e y Z x d W 9 0 O 2 N v b H V t b k N v d W 5 0 J n F 1 b 3 Q 7 O j E x L C Z x d W 9 0 O 2 t l e U N v b H V t b k 5 h b W V z J n F 1 b 3 Q 7 O l t d L C Z x d W 9 0 O 3 F 1 Z X J 5 U m V s Y X R p b 2 5 z a G l w c y Z x d W 9 0 O z p b X S w m c X V v d D t j b 2 x 1 b W 5 J Z G V u d G l 0 a W V z J n F 1 b 3 Q 7 O l s m c X V v d D t T Z W N 0 a W 9 u M S 9 T a G V l d D E v Q X V 0 b 1 J l b W 9 2 Z W R D b 2 x 1 b W 5 z M S 5 7 Q 2 9 s d W 1 u M S w w f S Z x d W 9 0 O y w m c X V v d D t T Z W N 0 a W 9 u M S 9 T a G V l d D E v Q X V 0 b 1 J l b W 9 2 Z W R D b 2 x 1 b W 5 z M S 5 7 R n V s b F 9 O Y W 1 l L D F 9 J n F 1 b 3 Q 7 L C Z x d W 9 0 O 1 N l Y 3 R p b 2 4 x L 1 N o Z W V 0 M S 9 B d X R v U m V t b 3 Z l Z E N v b H V t b n M x L n t B Z 2 U s M n 0 m c X V v d D s s J n F 1 b 3 Q 7 U 2 V j d G l v b j E v U 2 h l Z X Q x L 0 F 1 d G 9 S Z W 1 v d m V k Q 2 9 s d W 1 u c z E u e 0 d l b m R l c i w z f S Z x d W 9 0 O y w m c X V v d D t T Z W N 0 a W 9 u M S 9 T a G V l d D E v Q X V 0 b 1 J l b W 9 2 Z W R D b 2 x 1 b W 5 z M S 5 7 T W V t Y m V y c 2 h p c F 9 U e X B l L D R 9 J n F 1 b 3 Q 7 L C Z x d W 9 0 O 1 N l Y 3 R p b 2 4 x L 1 N o Z W V 0 M S 9 B d X R v U m V t b 3 Z l Z E N v b H V t b n M x L n t T d G F y d F 9 E Y X R l L D V 9 J n F 1 b 3 Q 7 L C Z x d W 9 0 O 1 N l Y 3 R p b 2 4 x L 1 N o Z W V 0 M S 9 B d X R v U m V t b 3 Z l Z E N v b H V t b n M x L n t F b m R f R G F 0 Z S w 2 f S Z x d W 9 0 O y w m c X V v d D t T Z W N 0 a W 9 u M S 9 T a G V l d D E v Q X V 0 b 1 J l b W 9 2 Z W R D b 2 x 1 b W 5 z M S 5 7 T W 9 u d G h s e V 9 G Z W U s N 3 0 m c X V v d D s s J n F 1 b 3 Q 7 U 2 V j d G l v b j E v U 2 h l Z X Q x L 0 F 1 d G 9 S Z W 1 v d m V k Q 2 9 s d W 1 u c z E u e 0 F 0 d G V u Z G F u Y 2 U s O H 0 m c X V v d D s s J n F 1 b 3 Q 7 U 2 V j d G l v b j E v U 2 h l Z X Q x L 0 F 1 d G 9 S Z W 1 v d m V k Q 2 9 s d W 1 u c z E u e 0 N p d H k s O X 0 m c X V v d D s s J n F 1 b 3 Q 7 U 2 V j d G l v b j E v U 2 h l Z X Q x L 0 F 1 d G 9 S Z W 1 v d m V k Q 2 9 s d W 1 u c z E u e 1 J l Z m V y c m V k X 0 J 5 L D E w f S Z x d W 9 0 O 1 0 s J n F 1 b 3 Q 7 Q 2 9 s d W 1 u Q 2 9 1 b n Q m c X V v d D s 6 M T E s J n F 1 b 3 Q 7 S 2 V 5 Q 2 9 s d W 1 u T m F t Z X M m c X V v d D s 6 W 1 0 s J n F 1 b 3 Q 7 Q 2 9 s d W 1 u S W R l b n R p d G l l c y Z x d W 9 0 O z p b J n F 1 b 3 Q 7 U 2 V j d G l v b j E v U 2 h l Z X Q x L 0 F 1 d G 9 S Z W 1 v d m V k Q 2 9 s d W 1 u c z E u e 0 N v b H V t b j E s M H 0 m c X V v d D s s J n F 1 b 3 Q 7 U 2 V j d G l v b j E v U 2 h l Z X Q x L 0 F 1 d G 9 S Z W 1 v d m V k Q 2 9 s d W 1 u c z E u e 0 Z 1 b G x f T m F t Z S w x f S Z x d W 9 0 O y w m c X V v d D t T Z W N 0 a W 9 u M S 9 T a G V l d D E v Q X V 0 b 1 J l b W 9 2 Z W R D b 2 x 1 b W 5 z M S 5 7 Q W d l L D J 9 J n F 1 b 3 Q 7 L C Z x d W 9 0 O 1 N l Y 3 R p b 2 4 x L 1 N o Z W V 0 M S 9 B d X R v U m V t b 3 Z l Z E N v b H V t b n M x L n t H Z W 5 k Z X I s M 3 0 m c X V v d D s s J n F 1 b 3 Q 7 U 2 V j d G l v b j E v U 2 h l Z X Q x L 0 F 1 d G 9 S Z W 1 v d m V k Q 2 9 s d W 1 u c z E u e 0 1 l b W J l c n N o a X B f V H l w Z S w 0 f S Z x d W 9 0 O y w m c X V v d D t T Z W N 0 a W 9 u M S 9 T a G V l d D E v Q X V 0 b 1 J l b W 9 2 Z W R D b 2 x 1 b W 5 z M S 5 7 U 3 R h c n R f R G F 0 Z S w 1 f S Z x d W 9 0 O y w m c X V v d D t T Z W N 0 a W 9 u M S 9 T a G V l d D E v Q X V 0 b 1 J l b W 9 2 Z W R D b 2 x 1 b W 5 z M S 5 7 R W 5 k X 0 R h d G U s N n 0 m c X V v d D s s J n F 1 b 3 Q 7 U 2 V j d G l v b j E v U 2 h l Z X Q x L 0 F 1 d G 9 S Z W 1 v d m V k Q 2 9 s d W 1 u c z E u e 0 1 v b n R o b H l f R m V l L D d 9 J n F 1 b 3 Q 7 L C Z x d W 9 0 O 1 N l Y 3 R p b 2 4 x L 1 N o Z W V 0 M S 9 B d X R v U m V t b 3 Z l Z E N v b H V t b n M x L n t B d H R l b m R h b m N l L D h 9 J n F 1 b 3 Q 7 L C Z x d W 9 0 O 1 N l Y 3 R p b 2 4 x L 1 N o Z W V 0 M S 9 B d X R v U m V t b 3 Z l Z E N v b H V t b n M x L n t D a X R 5 L D l 9 J n F 1 b 3 Q 7 L C Z x d W 9 0 O 1 N l Y 3 R p b 2 4 x L 1 N o Z W V 0 M S 9 B d X R v U m V t b 3 Z l Z E N v b H V t b n M x L n t S Z W Z l c n J l Z F 9 C e S w x M H 0 m c X V v d D t d L C Z x d W 9 0 O 1 J l b G F 0 a W 9 u c 2 h p c E l u Z m 8 m c X V v d D s 6 W 1 1 9 I i A v P j x F b n R y e S B U e X B l P S J M b 2 F k Z W R U b 0 F u Y W x 5 c 2 l z U 2 V y d m l j Z X M i I F Z h b H V l P S J s M C I g L z 4 8 R W 5 0 c n k g V H l w Z T 0 i Q W R k Z W R U b 0 R h d G F N b 2 R l b C I g V m F s d W U 9 I m w w I i A v P j w v U 3 R h Y m x l R W 5 0 c m l l c z 4 8 L 0 l 0 Z W 0 + P E l 0 Z W 0 + P E l 0 Z W 1 M b 2 N h d G l v b j 4 8 S X R l b V R 5 c G U + R m 9 y b X V s Y T w v S X R l b V R 5 c G U + P E l 0 Z W 1 Q Y X R o P l N l Y 3 R p b 2 4 x L 1 N o Z W V 0 M S U y M C g y K S 9 T b 3 V y Y 2 U 8 L 0 l 0 Z W 1 Q Y X R o P j w v S X R l b U x v Y 2 F 0 a W 9 u P j x T d G F i b G V F b n R y a W V z I C 8 + P C 9 J d G V t P j x J d G V t P j x J d G V t T G 9 j Y X R p b 2 4 + P E l 0 Z W 1 U e X B l P k Z v c m 1 1 b G E 8 L 0 l 0 Z W 1 U e X B l P j x J d G V t U G F 0 a D 5 T Z W N 0 a W 9 u M S 9 T a G V l d D E l M j A o M i k v U 2 h l Z X Q x X 1 N o Z W V 0 P C 9 J d G V t U G F 0 a D 4 8 L 0 l 0 Z W 1 M b 2 N h d G l v b j 4 8 U 3 R h Y m x l R W 5 0 c m l l c y A v P j w v S X R l b T 4 8 S X R l b T 4 8 S X R l b U x v Y 2 F 0 a W 9 u P j x J d G V t V H l w Z T 5 G b 3 J t d W x h P C 9 J d G V t V H l w Z T 4 8 S X R l b V B h d G g + U 2 V j d G l v b j E v U 2 h l Z X Q x J T I w K D I p L 1 B y b 2 1 v d G V k J T I w S G V h Z G V y c z w v S X R l b V B h d G g + P C 9 J d G V t T G 9 j Y X R p b 2 4 + P F N 0 Y W J s Z U V u d H J p Z X M g L z 4 8 L 0 l 0 Z W 0 + P E l 0 Z W 0 + P E l 0 Z W 1 M b 2 N h d G l v b j 4 8 S X R l b V R 5 c G U + R m 9 y b X V s Y T w v S X R l b V R 5 c G U + P E l 0 Z W 1 Q Y X R o P l N l Y 3 R p b 2 4 x L 1 N o Z W V 0 M S U y M C g y K S 9 D a G F u Z 2 V k J T I w V H l w Z T w v S X R l b V B h d G g + P C 9 J d G V t T G 9 j Y X R p b 2 4 + P F N 0 Y W J s Z U V u d H J p Z X M g L z 4 8 L 0 l 0 Z W 0 + P E l 0 Z W 0 + P E l 0 Z W 1 M b 2 N h d G l v b j 4 8 S X R l b V R 5 c G U + R m 9 y b X V s Y T w v S X R l b V R 5 c G U + P E l 0 Z W 1 Q Y X R o P l N l Y 3 R p b 2 4 x L 1 N o Z W V 0 M S U y M C g z K T w v S X R l b V B h d G g + P C 9 J d G V t T G 9 j Y X R p b 2 4 + P F N 0 Y W J s Z U V u d H J p Z X M + P E V u d H J 5 I F R 5 c G U 9 I k l z U H J p d m F 0 Z S I g V m F s d W U 9 I m w w I i A v P j x F b n R y e S B U e X B l P S J R d W V y e U l E I i B W Y W x 1 Z T 0 i c z A 2 M j Q 5 M z M y L W Y 1 Z T k t N G F h Y y 0 5 N j k 2 L T c 2 M m Z i M 2 E 2 M T A x Y 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T a G V l d D E 0 I i A v P j x F b n R y e S B U e X B l P S J G a W x s Z W R D b 2 1 w b G V 0 Z V J l c 3 V s d F R v V 2 9 y a 3 N o Z W V 0 I i B W Y W x 1 Z T 0 i b D E i I C 8 + P E V u d H J 5 I F R 5 c G U 9 I k Z p b G x F c n J v c k N v Z G U i I F Z h b H V l P S J z V W 5 r b m 9 3 b i I g L z 4 8 R W 5 0 c n k g V H l w Z T 0 i R m l s b E V y c m 9 y Q 2 9 1 b n Q i I F Z h b H V l P S J s M C I g L z 4 8 R W 5 0 c n k g V H l w Z T 0 i R m l s b E x h c 3 R V c G R h d G V k I i B W Y W x 1 Z T 0 i Z D I w M j U t M D k t M D N U M j A 6 M D A 6 N D M u M T A 1 N D E 2 M F o i I C 8 + P E V u d H J 5 I F R 5 c G U 9 I k Z p b G x D b 2 x 1 b W 5 U e X B l c y I g V m F s d W U 9 I n N C Z 1 l E Q m d Z R E F 3 T U R C Z 1 k 9 I i A v P j x F b n R y e S B U e X B l P S J G a W x s Q 2 9 s d W 1 u T m F t Z X M i I F Z h b H V l P S J z W y Z x d W 9 0 O 0 N v b H V t b j E m c X V v d D s s J n F 1 b 3 Q 7 R n V s b F 9 O Y W 1 l J n F 1 b 3 Q 7 L C Z x d W 9 0 O 0 F n Z S Z x d W 9 0 O y w m c X V v d D t H Z W 5 k Z X I m c X V v d D s s J n F 1 b 3 Q 7 T W V t Y m V y c 2 h p c F 9 U e X B l J n F 1 b 3 Q 7 L C Z x d W 9 0 O 1 N 0 Y X J 0 X 0 R h d G U m c X V v d D s s J n F 1 b 3 Q 7 R W 5 k X 0 R h d G U m c X V v d D s s J n F 1 b 3 Q 7 T W 9 u d G h s e V 9 G Z W U m c X V v d D s s J n F 1 b 3 Q 7 Q X R 0 Z W 5 k Y W 5 j Z S Z x d W 9 0 O y w m c X V v d D t D a X R 5 J n F 1 b 3 Q 7 L C Z x d W 9 0 O 1 J l Z m V y c m V k X 0 J 5 J n F 1 b 3 Q 7 X S I g L z 4 8 R W 5 0 c n k g V H l w Z T 0 i R m l s b F N 0 Y X R 1 c y I g V m F s d W U 9 I n N D b 2 1 w b G V 0 Z S I g L z 4 8 R W 5 0 c n k g V H l w Z T 0 i R m l s b E N v d W 5 0 I i B W Y W x 1 Z T 0 i b D k 5 O S I g L z 4 8 R W 5 0 c n k g V H l w Z T 0 i U m V s Y X R p b 2 5 z a G l w S W 5 m b 0 N v b n R h a W 5 l c i I g V m F s d W U 9 I n N 7 J n F 1 b 3 Q 7 Y 2 9 s d W 1 u Q 2 9 1 b n Q m c X V v d D s 6 M T E s J n F 1 b 3 Q 7 a 2 V 5 Q 2 9 s d W 1 u T m F t Z X M m c X V v d D s 6 W 1 0 s J n F 1 b 3 Q 7 c X V l c n l S Z W x h d G l v b n N o a X B z J n F 1 b 3 Q 7 O l t d L C Z x d W 9 0 O 2 N v b H V t b k l k Z W 5 0 a X R p Z X M m c X V v d D s 6 W y Z x d W 9 0 O 1 N l Y 3 R p b 2 4 x L 1 N o Z W V 0 M S 9 B d X R v U m V t b 3 Z l Z E N v b H V t b n M x L n t D b 2 x 1 b W 4 x L D B 9 J n F 1 b 3 Q 7 L C Z x d W 9 0 O 1 N l Y 3 R p b 2 4 x L 1 N o Z W V 0 M S 9 B d X R v U m V t b 3 Z l Z E N v b H V t b n M x L n t G d W x s X 0 5 h b W U s M X 0 m c X V v d D s s J n F 1 b 3 Q 7 U 2 V j d G l v b j E v U 2 h l Z X Q x L 0 F 1 d G 9 S Z W 1 v d m V k Q 2 9 s d W 1 u c z E u e 0 F n Z S w y f S Z x d W 9 0 O y w m c X V v d D t T Z W N 0 a W 9 u M S 9 T a G V l d D E v Q X V 0 b 1 J l b W 9 2 Z W R D b 2 x 1 b W 5 z M S 5 7 R 2 V u Z G V y L D N 9 J n F 1 b 3 Q 7 L C Z x d W 9 0 O 1 N l Y 3 R p b 2 4 x L 1 N o Z W V 0 M S 9 B d X R v U m V t b 3 Z l Z E N v b H V t b n M x L n t N Z W 1 i Z X J z a G l w X 1 R 5 c G U s N H 0 m c X V v d D s s J n F 1 b 3 Q 7 U 2 V j d G l v b j E v U 2 h l Z X Q x L 0 F 1 d G 9 S Z W 1 v d m V k Q 2 9 s d W 1 u c z E u e 1 N 0 Y X J 0 X 0 R h d G U s N X 0 m c X V v d D s s J n F 1 b 3 Q 7 U 2 V j d G l v b j E v U 2 h l Z X Q x L 0 F 1 d G 9 S Z W 1 v d m V k Q 2 9 s d W 1 u c z E u e 0 V u Z F 9 E Y X R l L D Z 9 J n F 1 b 3 Q 7 L C Z x d W 9 0 O 1 N l Y 3 R p b 2 4 x L 1 N o Z W V 0 M S 9 B d X R v U m V t b 3 Z l Z E N v b H V t b n M x L n t N b 2 5 0 a G x 5 X 0 Z l Z S w 3 f S Z x d W 9 0 O y w m c X V v d D t T Z W N 0 a W 9 u M S 9 T a G V l d D E v Q X V 0 b 1 J l b W 9 2 Z W R D b 2 x 1 b W 5 z M S 5 7 Q X R 0 Z W 5 k Y W 5 j Z S w 4 f S Z x d W 9 0 O y w m c X V v d D t T Z W N 0 a W 9 u M S 9 T a G V l d D E v Q X V 0 b 1 J l b W 9 2 Z W R D b 2 x 1 b W 5 z M S 5 7 Q 2 l 0 e S w 5 f S Z x d W 9 0 O y w m c X V v d D t T Z W N 0 a W 9 u M S 9 T a G V l d D E v Q X V 0 b 1 J l b W 9 2 Z W R D b 2 x 1 b W 5 z M S 5 7 U m V m Z X J y Z W R f Q n k s M T B 9 J n F 1 b 3 Q 7 X S w m c X V v d D t D b 2 x 1 b W 5 D b 3 V u d C Z x d W 9 0 O z o x M S w m c X V v d D t L Z X l D b 2 x 1 b W 5 O Y W 1 l c y Z x d W 9 0 O z p b X S w m c X V v d D t D b 2 x 1 b W 5 J Z G V u d G l 0 a W V z J n F 1 b 3 Q 7 O l s m c X V v d D t T Z W N 0 a W 9 u M S 9 T a G V l d D E v Q X V 0 b 1 J l b W 9 2 Z W R D b 2 x 1 b W 5 z M S 5 7 Q 2 9 s d W 1 u M S w w f S Z x d W 9 0 O y w m c X V v d D t T Z W N 0 a W 9 u M S 9 T a G V l d D E v Q X V 0 b 1 J l b W 9 2 Z W R D b 2 x 1 b W 5 z M S 5 7 R n V s b F 9 O Y W 1 l L D F 9 J n F 1 b 3 Q 7 L C Z x d W 9 0 O 1 N l Y 3 R p b 2 4 x L 1 N o Z W V 0 M S 9 B d X R v U m V t b 3 Z l Z E N v b H V t b n M x L n t B Z 2 U s M n 0 m c X V v d D s s J n F 1 b 3 Q 7 U 2 V j d G l v b j E v U 2 h l Z X Q x L 0 F 1 d G 9 S Z W 1 v d m V k Q 2 9 s d W 1 u c z E u e 0 d l b m R l c i w z f S Z x d W 9 0 O y w m c X V v d D t T Z W N 0 a W 9 u M S 9 T a G V l d D E v Q X V 0 b 1 J l b W 9 2 Z W R D b 2 x 1 b W 5 z M S 5 7 T W V t Y m V y c 2 h p c F 9 U e X B l L D R 9 J n F 1 b 3 Q 7 L C Z x d W 9 0 O 1 N l Y 3 R p b 2 4 x L 1 N o Z W V 0 M S 9 B d X R v U m V t b 3 Z l Z E N v b H V t b n M x L n t T d G F y d F 9 E Y X R l L D V 9 J n F 1 b 3 Q 7 L C Z x d W 9 0 O 1 N l Y 3 R p b 2 4 x L 1 N o Z W V 0 M S 9 B d X R v U m V t b 3 Z l Z E N v b H V t b n M x L n t F b m R f R G F 0 Z S w 2 f S Z x d W 9 0 O y w m c X V v d D t T Z W N 0 a W 9 u M S 9 T a G V l d D E v Q X V 0 b 1 J l b W 9 2 Z W R D b 2 x 1 b W 5 z M S 5 7 T W 9 u d G h s e V 9 G Z W U s N 3 0 m c X V v d D s s J n F 1 b 3 Q 7 U 2 V j d G l v b j E v U 2 h l Z X Q x L 0 F 1 d G 9 S Z W 1 v d m V k Q 2 9 s d W 1 u c z E u e 0 F 0 d G V u Z G F u Y 2 U s O H 0 m c X V v d D s s J n F 1 b 3 Q 7 U 2 V j d G l v b j E v U 2 h l Z X Q x L 0 F 1 d G 9 S Z W 1 v d m V k Q 2 9 s d W 1 u c z E u e 0 N p d H k s O X 0 m c X V v d D s s J n F 1 b 3 Q 7 U 2 V j d G l v b j E v U 2 h l Z X Q x L 0 F 1 d G 9 S Z W 1 v d m V k Q 2 9 s d W 1 u c z E u e 1 J l Z m V y c m V k X 0 J 5 L D E w f S Z x d W 9 0 O 1 0 s J n F 1 b 3 Q 7 U m V s Y X R p b 2 5 z a G l w S W 5 m b y Z x d W 9 0 O z p b X X 0 i I C 8 + P E V u d H J 5 I F R 5 c G U 9 I k x v Y W R l Z F R v Q W 5 h b H l z a X N T Z X J 2 a W N l c y I g V m F s d W U 9 I m w w I i A v P j x F b n R y e S B U e X B l P S J B Z G R l Z F R v R G F 0 Y U 1 v Z G V s I i B W Y W x 1 Z T 0 i b D A i I C 8 + P C 9 T d G F i b G V F b n R y a W V z P j w v S X R l b T 4 8 S X R l b T 4 8 S X R l b U x v Y 2 F 0 a W 9 u P j x J d G V t V H l w Z T 5 G b 3 J t d W x h P C 9 J d G V t V H l w Z T 4 8 S X R l b V B h d G g + U 2 V j d G l v b j E v U 2 h l Z X Q x J T I w K D M p L 1 N v d X J j Z T w v S X R l b V B h d G g + P C 9 J d G V t T G 9 j Y X R p b 2 4 + P F N 0 Y W J s Z U V u d H J p Z X M g L z 4 8 L 0 l 0 Z W 0 + P E l 0 Z W 0 + P E l 0 Z W 1 M b 2 N h d G l v b j 4 8 S X R l b V R 5 c G U + R m 9 y b X V s Y T w v S X R l b V R 5 c G U + P E l 0 Z W 1 Q Y X R o P l N l Y 3 R p b 2 4 x L 1 N o Z W V 0 M S U y M C g z K S 9 T a G V l d D F f U 2 h l Z X Q 8 L 0 l 0 Z W 1 Q Y X R o P j w v S X R l b U x v Y 2 F 0 a W 9 u P j x T d G F i b G V F b n R y a W V z I C 8 + P C 9 J d G V t P j x J d G V t P j x J d G V t T G 9 j Y X R p b 2 4 + P E l 0 Z W 1 U e X B l P k Z v c m 1 1 b G E 8 L 0 l 0 Z W 1 U e X B l P j x J d G V t U G F 0 a D 5 T Z W N 0 a W 9 u M S 9 T a G V l d D E l M j A o M y k v U H J v b W 9 0 Z W Q l M j B I Z W F k Z X J z P C 9 J d G V t U G F 0 a D 4 8 L 0 l 0 Z W 1 M b 2 N h d G l v b j 4 8 U 3 R h Y m x l R W 5 0 c m l l c y A v P j w v S X R l b T 4 8 S X R l b T 4 8 S X R l b U x v Y 2 F 0 a W 9 u P j x J d G V t V H l w Z T 5 G b 3 J t d W x h P C 9 J d G V t V H l w Z T 4 8 S X R l b V B h d G g + U 2 V j d G l v b j E v U 2 h l Z X Q x J T I w K D M p L 0 N o Y W 5 n Z W Q l M j B U e X B l P C 9 J d G V t U G F 0 a D 4 8 L 0 l 0 Z W 1 M b 2 N h d G l v b j 4 8 U 3 R h Y m x l R W 5 0 c m l l c y A v P j w v S X R l b T 4 8 L 0 l 0 Z W 1 z P j w v T G 9 j Y W x Q Y W N r Y W d l T W V 0 Y W R h d G F G a W x l P h Y A A A B Q S w U G A A A A A A A A A A A A A A A A A A A A A A A A J g E A A A E A A A D Q j J 3 f A R X R E Y x 6 A M B P w p f r A Q A A A C a D s s 4 i O P 9 C s t y L i A B u G e w A A A A A A g A A A A A A E G Y A A A A B A A A g A A A A T g 9 e C 5 n F 7 j 8 J C t u S E 6 g + j p k 9 u a s o t j D H + q q 1 D x s V S U k A A A A A D o A A A A A C A A A g A A A A x 1 V 1 x u s V d P r b 7 L b j s d 1 8 L j 6 J P B 0 b t z 6 n z a d f N R j j 7 z 1 Q A A A A S P w u E E z P f U X L G 3 Z / / 1 B n k k Q t o K Y J A 1 / 3 4 D M 9 + v p R F e a 7 m Z i C O p o T d S J m n y o T S 5 / P n 5 s e l i O j V 7 f Q P M a t n p e 4 Z d 1 R m s e p z z N r g f W b D / 6 Y L Y B A A A A A B C v h v o w x m p X 7 P Y P X M m X 3 m 5 p 4 F e 3 6 D C t Y T I U P R L Y J 4 4 + Y A 6 9 H S 7 0 d 7 Z 3 w f W R o N i Z Z j h 8 W R L e Y W z T d M T 8 i m S K 2 c g = = < / D a t a M a s h u p > 
</file>

<file path=customXml/itemProps1.xml><?xml version="1.0" encoding="utf-8"?>
<ds:datastoreItem xmlns:ds="http://schemas.openxmlformats.org/officeDocument/2006/customXml" ds:itemID="{C159208B-550E-4119-A1DD-40E8B3FB982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Gender and age distribution</vt:lpstr>
      <vt:lpstr>Gender and age distribution(2)</vt:lpstr>
      <vt:lpstr>Table  (2)</vt:lpstr>
      <vt:lpstr>Table </vt:lpstr>
      <vt:lpstr>Task 5.1</vt:lpstr>
      <vt:lpstr>Task 5.2</vt:lpstr>
      <vt:lpstr>Task 5.3</vt:lpstr>
      <vt:lpstr>referred vs. non-referred</vt:lpstr>
      <vt:lpstr>Revenue_Collection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chandra prakash upadhyay</cp:lastModifiedBy>
  <dcterms:created xsi:type="dcterms:W3CDTF">2025-09-03T19:57:22Z</dcterms:created>
  <dcterms:modified xsi:type="dcterms:W3CDTF">2025-09-04T10:44:44Z</dcterms:modified>
</cp:coreProperties>
</file>